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drawings/drawing3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9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0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a.sharepoint.com/sites/OANGEIndustrialPhD/Shared Documents/General/4 Modelling/Excel models/TEM/Version 1.5/"/>
    </mc:Choice>
  </mc:AlternateContent>
  <xr:revisionPtr revIDLastSave="102727" documentId="8_{E425A5BF-B27F-4F03-9EA1-B43DE1476F01}" xr6:coauthVersionLast="47" xr6:coauthVersionMax="47" xr10:uidLastSave="{D26E8E5E-A5E0-44B9-9F91-5328DCA5E23D}"/>
  <bookViews>
    <workbookView xWindow="-110" yWindow="-110" windowWidth="19420" windowHeight="10420" tabRatio="810" firstSheet="13" activeTab="19" xr2:uid="{00000000-000D-0000-FFFF-FFFF00000000}"/>
  </bookViews>
  <sheets>
    <sheet name="BEP-ASHP_GB" sheetId="35" r:id="rId1"/>
    <sheet name="BEP-AN_ASHP" sheetId="34" r:id="rId2"/>
    <sheet name="BEP-AN_GB" sheetId="33" r:id="rId3"/>
    <sheet name="BEP-DH_AN" sheetId="8" r:id="rId4"/>
    <sheet name="BEP-DH_ASHP" sheetId="31" r:id="rId5"/>
    <sheet name="BEP-DH_GB" sheetId="32" r:id="rId6"/>
    <sheet name="BEP Summary" sheetId="36" r:id="rId7"/>
    <sheet name="Environmental" sheetId="44" r:id="rId8"/>
    <sheet name="AHD" sheetId="12" r:id="rId9"/>
    <sheet name="Density" sheetId="15" r:id="rId10"/>
    <sheet name="Connections" sheetId="13" r:id="rId11"/>
    <sheet name="Properties" sheetId="19" r:id="rId12"/>
    <sheet name="Class" sheetId="17" r:id="rId13"/>
    <sheet name="Sensitivity" sheetId="29" r:id="rId14"/>
    <sheet name="Sens_BEP-DH_AN" sheetId="38" r:id="rId15"/>
    <sheet name="Sens_BEP-DH_ASHP" sheetId="39" r:id="rId16"/>
    <sheet name="Sens_BEP-DH_GB" sheetId="40" r:id="rId17"/>
    <sheet name="Sens_BEP-AN_ASHP" sheetId="41" r:id="rId18"/>
    <sheet name="Sens_BEP-AN_GB" sheetId="42" r:id="rId19"/>
    <sheet name="BEP Summary Sens" sheetId="43" r:id="rId20"/>
  </sheets>
  <externalReferences>
    <externalReference r:id="rId21"/>
  </externalReferences>
  <definedNames>
    <definedName name="_xlcn.WorksheetConnection_ResidentialBEQ59S69" hidden="1">'BEP-DH_AN'!$R$7:$T$12</definedName>
    <definedName name="class">'[1]Heat Demand Summary'!$B$4:$B$10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Range" name="Range" connection="WorksheetConnection_Residential BE!$Q$59:$S$6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86" i="43" l="1"/>
  <c r="AF185" i="43"/>
  <c r="AF184" i="43"/>
  <c r="AF183" i="43"/>
  <c r="AF182" i="43"/>
  <c r="AF181" i="43"/>
  <c r="AF180" i="43"/>
  <c r="AF179" i="43"/>
  <c r="AF178" i="43"/>
  <c r="AF177" i="43"/>
  <c r="AF176" i="43"/>
  <c r="AF175" i="43"/>
  <c r="AE180" i="43"/>
  <c r="AE214" i="43"/>
  <c r="AE213" i="43"/>
  <c r="AE212" i="43"/>
  <c r="AE211" i="43"/>
  <c r="AE210" i="43"/>
  <c r="AE209" i="43"/>
  <c r="AE208" i="43"/>
  <c r="AE207" i="43"/>
  <c r="AE206" i="43"/>
  <c r="AE205" i="43"/>
  <c r="AE204" i="43"/>
  <c r="AE203" i="43"/>
  <c r="AE202" i="43"/>
  <c r="AE201" i="43"/>
  <c r="AE200" i="43"/>
  <c r="AE199" i="43"/>
  <c r="AE198" i="43"/>
  <c r="AE197" i="43"/>
  <c r="AE196" i="43"/>
  <c r="AE195" i="43"/>
  <c r="AE194" i="43"/>
  <c r="AE193" i="43"/>
  <c r="AE192" i="43"/>
  <c r="AE191" i="43"/>
  <c r="AE190" i="43"/>
  <c r="AE189" i="43"/>
  <c r="AE188" i="43"/>
  <c r="AE187" i="43"/>
  <c r="AF142" i="43"/>
  <c r="AF141" i="43"/>
  <c r="AF140" i="43"/>
  <c r="AF139" i="43"/>
  <c r="AF138" i="43"/>
  <c r="AF137" i="43"/>
  <c r="AF136" i="43"/>
  <c r="AF135" i="43"/>
  <c r="AF134" i="43"/>
  <c r="AF133" i="43"/>
  <c r="AF132" i="43"/>
  <c r="AE171" i="43"/>
  <c r="AE170" i="43"/>
  <c r="AE169" i="43"/>
  <c r="AE168" i="43"/>
  <c r="AE167" i="43"/>
  <c r="AE166" i="43"/>
  <c r="AE165" i="43"/>
  <c r="AE164" i="43"/>
  <c r="AE163" i="43"/>
  <c r="AE162" i="43"/>
  <c r="AE161" i="43"/>
  <c r="AE160" i="43"/>
  <c r="AE159" i="43"/>
  <c r="AE158" i="43"/>
  <c r="AE157" i="43"/>
  <c r="AE156" i="43"/>
  <c r="AE155" i="43"/>
  <c r="AE154" i="43"/>
  <c r="AE153" i="43"/>
  <c r="AE152" i="43"/>
  <c r="AE151" i="43"/>
  <c r="AE150" i="43"/>
  <c r="AE149" i="43"/>
  <c r="AE148" i="43"/>
  <c r="AE147" i="43"/>
  <c r="AE146" i="43"/>
  <c r="AE145" i="43"/>
  <c r="AE144" i="43"/>
  <c r="AE143" i="43"/>
  <c r="AE137" i="43"/>
  <c r="AF99" i="43"/>
  <c r="AF98" i="43"/>
  <c r="AF97" i="43"/>
  <c r="AF96" i="43"/>
  <c r="AF95" i="43"/>
  <c r="AF94" i="43"/>
  <c r="AF93" i="43"/>
  <c r="AF92" i="43"/>
  <c r="AF91" i="43"/>
  <c r="AF90" i="43"/>
  <c r="AF89" i="43"/>
  <c r="AE128" i="43"/>
  <c r="AE127" i="43"/>
  <c r="AE126" i="43"/>
  <c r="AE125" i="43"/>
  <c r="AE124" i="43"/>
  <c r="AE123" i="43"/>
  <c r="AE122" i="43"/>
  <c r="AE121" i="43"/>
  <c r="AE120" i="43"/>
  <c r="AE119" i="43"/>
  <c r="AE118" i="43"/>
  <c r="AE117" i="43"/>
  <c r="AE116" i="43"/>
  <c r="AE115" i="43"/>
  <c r="AE114" i="43"/>
  <c r="AE113" i="43"/>
  <c r="AE112" i="43"/>
  <c r="AE111" i="43"/>
  <c r="AE110" i="43"/>
  <c r="AE109" i="43"/>
  <c r="AE108" i="43"/>
  <c r="AE107" i="43"/>
  <c r="AE106" i="43"/>
  <c r="AE105" i="43"/>
  <c r="AE104" i="43"/>
  <c r="AE103" i="43"/>
  <c r="AE102" i="43"/>
  <c r="AE101" i="43"/>
  <c r="AE100" i="43"/>
  <c r="AE85" i="43"/>
  <c r="AE84" i="43"/>
  <c r="AE83" i="43"/>
  <c r="AE82" i="43"/>
  <c r="AE81" i="43"/>
  <c r="AE80" i="43"/>
  <c r="AE79" i="43"/>
  <c r="AE78" i="43"/>
  <c r="AE77" i="43"/>
  <c r="AE76" i="43"/>
  <c r="AE75" i="43"/>
  <c r="AE74" i="43"/>
  <c r="AE73" i="43"/>
  <c r="AE72" i="43"/>
  <c r="AE71" i="43"/>
  <c r="AE70" i="43"/>
  <c r="AE69" i="43"/>
  <c r="AE68" i="43"/>
  <c r="AE67" i="43"/>
  <c r="AE66" i="43"/>
  <c r="AE65" i="43"/>
  <c r="AE64" i="43"/>
  <c r="AE63" i="43"/>
  <c r="AE62" i="43"/>
  <c r="AE61" i="43"/>
  <c r="AE60" i="43"/>
  <c r="AE59" i="43"/>
  <c r="AE58" i="43"/>
  <c r="AE57" i="43"/>
  <c r="AF56" i="43"/>
  <c r="AF54" i="43"/>
  <c r="AF53" i="43"/>
  <c r="AF52" i="43"/>
  <c r="AF51" i="43"/>
  <c r="AF50" i="43"/>
  <c r="AF49" i="43"/>
  <c r="AF48" i="43"/>
  <c r="AF47" i="43"/>
  <c r="AF46" i="43"/>
  <c r="AE42" i="43"/>
  <c r="AE41" i="43"/>
  <c r="AE40" i="43"/>
  <c r="AE39" i="43"/>
  <c r="AE38" i="43"/>
  <c r="AE37" i="43"/>
  <c r="AE36" i="43"/>
  <c r="AE35" i="43"/>
  <c r="AE34" i="43"/>
  <c r="AE33" i="43"/>
  <c r="AE32" i="43"/>
  <c r="AE31" i="43"/>
  <c r="AE30" i="43"/>
  <c r="AE29" i="43"/>
  <c r="AE28" i="43"/>
  <c r="AE27" i="43"/>
  <c r="AE26" i="43"/>
  <c r="AE25" i="43"/>
  <c r="AE24" i="43"/>
  <c r="AE23" i="43"/>
  <c r="AE22" i="43"/>
  <c r="AE21" i="43"/>
  <c r="AE20" i="43"/>
  <c r="AE19" i="43"/>
  <c r="AE18" i="43"/>
  <c r="AE17" i="43"/>
  <c r="AE16" i="43"/>
  <c r="AE15" i="43"/>
  <c r="AF13" i="43"/>
  <c r="AF12" i="43"/>
  <c r="AF11" i="43"/>
  <c r="AF10" i="43"/>
  <c r="AF9" i="43"/>
  <c r="AF8" i="43"/>
  <c r="AF7" i="43"/>
  <c r="AF6" i="43"/>
  <c r="AF5" i="43"/>
  <c r="AF4" i="43"/>
  <c r="AF3" i="43"/>
  <c r="AN205" i="43"/>
  <c r="AN204" i="43"/>
  <c r="AN203" i="43"/>
  <c r="AN201" i="43"/>
  <c r="AN200" i="43"/>
  <c r="AN198" i="43"/>
  <c r="AN197" i="43"/>
  <c r="AN196" i="43"/>
  <c r="AN195" i="43"/>
  <c r="AN194" i="43"/>
  <c r="AN193" i="43"/>
  <c r="AN192" i="43"/>
  <c r="AN191" i="43"/>
  <c r="AN190" i="43"/>
  <c r="AN189" i="43"/>
  <c r="AN188" i="43"/>
  <c r="AN187" i="43"/>
  <c r="AN186" i="43"/>
  <c r="AN185" i="43"/>
  <c r="AN184" i="43"/>
  <c r="AN183" i="43"/>
  <c r="AN182" i="43"/>
  <c r="AN181" i="43"/>
  <c r="AN180" i="43"/>
  <c r="AN179" i="43"/>
  <c r="AN178" i="43"/>
  <c r="AN177" i="43"/>
  <c r="AN176" i="43"/>
  <c r="AN175" i="43"/>
  <c r="AM214" i="43"/>
  <c r="AM213" i="43"/>
  <c r="AM212" i="43"/>
  <c r="AM211" i="43"/>
  <c r="AM210" i="43"/>
  <c r="AM209" i="43"/>
  <c r="AM208" i="43"/>
  <c r="AM207" i="43"/>
  <c r="AM206" i="43"/>
  <c r="AM205" i="43"/>
  <c r="AM204" i="43"/>
  <c r="AM203" i="43"/>
  <c r="AO139" i="43"/>
  <c r="AO137" i="43"/>
  <c r="AO136" i="43"/>
  <c r="AO135" i="43"/>
  <c r="AO134" i="43"/>
  <c r="AO133" i="43"/>
  <c r="AO132" i="43"/>
  <c r="AM171" i="43"/>
  <c r="AM170" i="43"/>
  <c r="AM169" i="43"/>
  <c r="AM168" i="43"/>
  <c r="AM167" i="43"/>
  <c r="AM166" i="43"/>
  <c r="AM165" i="43"/>
  <c r="AM164" i="43"/>
  <c r="AM163" i="43"/>
  <c r="AN132" i="43"/>
  <c r="AN170" i="43"/>
  <c r="AN169" i="43"/>
  <c r="AN168" i="43"/>
  <c r="AN167" i="43"/>
  <c r="AN166" i="43"/>
  <c r="AN165" i="43"/>
  <c r="AN164" i="43"/>
  <c r="AN163" i="43"/>
  <c r="AN162" i="43"/>
  <c r="AN161" i="43"/>
  <c r="AN160" i="43"/>
  <c r="AN159" i="43"/>
  <c r="AN158" i="43"/>
  <c r="AN157" i="43"/>
  <c r="AN156" i="43"/>
  <c r="AN155" i="43"/>
  <c r="AN154" i="43"/>
  <c r="AN153" i="43"/>
  <c r="AN152" i="43"/>
  <c r="AN151" i="43"/>
  <c r="AN150" i="43"/>
  <c r="AN149" i="43"/>
  <c r="AN148" i="43"/>
  <c r="AN147" i="43"/>
  <c r="AN146" i="43"/>
  <c r="AN145" i="43"/>
  <c r="AN144" i="43"/>
  <c r="AN143" i="43"/>
  <c r="AN142" i="43"/>
  <c r="AN141" i="43"/>
  <c r="AN140" i="43"/>
  <c r="AN139" i="43"/>
  <c r="AN138" i="43"/>
  <c r="AN137" i="43"/>
  <c r="AN136" i="43"/>
  <c r="AN135" i="43"/>
  <c r="AN134" i="43"/>
  <c r="AN133" i="43"/>
  <c r="AO95" i="43"/>
  <c r="AO94" i="43"/>
  <c r="AO93" i="43"/>
  <c r="AO92" i="43"/>
  <c r="AO91" i="43"/>
  <c r="AO90" i="43"/>
  <c r="AO89" i="43"/>
  <c r="AN111" i="43"/>
  <c r="AN110" i="43"/>
  <c r="AN109" i="43"/>
  <c r="AN108" i="43"/>
  <c r="AN107" i="43"/>
  <c r="AN106" i="43"/>
  <c r="AN105" i="43"/>
  <c r="AN104" i="43"/>
  <c r="AN103" i="43"/>
  <c r="AN102" i="43"/>
  <c r="AN101" i="43"/>
  <c r="AN100" i="43"/>
  <c r="AN99" i="43"/>
  <c r="AN98" i="43"/>
  <c r="AN97" i="43"/>
  <c r="AN96" i="43"/>
  <c r="AN95" i="43"/>
  <c r="AN94" i="43"/>
  <c r="AN93" i="43"/>
  <c r="AN92" i="43"/>
  <c r="AN91" i="43"/>
  <c r="AN90" i="43"/>
  <c r="AN89" i="43"/>
  <c r="AM128" i="43"/>
  <c r="AM127" i="43"/>
  <c r="AM126" i="43"/>
  <c r="AM125" i="43"/>
  <c r="AM124" i="43"/>
  <c r="AM123" i="43"/>
  <c r="AM122" i="43"/>
  <c r="AM121" i="43"/>
  <c r="AM120" i="43"/>
  <c r="AM119" i="43"/>
  <c r="AM118" i="43"/>
  <c r="AM117" i="43"/>
  <c r="AM116" i="43"/>
  <c r="AM115" i="43"/>
  <c r="AM114" i="43"/>
  <c r="AM113" i="43"/>
  <c r="AM112" i="43"/>
  <c r="AM85" i="43"/>
  <c r="AM84" i="43"/>
  <c r="AM83" i="43"/>
  <c r="AM82" i="43"/>
  <c r="AM81" i="43"/>
  <c r="AM80" i="43"/>
  <c r="AM79" i="43"/>
  <c r="AM78" i="43"/>
  <c r="AM77" i="43"/>
  <c r="AM76" i="43"/>
  <c r="AM75" i="43"/>
  <c r="AM74" i="43"/>
  <c r="AM73" i="43"/>
  <c r="AM72" i="43"/>
  <c r="AM71" i="43"/>
  <c r="AM70" i="43"/>
  <c r="AM69" i="43"/>
  <c r="AM68" i="43"/>
  <c r="AM67" i="43"/>
  <c r="AM65" i="43"/>
  <c r="AN66" i="43"/>
  <c r="AN65" i="43"/>
  <c r="AN63" i="43"/>
  <c r="AN62" i="43"/>
  <c r="AN61" i="43"/>
  <c r="AN60" i="43"/>
  <c r="AN59" i="43"/>
  <c r="AN58" i="43"/>
  <c r="AN57" i="43"/>
  <c r="AN56" i="43"/>
  <c r="AN55" i="43"/>
  <c r="AN54" i="43"/>
  <c r="AN53" i="43"/>
  <c r="AN52" i="43"/>
  <c r="AN51" i="43"/>
  <c r="AN50" i="43"/>
  <c r="AN49" i="43"/>
  <c r="AN48" i="43"/>
  <c r="AN47" i="43"/>
  <c r="AN46" i="43"/>
  <c r="AM42" i="43"/>
  <c r="AM41" i="43"/>
  <c r="AM40" i="43"/>
  <c r="AM39" i="43"/>
  <c r="AM38" i="43"/>
  <c r="AM37" i="43"/>
  <c r="AM36" i="43"/>
  <c r="AM35" i="43"/>
  <c r="AM34" i="43"/>
  <c r="AM32" i="43"/>
  <c r="AM31" i="43"/>
  <c r="AM30" i="43"/>
  <c r="AM29" i="43"/>
  <c r="AM28" i="43"/>
  <c r="AM27" i="43"/>
  <c r="AM26" i="43"/>
  <c r="AM25" i="43"/>
  <c r="AN42" i="43"/>
  <c r="AN41" i="43"/>
  <c r="AN40" i="43"/>
  <c r="AN39" i="43"/>
  <c r="AN38" i="43"/>
  <c r="AN37" i="43"/>
  <c r="AN36" i="43"/>
  <c r="AN35" i="43"/>
  <c r="AN34" i="43"/>
  <c r="AN33" i="43"/>
  <c r="AN32" i="43"/>
  <c r="AN31" i="43"/>
  <c r="AN30" i="43"/>
  <c r="AN29" i="43"/>
  <c r="AN28" i="43"/>
  <c r="AN26" i="43"/>
  <c r="AN25" i="43"/>
  <c r="AN24" i="43"/>
  <c r="AN23" i="43"/>
  <c r="AN22" i="43"/>
  <c r="AN21" i="43"/>
  <c r="AN20" i="43"/>
  <c r="AN19" i="43"/>
  <c r="AN18" i="43"/>
  <c r="AN17" i="43"/>
  <c r="AN16" i="43"/>
  <c r="AN15" i="43"/>
  <c r="AN14" i="43"/>
  <c r="AN13" i="43"/>
  <c r="AN12" i="43"/>
  <c r="AN11" i="43"/>
  <c r="AN10" i="43"/>
  <c r="AN9" i="43"/>
  <c r="AN8" i="43"/>
  <c r="AN7" i="43"/>
  <c r="AN6" i="43"/>
  <c r="AN5" i="43"/>
  <c r="AN4" i="43"/>
  <c r="AN3" i="43"/>
  <c r="AR4" i="44" l="1" a="1"/>
  <c r="AR4" i="44" s="1"/>
  <c r="AS4" i="44" a="1"/>
  <c r="AS4" i="44"/>
  <c r="AT4" i="44" a="1"/>
  <c r="AT4" i="44"/>
  <c r="AU4" i="44" a="1"/>
  <c r="AU4" i="44"/>
  <c r="AR5" i="44" a="1"/>
  <c r="AR5" i="44"/>
  <c r="AS5" i="44" a="1"/>
  <c r="AS5" i="44"/>
  <c r="AT5" i="44" a="1"/>
  <c r="AT5" i="44"/>
  <c r="AU5" i="44" a="1"/>
  <c r="AU5" i="44"/>
  <c r="AR6" i="44" a="1"/>
  <c r="AR6" i="44" s="1"/>
  <c r="AS6" i="44" a="1"/>
  <c r="AS6" i="44"/>
  <c r="AT6" i="44" a="1"/>
  <c r="AT6" i="44"/>
  <c r="AU6" i="44" a="1"/>
  <c r="AU6" i="44"/>
  <c r="AR7" i="44" a="1"/>
  <c r="AR7" i="44"/>
  <c r="AS7" i="44" a="1"/>
  <c r="AS7" i="44"/>
  <c r="AW7" i="44" s="1"/>
  <c r="AT7" i="44" a="1"/>
  <c r="AT7" i="44"/>
  <c r="AU7" i="44" a="1"/>
  <c r="AU7" i="44"/>
  <c r="AR8" i="44" a="1"/>
  <c r="AR8" i="44" s="1"/>
  <c r="AS8" i="44" a="1"/>
  <c r="AS8" i="44"/>
  <c r="AT8" i="44" a="1"/>
  <c r="AT8" i="44"/>
  <c r="AU8" i="44" a="1"/>
  <c r="AU8" i="44"/>
  <c r="AR9" i="44" a="1"/>
  <c r="AR9" i="44" s="1"/>
  <c r="AV9" i="44" s="1"/>
  <c r="AS9" i="44" a="1"/>
  <c r="AS9" i="44"/>
  <c r="AW9" i="44" s="1"/>
  <c r="AT9" i="44" a="1"/>
  <c r="AT9" i="44"/>
  <c r="AU9" i="44" a="1"/>
  <c r="AU9" i="44"/>
  <c r="AR10" i="44" a="1"/>
  <c r="AR10" i="44" s="1"/>
  <c r="AS10" i="44" a="1"/>
  <c r="AS10" i="44"/>
  <c r="AT10" i="44" a="1"/>
  <c r="AT10" i="44"/>
  <c r="AU10" i="44" a="1"/>
  <c r="AU10" i="44"/>
  <c r="AR11" i="44" a="1"/>
  <c r="AR11" i="44"/>
  <c r="AV11" i="44" s="1"/>
  <c r="AS11" i="44" a="1"/>
  <c r="AS11" i="44"/>
  <c r="AT11" i="44" a="1"/>
  <c r="AT11" i="44"/>
  <c r="AU11" i="44" a="1"/>
  <c r="AU11" i="44"/>
  <c r="AR12" i="44" a="1"/>
  <c r="AR12" i="44" s="1"/>
  <c r="AS12" i="44" a="1"/>
  <c r="AS12" i="44"/>
  <c r="AT12" i="44" a="1"/>
  <c r="AT12" i="44"/>
  <c r="AU12" i="44" a="1"/>
  <c r="AU12" i="44"/>
  <c r="AR13" i="44" a="1"/>
  <c r="AR13" i="44"/>
  <c r="AV13" i="44" s="1"/>
  <c r="AS13" i="44" a="1"/>
  <c r="AS13" i="44"/>
  <c r="AT13" i="44" a="1"/>
  <c r="AT13" i="44"/>
  <c r="AU13" i="44" a="1"/>
  <c r="AU13" i="44"/>
  <c r="AR14" i="44" a="1"/>
  <c r="AR14" i="44" s="1"/>
  <c r="AS14" i="44" a="1"/>
  <c r="AS14" i="44"/>
  <c r="AT14" i="44" a="1"/>
  <c r="AT14" i="44"/>
  <c r="AU14" i="44" a="1"/>
  <c r="AU14" i="44"/>
  <c r="AR15" i="44" a="1"/>
  <c r="AR15" i="44"/>
  <c r="AS15" i="44" a="1"/>
  <c r="AS15" i="44"/>
  <c r="AT15" i="44" a="1"/>
  <c r="AT15" i="44"/>
  <c r="AU15" i="44" a="1"/>
  <c r="AU15" i="44"/>
  <c r="AR16" i="44" a="1"/>
  <c r="AR16" i="44" s="1"/>
  <c r="AS16" i="44" a="1"/>
  <c r="AS16" i="44"/>
  <c r="AT16" i="44" a="1"/>
  <c r="AT16" i="44"/>
  <c r="AU16" i="44" a="1"/>
  <c r="AU16" i="44"/>
  <c r="AS3" i="44" a="1"/>
  <c r="AS3" i="44" s="1"/>
  <c r="AT3" i="44" a="1"/>
  <c r="AT3" i="44" s="1"/>
  <c r="AU3" i="44" a="1"/>
  <c r="AU3" i="44" s="1"/>
  <c r="AY3" i="44" s="1"/>
  <c r="AR3" i="44" a="1"/>
  <c r="AR3" i="44" s="1"/>
  <c r="AN4" i="44" a="1"/>
  <c r="AN4" i="44" s="1"/>
  <c r="AO4" i="44" a="1"/>
  <c r="AO4" i="44" s="1"/>
  <c r="AW4" i="44" s="1"/>
  <c r="AP4" i="44" a="1"/>
  <c r="AP4" i="44" s="1"/>
  <c r="AX4" i="44" s="1"/>
  <c r="AQ4" i="44" a="1"/>
  <c r="AQ4" i="44"/>
  <c r="AY4" i="44" s="1"/>
  <c r="AN5" i="44" a="1"/>
  <c r="AN5" i="44"/>
  <c r="AO5" i="44" a="1"/>
  <c r="AO5" i="44"/>
  <c r="AP5" i="44" a="1"/>
  <c r="AP5" i="44"/>
  <c r="AX5" i="44" s="1"/>
  <c r="AQ5" i="44" a="1"/>
  <c r="AQ5" i="44"/>
  <c r="AN6" i="44" a="1"/>
  <c r="AN6" i="44" s="1"/>
  <c r="AO6" i="44" a="1"/>
  <c r="AO6" i="44" s="1"/>
  <c r="AP6" i="44" a="1"/>
  <c r="AP6" i="44" s="1"/>
  <c r="AQ6" i="44" a="1"/>
  <c r="AQ6" i="44" s="1"/>
  <c r="AN7" i="44" a="1"/>
  <c r="AN7" i="44"/>
  <c r="AO7" i="44" a="1"/>
  <c r="AO7" i="44"/>
  <c r="AP7" i="44" a="1"/>
  <c r="AP7" i="44"/>
  <c r="AQ7" i="44" a="1"/>
  <c r="AQ7" i="44"/>
  <c r="AN8" i="44" a="1"/>
  <c r="AN8" i="44" s="1"/>
  <c r="AO8" i="44" a="1"/>
  <c r="AO8" i="44" s="1"/>
  <c r="AW8" i="44" s="1"/>
  <c r="AP8" i="44" a="1"/>
  <c r="AP8" i="44" s="1"/>
  <c r="AX8" i="44" s="1"/>
  <c r="AQ8" i="44" a="1"/>
  <c r="AQ8" i="44" s="1"/>
  <c r="AN9" i="44" a="1"/>
  <c r="AN9" i="44"/>
  <c r="AO9" i="44" a="1"/>
  <c r="AO9" i="44"/>
  <c r="AP9" i="44" a="1"/>
  <c r="AP9" i="44"/>
  <c r="AQ9" i="44" a="1"/>
  <c r="AQ9" i="44"/>
  <c r="AN10" i="44" a="1"/>
  <c r="AN10" i="44" s="1"/>
  <c r="AO10" i="44" a="1"/>
  <c r="AO10" i="44" s="1"/>
  <c r="AW10" i="44" s="1"/>
  <c r="AP10" i="44" a="1"/>
  <c r="AP10" i="44" s="1"/>
  <c r="AX10" i="44" s="1"/>
  <c r="AQ10" i="44" a="1"/>
  <c r="AQ10" i="44" s="1"/>
  <c r="AY10" i="44" s="1"/>
  <c r="AN11" i="44" a="1"/>
  <c r="AN11" i="44"/>
  <c r="AO11" i="44" a="1"/>
  <c r="AO11" i="44"/>
  <c r="AP11" i="44" a="1"/>
  <c r="AP11" i="44"/>
  <c r="AQ11" i="44" a="1"/>
  <c r="AQ11" i="44"/>
  <c r="AN12" i="44" a="1"/>
  <c r="AN12" i="44" s="1"/>
  <c r="AO12" i="44" a="1"/>
  <c r="AO12" i="44" s="1"/>
  <c r="AW12" i="44" s="1"/>
  <c r="AP12" i="44" a="1"/>
  <c r="AP12" i="44" s="1"/>
  <c r="AX12" i="44" s="1"/>
  <c r="AQ12" i="44" a="1"/>
  <c r="AQ12" i="44" s="1"/>
  <c r="AY12" i="44" s="1"/>
  <c r="AN13" i="44" a="1"/>
  <c r="AN13" i="44"/>
  <c r="AO13" i="44" a="1"/>
  <c r="AO13" i="44"/>
  <c r="AW13" i="44" s="1"/>
  <c r="AP13" i="44" a="1"/>
  <c r="AP13" i="44"/>
  <c r="AX13" i="44" s="1"/>
  <c r="AQ13" i="44" a="1"/>
  <c r="AQ13" i="44" s="1"/>
  <c r="AY13" i="44" s="1"/>
  <c r="AN14" i="44" a="1"/>
  <c r="AN14" i="44" s="1"/>
  <c r="AO14" i="44" a="1"/>
  <c r="AO14" i="44" s="1"/>
  <c r="AP14" i="44" a="1"/>
  <c r="AP14" i="44" s="1"/>
  <c r="AQ14" i="44" a="1"/>
  <c r="AQ14" i="44" s="1"/>
  <c r="AN15" i="44" a="1"/>
  <c r="AN15" i="44" s="1"/>
  <c r="AO15" i="44" a="1"/>
  <c r="AO15" i="44" s="1"/>
  <c r="AP15" i="44" a="1"/>
  <c r="AP15" i="44" s="1"/>
  <c r="AQ15" i="44" a="1"/>
  <c r="AQ15" i="44" s="1"/>
  <c r="AN16" i="44" a="1"/>
  <c r="AN16" i="44" s="1"/>
  <c r="AO16" i="44" a="1"/>
  <c r="AO16" i="44" s="1"/>
  <c r="AW16" i="44" s="1"/>
  <c r="AP16" i="44" a="1"/>
  <c r="AP16" i="44" s="1"/>
  <c r="AX16" i="44" s="1"/>
  <c r="AQ16" i="44" a="1"/>
  <c r="AQ16" i="44" s="1"/>
  <c r="AY16" i="44" s="1"/>
  <c r="AO3" i="44" a="1"/>
  <c r="AO3" i="44" s="1"/>
  <c r="AP3" i="44" a="1"/>
  <c r="AP3" i="44" s="1"/>
  <c r="AQ3" i="44" a="1"/>
  <c r="AQ3" i="44"/>
  <c r="AN3" i="44" a="1"/>
  <c r="AN3" i="44" s="1"/>
  <c r="AV7" i="44"/>
  <c r="AW5" i="44"/>
  <c r="AV5" i="44"/>
  <c r="AD4" i="44" a="1"/>
  <c r="AD4" i="44" s="1"/>
  <c r="AE4" i="44" a="1"/>
  <c r="AE4" i="44"/>
  <c r="AF4" i="44" a="1"/>
  <c r="AF4" i="44"/>
  <c r="AG4" i="44" a="1"/>
  <c r="AG4" i="44"/>
  <c r="AD5" i="44" a="1"/>
  <c r="AD5" i="44"/>
  <c r="AE5" i="44" a="1"/>
  <c r="AE5" i="44"/>
  <c r="AF5" i="44" a="1"/>
  <c r="AF5" i="44"/>
  <c r="AG5" i="44" a="1"/>
  <c r="AG5" i="44"/>
  <c r="AD6" i="44" a="1"/>
  <c r="AD6" i="44" s="1"/>
  <c r="AE6" i="44" a="1"/>
  <c r="AE6" i="44"/>
  <c r="AF6" i="44" a="1"/>
  <c r="AF6" i="44"/>
  <c r="AG6" i="44" a="1"/>
  <c r="AG6" i="44"/>
  <c r="AD7" i="44" a="1"/>
  <c r="AD7" i="44"/>
  <c r="AE7" i="44" a="1"/>
  <c r="AE7" i="44"/>
  <c r="AF7" i="44" a="1"/>
  <c r="AF7" i="44"/>
  <c r="AG7" i="44" a="1"/>
  <c r="AG7" i="44" s="1"/>
  <c r="AD8" i="44" a="1"/>
  <c r="AD8" i="44" s="1"/>
  <c r="AE8" i="44" a="1"/>
  <c r="AE8" i="44"/>
  <c r="AF8" i="44" a="1"/>
  <c r="AF8" i="44"/>
  <c r="AG8" i="44" a="1"/>
  <c r="AG8" i="44"/>
  <c r="AD9" i="44" a="1"/>
  <c r="AD9" i="44"/>
  <c r="AE9" i="44" a="1"/>
  <c r="AE9" i="44"/>
  <c r="AF9" i="44" a="1"/>
  <c r="AF9" i="44"/>
  <c r="AG9" i="44" a="1"/>
  <c r="AG9" i="44"/>
  <c r="AD10" i="44" a="1"/>
  <c r="AD10" i="44" s="1"/>
  <c r="AE10" i="44" a="1"/>
  <c r="AE10" i="44"/>
  <c r="AF10" i="44" a="1"/>
  <c r="AF10" i="44"/>
  <c r="AG10" i="44" a="1"/>
  <c r="AG10" i="44"/>
  <c r="AD11" i="44" a="1"/>
  <c r="AD11" i="44"/>
  <c r="AE11" i="44" a="1"/>
  <c r="AE11" i="44"/>
  <c r="AF11" i="44" a="1"/>
  <c r="AF11" i="44"/>
  <c r="AG11" i="44" a="1"/>
  <c r="AG11" i="44"/>
  <c r="AD12" i="44" a="1"/>
  <c r="AD12" i="44" s="1"/>
  <c r="AE12" i="44" a="1"/>
  <c r="AE12" i="44"/>
  <c r="AF12" i="44" a="1"/>
  <c r="AF12" i="44"/>
  <c r="AG12" i="44" a="1"/>
  <c r="AG12" i="44"/>
  <c r="AD13" i="44" a="1"/>
  <c r="AD13" i="44"/>
  <c r="AE13" i="44" a="1"/>
  <c r="AE13" i="44"/>
  <c r="AF13" i="44" a="1"/>
  <c r="AF13" i="44"/>
  <c r="AG13" i="44" a="1"/>
  <c r="AG13" i="44"/>
  <c r="AD14" i="44" a="1"/>
  <c r="AD14" i="44" s="1"/>
  <c r="AE14" i="44" a="1"/>
  <c r="AE14" i="44"/>
  <c r="AF14" i="44" a="1"/>
  <c r="AF14" i="44"/>
  <c r="AG14" i="44" a="1"/>
  <c r="AG14" i="44"/>
  <c r="AD15" i="44" a="1"/>
  <c r="AD15" i="44"/>
  <c r="AE15" i="44" a="1"/>
  <c r="AE15" i="44"/>
  <c r="AF15" i="44" a="1"/>
  <c r="AF15" i="44"/>
  <c r="AG15" i="44" a="1"/>
  <c r="AG15" i="44"/>
  <c r="AD16" i="44" a="1"/>
  <c r="AD16" i="44" s="1"/>
  <c r="AE16" i="44" a="1"/>
  <c r="AE16" i="44"/>
  <c r="AF16" i="44" a="1"/>
  <c r="AF16" i="44"/>
  <c r="AG16" i="44" a="1"/>
  <c r="AG16" i="44"/>
  <c r="AD17" i="44" a="1"/>
  <c r="AD17" i="44"/>
  <c r="AH17" i="44" s="1"/>
  <c r="AE17" i="44" a="1"/>
  <c r="AE17" i="44"/>
  <c r="AI17" i="44" s="1"/>
  <c r="AF17" i="44" a="1"/>
  <c r="AF17" i="44"/>
  <c r="AG17" i="44" a="1"/>
  <c r="AG17" i="44"/>
  <c r="AD18" i="44" a="1"/>
  <c r="AD18" i="44" s="1"/>
  <c r="AE18" i="44" a="1"/>
  <c r="AE18" i="44"/>
  <c r="AF18" i="44" a="1"/>
  <c r="AF18" i="44"/>
  <c r="AG18" i="44" a="1"/>
  <c r="AG18" i="44"/>
  <c r="AD19" i="44" a="1"/>
  <c r="AD19" i="44"/>
  <c r="AE19" i="44" a="1"/>
  <c r="AE19" i="44"/>
  <c r="AF19" i="44" a="1"/>
  <c r="AF19" i="44"/>
  <c r="AG19" i="44" a="1"/>
  <c r="AG19" i="44"/>
  <c r="AD20" i="44" a="1"/>
  <c r="AD20" i="44" s="1"/>
  <c r="AE20" i="44" a="1"/>
  <c r="AE20" i="44" s="1"/>
  <c r="AF20" i="44" a="1"/>
  <c r="AF20" i="44" s="1"/>
  <c r="AG20" i="44" a="1"/>
  <c r="AG20" i="44" s="1"/>
  <c r="AD21" i="44" a="1"/>
  <c r="AD21" i="44"/>
  <c r="AE21" i="44" a="1"/>
  <c r="AE21" i="44"/>
  <c r="AF21" i="44" a="1"/>
  <c r="AF21" i="44"/>
  <c r="AG21" i="44" a="1"/>
  <c r="AG21" i="44"/>
  <c r="AE3" i="44" a="1"/>
  <c r="AE3" i="44" s="1"/>
  <c r="AF3" i="44" a="1"/>
  <c r="AF3" i="44" s="1"/>
  <c r="AG3" i="44" a="1"/>
  <c r="AG3" i="44" s="1"/>
  <c r="AD3" i="44" a="1"/>
  <c r="AD3" i="44" s="1"/>
  <c r="Z4" i="44" a="1"/>
  <c r="Z4" i="44" s="1"/>
  <c r="AA4" i="44" a="1"/>
  <c r="AA4" i="44"/>
  <c r="AB4" i="44" a="1"/>
  <c r="AB4" i="44"/>
  <c r="AC4" i="44" a="1"/>
  <c r="AC4" i="44"/>
  <c r="Z5" i="44" a="1"/>
  <c r="Z5" i="44"/>
  <c r="AA5" i="44" a="1"/>
  <c r="AA5" i="44"/>
  <c r="AB5" i="44" a="1"/>
  <c r="AB5" i="44"/>
  <c r="AC5" i="44" a="1"/>
  <c r="AC5" i="44"/>
  <c r="Z6" i="44" a="1"/>
  <c r="Z6" i="44" s="1"/>
  <c r="AA6" i="44" a="1"/>
  <c r="AA6" i="44"/>
  <c r="AB6" i="44" a="1"/>
  <c r="AB6" i="44"/>
  <c r="AC6" i="44" a="1"/>
  <c r="AC6" i="44"/>
  <c r="Z7" i="44" a="1"/>
  <c r="Z7" i="44"/>
  <c r="AA7" i="44" a="1"/>
  <c r="AA7" i="44"/>
  <c r="AB7" i="44" a="1"/>
  <c r="AB7" i="44"/>
  <c r="AC7" i="44" a="1"/>
  <c r="AC7" i="44"/>
  <c r="Z8" i="44" a="1"/>
  <c r="Z8" i="44" s="1"/>
  <c r="AA8" i="44" a="1"/>
  <c r="AA8" i="44"/>
  <c r="AB8" i="44" a="1"/>
  <c r="AB8" i="44"/>
  <c r="AC8" i="44" a="1"/>
  <c r="AC8" i="44"/>
  <c r="Z9" i="44" a="1"/>
  <c r="Z9" i="44"/>
  <c r="AA9" i="44" a="1"/>
  <c r="AA9" i="44"/>
  <c r="AB9" i="44" a="1"/>
  <c r="AB9" i="44"/>
  <c r="AC9" i="44" a="1"/>
  <c r="AC9" i="44"/>
  <c r="Z10" i="44" a="1"/>
  <c r="Z10" i="44" s="1"/>
  <c r="AA10" i="44" a="1"/>
  <c r="AA10" i="44"/>
  <c r="AB10" i="44" a="1"/>
  <c r="AB10" i="44"/>
  <c r="AC10" i="44" a="1"/>
  <c r="AC10" i="44"/>
  <c r="Z11" i="44" a="1"/>
  <c r="Z11" i="44"/>
  <c r="AA11" i="44" a="1"/>
  <c r="AA11" i="44"/>
  <c r="AB11" i="44" a="1"/>
  <c r="AB11" i="44"/>
  <c r="AC11" i="44" a="1"/>
  <c r="AC11" i="44"/>
  <c r="Z12" i="44" a="1"/>
  <c r="Z12" i="44" s="1"/>
  <c r="AA12" i="44" a="1"/>
  <c r="AA12" i="44"/>
  <c r="AB12" i="44" a="1"/>
  <c r="AB12" i="44"/>
  <c r="AC12" i="44" a="1"/>
  <c r="AC12" i="44"/>
  <c r="Z13" i="44" a="1"/>
  <c r="Z13" i="44"/>
  <c r="AA13" i="44" a="1"/>
  <c r="AA13" i="44"/>
  <c r="AB13" i="44" a="1"/>
  <c r="AB13" i="44"/>
  <c r="AC13" i="44" a="1"/>
  <c r="AC13" i="44"/>
  <c r="Z14" i="44" a="1"/>
  <c r="Z14" i="44" s="1"/>
  <c r="AA14" i="44" a="1"/>
  <c r="AA14" i="44"/>
  <c r="AB14" i="44" a="1"/>
  <c r="AB14" i="44"/>
  <c r="AC14" i="44" a="1"/>
  <c r="AC14" i="44"/>
  <c r="Z15" i="44" a="1"/>
  <c r="Z15" i="44"/>
  <c r="AA15" i="44" a="1"/>
  <c r="AA15" i="44"/>
  <c r="AB15" i="44" a="1"/>
  <c r="AB15" i="44"/>
  <c r="AC15" i="44" a="1"/>
  <c r="AC15" i="44"/>
  <c r="Z16" i="44" a="1"/>
  <c r="Z16" i="44" s="1"/>
  <c r="AA16" i="44" a="1"/>
  <c r="AA16" i="44"/>
  <c r="AB16" i="44" a="1"/>
  <c r="AB16" i="44"/>
  <c r="AC16" i="44" a="1"/>
  <c r="AC16" i="44"/>
  <c r="Z17" i="44" a="1"/>
  <c r="Z17" i="44"/>
  <c r="AA17" i="44" a="1"/>
  <c r="AA17" i="44"/>
  <c r="AB17" i="44" a="1"/>
  <c r="AB17" i="44"/>
  <c r="AC17" i="44" a="1"/>
  <c r="AC17" i="44"/>
  <c r="Z18" i="44" a="1"/>
  <c r="Z18" i="44" s="1"/>
  <c r="AA18" i="44" a="1"/>
  <c r="AA18" i="44"/>
  <c r="AB18" i="44" a="1"/>
  <c r="AB18" i="44" s="1"/>
  <c r="AC18" i="44" a="1"/>
  <c r="AC18" i="44" s="1"/>
  <c r="Z19" i="44" a="1"/>
  <c r="Z19" i="44" s="1"/>
  <c r="AA19" i="44" a="1"/>
  <c r="AA19" i="44" s="1"/>
  <c r="AB19" i="44" a="1"/>
  <c r="AB19" i="44" s="1"/>
  <c r="AC19" i="44" a="1"/>
  <c r="AC19" i="44" s="1"/>
  <c r="Z20" i="44" a="1"/>
  <c r="Z20" i="44" s="1"/>
  <c r="AA20" i="44" a="1"/>
  <c r="AA20" i="44" s="1"/>
  <c r="AB20" i="44" a="1"/>
  <c r="AB20" i="44" s="1"/>
  <c r="AC20" i="44" a="1"/>
  <c r="AC20" i="44" s="1"/>
  <c r="Z21" i="44" a="1"/>
  <c r="Z21" i="44" s="1"/>
  <c r="AA21" i="44" a="1"/>
  <c r="AA21" i="44" s="1"/>
  <c r="AB21" i="44" a="1"/>
  <c r="AB21" i="44"/>
  <c r="AC21" i="44" a="1"/>
  <c r="AC21" i="44"/>
  <c r="AK21" i="44" s="1"/>
  <c r="AA3" i="44" a="1"/>
  <c r="AA3" i="44" s="1"/>
  <c r="AB3" i="44" a="1"/>
  <c r="AB3" i="44" s="1"/>
  <c r="AC3" i="44" a="1"/>
  <c r="AC3" i="44" s="1"/>
  <c r="Z3" i="44" a="1"/>
  <c r="Z3" i="44" s="1"/>
  <c r="O501" i="44"/>
  <c r="P501" i="44"/>
  <c r="Q501" i="44"/>
  <c r="R501" i="44"/>
  <c r="O502" i="44"/>
  <c r="P502" i="44"/>
  <c r="Q502" i="44"/>
  <c r="R502" i="44"/>
  <c r="O503" i="44"/>
  <c r="P503" i="44"/>
  <c r="Q503" i="44"/>
  <c r="R503" i="44"/>
  <c r="O504" i="44"/>
  <c r="P504" i="44"/>
  <c r="Q504" i="44"/>
  <c r="R504" i="44"/>
  <c r="O505" i="44"/>
  <c r="P505" i="44"/>
  <c r="Q505" i="44"/>
  <c r="R505" i="44"/>
  <c r="O506" i="44"/>
  <c r="P506" i="44"/>
  <c r="Q506" i="44"/>
  <c r="R506" i="44"/>
  <c r="O507" i="44"/>
  <c r="P507" i="44"/>
  <c r="Q507" i="44"/>
  <c r="R507" i="44"/>
  <c r="O508" i="44"/>
  <c r="P508" i="44"/>
  <c r="Q508" i="44"/>
  <c r="R508" i="44"/>
  <c r="O509" i="44"/>
  <c r="P509" i="44"/>
  <c r="Q509" i="44"/>
  <c r="R509" i="44"/>
  <c r="O510" i="44"/>
  <c r="P510" i="44"/>
  <c r="Q510" i="44"/>
  <c r="R510" i="44"/>
  <c r="O511" i="44"/>
  <c r="P511" i="44"/>
  <c r="Q511" i="44"/>
  <c r="R511" i="44"/>
  <c r="O512" i="44"/>
  <c r="P512" i="44"/>
  <c r="Q512" i="44"/>
  <c r="R512" i="44"/>
  <c r="O513" i="44"/>
  <c r="P513" i="44"/>
  <c r="Q513" i="44"/>
  <c r="R513" i="44"/>
  <c r="O514" i="44"/>
  <c r="P514" i="44"/>
  <c r="Q514" i="44"/>
  <c r="R514" i="44"/>
  <c r="O515" i="44"/>
  <c r="P515" i="44"/>
  <c r="Q515" i="44"/>
  <c r="R515" i="44"/>
  <c r="O516" i="44"/>
  <c r="P516" i="44"/>
  <c r="Q516" i="44"/>
  <c r="R516" i="44"/>
  <c r="O517" i="44"/>
  <c r="P517" i="44"/>
  <c r="Q517" i="44"/>
  <c r="R517" i="44"/>
  <c r="O518" i="44"/>
  <c r="P518" i="44"/>
  <c r="Q518" i="44"/>
  <c r="R518" i="44"/>
  <c r="O519" i="44"/>
  <c r="P519" i="44"/>
  <c r="Q519" i="44"/>
  <c r="R519" i="44"/>
  <c r="O520" i="44"/>
  <c r="P520" i="44"/>
  <c r="Q520" i="44"/>
  <c r="R520" i="44"/>
  <c r="O521" i="44"/>
  <c r="P521" i="44"/>
  <c r="Q521" i="44"/>
  <c r="R521" i="44"/>
  <c r="O522" i="44"/>
  <c r="P522" i="44"/>
  <c r="Q522" i="44"/>
  <c r="R522" i="44"/>
  <c r="O523" i="44"/>
  <c r="P523" i="44"/>
  <c r="Q523" i="44"/>
  <c r="R523" i="44"/>
  <c r="O524" i="44"/>
  <c r="P524" i="44"/>
  <c r="Q524" i="44"/>
  <c r="R524" i="44"/>
  <c r="O525" i="44"/>
  <c r="P525" i="44"/>
  <c r="Q525" i="44"/>
  <c r="R525" i="44"/>
  <c r="O526" i="44"/>
  <c r="P526" i="44"/>
  <c r="Q526" i="44"/>
  <c r="R526" i="44"/>
  <c r="O527" i="44"/>
  <c r="P527" i="44"/>
  <c r="Q527" i="44"/>
  <c r="R527" i="44"/>
  <c r="O528" i="44"/>
  <c r="P528" i="44"/>
  <c r="Q528" i="44"/>
  <c r="R528" i="44"/>
  <c r="O529" i="44"/>
  <c r="P529" i="44"/>
  <c r="Q529" i="44"/>
  <c r="R529" i="44"/>
  <c r="O530" i="44"/>
  <c r="P530" i="44"/>
  <c r="Q530" i="44"/>
  <c r="R530" i="44"/>
  <c r="O531" i="44"/>
  <c r="P531" i="44"/>
  <c r="Q531" i="44"/>
  <c r="R531" i="44"/>
  <c r="O532" i="44"/>
  <c r="P532" i="44"/>
  <c r="Q532" i="44"/>
  <c r="R532" i="44"/>
  <c r="O533" i="44"/>
  <c r="P533" i="44"/>
  <c r="Q533" i="44"/>
  <c r="R533" i="44"/>
  <c r="O534" i="44"/>
  <c r="P534" i="44"/>
  <c r="Q534" i="44"/>
  <c r="R534" i="44"/>
  <c r="O535" i="44"/>
  <c r="P535" i="44"/>
  <c r="Q535" i="44"/>
  <c r="R535" i="44"/>
  <c r="O536" i="44"/>
  <c r="P536" i="44"/>
  <c r="Q536" i="44"/>
  <c r="R536" i="44"/>
  <c r="O537" i="44"/>
  <c r="P537" i="44"/>
  <c r="Q537" i="44"/>
  <c r="R537" i="44"/>
  <c r="O538" i="44"/>
  <c r="P538" i="44"/>
  <c r="Q538" i="44"/>
  <c r="R538" i="44"/>
  <c r="O539" i="44"/>
  <c r="P539" i="44"/>
  <c r="Q539" i="44"/>
  <c r="R539" i="44"/>
  <c r="O540" i="44"/>
  <c r="P540" i="44"/>
  <c r="Q540" i="44"/>
  <c r="R540" i="44"/>
  <c r="O541" i="44"/>
  <c r="P541" i="44"/>
  <c r="Q541" i="44"/>
  <c r="R541" i="44"/>
  <c r="O542" i="44"/>
  <c r="P542" i="44"/>
  <c r="Q542" i="44"/>
  <c r="R542" i="44"/>
  <c r="O543" i="44"/>
  <c r="P543" i="44"/>
  <c r="Q543" i="44"/>
  <c r="R543" i="44"/>
  <c r="O544" i="44"/>
  <c r="P544" i="44"/>
  <c r="Q544" i="44"/>
  <c r="R544" i="44"/>
  <c r="O545" i="44"/>
  <c r="P545" i="44"/>
  <c r="Q545" i="44"/>
  <c r="R545" i="44"/>
  <c r="O546" i="44"/>
  <c r="P546" i="44"/>
  <c r="Q546" i="44"/>
  <c r="R546" i="44"/>
  <c r="O547" i="44"/>
  <c r="P547" i="44"/>
  <c r="Q547" i="44"/>
  <c r="R547" i="44"/>
  <c r="O548" i="44"/>
  <c r="P548" i="44"/>
  <c r="Q548" i="44"/>
  <c r="R548" i="44"/>
  <c r="O549" i="44"/>
  <c r="P549" i="44"/>
  <c r="Q549" i="44"/>
  <c r="R549" i="44"/>
  <c r="O550" i="44"/>
  <c r="P550" i="44"/>
  <c r="Q550" i="44"/>
  <c r="R550" i="44"/>
  <c r="O551" i="44"/>
  <c r="P551" i="44"/>
  <c r="Q551" i="44"/>
  <c r="R551" i="44"/>
  <c r="O552" i="44"/>
  <c r="P552" i="44"/>
  <c r="Q552" i="44"/>
  <c r="R552" i="44"/>
  <c r="O553" i="44"/>
  <c r="P553" i="44"/>
  <c r="Q553" i="44"/>
  <c r="R553" i="44"/>
  <c r="O554" i="44"/>
  <c r="P554" i="44"/>
  <c r="Q554" i="44"/>
  <c r="R554" i="44"/>
  <c r="O555" i="44"/>
  <c r="P555" i="44"/>
  <c r="Q555" i="44"/>
  <c r="R555" i="44"/>
  <c r="O556" i="44"/>
  <c r="P556" i="44"/>
  <c r="Q556" i="44"/>
  <c r="R556" i="44"/>
  <c r="O557" i="44"/>
  <c r="P557" i="44"/>
  <c r="Q557" i="44"/>
  <c r="R557" i="44"/>
  <c r="O558" i="44"/>
  <c r="P558" i="44"/>
  <c r="Q558" i="44"/>
  <c r="R558" i="44"/>
  <c r="O559" i="44"/>
  <c r="P559" i="44"/>
  <c r="Q559" i="44"/>
  <c r="R559" i="44"/>
  <c r="O560" i="44"/>
  <c r="P560" i="44"/>
  <c r="Q560" i="44"/>
  <c r="R560" i="44"/>
  <c r="O561" i="44"/>
  <c r="P561" i="44"/>
  <c r="Q561" i="44"/>
  <c r="R561" i="44"/>
  <c r="O562" i="44"/>
  <c r="P562" i="44"/>
  <c r="Q562" i="44"/>
  <c r="R562" i="44"/>
  <c r="O563" i="44"/>
  <c r="P563" i="44"/>
  <c r="Q563" i="44"/>
  <c r="R563" i="44"/>
  <c r="O564" i="44"/>
  <c r="P564" i="44"/>
  <c r="Q564" i="44"/>
  <c r="R564" i="44"/>
  <c r="O565" i="44"/>
  <c r="P565" i="44"/>
  <c r="Q565" i="44"/>
  <c r="R565" i="44"/>
  <c r="O566" i="44"/>
  <c r="P566" i="44"/>
  <c r="Q566" i="44"/>
  <c r="R566" i="44"/>
  <c r="O567" i="44"/>
  <c r="P567" i="44"/>
  <c r="Q567" i="44"/>
  <c r="R567" i="44"/>
  <c r="O568" i="44"/>
  <c r="P568" i="44"/>
  <c r="Q568" i="44"/>
  <c r="R568" i="44"/>
  <c r="O569" i="44"/>
  <c r="P569" i="44"/>
  <c r="Q569" i="44"/>
  <c r="R569" i="44"/>
  <c r="O570" i="44"/>
  <c r="P570" i="44"/>
  <c r="Q570" i="44"/>
  <c r="R570" i="44"/>
  <c r="O571" i="44"/>
  <c r="P571" i="44"/>
  <c r="Q571" i="44"/>
  <c r="R571" i="44"/>
  <c r="O572" i="44"/>
  <c r="P572" i="44"/>
  <c r="Q572" i="44"/>
  <c r="R572" i="44"/>
  <c r="O573" i="44"/>
  <c r="P573" i="44"/>
  <c r="Q573" i="44"/>
  <c r="R573" i="44"/>
  <c r="O574" i="44"/>
  <c r="P574" i="44"/>
  <c r="Q574" i="44"/>
  <c r="R574" i="44"/>
  <c r="O575" i="44"/>
  <c r="P575" i="44"/>
  <c r="Q575" i="44"/>
  <c r="R575" i="44"/>
  <c r="O576" i="44"/>
  <c r="P576" i="44"/>
  <c r="Q576" i="44"/>
  <c r="R576" i="44"/>
  <c r="O577" i="44"/>
  <c r="P577" i="44"/>
  <c r="Q577" i="44"/>
  <c r="R577" i="44"/>
  <c r="O578" i="44"/>
  <c r="P578" i="44"/>
  <c r="Q578" i="44"/>
  <c r="R578" i="44"/>
  <c r="O579" i="44"/>
  <c r="P579" i="44"/>
  <c r="Q579" i="44"/>
  <c r="R579" i="44"/>
  <c r="O580" i="44"/>
  <c r="P580" i="44"/>
  <c r="Q580" i="44"/>
  <c r="R580" i="44"/>
  <c r="O581" i="44"/>
  <c r="P581" i="44"/>
  <c r="Q581" i="44"/>
  <c r="R581" i="44"/>
  <c r="O582" i="44"/>
  <c r="P582" i="44"/>
  <c r="Q582" i="44"/>
  <c r="R582" i="44"/>
  <c r="O583" i="44"/>
  <c r="P583" i="44"/>
  <c r="Q583" i="44"/>
  <c r="R583" i="44"/>
  <c r="O584" i="44"/>
  <c r="P584" i="44"/>
  <c r="Q584" i="44"/>
  <c r="R584" i="44"/>
  <c r="O585" i="44"/>
  <c r="P585" i="44"/>
  <c r="Q585" i="44"/>
  <c r="R585" i="44"/>
  <c r="O586" i="44"/>
  <c r="P586" i="44"/>
  <c r="Q586" i="44"/>
  <c r="R586" i="44"/>
  <c r="O587" i="44"/>
  <c r="P587" i="44"/>
  <c r="Q587" i="44"/>
  <c r="R587" i="44"/>
  <c r="O588" i="44"/>
  <c r="P588" i="44"/>
  <c r="Q588" i="44"/>
  <c r="R588" i="44"/>
  <c r="O589" i="44"/>
  <c r="P589" i="44"/>
  <c r="Q589" i="44"/>
  <c r="R589" i="44"/>
  <c r="O590" i="44"/>
  <c r="P590" i="44"/>
  <c r="Q590" i="44"/>
  <c r="R590" i="44"/>
  <c r="O591" i="44"/>
  <c r="P591" i="44"/>
  <c r="Q591" i="44"/>
  <c r="R591" i="44"/>
  <c r="O592" i="44"/>
  <c r="P592" i="44"/>
  <c r="Q592" i="44"/>
  <c r="R592" i="44"/>
  <c r="O593" i="44"/>
  <c r="P593" i="44"/>
  <c r="Q593" i="44"/>
  <c r="R593" i="44"/>
  <c r="O594" i="44"/>
  <c r="P594" i="44"/>
  <c r="Q594" i="44"/>
  <c r="R594" i="44"/>
  <c r="O595" i="44"/>
  <c r="P595" i="44"/>
  <c r="Q595" i="44"/>
  <c r="R595" i="44"/>
  <c r="O596" i="44"/>
  <c r="P596" i="44"/>
  <c r="Q596" i="44"/>
  <c r="R596" i="44"/>
  <c r="O597" i="44"/>
  <c r="P597" i="44"/>
  <c r="Q597" i="44"/>
  <c r="R597" i="44"/>
  <c r="O598" i="44"/>
  <c r="P598" i="44"/>
  <c r="Q598" i="44"/>
  <c r="R598" i="44"/>
  <c r="O599" i="44"/>
  <c r="P599" i="44"/>
  <c r="Q599" i="44"/>
  <c r="R599" i="44"/>
  <c r="O600" i="44"/>
  <c r="P600" i="44"/>
  <c r="Q600" i="44"/>
  <c r="R600" i="44"/>
  <c r="O601" i="44"/>
  <c r="P601" i="44"/>
  <c r="Q601" i="44"/>
  <c r="R601" i="44"/>
  <c r="O602" i="44"/>
  <c r="P602" i="44"/>
  <c r="Q602" i="44"/>
  <c r="R602" i="44"/>
  <c r="O603" i="44"/>
  <c r="P603" i="44"/>
  <c r="Q603" i="44"/>
  <c r="R603" i="44"/>
  <c r="O604" i="44"/>
  <c r="P604" i="44"/>
  <c r="Q604" i="44"/>
  <c r="R604" i="44"/>
  <c r="O605" i="44"/>
  <c r="P605" i="44"/>
  <c r="Q605" i="44"/>
  <c r="R605" i="44"/>
  <c r="O606" i="44"/>
  <c r="P606" i="44"/>
  <c r="Q606" i="44"/>
  <c r="R606" i="44"/>
  <c r="O607" i="44"/>
  <c r="P607" i="44"/>
  <c r="Q607" i="44"/>
  <c r="R607" i="44"/>
  <c r="O608" i="44"/>
  <c r="P608" i="44"/>
  <c r="Q608" i="44"/>
  <c r="R608" i="44"/>
  <c r="O609" i="44"/>
  <c r="P609" i="44"/>
  <c r="Q609" i="44"/>
  <c r="R609" i="44"/>
  <c r="O610" i="44"/>
  <c r="P610" i="44"/>
  <c r="Q610" i="44"/>
  <c r="R610" i="44"/>
  <c r="O611" i="44"/>
  <c r="P611" i="44"/>
  <c r="Q611" i="44"/>
  <c r="R611" i="44"/>
  <c r="O612" i="44"/>
  <c r="P612" i="44"/>
  <c r="Q612" i="44"/>
  <c r="R612" i="44"/>
  <c r="O613" i="44"/>
  <c r="P613" i="44"/>
  <c r="Q613" i="44"/>
  <c r="R613" i="44"/>
  <c r="O614" i="44"/>
  <c r="P614" i="44"/>
  <c r="Q614" i="44"/>
  <c r="R614" i="44"/>
  <c r="O615" i="44"/>
  <c r="P615" i="44"/>
  <c r="Q615" i="44"/>
  <c r="R615" i="44"/>
  <c r="O616" i="44"/>
  <c r="P616" i="44"/>
  <c r="Q616" i="44"/>
  <c r="R616" i="44"/>
  <c r="O617" i="44"/>
  <c r="P617" i="44"/>
  <c r="Q617" i="44"/>
  <c r="R617" i="44"/>
  <c r="O618" i="44"/>
  <c r="P618" i="44"/>
  <c r="Q618" i="44"/>
  <c r="R618" i="44"/>
  <c r="O619" i="44"/>
  <c r="P619" i="44"/>
  <c r="Q619" i="44"/>
  <c r="R619" i="44"/>
  <c r="O620" i="44"/>
  <c r="P620" i="44"/>
  <c r="Q620" i="44"/>
  <c r="R620" i="44"/>
  <c r="O621" i="44"/>
  <c r="P621" i="44"/>
  <c r="Q621" i="44"/>
  <c r="R621" i="44"/>
  <c r="O622" i="44"/>
  <c r="P622" i="44"/>
  <c r="Q622" i="44"/>
  <c r="R622" i="44"/>
  <c r="O623" i="44"/>
  <c r="P623" i="44"/>
  <c r="Q623" i="44"/>
  <c r="R623" i="44"/>
  <c r="O624" i="44"/>
  <c r="P624" i="44"/>
  <c r="Q624" i="44"/>
  <c r="R624" i="44"/>
  <c r="O625" i="44"/>
  <c r="P625" i="44"/>
  <c r="Q625" i="44"/>
  <c r="R625" i="44"/>
  <c r="O626" i="44"/>
  <c r="P626" i="44"/>
  <c r="Q626" i="44"/>
  <c r="R626" i="44"/>
  <c r="O627" i="44"/>
  <c r="P627" i="44"/>
  <c r="Q627" i="44"/>
  <c r="R627" i="44"/>
  <c r="O628" i="44"/>
  <c r="P628" i="44"/>
  <c r="Q628" i="44"/>
  <c r="R628" i="44"/>
  <c r="O629" i="44"/>
  <c r="P629" i="44"/>
  <c r="Q629" i="44"/>
  <c r="R629" i="44"/>
  <c r="O630" i="44"/>
  <c r="P630" i="44"/>
  <c r="Q630" i="44"/>
  <c r="R630" i="44"/>
  <c r="O631" i="44"/>
  <c r="P631" i="44"/>
  <c r="Q631" i="44"/>
  <c r="R631" i="44"/>
  <c r="O632" i="44"/>
  <c r="P632" i="44"/>
  <c r="Q632" i="44"/>
  <c r="R632" i="44"/>
  <c r="O633" i="44"/>
  <c r="P633" i="44"/>
  <c r="Q633" i="44"/>
  <c r="R633" i="44"/>
  <c r="O634" i="44"/>
  <c r="P634" i="44"/>
  <c r="Q634" i="44"/>
  <c r="R634" i="44"/>
  <c r="O635" i="44"/>
  <c r="P635" i="44"/>
  <c r="Q635" i="44"/>
  <c r="R635" i="44"/>
  <c r="O636" i="44"/>
  <c r="P636" i="44"/>
  <c r="Q636" i="44"/>
  <c r="R636" i="44"/>
  <c r="O637" i="44"/>
  <c r="P637" i="44"/>
  <c r="Q637" i="44"/>
  <c r="R637" i="44"/>
  <c r="O638" i="44"/>
  <c r="P638" i="44"/>
  <c r="Q638" i="44"/>
  <c r="R638" i="44"/>
  <c r="O639" i="44"/>
  <c r="P639" i="44"/>
  <c r="Q639" i="44"/>
  <c r="R639" i="44"/>
  <c r="O640" i="44"/>
  <c r="P640" i="44"/>
  <c r="Q640" i="44"/>
  <c r="R640" i="44"/>
  <c r="O641" i="44"/>
  <c r="P641" i="44"/>
  <c r="Q641" i="44"/>
  <c r="R641" i="44"/>
  <c r="O642" i="44"/>
  <c r="P642" i="44"/>
  <c r="Q642" i="44"/>
  <c r="R642" i="44"/>
  <c r="O643" i="44"/>
  <c r="P643" i="44"/>
  <c r="Q643" i="44"/>
  <c r="R643" i="44"/>
  <c r="O644" i="44"/>
  <c r="P644" i="44"/>
  <c r="Q644" i="44"/>
  <c r="R644" i="44"/>
  <c r="O645" i="44"/>
  <c r="P645" i="44"/>
  <c r="Q645" i="44"/>
  <c r="R645" i="44"/>
  <c r="O646" i="44"/>
  <c r="P646" i="44"/>
  <c r="Q646" i="44"/>
  <c r="R646" i="44"/>
  <c r="O647" i="44"/>
  <c r="P647" i="44"/>
  <c r="Q647" i="44"/>
  <c r="R647" i="44"/>
  <c r="O648" i="44"/>
  <c r="P648" i="44"/>
  <c r="Q648" i="44"/>
  <c r="R648" i="44"/>
  <c r="O649" i="44"/>
  <c r="P649" i="44"/>
  <c r="Q649" i="44"/>
  <c r="R649" i="44"/>
  <c r="O650" i="44"/>
  <c r="P650" i="44"/>
  <c r="Q650" i="44"/>
  <c r="R650" i="44"/>
  <c r="O651" i="44"/>
  <c r="P651" i="44"/>
  <c r="Q651" i="44"/>
  <c r="R651" i="44"/>
  <c r="O652" i="44"/>
  <c r="P652" i="44"/>
  <c r="Q652" i="44"/>
  <c r="R652" i="44"/>
  <c r="O653" i="44"/>
  <c r="P653" i="44"/>
  <c r="Q653" i="44"/>
  <c r="R653" i="44"/>
  <c r="O654" i="44"/>
  <c r="P654" i="44"/>
  <c r="Q654" i="44"/>
  <c r="R654" i="44"/>
  <c r="O655" i="44"/>
  <c r="P655" i="44"/>
  <c r="Q655" i="44"/>
  <c r="R655" i="44"/>
  <c r="O656" i="44"/>
  <c r="P656" i="44"/>
  <c r="Q656" i="44"/>
  <c r="R656" i="44"/>
  <c r="O657" i="44"/>
  <c r="P657" i="44"/>
  <c r="Q657" i="44"/>
  <c r="R657" i="44"/>
  <c r="O658" i="44"/>
  <c r="P658" i="44"/>
  <c r="Q658" i="44"/>
  <c r="R658" i="44"/>
  <c r="O659" i="44"/>
  <c r="P659" i="44"/>
  <c r="Q659" i="44"/>
  <c r="R659" i="44"/>
  <c r="O660" i="44"/>
  <c r="P660" i="44"/>
  <c r="Q660" i="44"/>
  <c r="R660" i="44"/>
  <c r="O661" i="44"/>
  <c r="P661" i="44"/>
  <c r="Q661" i="44"/>
  <c r="R661" i="44"/>
  <c r="O662" i="44"/>
  <c r="P662" i="44"/>
  <c r="Q662" i="44"/>
  <c r="R662" i="44"/>
  <c r="O663" i="44"/>
  <c r="P663" i="44"/>
  <c r="Q663" i="44"/>
  <c r="R663" i="44"/>
  <c r="O664" i="44"/>
  <c r="P664" i="44"/>
  <c r="Q664" i="44"/>
  <c r="R664" i="44"/>
  <c r="O665" i="44"/>
  <c r="P665" i="44"/>
  <c r="Q665" i="44"/>
  <c r="R665" i="44"/>
  <c r="O666" i="44"/>
  <c r="P666" i="44"/>
  <c r="Q666" i="44"/>
  <c r="R666" i="44"/>
  <c r="O667" i="44"/>
  <c r="P667" i="44"/>
  <c r="Q667" i="44"/>
  <c r="R667" i="44"/>
  <c r="O668" i="44"/>
  <c r="P668" i="44"/>
  <c r="Q668" i="44"/>
  <c r="R668" i="44"/>
  <c r="O669" i="44"/>
  <c r="P669" i="44"/>
  <c r="Q669" i="44"/>
  <c r="R669" i="44"/>
  <c r="O670" i="44"/>
  <c r="P670" i="44"/>
  <c r="Q670" i="44"/>
  <c r="R670" i="44"/>
  <c r="O671" i="44"/>
  <c r="P671" i="44"/>
  <c r="Q671" i="44"/>
  <c r="R671" i="44"/>
  <c r="O672" i="44"/>
  <c r="P672" i="44"/>
  <c r="Q672" i="44"/>
  <c r="R672" i="44"/>
  <c r="O673" i="44"/>
  <c r="P673" i="44"/>
  <c r="Q673" i="44"/>
  <c r="R673" i="44"/>
  <c r="O674" i="44"/>
  <c r="P674" i="44"/>
  <c r="Q674" i="44"/>
  <c r="R674" i="44"/>
  <c r="O675" i="44"/>
  <c r="P675" i="44"/>
  <c r="Q675" i="44"/>
  <c r="R675" i="44"/>
  <c r="O676" i="44"/>
  <c r="P676" i="44"/>
  <c r="Q676" i="44"/>
  <c r="R676" i="44"/>
  <c r="O677" i="44"/>
  <c r="P677" i="44"/>
  <c r="Q677" i="44"/>
  <c r="R677" i="44"/>
  <c r="O678" i="44"/>
  <c r="P678" i="44"/>
  <c r="Q678" i="44"/>
  <c r="R678" i="44"/>
  <c r="O679" i="44"/>
  <c r="P679" i="44"/>
  <c r="Q679" i="44"/>
  <c r="R679" i="44"/>
  <c r="O680" i="44"/>
  <c r="P680" i="44"/>
  <c r="Q680" i="44"/>
  <c r="R680" i="44"/>
  <c r="O681" i="44"/>
  <c r="P681" i="44"/>
  <c r="Q681" i="44"/>
  <c r="R681" i="44"/>
  <c r="O682" i="44"/>
  <c r="P682" i="44"/>
  <c r="Q682" i="44"/>
  <c r="R682" i="44"/>
  <c r="O683" i="44"/>
  <c r="P683" i="44"/>
  <c r="Q683" i="44"/>
  <c r="R683" i="44"/>
  <c r="O684" i="44"/>
  <c r="P684" i="44"/>
  <c r="Q684" i="44"/>
  <c r="R684" i="44"/>
  <c r="O685" i="44"/>
  <c r="P685" i="44"/>
  <c r="Q685" i="44"/>
  <c r="R685" i="44"/>
  <c r="O686" i="44"/>
  <c r="P686" i="44"/>
  <c r="Q686" i="44"/>
  <c r="R686" i="44"/>
  <c r="O687" i="44"/>
  <c r="P687" i="44"/>
  <c r="Q687" i="44"/>
  <c r="R687" i="44"/>
  <c r="O688" i="44"/>
  <c r="P688" i="44"/>
  <c r="Q688" i="44"/>
  <c r="R688" i="44"/>
  <c r="O689" i="44"/>
  <c r="P689" i="44"/>
  <c r="Q689" i="44"/>
  <c r="R689" i="44"/>
  <c r="O690" i="44"/>
  <c r="P690" i="44"/>
  <c r="Q690" i="44"/>
  <c r="R690" i="44"/>
  <c r="O691" i="44"/>
  <c r="P691" i="44"/>
  <c r="Q691" i="44"/>
  <c r="R691" i="44"/>
  <c r="O692" i="44"/>
  <c r="P692" i="44"/>
  <c r="Q692" i="44"/>
  <c r="R692" i="44"/>
  <c r="O693" i="44"/>
  <c r="P693" i="44"/>
  <c r="Q693" i="44"/>
  <c r="R693" i="44"/>
  <c r="O694" i="44"/>
  <c r="P694" i="44"/>
  <c r="Q694" i="44"/>
  <c r="R694" i="44"/>
  <c r="O695" i="44"/>
  <c r="P695" i="44"/>
  <c r="Q695" i="44"/>
  <c r="R695" i="44"/>
  <c r="O696" i="44"/>
  <c r="P696" i="44"/>
  <c r="Q696" i="44"/>
  <c r="R696" i="44"/>
  <c r="O697" i="44"/>
  <c r="P697" i="44"/>
  <c r="Q697" i="44"/>
  <c r="R697" i="44"/>
  <c r="O698" i="44"/>
  <c r="P698" i="44"/>
  <c r="Q698" i="44"/>
  <c r="R698" i="44"/>
  <c r="O699" i="44"/>
  <c r="P699" i="44"/>
  <c r="Q699" i="44"/>
  <c r="R699" i="44"/>
  <c r="O700" i="44"/>
  <c r="P700" i="44"/>
  <c r="Q700" i="44"/>
  <c r="R700" i="44"/>
  <c r="O701" i="44"/>
  <c r="P701" i="44"/>
  <c r="Q701" i="44"/>
  <c r="R701" i="44"/>
  <c r="O702" i="44"/>
  <c r="P702" i="44"/>
  <c r="Q702" i="44"/>
  <c r="R702" i="44"/>
  <c r="O703" i="44"/>
  <c r="P703" i="44"/>
  <c r="Q703" i="44"/>
  <c r="R703" i="44"/>
  <c r="O704" i="44"/>
  <c r="P704" i="44"/>
  <c r="Q704" i="44"/>
  <c r="R704" i="44"/>
  <c r="O705" i="44"/>
  <c r="P705" i="44"/>
  <c r="Q705" i="44"/>
  <c r="R705" i="44"/>
  <c r="O706" i="44"/>
  <c r="P706" i="44"/>
  <c r="Q706" i="44"/>
  <c r="R706" i="44"/>
  <c r="O707" i="44"/>
  <c r="P707" i="44"/>
  <c r="Q707" i="44"/>
  <c r="R707" i="44"/>
  <c r="O708" i="44"/>
  <c r="P708" i="44"/>
  <c r="Q708" i="44"/>
  <c r="R708" i="44"/>
  <c r="O709" i="44"/>
  <c r="P709" i="44"/>
  <c r="Q709" i="44"/>
  <c r="R709" i="44"/>
  <c r="O710" i="44"/>
  <c r="P710" i="44"/>
  <c r="Q710" i="44"/>
  <c r="R710" i="44"/>
  <c r="O711" i="44"/>
  <c r="P711" i="44"/>
  <c r="Q711" i="44"/>
  <c r="R711" i="44"/>
  <c r="O712" i="44"/>
  <c r="P712" i="44"/>
  <c r="Q712" i="44"/>
  <c r="R712" i="44"/>
  <c r="O713" i="44"/>
  <c r="P713" i="44"/>
  <c r="Q713" i="44"/>
  <c r="R713" i="44"/>
  <c r="O714" i="44"/>
  <c r="P714" i="44"/>
  <c r="Q714" i="44"/>
  <c r="R714" i="44"/>
  <c r="O715" i="44"/>
  <c r="P715" i="44"/>
  <c r="Q715" i="44"/>
  <c r="R715" i="44"/>
  <c r="O716" i="44"/>
  <c r="P716" i="44"/>
  <c r="Q716" i="44"/>
  <c r="R716" i="44"/>
  <c r="O717" i="44"/>
  <c r="P717" i="44"/>
  <c r="Q717" i="44"/>
  <c r="R717" i="44"/>
  <c r="O718" i="44"/>
  <c r="P718" i="44"/>
  <c r="Q718" i="44"/>
  <c r="R718" i="44"/>
  <c r="O719" i="44"/>
  <c r="P719" i="44"/>
  <c r="Q719" i="44"/>
  <c r="R719" i="44"/>
  <c r="O720" i="44"/>
  <c r="P720" i="44"/>
  <c r="Q720" i="44"/>
  <c r="R720" i="44"/>
  <c r="O721" i="44"/>
  <c r="P721" i="44"/>
  <c r="Q721" i="44"/>
  <c r="R721" i="44"/>
  <c r="O722" i="44"/>
  <c r="P722" i="44"/>
  <c r="Q722" i="44"/>
  <c r="R722" i="44"/>
  <c r="O723" i="44"/>
  <c r="P723" i="44"/>
  <c r="Q723" i="44"/>
  <c r="R723" i="44"/>
  <c r="O724" i="44"/>
  <c r="P724" i="44"/>
  <c r="Q724" i="44"/>
  <c r="R724" i="44"/>
  <c r="O725" i="44"/>
  <c r="P725" i="44"/>
  <c r="Q725" i="44"/>
  <c r="R725" i="44"/>
  <c r="O726" i="44"/>
  <c r="P726" i="44"/>
  <c r="Q726" i="44"/>
  <c r="R726" i="44"/>
  <c r="O727" i="44"/>
  <c r="P727" i="44"/>
  <c r="Q727" i="44"/>
  <c r="R727" i="44"/>
  <c r="O728" i="44"/>
  <c r="P728" i="44"/>
  <c r="Q728" i="44"/>
  <c r="R728" i="44"/>
  <c r="O729" i="44"/>
  <c r="P729" i="44"/>
  <c r="Q729" i="44"/>
  <c r="R729" i="44"/>
  <c r="O730" i="44"/>
  <c r="P730" i="44"/>
  <c r="Q730" i="44"/>
  <c r="R730" i="44"/>
  <c r="O731" i="44"/>
  <c r="P731" i="44"/>
  <c r="Q731" i="44"/>
  <c r="R731" i="44"/>
  <c r="O732" i="44"/>
  <c r="P732" i="44"/>
  <c r="Q732" i="44"/>
  <c r="R732" i="44"/>
  <c r="O733" i="44"/>
  <c r="P733" i="44"/>
  <c r="Q733" i="44"/>
  <c r="R733" i="44"/>
  <c r="O734" i="44"/>
  <c r="P734" i="44"/>
  <c r="Q734" i="44"/>
  <c r="R734" i="44"/>
  <c r="O735" i="44"/>
  <c r="P735" i="44"/>
  <c r="Q735" i="44"/>
  <c r="R735" i="44"/>
  <c r="O736" i="44"/>
  <c r="P736" i="44"/>
  <c r="Q736" i="44"/>
  <c r="R736" i="44"/>
  <c r="O737" i="44"/>
  <c r="P737" i="44"/>
  <c r="Q737" i="44"/>
  <c r="R737" i="44"/>
  <c r="O738" i="44"/>
  <c r="P738" i="44"/>
  <c r="Q738" i="44"/>
  <c r="R738" i="44"/>
  <c r="O739" i="44"/>
  <c r="P739" i="44"/>
  <c r="Q739" i="44"/>
  <c r="R739" i="44"/>
  <c r="O740" i="44"/>
  <c r="P740" i="44"/>
  <c r="Q740" i="44"/>
  <c r="R740" i="44"/>
  <c r="O741" i="44"/>
  <c r="P741" i="44"/>
  <c r="Q741" i="44"/>
  <c r="R741" i="44"/>
  <c r="O742" i="44"/>
  <c r="P742" i="44"/>
  <c r="Q742" i="44"/>
  <c r="R742" i="44"/>
  <c r="O743" i="44"/>
  <c r="P743" i="44"/>
  <c r="Q743" i="44"/>
  <c r="R743" i="44"/>
  <c r="O744" i="44"/>
  <c r="P744" i="44"/>
  <c r="Q744" i="44"/>
  <c r="R744" i="44"/>
  <c r="O745" i="44"/>
  <c r="P745" i="44"/>
  <c r="Q745" i="44"/>
  <c r="R745" i="44"/>
  <c r="O746" i="44"/>
  <c r="P746" i="44"/>
  <c r="Q746" i="44"/>
  <c r="R746" i="44"/>
  <c r="O747" i="44"/>
  <c r="P747" i="44"/>
  <c r="Q747" i="44"/>
  <c r="R747" i="44"/>
  <c r="O748" i="44"/>
  <c r="P748" i="44"/>
  <c r="Q748" i="44"/>
  <c r="R748" i="44"/>
  <c r="O749" i="44"/>
  <c r="P749" i="44"/>
  <c r="Q749" i="44"/>
  <c r="R749" i="44"/>
  <c r="O750" i="44"/>
  <c r="P750" i="44"/>
  <c r="Q750" i="44"/>
  <c r="R750" i="44"/>
  <c r="O751" i="44"/>
  <c r="P751" i="44"/>
  <c r="Q751" i="44"/>
  <c r="R751" i="44"/>
  <c r="O752" i="44"/>
  <c r="P752" i="44"/>
  <c r="Q752" i="44"/>
  <c r="R752" i="44"/>
  <c r="O753" i="44"/>
  <c r="P753" i="44"/>
  <c r="Q753" i="44"/>
  <c r="R753" i="44"/>
  <c r="O754" i="44"/>
  <c r="P754" i="44"/>
  <c r="Q754" i="44"/>
  <c r="R754" i="44"/>
  <c r="O755" i="44"/>
  <c r="P755" i="44"/>
  <c r="Q755" i="44"/>
  <c r="R755" i="44"/>
  <c r="O756" i="44"/>
  <c r="P756" i="44"/>
  <c r="Q756" i="44"/>
  <c r="R756" i="44"/>
  <c r="O757" i="44"/>
  <c r="P757" i="44"/>
  <c r="Q757" i="44"/>
  <c r="R757" i="44"/>
  <c r="O758" i="44"/>
  <c r="P758" i="44"/>
  <c r="Q758" i="44"/>
  <c r="R758" i="44"/>
  <c r="O759" i="44"/>
  <c r="P759" i="44"/>
  <c r="Q759" i="44"/>
  <c r="R759" i="44"/>
  <c r="O760" i="44"/>
  <c r="P760" i="44"/>
  <c r="Q760" i="44"/>
  <c r="R760" i="44"/>
  <c r="O761" i="44"/>
  <c r="P761" i="44"/>
  <c r="Q761" i="44"/>
  <c r="R761" i="44"/>
  <c r="O762" i="44"/>
  <c r="P762" i="44"/>
  <c r="Q762" i="44"/>
  <c r="R762" i="44"/>
  <c r="O763" i="44"/>
  <c r="P763" i="44"/>
  <c r="Q763" i="44"/>
  <c r="R763" i="44"/>
  <c r="O764" i="44"/>
  <c r="P764" i="44"/>
  <c r="Q764" i="44"/>
  <c r="R764" i="44"/>
  <c r="O765" i="44"/>
  <c r="P765" i="44"/>
  <c r="Q765" i="44"/>
  <c r="R765" i="44"/>
  <c r="O766" i="44"/>
  <c r="P766" i="44"/>
  <c r="Q766" i="44"/>
  <c r="R766" i="44"/>
  <c r="O767" i="44"/>
  <c r="P767" i="44"/>
  <c r="Q767" i="44"/>
  <c r="R767" i="44"/>
  <c r="O768" i="44"/>
  <c r="P768" i="44"/>
  <c r="Q768" i="44"/>
  <c r="R768" i="44"/>
  <c r="O769" i="44"/>
  <c r="P769" i="44"/>
  <c r="Q769" i="44"/>
  <c r="R769" i="44"/>
  <c r="O770" i="44"/>
  <c r="P770" i="44"/>
  <c r="Q770" i="44"/>
  <c r="R770" i="44"/>
  <c r="O771" i="44"/>
  <c r="P771" i="44"/>
  <c r="Q771" i="44"/>
  <c r="R771" i="44"/>
  <c r="O772" i="44"/>
  <c r="P772" i="44"/>
  <c r="Q772" i="44"/>
  <c r="R772" i="44"/>
  <c r="O773" i="44"/>
  <c r="P773" i="44"/>
  <c r="Q773" i="44"/>
  <c r="R773" i="44"/>
  <c r="O774" i="44"/>
  <c r="P774" i="44"/>
  <c r="Q774" i="44"/>
  <c r="R774" i="44"/>
  <c r="O775" i="44"/>
  <c r="P775" i="44"/>
  <c r="Q775" i="44"/>
  <c r="R775" i="44"/>
  <c r="O776" i="44"/>
  <c r="P776" i="44"/>
  <c r="Q776" i="44"/>
  <c r="R776" i="44"/>
  <c r="O777" i="44"/>
  <c r="P777" i="44"/>
  <c r="Q777" i="44"/>
  <c r="R777" i="44"/>
  <c r="O778" i="44"/>
  <c r="P778" i="44"/>
  <c r="Q778" i="44"/>
  <c r="R778" i="44"/>
  <c r="O779" i="44"/>
  <c r="P779" i="44"/>
  <c r="Q779" i="44"/>
  <c r="R779" i="44"/>
  <c r="O780" i="44"/>
  <c r="P780" i="44"/>
  <c r="Q780" i="44"/>
  <c r="R780" i="44"/>
  <c r="O781" i="44"/>
  <c r="P781" i="44"/>
  <c r="Q781" i="44"/>
  <c r="R781" i="44"/>
  <c r="O782" i="44"/>
  <c r="P782" i="44"/>
  <c r="Q782" i="44"/>
  <c r="R782" i="44"/>
  <c r="O783" i="44"/>
  <c r="P783" i="44"/>
  <c r="Q783" i="44"/>
  <c r="R783" i="44"/>
  <c r="O784" i="44"/>
  <c r="P784" i="44"/>
  <c r="Q784" i="44"/>
  <c r="R784" i="44"/>
  <c r="O785" i="44"/>
  <c r="P785" i="44"/>
  <c r="Q785" i="44"/>
  <c r="R785" i="44"/>
  <c r="O786" i="44"/>
  <c r="P786" i="44"/>
  <c r="Q786" i="44"/>
  <c r="R786" i="44"/>
  <c r="O787" i="44"/>
  <c r="P787" i="44"/>
  <c r="Q787" i="44"/>
  <c r="R787" i="44"/>
  <c r="O788" i="44"/>
  <c r="P788" i="44"/>
  <c r="Q788" i="44"/>
  <c r="R788" i="44"/>
  <c r="O789" i="44"/>
  <c r="P789" i="44"/>
  <c r="Q789" i="44"/>
  <c r="R789" i="44"/>
  <c r="O790" i="44"/>
  <c r="P790" i="44"/>
  <c r="Q790" i="44"/>
  <c r="R790" i="44"/>
  <c r="O791" i="44"/>
  <c r="P791" i="44"/>
  <c r="Q791" i="44"/>
  <c r="R791" i="44"/>
  <c r="O792" i="44"/>
  <c r="P792" i="44"/>
  <c r="Q792" i="44"/>
  <c r="R792" i="44"/>
  <c r="O793" i="44"/>
  <c r="P793" i="44"/>
  <c r="Q793" i="44"/>
  <c r="R793" i="44"/>
  <c r="O794" i="44"/>
  <c r="P794" i="44"/>
  <c r="Q794" i="44"/>
  <c r="R794" i="44"/>
  <c r="O795" i="44"/>
  <c r="P795" i="44"/>
  <c r="Q795" i="44"/>
  <c r="R795" i="44"/>
  <c r="O796" i="44"/>
  <c r="P796" i="44"/>
  <c r="Q796" i="44"/>
  <c r="R796" i="44"/>
  <c r="O797" i="44"/>
  <c r="P797" i="44"/>
  <c r="Q797" i="44"/>
  <c r="R797" i="44"/>
  <c r="O798" i="44"/>
  <c r="P798" i="44"/>
  <c r="Q798" i="44"/>
  <c r="R798" i="44"/>
  <c r="O799" i="44"/>
  <c r="P799" i="44"/>
  <c r="Q799" i="44"/>
  <c r="R799" i="44"/>
  <c r="O800" i="44"/>
  <c r="P800" i="44"/>
  <c r="Q800" i="44"/>
  <c r="R800" i="44"/>
  <c r="O801" i="44"/>
  <c r="P801" i="44"/>
  <c r="Q801" i="44"/>
  <c r="R801" i="44"/>
  <c r="O802" i="44"/>
  <c r="P802" i="44"/>
  <c r="Q802" i="44"/>
  <c r="R802" i="44"/>
  <c r="O803" i="44"/>
  <c r="P803" i="44"/>
  <c r="Q803" i="44"/>
  <c r="R803" i="44"/>
  <c r="O804" i="44"/>
  <c r="P804" i="44"/>
  <c r="Q804" i="44"/>
  <c r="R804" i="44"/>
  <c r="O805" i="44"/>
  <c r="P805" i="44"/>
  <c r="Q805" i="44"/>
  <c r="R805" i="44"/>
  <c r="O806" i="44"/>
  <c r="P806" i="44"/>
  <c r="Q806" i="44"/>
  <c r="R806" i="44"/>
  <c r="O807" i="44"/>
  <c r="P807" i="44"/>
  <c r="Q807" i="44"/>
  <c r="R807" i="44"/>
  <c r="O808" i="44"/>
  <c r="P808" i="44"/>
  <c r="Q808" i="44"/>
  <c r="R808" i="44"/>
  <c r="O809" i="44"/>
  <c r="P809" i="44"/>
  <c r="Q809" i="44"/>
  <c r="R809" i="44"/>
  <c r="O810" i="44"/>
  <c r="P810" i="44"/>
  <c r="Q810" i="44"/>
  <c r="R810" i="44"/>
  <c r="O811" i="44"/>
  <c r="P811" i="44"/>
  <c r="Q811" i="44"/>
  <c r="R811" i="44"/>
  <c r="O812" i="44"/>
  <c r="P812" i="44"/>
  <c r="Q812" i="44"/>
  <c r="R812" i="44"/>
  <c r="O813" i="44"/>
  <c r="P813" i="44"/>
  <c r="Q813" i="44"/>
  <c r="R813" i="44"/>
  <c r="O814" i="44"/>
  <c r="P814" i="44"/>
  <c r="Q814" i="44"/>
  <c r="R814" i="44"/>
  <c r="O815" i="44"/>
  <c r="P815" i="44"/>
  <c r="Q815" i="44"/>
  <c r="R815" i="44"/>
  <c r="O816" i="44"/>
  <c r="P816" i="44"/>
  <c r="Q816" i="44"/>
  <c r="R816" i="44"/>
  <c r="O817" i="44"/>
  <c r="P817" i="44"/>
  <c r="Q817" i="44"/>
  <c r="R817" i="44"/>
  <c r="O818" i="44"/>
  <c r="P818" i="44"/>
  <c r="Q818" i="44"/>
  <c r="R818" i="44"/>
  <c r="O819" i="44"/>
  <c r="P819" i="44"/>
  <c r="Q819" i="44"/>
  <c r="R819" i="44"/>
  <c r="O820" i="44"/>
  <c r="P820" i="44"/>
  <c r="Q820" i="44"/>
  <c r="R820" i="44"/>
  <c r="O821" i="44"/>
  <c r="P821" i="44"/>
  <c r="Q821" i="44"/>
  <c r="R821" i="44"/>
  <c r="O822" i="44"/>
  <c r="P822" i="44"/>
  <c r="Q822" i="44"/>
  <c r="R822" i="44"/>
  <c r="O823" i="44"/>
  <c r="P823" i="44"/>
  <c r="Q823" i="44"/>
  <c r="R823" i="44"/>
  <c r="O824" i="44"/>
  <c r="P824" i="44"/>
  <c r="Q824" i="44"/>
  <c r="R824" i="44"/>
  <c r="O825" i="44"/>
  <c r="P825" i="44"/>
  <c r="Q825" i="44"/>
  <c r="R825" i="44"/>
  <c r="O826" i="44"/>
  <c r="P826" i="44"/>
  <c r="Q826" i="44"/>
  <c r="R826" i="44"/>
  <c r="O827" i="44"/>
  <c r="P827" i="44"/>
  <c r="Q827" i="44"/>
  <c r="R827" i="44"/>
  <c r="O828" i="44"/>
  <c r="P828" i="44"/>
  <c r="Q828" i="44"/>
  <c r="R828" i="44"/>
  <c r="O829" i="44"/>
  <c r="P829" i="44"/>
  <c r="Q829" i="44"/>
  <c r="R829" i="44"/>
  <c r="O830" i="44"/>
  <c r="P830" i="44"/>
  <c r="Q830" i="44"/>
  <c r="R830" i="44"/>
  <c r="O831" i="44"/>
  <c r="P831" i="44"/>
  <c r="Q831" i="44"/>
  <c r="R831" i="44"/>
  <c r="O832" i="44"/>
  <c r="P832" i="44"/>
  <c r="Q832" i="44"/>
  <c r="R832" i="44"/>
  <c r="O833" i="44"/>
  <c r="P833" i="44"/>
  <c r="Q833" i="44"/>
  <c r="R833" i="44"/>
  <c r="O834" i="44"/>
  <c r="P834" i="44"/>
  <c r="Q834" i="44"/>
  <c r="R834" i="44"/>
  <c r="O835" i="44"/>
  <c r="P835" i="44"/>
  <c r="Q835" i="44"/>
  <c r="R835" i="44"/>
  <c r="O836" i="44"/>
  <c r="P836" i="44"/>
  <c r="Q836" i="44"/>
  <c r="R836" i="44"/>
  <c r="O837" i="44"/>
  <c r="P837" i="44"/>
  <c r="Q837" i="44"/>
  <c r="R837" i="44"/>
  <c r="O838" i="44"/>
  <c r="P838" i="44"/>
  <c r="Q838" i="44"/>
  <c r="R838" i="44"/>
  <c r="O839" i="44"/>
  <c r="P839" i="44"/>
  <c r="Q839" i="44"/>
  <c r="R839" i="44"/>
  <c r="O840" i="44"/>
  <c r="P840" i="44"/>
  <c r="Q840" i="44"/>
  <c r="R840" i="44"/>
  <c r="O841" i="44"/>
  <c r="P841" i="44"/>
  <c r="Q841" i="44"/>
  <c r="R841" i="44"/>
  <c r="O842" i="44"/>
  <c r="P842" i="44"/>
  <c r="Q842" i="44"/>
  <c r="R842" i="44"/>
  <c r="O843" i="44"/>
  <c r="P843" i="44"/>
  <c r="Q843" i="44"/>
  <c r="R843" i="44"/>
  <c r="O844" i="44"/>
  <c r="P844" i="44"/>
  <c r="Q844" i="44"/>
  <c r="R844" i="44"/>
  <c r="O845" i="44"/>
  <c r="P845" i="44"/>
  <c r="Q845" i="44"/>
  <c r="R845" i="44"/>
  <c r="O846" i="44"/>
  <c r="P846" i="44"/>
  <c r="Q846" i="44"/>
  <c r="R846" i="44"/>
  <c r="O847" i="44"/>
  <c r="P847" i="44"/>
  <c r="Q847" i="44"/>
  <c r="R847" i="44"/>
  <c r="O848" i="44"/>
  <c r="P848" i="44"/>
  <c r="Q848" i="44"/>
  <c r="R848" i="44"/>
  <c r="O849" i="44"/>
  <c r="P849" i="44"/>
  <c r="Q849" i="44"/>
  <c r="R849" i="44"/>
  <c r="O850" i="44"/>
  <c r="P850" i="44"/>
  <c r="Q850" i="44"/>
  <c r="R850" i="44"/>
  <c r="O851" i="44"/>
  <c r="P851" i="44"/>
  <c r="Q851" i="44"/>
  <c r="R851" i="44"/>
  <c r="O852" i="44"/>
  <c r="P852" i="44"/>
  <c r="Q852" i="44"/>
  <c r="R852" i="44"/>
  <c r="O853" i="44"/>
  <c r="P853" i="44"/>
  <c r="Q853" i="44"/>
  <c r="R853" i="44"/>
  <c r="O854" i="44"/>
  <c r="P854" i="44"/>
  <c r="Q854" i="44"/>
  <c r="R854" i="44"/>
  <c r="O855" i="44"/>
  <c r="P855" i="44"/>
  <c r="Q855" i="44"/>
  <c r="R855" i="44"/>
  <c r="O856" i="44"/>
  <c r="P856" i="44"/>
  <c r="Q856" i="44"/>
  <c r="R856" i="44"/>
  <c r="O857" i="44"/>
  <c r="P857" i="44"/>
  <c r="Q857" i="44"/>
  <c r="R857" i="44"/>
  <c r="O858" i="44"/>
  <c r="P858" i="44"/>
  <c r="Q858" i="44"/>
  <c r="R858" i="44"/>
  <c r="O859" i="44"/>
  <c r="P859" i="44"/>
  <c r="Q859" i="44"/>
  <c r="R859" i="44"/>
  <c r="O860" i="44"/>
  <c r="P860" i="44"/>
  <c r="Q860" i="44"/>
  <c r="R860" i="44"/>
  <c r="O861" i="44"/>
  <c r="P861" i="44"/>
  <c r="Q861" i="44"/>
  <c r="R861" i="44"/>
  <c r="O862" i="44"/>
  <c r="P862" i="44"/>
  <c r="Q862" i="44"/>
  <c r="R862" i="44"/>
  <c r="O863" i="44"/>
  <c r="P863" i="44"/>
  <c r="Q863" i="44"/>
  <c r="R863" i="44"/>
  <c r="O864" i="44"/>
  <c r="P864" i="44"/>
  <c r="Q864" i="44"/>
  <c r="R864" i="44"/>
  <c r="O865" i="44"/>
  <c r="P865" i="44"/>
  <c r="Q865" i="44"/>
  <c r="R865" i="44"/>
  <c r="O866" i="44"/>
  <c r="P866" i="44"/>
  <c r="Q866" i="44"/>
  <c r="R866" i="44"/>
  <c r="O867" i="44"/>
  <c r="P867" i="44"/>
  <c r="Q867" i="44"/>
  <c r="R867" i="44"/>
  <c r="O868" i="44"/>
  <c r="P868" i="44"/>
  <c r="Q868" i="44"/>
  <c r="R868" i="44"/>
  <c r="O869" i="44"/>
  <c r="P869" i="44"/>
  <c r="Q869" i="44"/>
  <c r="R869" i="44"/>
  <c r="O870" i="44"/>
  <c r="P870" i="44"/>
  <c r="Q870" i="44"/>
  <c r="R870" i="44"/>
  <c r="O871" i="44"/>
  <c r="P871" i="44"/>
  <c r="Q871" i="44"/>
  <c r="R871" i="44"/>
  <c r="O872" i="44"/>
  <c r="P872" i="44"/>
  <c r="Q872" i="44"/>
  <c r="R872" i="44"/>
  <c r="O873" i="44"/>
  <c r="P873" i="44"/>
  <c r="Q873" i="44"/>
  <c r="R873" i="44"/>
  <c r="O874" i="44"/>
  <c r="P874" i="44"/>
  <c r="Q874" i="44"/>
  <c r="R874" i="44"/>
  <c r="O875" i="44"/>
  <c r="P875" i="44"/>
  <c r="Q875" i="44"/>
  <c r="R875" i="44"/>
  <c r="O876" i="44"/>
  <c r="P876" i="44"/>
  <c r="Q876" i="44"/>
  <c r="R876" i="44"/>
  <c r="O877" i="44"/>
  <c r="P877" i="44"/>
  <c r="Q877" i="44"/>
  <c r="R877" i="44"/>
  <c r="O878" i="44"/>
  <c r="P878" i="44"/>
  <c r="Q878" i="44"/>
  <c r="R878" i="44"/>
  <c r="O879" i="44"/>
  <c r="P879" i="44"/>
  <c r="Q879" i="44"/>
  <c r="R879" i="44"/>
  <c r="O880" i="44"/>
  <c r="P880" i="44"/>
  <c r="Q880" i="44"/>
  <c r="R880" i="44"/>
  <c r="O881" i="44"/>
  <c r="P881" i="44"/>
  <c r="Q881" i="44"/>
  <c r="R881" i="44"/>
  <c r="O882" i="44"/>
  <c r="P882" i="44"/>
  <c r="Q882" i="44"/>
  <c r="R882" i="44"/>
  <c r="O883" i="44"/>
  <c r="P883" i="44"/>
  <c r="Q883" i="44"/>
  <c r="R883" i="44"/>
  <c r="O884" i="44"/>
  <c r="P884" i="44"/>
  <c r="Q884" i="44"/>
  <c r="R884" i="44"/>
  <c r="O885" i="44"/>
  <c r="P885" i="44"/>
  <c r="Q885" i="44"/>
  <c r="R885" i="44"/>
  <c r="O886" i="44"/>
  <c r="P886" i="44"/>
  <c r="Q886" i="44"/>
  <c r="R886" i="44"/>
  <c r="O887" i="44"/>
  <c r="P887" i="44"/>
  <c r="Q887" i="44"/>
  <c r="R887" i="44"/>
  <c r="O888" i="44"/>
  <c r="P888" i="44"/>
  <c r="Q888" i="44"/>
  <c r="R888" i="44"/>
  <c r="O889" i="44"/>
  <c r="P889" i="44"/>
  <c r="Q889" i="44"/>
  <c r="R889" i="44"/>
  <c r="O890" i="44"/>
  <c r="P890" i="44"/>
  <c r="Q890" i="44"/>
  <c r="R890" i="44"/>
  <c r="O891" i="44"/>
  <c r="P891" i="44"/>
  <c r="Q891" i="44"/>
  <c r="R891" i="44"/>
  <c r="O892" i="44"/>
  <c r="P892" i="44"/>
  <c r="Q892" i="44"/>
  <c r="R892" i="44"/>
  <c r="O893" i="44"/>
  <c r="P893" i="44"/>
  <c r="Q893" i="44"/>
  <c r="R893" i="44"/>
  <c r="O894" i="44"/>
  <c r="P894" i="44"/>
  <c r="Q894" i="44"/>
  <c r="R894" i="44"/>
  <c r="O895" i="44"/>
  <c r="P895" i="44"/>
  <c r="Q895" i="44"/>
  <c r="R895" i="44"/>
  <c r="O896" i="44"/>
  <c r="P896" i="44"/>
  <c r="Q896" i="44"/>
  <c r="R896" i="44"/>
  <c r="O897" i="44"/>
  <c r="P897" i="44"/>
  <c r="Q897" i="44"/>
  <c r="R897" i="44"/>
  <c r="O898" i="44"/>
  <c r="P898" i="44"/>
  <c r="Q898" i="44"/>
  <c r="R898" i="44"/>
  <c r="O899" i="44"/>
  <c r="P899" i="44"/>
  <c r="Q899" i="44"/>
  <c r="R899" i="44"/>
  <c r="O900" i="44"/>
  <c r="P900" i="44"/>
  <c r="Q900" i="44"/>
  <c r="R900" i="44"/>
  <c r="O901" i="44"/>
  <c r="P901" i="44"/>
  <c r="Q901" i="44"/>
  <c r="R901" i="44"/>
  <c r="O902" i="44"/>
  <c r="P902" i="44"/>
  <c r="Q902" i="44"/>
  <c r="R902" i="44"/>
  <c r="O903" i="44"/>
  <c r="P903" i="44"/>
  <c r="Q903" i="44"/>
  <c r="R903" i="44"/>
  <c r="O904" i="44"/>
  <c r="P904" i="44"/>
  <c r="Q904" i="44"/>
  <c r="R904" i="44"/>
  <c r="O905" i="44"/>
  <c r="P905" i="44"/>
  <c r="Q905" i="44"/>
  <c r="R905" i="44"/>
  <c r="O906" i="44"/>
  <c r="P906" i="44"/>
  <c r="Q906" i="44"/>
  <c r="R906" i="44"/>
  <c r="O907" i="44"/>
  <c r="P907" i="44"/>
  <c r="Q907" i="44"/>
  <c r="R907" i="44"/>
  <c r="O908" i="44"/>
  <c r="P908" i="44"/>
  <c r="Q908" i="44"/>
  <c r="R908" i="44"/>
  <c r="O909" i="44"/>
  <c r="P909" i="44"/>
  <c r="Q909" i="44"/>
  <c r="R909" i="44"/>
  <c r="O910" i="44"/>
  <c r="P910" i="44"/>
  <c r="Q910" i="44"/>
  <c r="R910" i="44"/>
  <c r="O911" i="44"/>
  <c r="P911" i="44"/>
  <c r="Q911" i="44"/>
  <c r="R911" i="44"/>
  <c r="O912" i="44"/>
  <c r="P912" i="44"/>
  <c r="Q912" i="44"/>
  <c r="R912" i="44"/>
  <c r="O913" i="44"/>
  <c r="P913" i="44"/>
  <c r="Q913" i="44"/>
  <c r="R913" i="44"/>
  <c r="O914" i="44"/>
  <c r="P914" i="44"/>
  <c r="Q914" i="44"/>
  <c r="R914" i="44"/>
  <c r="O915" i="44"/>
  <c r="P915" i="44"/>
  <c r="Q915" i="44"/>
  <c r="R915" i="44"/>
  <c r="O916" i="44"/>
  <c r="P916" i="44"/>
  <c r="Q916" i="44"/>
  <c r="R916" i="44"/>
  <c r="O917" i="44"/>
  <c r="P917" i="44"/>
  <c r="Q917" i="44"/>
  <c r="R917" i="44"/>
  <c r="O918" i="44"/>
  <c r="P918" i="44"/>
  <c r="Q918" i="44"/>
  <c r="R918" i="44"/>
  <c r="O919" i="44"/>
  <c r="P919" i="44"/>
  <c r="Q919" i="44"/>
  <c r="R919" i="44"/>
  <c r="O920" i="44"/>
  <c r="P920" i="44"/>
  <c r="Q920" i="44"/>
  <c r="R920" i="44"/>
  <c r="O921" i="44"/>
  <c r="P921" i="44"/>
  <c r="Q921" i="44"/>
  <c r="R921" i="44"/>
  <c r="O922" i="44"/>
  <c r="P922" i="44"/>
  <c r="Q922" i="44"/>
  <c r="R922" i="44"/>
  <c r="O923" i="44"/>
  <c r="P923" i="44"/>
  <c r="Q923" i="44"/>
  <c r="R923" i="44"/>
  <c r="O924" i="44"/>
  <c r="P924" i="44"/>
  <c r="Q924" i="44"/>
  <c r="R924" i="44"/>
  <c r="O925" i="44"/>
  <c r="P925" i="44"/>
  <c r="Q925" i="44"/>
  <c r="R925" i="44"/>
  <c r="O926" i="44"/>
  <c r="P926" i="44"/>
  <c r="Q926" i="44"/>
  <c r="R926" i="44"/>
  <c r="O927" i="44"/>
  <c r="P927" i="44"/>
  <c r="Q927" i="44"/>
  <c r="R927" i="44"/>
  <c r="O928" i="44"/>
  <c r="P928" i="44"/>
  <c r="Q928" i="44"/>
  <c r="R928" i="44"/>
  <c r="O929" i="44"/>
  <c r="P929" i="44"/>
  <c r="Q929" i="44"/>
  <c r="R929" i="44"/>
  <c r="O930" i="44"/>
  <c r="P930" i="44"/>
  <c r="Q930" i="44"/>
  <c r="R930" i="44"/>
  <c r="O931" i="44"/>
  <c r="P931" i="44"/>
  <c r="Q931" i="44"/>
  <c r="R931" i="44"/>
  <c r="O932" i="44"/>
  <c r="P932" i="44"/>
  <c r="Q932" i="44"/>
  <c r="R932" i="44"/>
  <c r="O933" i="44"/>
  <c r="P933" i="44"/>
  <c r="Q933" i="44"/>
  <c r="R933" i="44"/>
  <c r="O934" i="44"/>
  <c r="P934" i="44"/>
  <c r="Q934" i="44"/>
  <c r="R934" i="44"/>
  <c r="O935" i="44"/>
  <c r="P935" i="44"/>
  <c r="Q935" i="44"/>
  <c r="R935" i="44"/>
  <c r="O936" i="44"/>
  <c r="P936" i="44"/>
  <c r="Q936" i="44"/>
  <c r="R936" i="44"/>
  <c r="O937" i="44"/>
  <c r="P937" i="44"/>
  <c r="Q937" i="44"/>
  <c r="R937" i="44"/>
  <c r="O938" i="44"/>
  <c r="P938" i="44"/>
  <c r="Q938" i="44"/>
  <c r="R938" i="44"/>
  <c r="O939" i="44"/>
  <c r="P939" i="44"/>
  <c r="Q939" i="44"/>
  <c r="R939" i="44"/>
  <c r="O940" i="44"/>
  <c r="P940" i="44"/>
  <c r="Q940" i="44"/>
  <c r="R940" i="44"/>
  <c r="O941" i="44"/>
  <c r="P941" i="44"/>
  <c r="Q941" i="44"/>
  <c r="R941" i="44"/>
  <c r="O942" i="44"/>
  <c r="P942" i="44"/>
  <c r="Q942" i="44"/>
  <c r="R942" i="44"/>
  <c r="O943" i="44"/>
  <c r="P943" i="44"/>
  <c r="Q943" i="44"/>
  <c r="R943" i="44"/>
  <c r="O944" i="44"/>
  <c r="P944" i="44"/>
  <c r="Q944" i="44"/>
  <c r="R944" i="44"/>
  <c r="O945" i="44"/>
  <c r="P945" i="44"/>
  <c r="Q945" i="44"/>
  <c r="R945" i="44"/>
  <c r="O946" i="44"/>
  <c r="P946" i="44"/>
  <c r="Q946" i="44"/>
  <c r="R946" i="44"/>
  <c r="O947" i="44"/>
  <c r="P947" i="44"/>
  <c r="Q947" i="44"/>
  <c r="R947" i="44"/>
  <c r="O948" i="44"/>
  <c r="P948" i="44"/>
  <c r="Q948" i="44"/>
  <c r="R948" i="44"/>
  <c r="O949" i="44"/>
  <c r="P949" i="44"/>
  <c r="Q949" i="44"/>
  <c r="R949" i="44"/>
  <c r="O950" i="44"/>
  <c r="P950" i="44"/>
  <c r="Q950" i="44"/>
  <c r="R950" i="44"/>
  <c r="O951" i="44"/>
  <c r="P951" i="44"/>
  <c r="Q951" i="44"/>
  <c r="R951" i="44"/>
  <c r="O952" i="44"/>
  <c r="P952" i="44"/>
  <c r="Q952" i="44"/>
  <c r="R952" i="44"/>
  <c r="O953" i="44"/>
  <c r="P953" i="44"/>
  <c r="Q953" i="44"/>
  <c r="R953" i="44"/>
  <c r="O954" i="44"/>
  <c r="P954" i="44"/>
  <c r="Q954" i="44"/>
  <c r="R954" i="44"/>
  <c r="O955" i="44"/>
  <c r="P955" i="44"/>
  <c r="Q955" i="44"/>
  <c r="R955" i="44"/>
  <c r="O956" i="44"/>
  <c r="P956" i="44"/>
  <c r="Q956" i="44"/>
  <c r="R956" i="44"/>
  <c r="O957" i="44"/>
  <c r="P957" i="44"/>
  <c r="Q957" i="44"/>
  <c r="R957" i="44"/>
  <c r="O958" i="44"/>
  <c r="P958" i="44"/>
  <c r="Q958" i="44"/>
  <c r="R958" i="44"/>
  <c r="O959" i="44"/>
  <c r="P959" i="44"/>
  <c r="Q959" i="44"/>
  <c r="R959" i="44"/>
  <c r="O960" i="44"/>
  <c r="P960" i="44"/>
  <c r="Q960" i="44"/>
  <c r="R960" i="44"/>
  <c r="O961" i="44"/>
  <c r="P961" i="44"/>
  <c r="Q961" i="44"/>
  <c r="R961" i="44"/>
  <c r="O962" i="44"/>
  <c r="P962" i="44"/>
  <c r="Q962" i="44"/>
  <c r="R962" i="44"/>
  <c r="O963" i="44"/>
  <c r="P963" i="44"/>
  <c r="Q963" i="44"/>
  <c r="R963" i="44"/>
  <c r="O964" i="44"/>
  <c r="P964" i="44"/>
  <c r="Q964" i="44"/>
  <c r="R964" i="44"/>
  <c r="O965" i="44"/>
  <c r="P965" i="44"/>
  <c r="Q965" i="44"/>
  <c r="R965" i="44"/>
  <c r="O966" i="44"/>
  <c r="P966" i="44"/>
  <c r="Q966" i="44"/>
  <c r="R966" i="44"/>
  <c r="O967" i="44"/>
  <c r="P967" i="44"/>
  <c r="Q967" i="44"/>
  <c r="R967" i="44"/>
  <c r="O968" i="44"/>
  <c r="P968" i="44"/>
  <c r="Q968" i="44"/>
  <c r="R968" i="44"/>
  <c r="O969" i="44"/>
  <c r="P969" i="44"/>
  <c r="Q969" i="44"/>
  <c r="R969" i="44"/>
  <c r="O970" i="44"/>
  <c r="P970" i="44"/>
  <c r="Q970" i="44"/>
  <c r="R970" i="44"/>
  <c r="O971" i="44"/>
  <c r="P971" i="44"/>
  <c r="Q971" i="44"/>
  <c r="R971" i="44"/>
  <c r="O972" i="44"/>
  <c r="P972" i="44"/>
  <c r="Q972" i="44"/>
  <c r="R972" i="44"/>
  <c r="O973" i="44"/>
  <c r="P973" i="44"/>
  <c r="Q973" i="44"/>
  <c r="R973" i="44"/>
  <c r="O974" i="44"/>
  <c r="P974" i="44"/>
  <c r="Q974" i="44"/>
  <c r="R974" i="44"/>
  <c r="O975" i="44"/>
  <c r="P975" i="44"/>
  <c r="Q975" i="44"/>
  <c r="R975" i="44"/>
  <c r="O976" i="44"/>
  <c r="P976" i="44"/>
  <c r="Q976" i="44"/>
  <c r="R976" i="44"/>
  <c r="O977" i="44"/>
  <c r="P977" i="44"/>
  <c r="Q977" i="44"/>
  <c r="R977" i="44"/>
  <c r="O978" i="44"/>
  <c r="P978" i="44"/>
  <c r="Q978" i="44"/>
  <c r="R978" i="44"/>
  <c r="O979" i="44"/>
  <c r="P979" i="44"/>
  <c r="Q979" i="44"/>
  <c r="R979" i="44"/>
  <c r="O980" i="44"/>
  <c r="P980" i="44"/>
  <c r="Q980" i="44"/>
  <c r="R980" i="44"/>
  <c r="O981" i="44"/>
  <c r="P981" i="44"/>
  <c r="Q981" i="44"/>
  <c r="R981" i="44"/>
  <c r="O982" i="44"/>
  <c r="P982" i="44"/>
  <c r="Q982" i="44"/>
  <c r="R982" i="44"/>
  <c r="O983" i="44"/>
  <c r="P983" i="44"/>
  <c r="Q983" i="44"/>
  <c r="R983" i="44"/>
  <c r="O984" i="44"/>
  <c r="P984" i="44"/>
  <c r="Q984" i="44"/>
  <c r="R984" i="44"/>
  <c r="O985" i="44"/>
  <c r="P985" i="44"/>
  <c r="Q985" i="44"/>
  <c r="R985" i="44"/>
  <c r="O986" i="44"/>
  <c r="P986" i="44"/>
  <c r="Q986" i="44"/>
  <c r="R986" i="44"/>
  <c r="O987" i="44"/>
  <c r="P987" i="44"/>
  <c r="Q987" i="44"/>
  <c r="R987" i="44"/>
  <c r="O988" i="44"/>
  <c r="P988" i="44"/>
  <c r="Q988" i="44"/>
  <c r="R988" i="44"/>
  <c r="O989" i="44"/>
  <c r="P989" i="44"/>
  <c r="Q989" i="44"/>
  <c r="R989" i="44"/>
  <c r="O990" i="44"/>
  <c r="P990" i="44"/>
  <c r="Q990" i="44"/>
  <c r="R990" i="44"/>
  <c r="O991" i="44"/>
  <c r="P991" i="44"/>
  <c r="Q991" i="44"/>
  <c r="R991" i="44"/>
  <c r="O992" i="44"/>
  <c r="P992" i="44"/>
  <c r="Q992" i="44"/>
  <c r="R992" i="44"/>
  <c r="O993" i="44"/>
  <c r="P993" i="44"/>
  <c r="Q993" i="44"/>
  <c r="R993" i="44"/>
  <c r="O994" i="44"/>
  <c r="P994" i="44"/>
  <c r="Q994" i="44"/>
  <c r="R994" i="44"/>
  <c r="O995" i="44"/>
  <c r="P995" i="44"/>
  <c r="Q995" i="44"/>
  <c r="R995" i="44"/>
  <c r="O996" i="44"/>
  <c r="P996" i="44"/>
  <c r="Q996" i="44"/>
  <c r="R996" i="44"/>
  <c r="O997" i="44"/>
  <c r="P997" i="44"/>
  <c r="Q997" i="44"/>
  <c r="R997" i="44"/>
  <c r="O998" i="44"/>
  <c r="P998" i="44"/>
  <c r="Q998" i="44"/>
  <c r="R998" i="44"/>
  <c r="O999" i="44"/>
  <c r="P999" i="44"/>
  <c r="Q999" i="44"/>
  <c r="R999" i="44"/>
  <c r="O1000" i="44"/>
  <c r="P1000" i="44"/>
  <c r="Q1000" i="44"/>
  <c r="R1000" i="44"/>
  <c r="O1001" i="44"/>
  <c r="P1001" i="44"/>
  <c r="Q1001" i="44"/>
  <c r="R1001" i="44"/>
  <c r="O1002" i="44"/>
  <c r="P1002" i="44"/>
  <c r="Q1002" i="44"/>
  <c r="R1002" i="44"/>
  <c r="AI14" i="44"/>
  <c r="AI16" i="44"/>
  <c r="AI18" i="44"/>
  <c r="AY14" i="44" l="1"/>
  <c r="AX6" i="44"/>
  <c r="AX14" i="44"/>
  <c r="AX11" i="44"/>
  <c r="AW6" i="44"/>
  <c r="AX7" i="44"/>
  <c r="AV16" i="44"/>
  <c r="AY9" i="44"/>
  <c r="AW14" i="44"/>
  <c r="AV6" i="44"/>
  <c r="AV8" i="44"/>
  <c r="AY7" i="44"/>
  <c r="AV10" i="44"/>
  <c r="AY15" i="44"/>
  <c r="AX15" i="44"/>
  <c r="AX9" i="44"/>
  <c r="AW15" i="44"/>
  <c r="AV12" i="44"/>
  <c r="AV15" i="44"/>
  <c r="AY11" i="44"/>
  <c r="AY6" i="44"/>
  <c r="AV4" i="44"/>
  <c r="AV14" i="44"/>
  <c r="AW11" i="44"/>
  <c r="AY8" i="44"/>
  <c r="AY5" i="44"/>
  <c r="AW3" i="44"/>
  <c r="AX3" i="44"/>
  <c r="AV3" i="44"/>
  <c r="AH14" i="44"/>
  <c r="AH16" i="44"/>
  <c r="AK13" i="44"/>
  <c r="AJ17" i="44"/>
  <c r="AI13" i="44"/>
  <c r="AK20" i="44"/>
  <c r="AH15" i="44"/>
  <c r="AH18" i="44"/>
  <c r="AK17" i="44"/>
  <c r="AH19" i="44"/>
  <c r="AJ16" i="44"/>
  <c r="AK18" i="44"/>
  <c r="AK14" i="44"/>
  <c r="AJ19" i="44"/>
  <c r="AK16" i="44"/>
  <c r="AI15" i="44"/>
  <c r="AI19" i="44"/>
  <c r="AJ13" i="44"/>
  <c r="AJ20" i="44"/>
  <c r="AI20" i="44"/>
  <c r="AJ21" i="44"/>
  <c r="AH20" i="44"/>
  <c r="AI21" i="44"/>
  <c r="AH21" i="44"/>
  <c r="AK15" i="44"/>
  <c r="AJ15" i="44"/>
  <c r="AK19" i="44"/>
  <c r="AH13" i="44"/>
  <c r="AJ14" i="44"/>
  <c r="AJ18" i="44"/>
  <c r="AH12" i="44"/>
  <c r="AI12" i="44"/>
  <c r="AK12" i="44"/>
  <c r="AJ12" i="44"/>
  <c r="B3" i="44" l="1"/>
  <c r="G361" i="44"/>
  <c r="G362" i="44" s="1"/>
  <c r="G363" i="44" s="1"/>
  <c r="G364" i="44" s="1"/>
  <c r="G365" i="44" s="1"/>
  <c r="G366" i="44" s="1"/>
  <c r="G367" i="44" s="1"/>
  <c r="G368" i="44" s="1"/>
  <c r="G369" i="44" s="1"/>
  <c r="G370" i="44" s="1"/>
  <c r="G371" i="44" s="1"/>
  <c r="G372" i="44" s="1"/>
  <c r="G373" i="44" s="1"/>
  <c r="G374" i="44" s="1"/>
  <c r="G375" i="44" s="1"/>
  <c r="G376" i="44" s="1"/>
  <c r="G377" i="44" s="1"/>
  <c r="G378" i="44" s="1"/>
  <c r="G379" i="44" s="1"/>
  <c r="G380" i="44" s="1"/>
  <c r="G381" i="44" s="1"/>
  <c r="G382" i="44" s="1"/>
  <c r="G383" i="44" s="1"/>
  <c r="G384" i="44" s="1"/>
  <c r="G385" i="44" s="1"/>
  <c r="G386" i="44" s="1"/>
  <c r="G387" i="44" s="1"/>
  <c r="G388" i="44" s="1"/>
  <c r="G389" i="44" s="1"/>
  <c r="G390" i="44" s="1"/>
  <c r="G391" i="44" s="1"/>
  <c r="G392" i="44" s="1"/>
  <c r="G393" i="44" s="1"/>
  <c r="G394" i="44" s="1"/>
  <c r="G395" i="44" s="1"/>
  <c r="G396" i="44" s="1"/>
  <c r="G397" i="44" s="1"/>
  <c r="G398" i="44" s="1"/>
  <c r="G399" i="44" s="1"/>
  <c r="G400" i="44" s="1"/>
  <c r="G401" i="44" s="1"/>
  <c r="G402" i="44" s="1"/>
  <c r="G403" i="44" s="1"/>
  <c r="G404" i="44" s="1"/>
  <c r="G405" i="44" s="1"/>
  <c r="G406" i="44" s="1"/>
  <c r="G407" i="44" s="1"/>
  <c r="G408" i="44" s="1"/>
  <c r="G409" i="44" s="1"/>
  <c r="G410" i="44" s="1"/>
  <c r="G411" i="44" s="1"/>
  <c r="G412" i="44" s="1"/>
  <c r="G413" i="44" s="1"/>
  <c r="G414" i="44" s="1"/>
  <c r="G415" i="44" s="1"/>
  <c r="G416" i="44" s="1"/>
  <c r="G417" i="44" s="1"/>
  <c r="G418" i="44" s="1"/>
  <c r="G419" i="44" s="1"/>
  <c r="G420" i="44" s="1"/>
  <c r="G421" i="44" s="1"/>
  <c r="G422" i="44" s="1"/>
  <c r="G423" i="44" s="1"/>
  <c r="G424" i="44" s="1"/>
  <c r="G425" i="44" s="1"/>
  <c r="G426" i="44" s="1"/>
  <c r="G427" i="44" s="1"/>
  <c r="G428" i="44" s="1"/>
  <c r="G429" i="44" s="1"/>
  <c r="G430" i="44" s="1"/>
  <c r="G431" i="44" s="1"/>
  <c r="G432" i="44" s="1"/>
  <c r="G433" i="44" s="1"/>
  <c r="G434" i="44" s="1"/>
  <c r="G435" i="44" s="1"/>
  <c r="G436" i="44" s="1"/>
  <c r="G437" i="44" s="1"/>
  <c r="G438" i="44" s="1"/>
  <c r="G439" i="44" s="1"/>
  <c r="G440" i="44" s="1"/>
  <c r="G441" i="44" s="1"/>
  <c r="G442" i="44" s="1"/>
  <c r="G443" i="44" s="1"/>
  <c r="G444" i="44" s="1"/>
  <c r="G445" i="44" s="1"/>
  <c r="G446" i="44" s="1"/>
  <c r="G447" i="44" s="1"/>
  <c r="G448" i="44" s="1"/>
  <c r="G449" i="44" s="1"/>
  <c r="G450" i="44" s="1"/>
  <c r="G451" i="44" s="1"/>
  <c r="G452" i="44" s="1"/>
  <c r="G453" i="44" s="1"/>
  <c r="G454" i="44" s="1"/>
  <c r="G455" i="44" s="1"/>
  <c r="G456" i="44" s="1"/>
  <c r="G457" i="44" s="1"/>
  <c r="G458" i="44" s="1"/>
  <c r="G459" i="44" s="1"/>
  <c r="G460" i="44" s="1"/>
  <c r="G461" i="44" s="1"/>
  <c r="G462" i="44" s="1"/>
  <c r="G463" i="44" s="1"/>
  <c r="G464" i="44" s="1"/>
  <c r="G465" i="44" s="1"/>
  <c r="G466" i="44" s="1"/>
  <c r="G467" i="44" s="1"/>
  <c r="G468" i="44" s="1"/>
  <c r="G469" i="44" s="1"/>
  <c r="G470" i="44" s="1"/>
  <c r="G471" i="44" s="1"/>
  <c r="G472" i="44" s="1"/>
  <c r="G473" i="44" s="1"/>
  <c r="G474" i="44" s="1"/>
  <c r="G475" i="44" s="1"/>
  <c r="G476" i="44" s="1"/>
  <c r="G477" i="44" s="1"/>
  <c r="G478" i="44" s="1"/>
  <c r="G479" i="44" s="1"/>
  <c r="G480" i="44" s="1"/>
  <c r="G481" i="44" s="1"/>
  <c r="G482" i="44" s="1"/>
  <c r="G483" i="44" s="1"/>
  <c r="G484" i="44" s="1"/>
  <c r="G485" i="44" s="1"/>
  <c r="G486" i="44" s="1"/>
  <c r="G487" i="44" s="1"/>
  <c r="G488" i="44" s="1"/>
  <c r="G489" i="44" s="1"/>
  <c r="G490" i="44" s="1"/>
  <c r="G491" i="44" s="1"/>
  <c r="G492" i="44" s="1"/>
  <c r="G493" i="44" s="1"/>
  <c r="G494" i="44" s="1"/>
  <c r="G495" i="44" s="1"/>
  <c r="G496" i="44" s="1"/>
  <c r="G497" i="44" s="1"/>
  <c r="G498" i="44" s="1"/>
  <c r="G499" i="44" s="1"/>
  <c r="G500" i="44" s="1"/>
  <c r="R500" i="44"/>
  <c r="Q500" i="44"/>
  <c r="P500" i="44"/>
  <c r="O500" i="44"/>
  <c r="R499" i="44"/>
  <c r="Q499" i="44"/>
  <c r="P499" i="44"/>
  <c r="O499" i="44"/>
  <c r="R498" i="44"/>
  <c r="Q498" i="44"/>
  <c r="P498" i="44"/>
  <c r="O498" i="44"/>
  <c r="R497" i="44"/>
  <c r="Q497" i="44"/>
  <c r="P497" i="44"/>
  <c r="O497" i="44"/>
  <c r="R496" i="44"/>
  <c r="Q496" i="44"/>
  <c r="P496" i="44"/>
  <c r="O496" i="44"/>
  <c r="R495" i="44"/>
  <c r="Q495" i="44"/>
  <c r="P495" i="44"/>
  <c r="O495" i="44"/>
  <c r="R494" i="44"/>
  <c r="Q494" i="44"/>
  <c r="P494" i="44"/>
  <c r="O494" i="44"/>
  <c r="R493" i="44"/>
  <c r="Q493" i="44"/>
  <c r="P493" i="44"/>
  <c r="O493" i="44"/>
  <c r="R492" i="44"/>
  <c r="Q492" i="44"/>
  <c r="P492" i="44"/>
  <c r="O492" i="44"/>
  <c r="R491" i="44"/>
  <c r="Q491" i="44"/>
  <c r="P491" i="44"/>
  <c r="O491" i="44"/>
  <c r="R490" i="44"/>
  <c r="Q490" i="44"/>
  <c r="P490" i="44"/>
  <c r="O490" i="44"/>
  <c r="R489" i="44"/>
  <c r="Q489" i="44"/>
  <c r="P489" i="44"/>
  <c r="O489" i="44"/>
  <c r="R488" i="44"/>
  <c r="Q488" i="44"/>
  <c r="P488" i="44"/>
  <c r="O488" i="44"/>
  <c r="R487" i="44"/>
  <c r="Q487" i="44"/>
  <c r="P487" i="44"/>
  <c r="O487" i="44"/>
  <c r="R486" i="44"/>
  <c r="Q486" i="44"/>
  <c r="P486" i="44"/>
  <c r="O486" i="44"/>
  <c r="R485" i="44"/>
  <c r="Q485" i="44"/>
  <c r="P485" i="44"/>
  <c r="O485" i="44"/>
  <c r="R484" i="44"/>
  <c r="Q484" i="44"/>
  <c r="P484" i="44"/>
  <c r="O484" i="44"/>
  <c r="R483" i="44"/>
  <c r="Q483" i="44"/>
  <c r="P483" i="44"/>
  <c r="O483" i="44"/>
  <c r="R482" i="44"/>
  <c r="Q482" i="44"/>
  <c r="P482" i="44"/>
  <c r="O482" i="44"/>
  <c r="R481" i="44"/>
  <c r="Q481" i="44"/>
  <c r="P481" i="44"/>
  <c r="O481" i="44"/>
  <c r="R480" i="44"/>
  <c r="Q480" i="44"/>
  <c r="P480" i="44"/>
  <c r="O480" i="44"/>
  <c r="R479" i="44"/>
  <c r="Q479" i="44"/>
  <c r="P479" i="44"/>
  <c r="O479" i="44"/>
  <c r="R478" i="44"/>
  <c r="Q478" i="44"/>
  <c r="P478" i="44"/>
  <c r="O478" i="44"/>
  <c r="R477" i="44"/>
  <c r="Q477" i="44"/>
  <c r="P477" i="44"/>
  <c r="O477" i="44"/>
  <c r="R476" i="44"/>
  <c r="Q476" i="44"/>
  <c r="P476" i="44"/>
  <c r="O476" i="44"/>
  <c r="R475" i="44"/>
  <c r="Q475" i="44"/>
  <c r="P475" i="44"/>
  <c r="O475" i="44"/>
  <c r="R474" i="44"/>
  <c r="Q474" i="44"/>
  <c r="P474" i="44"/>
  <c r="O474" i="44"/>
  <c r="R473" i="44"/>
  <c r="Q473" i="44"/>
  <c r="P473" i="44"/>
  <c r="O473" i="44"/>
  <c r="R472" i="44"/>
  <c r="Q472" i="44"/>
  <c r="P472" i="44"/>
  <c r="O472" i="44"/>
  <c r="R471" i="44"/>
  <c r="Q471" i="44"/>
  <c r="P471" i="44"/>
  <c r="O471" i="44"/>
  <c r="R470" i="44"/>
  <c r="Q470" i="44"/>
  <c r="P470" i="44"/>
  <c r="O470" i="44"/>
  <c r="R469" i="44"/>
  <c r="Q469" i="44"/>
  <c r="P469" i="44"/>
  <c r="O469" i="44"/>
  <c r="R468" i="44"/>
  <c r="Q468" i="44"/>
  <c r="P468" i="44"/>
  <c r="O468" i="44"/>
  <c r="R467" i="44"/>
  <c r="Q467" i="44"/>
  <c r="P467" i="44"/>
  <c r="O467" i="44"/>
  <c r="R466" i="44"/>
  <c r="Q466" i="44"/>
  <c r="P466" i="44"/>
  <c r="O466" i="44"/>
  <c r="R465" i="44"/>
  <c r="Q465" i="44"/>
  <c r="P465" i="44"/>
  <c r="O465" i="44"/>
  <c r="R464" i="44"/>
  <c r="Q464" i="44"/>
  <c r="P464" i="44"/>
  <c r="O464" i="44"/>
  <c r="R463" i="44"/>
  <c r="Q463" i="44"/>
  <c r="P463" i="44"/>
  <c r="O463" i="44"/>
  <c r="R462" i="44"/>
  <c r="Q462" i="44"/>
  <c r="P462" i="44"/>
  <c r="O462" i="44"/>
  <c r="R461" i="44"/>
  <c r="Q461" i="44"/>
  <c r="P461" i="44"/>
  <c r="O461" i="44"/>
  <c r="R460" i="44"/>
  <c r="Q460" i="44"/>
  <c r="P460" i="44"/>
  <c r="O460" i="44"/>
  <c r="R459" i="44"/>
  <c r="Q459" i="44"/>
  <c r="P459" i="44"/>
  <c r="O459" i="44"/>
  <c r="R458" i="44"/>
  <c r="Q458" i="44"/>
  <c r="P458" i="44"/>
  <c r="O458" i="44"/>
  <c r="R457" i="44"/>
  <c r="Q457" i="44"/>
  <c r="P457" i="44"/>
  <c r="O457" i="44"/>
  <c r="R456" i="44"/>
  <c r="Q456" i="44"/>
  <c r="P456" i="44"/>
  <c r="O456" i="44"/>
  <c r="R455" i="44"/>
  <c r="Q455" i="44"/>
  <c r="P455" i="44"/>
  <c r="O455" i="44"/>
  <c r="R454" i="44"/>
  <c r="Q454" i="44"/>
  <c r="P454" i="44"/>
  <c r="O454" i="44"/>
  <c r="R453" i="44"/>
  <c r="Q453" i="44"/>
  <c r="P453" i="44"/>
  <c r="O453" i="44"/>
  <c r="R452" i="44"/>
  <c r="Q452" i="44"/>
  <c r="P452" i="44"/>
  <c r="O452" i="44"/>
  <c r="R451" i="44"/>
  <c r="Q451" i="44"/>
  <c r="P451" i="44"/>
  <c r="O451" i="44"/>
  <c r="R450" i="44"/>
  <c r="Q450" i="44"/>
  <c r="P450" i="44"/>
  <c r="O450" i="44"/>
  <c r="R449" i="44"/>
  <c r="Q449" i="44"/>
  <c r="P449" i="44"/>
  <c r="O449" i="44"/>
  <c r="R448" i="44"/>
  <c r="Q448" i="44"/>
  <c r="P448" i="44"/>
  <c r="O448" i="44"/>
  <c r="R447" i="44"/>
  <c r="Q447" i="44"/>
  <c r="P447" i="44"/>
  <c r="O447" i="44"/>
  <c r="R446" i="44"/>
  <c r="Q446" i="44"/>
  <c r="P446" i="44"/>
  <c r="O446" i="44"/>
  <c r="R445" i="44"/>
  <c r="Q445" i="44"/>
  <c r="P445" i="44"/>
  <c r="O445" i="44"/>
  <c r="R444" i="44"/>
  <c r="Q444" i="44"/>
  <c r="P444" i="44"/>
  <c r="O444" i="44"/>
  <c r="R443" i="44"/>
  <c r="Q443" i="44"/>
  <c r="P443" i="44"/>
  <c r="O443" i="44"/>
  <c r="R442" i="44"/>
  <c r="Q442" i="44"/>
  <c r="P442" i="44"/>
  <c r="O442" i="44"/>
  <c r="R441" i="44"/>
  <c r="Q441" i="44"/>
  <c r="P441" i="44"/>
  <c r="O441" i="44"/>
  <c r="R440" i="44"/>
  <c r="Q440" i="44"/>
  <c r="P440" i="44"/>
  <c r="O440" i="44"/>
  <c r="R439" i="44"/>
  <c r="Q439" i="44"/>
  <c r="P439" i="44"/>
  <c r="O439" i="44"/>
  <c r="R438" i="44"/>
  <c r="Q438" i="44"/>
  <c r="P438" i="44"/>
  <c r="O438" i="44"/>
  <c r="R437" i="44"/>
  <c r="Q437" i="44"/>
  <c r="P437" i="44"/>
  <c r="O437" i="44"/>
  <c r="R436" i="44"/>
  <c r="Q436" i="44"/>
  <c r="P436" i="44"/>
  <c r="O436" i="44"/>
  <c r="R435" i="44"/>
  <c r="Q435" i="44"/>
  <c r="P435" i="44"/>
  <c r="O435" i="44"/>
  <c r="R434" i="44"/>
  <c r="Q434" i="44"/>
  <c r="P434" i="44"/>
  <c r="O434" i="44"/>
  <c r="R433" i="44"/>
  <c r="Q433" i="44"/>
  <c r="P433" i="44"/>
  <c r="O433" i="44"/>
  <c r="R432" i="44"/>
  <c r="Q432" i="44"/>
  <c r="P432" i="44"/>
  <c r="O432" i="44"/>
  <c r="R431" i="44"/>
  <c r="Q431" i="44"/>
  <c r="P431" i="44"/>
  <c r="O431" i="44"/>
  <c r="R430" i="44"/>
  <c r="Q430" i="44"/>
  <c r="P430" i="44"/>
  <c r="O430" i="44"/>
  <c r="R429" i="44"/>
  <c r="Q429" i="44"/>
  <c r="P429" i="44"/>
  <c r="O429" i="44"/>
  <c r="R428" i="44"/>
  <c r="Q428" i="44"/>
  <c r="P428" i="44"/>
  <c r="O428" i="44"/>
  <c r="R427" i="44"/>
  <c r="Q427" i="44"/>
  <c r="P427" i="44"/>
  <c r="O427" i="44"/>
  <c r="R426" i="44"/>
  <c r="Q426" i="44"/>
  <c r="P426" i="44"/>
  <c r="O426" i="44"/>
  <c r="R425" i="44"/>
  <c r="Q425" i="44"/>
  <c r="P425" i="44"/>
  <c r="O425" i="44"/>
  <c r="R424" i="44"/>
  <c r="Q424" i="44"/>
  <c r="P424" i="44"/>
  <c r="O424" i="44"/>
  <c r="R423" i="44"/>
  <c r="Q423" i="44"/>
  <c r="P423" i="44"/>
  <c r="O423" i="44"/>
  <c r="R422" i="44"/>
  <c r="Q422" i="44"/>
  <c r="P422" i="44"/>
  <c r="O422" i="44"/>
  <c r="R421" i="44"/>
  <c r="Q421" i="44"/>
  <c r="P421" i="44"/>
  <c r="O421" i="44"/>
  <c r="R420" i="44"/>
  <c r="Q420" i="44"/>
  <c r="P420" i="44"/>
  <c r="O420" i="44"/>
  <c r="R419" i="44"/>
  <c r="Q419" i="44"/>
  <c r="P419" i="44"/>
  <c r="O419" i="44"/>
  <c r="R418" i="44"/>
  <c r="Q418" i="44"/>
  <c r="P418" i="44"/>
  <c r="O418" i="44"/>
  <c r="R417" i="44"/>
  <c r="Q417" i="44"/>
  <c r="P417" i="44"/>
  <c r="O417" i="44"/>
  <c r="R416" i="44"/>
  <c r="Q416" i="44"/>
  <c r="P416" i="44"/>
  <c r="O416" i="44"/>
  <c r="R415" i="44"/>
  <c r="Q415" i="44"/>
  <c r="P415" i="44"/>
  <c r="O415" i="44"/>
  <c r="R414" i="44"/>
  <c r="Q414" i="44"/>
  <c r="P414" i="44"/>
  <c r="O414" i="44"/>
  <c r="R413" i="44"/>
  <c r="Q413" i="44"/>
  <c r="P413" i="44"/>
  <c r="O413" i="44"/>
  <c r="R412" i="44"/>
  <c r="Q412" i="44"/>
  <c r="P412" i="44"/>
  <c r="O412" i="44"/>
  <c r="R411" i="44"/>
  <c r="Q411" i="44"/>
  <c r="P411" i="44"/>
  <c r="O411" i="44"/>
  <c r="R410" i="44"/>
  <c r="Q410" i="44"/>
  <c r="P410" i="44"/>
  <c r="O410" i="44"/>
  <c r="R409" i="44"/>
  <c r="Q409" i="44"/>
  <c r="P409" i="44"/>
  <c r="O409" i="44"/>
  <c r="R408" i="44"/>
  <c r="Q408" i="44"/>
  <c r="P408" i="44"/>
  <c r="O408" i="44"/>
  <c r="R407" i="44"/>
  <c r="Q407" i="44"/>
  <c r="P407" i="44"/>
  <c r="O407" i="44"/>
  <c r="R406" i="44"/>
  <c r="Q406" i="44"/>
  <c r="P406" i="44"/>
  <c r="O406" i="44"/>
  <c r="R405" i="44"/>
  <c r="Q405" i="44"/>
  <c r="P405" i="44"/>
  <c r="O405" i="44"/>
  <c r="R404" i="44"/>
  <c r="Q404" i="44"/>
  <c r="P404" i="44"/>
  <c r="O404" i="44"/>
  <c r="R403" i="44"/>
  <c r="Q403" i="44"/>
  <c r="P403" i="44"/>
  <c r="O403" i="44"/>
  <c r="R402" i="44"/>
  <c r="Q402" i="44"/>
  <c r="P402" i="44"/>
  <c r="O402" i="44"/>
  <c r="R401" i="44"/>
  <c r="Q401" i="44"/>
  <c r="P401" i="44"/>
  <c r="O401" i="44"/>
  <c r="R400" i="44"/>
  <c r="Q400" i="44"/>
  <c r="P400" i="44"/>
  <c r="O400" i="44"/>
  <c r="R399" i="44"/>
  <c r="Q399" i="44"/>
  <c r="P399" i="44"/>
  <c r="O399" i="44"/>
  <c r="R398" i="44"/>
  <c r="Q398" i="44"/>
  <c r="P398" i="44"/>
  <c r="O398" i="44"/>
  <c r="R397" i="44"/>
  <c r="Q397" i="44"/>
  <c r="P397" i="44"/>
  <c r="O397" i="44"/>
  <c r="R396" i="44"/>
  <c r="Q396" i="44"/>
  <c r="P396" i="44"/>
  <c r="O396" i="44"/>
  <c r="R395" i="44"/>
  <c r="Q395" i="44"/>
  <c r="P395" i="44"/>
  <c r="O395" i="44"/>
  <c r="R394" i="44"/>
  <c r="Q394" i="44"/>
  <c r="P394" i="44"/>
  <c r="O394" i="44"/>
  <c r="R393" i="44"/>
  <c r="Q393" i="44"/>
  <c r="P393" i="44"/>
  <c r="O393" i="44"/>
  <c r="R392" i="44"/>
  <c r="Q392" i="44"/>
  <c r="P392" i="44"/>
  <c r="O392" i="44"/>
  <c r="R391" i="44"/>
  <c r="Q391" i="44"/>
  <c r="P391" i="44"/>
  <c r="O391" i="44"/>
  <c r="R390" i="44"/>
  <c r="Q390" i="44"/>
  <c r="P390" i="44"/>
  <c r="O390" i="44"/>
  <c r="R389" i="44"/>
  <c r="Q389" i="44"/>
  <c r="P389" i="44"/>
  <c r="O389" i="44"/>
  <c r="R388" i="44"/>
  <c r="Q388" i="44"/>
  <c r="P388" i="44"/>
  <c r="O388" i="44"/>
  <c r="R387" i="44"/>
  <c r="Q387" i="44"/>
  <c r="P387" i="44"/>
  <c r="O387" i="44"/>
  <c r="R386" i="44"/>
  <c r="Q386" i="44"/>
  <c r="P386" i="44"/>
  <c r="O386" i="44"/>
  <c r="R385" i="44"/>
  <c r="Q385" i="44"/>
  <c r="P385" i="44"/>
  <c r="O385" i="44"/>
  <c r="R384" i="44"/>
  <c r="Q384" i="44"/>
  <c r="P384" i="44"/>
  <c r="O384" i="44"/>
  <c r="R383" i="44"/>
  <c r="Q383" i="44"/>
  <c r="P383" i="44"/>
  <c r="O383" i="44"/>
  <c r="R382" i="44"/>
  <c r="Q382" i="44"/>
  <c r="P382" i="44"/>
  <c r="O382" i="44"/>
  <c r="R381" i="44"/>
  <c r="Q381" i="44"/>
  <c r="P381" i="44"/>
  <c r="O381" i="44"/>
  <c r="R380" i="44"/>
  <c r="Q380" i="44"/>
  <c r="P380" i="44"/>
  <c r="O380" i="44"/>
  <c r="R379" i="44"/>
  <c r="Q379" i="44"/>
  <c r="P379" i="44"/>
  <c r="O379" i="44"/>
  <c r="R378" i="44"/>
  <c r="Q378" i="44"/>
  <c r="P378" i="44"/>
  <c r="O378" i="44"/>
  <c r="R377" i="44"/>
  <c r="Q377" i="44"/>
  <c r="P377" i="44"/>
  <c r="O377" i="44"/>
  <c r="R376" i="44"/>
  <c r="Q376" i="44"/>
  <c r="P376" i="44"/>
  <c r="O376" i="44"/>
  <c r="R375" i="44"/>
  <c r="Q375" i="44"/>
  <c r="P375" i="44"/>
  <c r="O375" i="44"/>
  <c r="R374" i="44"/>
  <c r="Q374" i="44"/>
  <c r="P374" i="44"/>
  <c r="O374" i="44"/>
  <c r="R373" i="44"/>
  <c r="Q373" i="44"/>
  <c r="P373" i="44"/>
  <c r="O373" i="44"/>
  <c r="R372" i="44"/>
  <c r="Q372" i="44"/>
  <c r="P372" i="44"/>
  <c r="O372" i="44"/>
  <c r="R371" i="44"/>
  <c r="Q371" i="44"/>
  <c r="P371" i="44"/>
  <c r="O371" i="44"/>
  <c r="R370" i="44"/>
  <c r="Q370" i="44"/>
  <c r="P370" i="44"/>
  <c r="O370" i="44"/>
  <c r="R369" i="44"/>
  <c r="Q369" i="44"/>
  <c r="P369" i="44"/>
  <c r="O369" i="44"/>
  <c r="R368" i="44"/>
  <c r="Q368" i="44"/>
  <c r="P368" i="44"/>
  <c r="O368" i="44"/>
  <c r="R367" i="44"/>
  <c r="Q367" i="44"/>
  <c r="P367" i="44"/>
  <c r="O367" i="44"/>
  <c r="R366" i="44"/>
  <c r="Q366" i="44"/>
  <c r="P366" i="44"/>
  <c r="O366" i="44"/>
  <c r="R365" i="44"/>
  <c r="Q365" i="44"/>
  <c r="P365" i="44"/>
  <c r="O365" i="44"/>
  <c r="R364" i="44"/>
  <c r="Q364" i="44"/>
  <c r="P364" i="44"/>
  <c r="O364" i="44"/>
  <c r="R363" i="44"/>
  <c r="Q363" i="44"/>
  <c r="P363" i="44"/>
  <c r="O363" i="44"/>
  <c r="R362" i="44"/>
  <c r="Q362" i="44"/>
  <c r="P362" i="44"/>
  <c r="O362" i="44"/>
  <c r="R361" i="44"/>
  <c r="Q361" i="44"/>
  <c r="P361" i="44"/>
  <c r="O361" i="44"/>
  <c r="O103" i="44"/>
  <c r="P103" i="44"/>
  <c r="Q103" i="44"/>
  <c r="R103" i="44"/>
  <c r="O104" i="44"/>
  <c r="P104" i="44"/>
  <c r="Q104" i="44"/>
  <c r="R104" i="44"/>
  <c r="O105" i="44"/>
  <c r="P105" i="44"/>
  <c r="Q105" i="44"/>
  <c r="R105" i="44"/>
  <c r="O106" i="44"/>
  <c r="P106" i="44"/>
  <c r="Q106" i="44"/>
  <c r="R106" i="44"/>
  <c r="O107" i="44"/>
  <c r="P107" i="44"/>
  <c r="Q107" i="44"/>
  <c r="R107" i="44"/>
  <c r="O108" i="44"/>
  <c r="P108" i="44"/>
  <c r="Q108" i="44"/>
  <c r="R108" i="44"/>
  <c r="O109" i="44"/>
  <c r="P109" i="44"/>
  <c r="Q109" i="44"/>
  <c r="R109" i="44"/>
  <c r="O110" i="44"/>
  <c r="P110" i="44"/>
  <c r="Q110" i="44"/>
  <c r="R110" i="44"/>
  <c r="O111" i="44"/>
  <c r="P111" i="44"/>
  <c r="Q111" i="44"/>
  <c r="R111" i="44"/>
  <c r="O112" i="44"/>
  <c r="P112" i="44"/>
  <c r="Q112" i="44"/>
  <c r="R112" i="44"/>
  <c r="O113" i="44"/>
  <c r="P113" i="44"/>
  <c r="Q113" i="44"/>
  <c r="R113" i="44"/>
  <c r="O114" i="44"/>
  <c r="P114" i="44"/>
  <c r="Q114" i="44"/>
  <c r="R114" i="44"/>
  <c r="O115" i="44"/>
  <c r="P115" i="44"/>
  <c r="Q115" i="44"/>
  <c r="R115" i="44"/>
  <c r="O116" i="44"/>
  <c r="P116" i="44"/>
  <c r="Q116" i="44"/>
  <c r="R116" i="44"/>
  <c r="O117" i="44"/>
  <c r="P117" i="44"/>
  <c r="Q117" i="44"/>
  <c r="R117" i="44"/>
  <c r="O118" i="44"/>
  <c r="P118" i="44"/>
  <c r="Q118" i="44"/>
  <c r="R118" i="44"/>
  <c r="O119" i="44"/>
  <c r="P119" i="44"/>
  <c r="Q119" i="44"/>
  <c r="R119" i="44"/>
  <c r="O120" i="44"/>
  <c r="P120" i="44"/>
  <c r="Q120" i="44"/>
  <c r="R120" i="44"/>
  <c r="O121" i="44"/>
  <c r="P121" i="44"/>
  <c r="Q121" i="44"/>
  <c r="R121" i="44"/>
  <c r="O122" i="44"/>
  <c r="P122" i="44"/>
  <c r="Q122" i="44"/>
  <c r="R122" i="44"/>
  <c r="O123" i="44"/>
  <c r="P123" i="44"/>
  <c r="Q123" i="44"/>
  <c r="R123" i="44"/>
  <c r="O124" i="44"/>
  <c r="P124" i="44"/>
  <c r="Q124" i="44"/>
  <c r="R124" i="44"/>
  <c r="O125" i="44"/>
  <c r="P125" i="44"/>
  <c r="Q125" i="44"/>
  <c r="R125" i="44"/>
  <c r="O126" i="44"/>
  <c r="P126" i="44"/>
  <c r="Q126" i="44"/>
  <c r="R126" i="44"/>
  <c r="O127" i="44"/>
  <c r="P127" i="44"/>
  <c r="Q127" i="44"/>
  <c r="R127" i="44"/>
  <c r="O128" i="44"/>
  <c r="P128" i="44"/>
  <c r="Q128" i="44"/>
  <c r="R128" i="44"/>
  <c r="O129" i="44"/>
  <c r="P129" i="44"/>
  <c r="Q129" i="44"/>
  <c r="R129" i="44"/>
  <c r="O130" i="44"/>
  <c r="P130" i="44"/>
  <c r="Q130" i="44"/>
  <c r="R130" i="44"/>
  <c r="O131" i="44"/>
  <c r="P131" i="44"/>
  <c r="Q131" i="44"/>
  <c r="R131" i="44"/>
  <c r="O132" i="44"/>
  <c r="P132" i="44"/>
  <c r="Q132" i="44"/>
  <c r="R132" i="44"/>
  <c r="O133" i="44"/>
  <c r="P133" i="44"/>
  <c r="Q133" i="44"/>
  <c r="R133" i="44"/>
  <c r="O134" i="44"/>
  <c r="P134" i="44"/>
  <c r="Q134" i="44"/>
  <c r="R134" i="44"/>
  <c r="O135" i="44"/>
  <c r="P135" i="44"/>
  <c r="Q135" i="44"/>
  <c r="R135" i="44"/>
  <c r="O136" i="44"/>
  <c r="P136" i="44"/>
  <c r="Q136" i="44"/>
  <c r="R136" i="44"/>
  <c r="O137" i="44"/>
  <c r="P137" i="44"/>
  <c r="Q137" i="44"/>
  <c r="R137" i="44"/>
  <c r="O138" i="44"/>
  <c r="P138" i="44"/>
  <c r="Q138" i="44"/>
  <c r="R138" i="44"/>
  <c r="O139" i="44"/>
  <c r="P139" i="44"/>
  <c r="Q139" i="44"/>
  <c r="R139" i="44"/>
  <c r="O140" i="44"/>
  <c r="P140" i="44"/>
  <c r="Q140" i="44"/>
  <c r="R140" i="44"/>
  <c r="O141" i="44"/>
  <c r="P141" i="44"/>
  <c r="Q141" i="44"/>
  <c r="R141" i="44"/>
  <c r="O142" i="44"/>
  <c r="P142" i="44"/>
  <c r="Q142" i="44"/>
  <c r="R142" i="44"/>
  <c r="O143" i="44"/>
  <c r="P143" i="44"/>
  <c r="Q143" i="44"/>
  <c r="R143" i="44"/>
  <c r="O144" i="44"/>
  <c r="P144" i="44"/>
  <c r="Q144" i="44"/>
  <c r="R144" i="44"/>
  <c r="O145" i="44"/>
  <c r="P145" i="44"/>
  <c r="Q145" i="44"/>
  <c r="R145" i="44"/>
  <c r="O146" i="44"/>
  <c r="P146" i="44"/>
  <c r="Q146" i="44"/>
  <c r="R146" i="44"/>
  <c r="O147" i="44"/>
  <c r="P147" i="44"/>
  <c r="Q147" i="44"/>
  <c r="R147" i="44"/>
  <c r="O148" i="44"/>
  <c r="P148" i="44"/>
  <c r="Q148" i="44"/>
  <c r="R148" i="44"/>
  <c r="O149" i="44"/>
  <c r="P149" i="44"/>
  <c r="Q149" i="44"/>
  <c r="R149" i="44"/>
  <c r="O150" i="44"/>
  <c r="P150" i="44"/>
  <c r="Q150" i="44"/>
  <c r="R150" i="44"/>
  <c r="O151" i="44"/>
  <c r="P151" i="44"/>
  <c r="Q151" i="44"/>
  <c r="R151" i="44"/>
  <c r="O152" i="44"/>
  <c r="P152" i="44"/>
  <c r="Q152" i="44"/>
  <c r="R152" i="44"/>
  <c r="O153" i="44"/>
  <c r="P153" i="44"/>
  <c r="Q153" i="44"/>
  <c r="R153" i="44"/>
  <c r="O154" i="44"/>
  <c r="P154" i="44"/>
  <c r="Q154" i="44"/>
  <c r="R154" i="44"/>
  <c r="O155" i="44"/>
  <c r="P155" i="44"/>
  <c r="Q155" i="44"/>
  <c r="R155" i="44"/>
  <c r="O156" i="44"/>
  <c r="P156" i="44"/>
  <c r="Q156" i="44"/>
  <c r="R156" i="44"/>
  <c r="O157" i="44"/>
  <c r="P157" i="44"/>
  <c r="Q157" i="44"/>
  <c r="R157" i="44"/>
  <c r="O158" i="44"/>
  <c r="P158" i="44"/>
  <c r="Q158" i="44"/>
  <c r="R158" i="44"/>
  <c r="O159" i="44"/>
  <c r="P159" i="44"/>
  <c r="Q159" i="44"/>
  <c r="R159" i="44"/>
  <c r="O160" i="44"/>
  <c r="P160" i="44"/>
  <c r="Q160" i="44"/>
  <c r="R160" i="44"/>
  <c r="O161" i="44"/>
  <c r="P161" i="44"/>
  <c r="Q161" i="44"/>
  <c r="R161" i="44"/>
  <c r="O162" i="44"/>
  <c r="P162" i="44"/>
  <c r="Q162" i="44"/>
  <c r="R162" i="44"/>
  <c r="O163" i="44"/>
  <c r="P163" i="44"/>
  <c r="Q163" i="44"/>
  <c r="R163" i="44"/>
  <c r="O164" i="44"/>
  <c r="P164" i="44"/>
  <c r="Q164" i="44"/>
  <c r="R164" i="44"/>
  <c r="O165" i="44"/>
  <c r="P165" i="44"/>
  <c r="Q165" i="44"/>
  <c r="R165" i="44"/>
  <c r="O166" i="44"/>
  <c r="P166" i="44"/>
  <c r="Q166" i="44"/>
  <c r="R166" i="44"/>
  <c r="O167" i="44"/>
  <c r="P167" i="44"/>
  <c r="Q167" i="44"/>
  <c r="R167" i="44"/>
  <c r="O168" i="44"/>
  <c r="P168" i="44"/>
  <c r="Q168" i="44"/>
  <c r="R168" i="44"/>
  <c r="O169" i="44"/>
  <c r="P169" i="44"/>
  <c r="Q169" i="44"/>
  <c r="R169" i="44"/>
  <c r="O170" i="44"/>
  <c r="P170" i="44"/>
  <c r="Q170" i="44"/>
  <c r="R170" i="44"/>
  <c r="O171" i="44"/>
  <c r="P171" i="44"/>
  <c r="Q171" i="44"/>
  <c r="R171" i="44"/>
  <c r="O172" i="44"/>
  <c r="P172" i="44"/>
  <c r="Q172" i="44"/>
  <c r="R172" i="44"/>
  <c r="O173" i="44"/>
  <c r="P173" i="44"/>
  <c r="Q173" i="44"/>
  <c r="R173" i="44"/>
  <c r="O174" i="44"/>
  <c r="P174" i="44"/>
  <c r="Q174" i="44"/>
  <c r="R174" i="44"/>
  <c r="O175" i="44"/>
  <c r="P175" i="44"/>
  <c r="Q175" i="44"/>
  <c r="R175" i="44"/>
  <c r="O176" i="44"/>
  <c r="P176" i="44"/>
  <c r="Q176" i="44"/>
  <c r="R176" i="44"/>
  <c r="O177" i="44"/>
  <c r="P177" i="44"/>
  <c r="Q177" i="44"/>
  <c r="R177" i="44"/>
  <c r="O178" i="44"/>
  <c r="P178" i="44"/>
  <c r="Q178" i="44"/>
  <c r="R178" i="44"/>
  <c r="O179" i="44"/>
  <c r="P179" i="44"/>
  <c r="Q179" i="44"/>
  <c r="R179" i="44"/>
  <c r="O180" i="44"/>
  <c r="P180" i="44"/>
  <c r="Q180" i="44"/>
  <c r="R180" i="44"/>
  <c r="O181" i="44"/>
  <c r="P181" i="44"/>
  <c r="Q181" i="44"/>
  <c r="R181" i="44"/>
  <c r="O182" i="44"/>
  <c r="P182" i="44"/>
  <c r="Q182" i="44"/>
  <c r="R182" i="44"/>
  <c r="O183" i="44"/>
  <c r="P183" i="44"/>
  <c r="Q183" i="44"/>
  <c r="R183" i="44"/>
  <c r="O184" i="44"/>
  <c r="P184" i="44"/>
  <c r="Q184" i="44"/>
  <c r="R184" i="44"/>
  <c r="O185" i="44"/>
  <c r="P185" i="44"/>
  <c r="Q185" i="44"/>
  <c r="R185" i="44"/>
  <c r="O186" i="44"/>
  <c r="P186" i="44"/>
  <c r="Q186" i="44"/>
  <c r="R186" i="44"/>
  <c r="O187" i="44"/>
  <c r="P187" i="44"/>
  <c r="Q187" i="44"/>
  <c r="R187" i="44"/>
  <c r="O188" i="44"/>
  <c r="P188" i="44"/>
  <c r="Q188" i="44"/>
  <c r="R188" i="44"/>
  <c r="O189" i="44"/>
  <c r="P189" i="44"/>
  <c r="Q189" i="44"/>
  <c r="R189" i="44"/>
  <c r="O190" i="44"/>
  <c r="P190" i="44"/>
  <c r="Q190" i="44"/>
  <c r="R190" i="44"/>
  <c r="O191" i="44"/>
  <c r="P191" i="44"/>
  <c r="Q191" i="44"/>
  <c r="R191" i="44"/>
  <c r="O192" i="44"/>
  <c r="P192" i="44"/>
  <c r="Q192" i="44"/>
  <c r="R192" i="44"/>
  <c r="O193" i="44"/>
  <c r="P193" i="44"/>
  <c r="Q193" i="44"/>
  <c r="R193" i="44"/>
  <c r="O194" i="44"/>
  <c r="P194" i="44"/>
  <c r="Q194" i="44"/>
  <c r="R194" i="44"/>
  <c r="O195" i="44"/>
  <c r="P195" i="44"/>
  <c r="Q195" i="44"/>
  <c r="R195" i="44"/>
  <c r="O196" i="44"/>
  <c r="P196" i="44"/>
  <c r="Q196" i="44"/>
  <c r="R196" i="44"/>
  <c r="O197" i="44"/>
  <c r="P197" i="44"/>
  <c r="Q197" i="44"/>
  <c r="R197" i="44"/>
  <c r="O198" i="44"/>
  <c r="P198" i="44"/>
  <c r="Q198" i="44"/>
  <c r="R198" i="44"/>
  <c r="O199" i="44"/>
  <c r="P199" i="44"/>
  <c r="Q199" i="44"/>
  <c r="R199" i="44"/>
  <c r="O200" i="44"/>
  <c r="P200" i="44"/>
  <c r="Q200" i="44"/>
  <c r="R200" i="44"/>
  <c r="O201" i="44"/>
  <c r="P201" i="44"/>
  <c r="Q201" i="44"/>
  <c r="R201" i="44"/>
  <c r="O202" i="44"/>
  <c r="P202" i="44"/>
  <c r="Q202" i="44"/>
  <c r="R202" i="44"/>
  <c r="O203" i="44"/>
  <c r="P203" i="44"/>
  <c r="Q203" i="44"/>
  <c r="R203" i="44"/>
  <c r="O204" i="44"/>
  <c r="P204" i="44"/>
  <c r="Q204" i="44"/>
  <c r="R204" i="44"/>
  <c r="O205" i="44"/>
  <c r="P205" i="44"/>
  <c r="Q205" i="44"/>
  <c r="R205" i="44"/>
  <c r="O206" i="44"/>
  <c r="P206" i="44"/>
  <c r="Q206" i="44"/>
  <c r="R206" i="44"/>
  <c r="O207" i="44"/>
  <c r="P207" i="44"/>
  <c r="Q207" i="44"/>
  <c r="R207" i="44"/>
  <c r="O208" i="44"/>
  <c r="P208" i="44"/>
  <c r="Q208" i="44"/>
  <c r="R208" i="44"/>
  <c r="O209" i="44"/>
  <c r="P209" i="44"/>
  <c r="Q209" i="44"/>
  <c r="R209" i="44"/>
  <c r="O210" i="44"/>
  <c r="P210" i="44"/>
  <c r="Q210" i="44"/>
  <c r="R210" i="44"/>
  <c r="O211" i="44"/>
  <c r="P211" i="44"/>
  <c r="Q211" i="44"/>
  <c r="R211" i="44"/>
  <c r="O212" i="44"/>
  <c r="P212" i="44"/>
  <c r="Q212" i="44"/>
  <c r="R212" i="44"/>
  <c r="O213" i="44"/>
  <c r="P213" i="44"/>
  <c r="Q213" i="44"/>
  <c r="R213" i="44"/>
  <c r="O214" i="44"/>
  <c r="P214" i="44"/>
  <c r="Q214" i="44"/>
  <c r="R214" i="44"/>
  <c r="O215" i="44"/>
  <c r="P215" i="44"/>
  <c r="Q215" i="44"/>
  <c r="R215" i="44"/>
  <c r="O216" i="44"/>
  <c r="P216" i="44"/>
  <c r="Q216" i="44"/>
  <c r="R216" i="44"/>
  <c r="O217" i="44"/>
  <c r="P217" i="44"/>
  <c r="Q217" i="44"/>
  <c r="R217" i="44"/>
  <c r="O218" i="44"/>
  <c r="P218" i="44"/>
  <c r="Q218" i="44"/>
  <c r="R218" i="44"/>
  <c r="O219" i="44"/>
  <c r="P219" i="44"/>
  <c r="Q219" i="44"/>
  <c r="R219" i="44"/>
  <c r="O220" i="44"/>
  <c r="P220" i="44"/>
  <c r="Q220" i="44"/>
  <c r="R220" i="44"/>
  <c r="O221" i="44"/>
  <c r="P221" i="44"/>
  <c r="Q221" i="44"/>
  <c r="R221" i="44"/>
  <c r="O222" i="44"/>
  <c r="P222" i="44"/>
  <c r="Q222" i="44"/>
  <c r="R222" i="44"/>
  <c r="O223" i="44"/>
  <c r="P223" i="44"/>
  <c r="Q223" i="44"/>
  <c r="R223" i="44"/>
  <c r="O224" i="44"/>
  <c r="P224" i="44"/>
  <c r="Q224" i="44"/>
  <c r="R224" i="44"/>
  <c r="O225" i="44"/>
  <c r="P225" i="44"/>
  <c r="Q225" i="44"/>
  <c r="R225" i="44"/>
  <c r="O226" i="44"/>
  <c r="P226" i="44"/>
  <c r="Q226" i="44"/>
  <c r="R226" i="44"/>
  <c r="O227" i="44"/>
  <c r="P227" i="44"/>
  <c r="Q227" i="44"/>
  <c r="R227" i="44"/>
  <c r="O228" i="44"/>
  <c r="P228" i="44"/>
  <c r="Q228" i="44"/>
  <c r="R228" i="44"/>
  <c r="O229" i="44"/>
  <c r="P229" i="44"/>
  <c r="Q229" i="44"/>
  <c r="R229" i="44"/>
  <c r="O230" i="44"/>
  <c r="P230" i="44"/>
  <c r="Q230" i="44"/>
  <c r="R230" i="44"/>
  <c r="O231" i="44"/>
  <c r="P231" i="44"/>
  <c r="Q231" i="44"/>
  <c r="R231" i="44"/>
  <c r="O232" i="44"/>
  <c r="P232" i="44"/>
  <c r="Q232" i="44"/>
  <c r="R232" i="44"/>
  <c r="O233" i="44"/>
  <c r="P233" i="44"/>
  <c r="Q233" i="44"/>
  <c r="R233" i="44"/>
  <c r="O234" i="44"/>
  <c r="P234" i="44"/>
  <c r="Q234" i="44"/>
  <c r="R234" i="44"/>
  <c r="O235" i="44"/>
  <c r="P235" i="44"/>
  <c r="Q235" i="44"/>
  <c r="R235" i="44"/>
  <c r="O236" i="44"/>
  <c r="P236" i="44"/>
  <c r="Q236" i="44"/>
  <c r="R236" i="44"/>
  <c r="O237" i="44"/>
  <c r="P237" i="44"/>
  <c r="Q237" i="44"/>
  <c r="R237" i="44"/>
  <c r="O238" i="44"/>
  <c r="P238" i="44"/>
  <c r="Q238" i="44"/>
  <c r="R238" i="44"/>
  <c r="O239" i="44"/>
  <c r="P239" i="44"/>
  <c r="Q239" i="44"/>
  <c r="R239" i="44"/>
  <c r="O240" i="44"/>
  <c r="P240" i="44"/>
  <c r="Q240" i="44"/>
  <c r="R240" i="44"/>
  <c r="O241" i="44"/>
  <c r="P241" i="44"/>
  <c r="Q241" i="44"/>
  <c r="R241" i="44"/>
  <c r="O242" i="44"/>
  <c r="P242" i="44"/>
  <c r="Q242" i="44"/>
  <c r="R242" i="44"/>
  <c r="O243" i="44"/>
  <c r="P243" i="44"/>
  <c r="Q243" i="44"/>
  <c r="R243" i="44"/>
  <c r="O244" i="44"/>
  <c r="P244" i="44"/>
  <c r="Q244" i="44"/>
  <c r="R244" i="44"/>
  <c r="O245" i="44"/>
  <c r="P245" i="44"/>
  <c r="Q245" i="44"/>
  <c r="R245" i="44"/>
  <c r="O246" i="44"/>
  <c r="P246" i="44"/>
  <c r="Q246" i="44"/>
  <c r="R246" i="44"/>
  <c r="O247" i="44"/>
  <c r="P247" i="44"/>
  <c r="Q247" i="44"/>
  <c r="R247" i="44"/>
  <c r="O248" i="44"/>
  <c r="P248" i="44"/>
  <c r="Q248" i="44"/>
  <c r="R248" i="44"/>
  <c r="O249" i="44"/>
  <c r="P249" i="44"/>
  <c r="Q249" i="44"/>
  <c r="R249" i="44"/>
  <c r="O250" i="44"/>
  <c r="P250" i="44"/>
  <c r="Q250" i="44"/>
  <c r="R250" i="44"/>
  <c r="O251" i="44"/>
  <c r="P251" i="44"/>
  <c r="Q251" i="44"/>
  <c r="R251" i="44"/>
  <c r="O252" i="44"/>
  <c r="P252" i="44"/>
  <c r="Q252" i="44"/>
  <c r="R252" i="44"/>
  <c r="O253" i="44"/>
  <c r="P253" i="44"/>
  <c r="Q253" i="44"/>
  <c r="R253" i="44"/>
  <c r="O254" i="44"/>
  <c r="P254" i="44"/>
  <c r="Q254" i="44"/>
  <c r="R254" i="44"/>
  <c r="O255" i="44"/>
  <c r="P255" i="44"/>
  <c r="Q255" i="44"/>
  <c r="R255" i="44"/>
  <c r="O256" i="44"/>
  <c r="P256" i="44"/>
  <c r="Q256" i="44"/>
  <c r="R256" i="44"/>
  <c r="O257" i="44"/>
  <c r="P257" i="44"/>
  <c r="Q257" i="44"/>
  <c r="R257" i="44"/>
  <c r="O258" i="44"/>
  <c r="P258" i="44"/>
  <c r="Q258" i="44"/>
  <c r="R258" i="44"/>
  <c r="O259" i="44"/>
  <c r="P259" i="44"/>
  <c r="Q259" i="44"/>
  <c r="R259" i="44"/>
  <c r="O260" i="44"/>
  <c r="P260" i="44"/>
  <c r="Q260" i="44"/>
  <c r="R260" i="44"/>
  <c r="O261" i="44"/>
  <c r="P261" i="44"/>
  <c r="Q261" i="44"/>
  <c r="R261" i="44"/>
  <c r="O262" i="44"/>
  <c r="P262" i="44"/>
  <c r="Q262" i="44"/>
  <c r="R262" i="44"/>
  <c r="O263" i="44"/>
  <c r="P263" i="44"/>
  <c r="Q263" i="44"/>
  <c r="R263" i="44"/>
  <c r="O264" i="44"/>
  <c r="P264" i="44"/>
  <c r="Q264" i="44"/>
  <c r="R264" i="44"/>
  <c r="O265" i="44"/>
  <c r="P265" i="44"/>
  <c r="Q265" i="44"/>
  <c r="R265" i="44"/>
  <c r="O266" i="44"/>
  <c r="P266" i="44"/>
  <c r="Q266" i="44"/>
  <c r="R266" i="44"/>
  <c r="O267" i="44"/>
  <c r="P267" i="44"/>
  <c r="Q267" i="44"/>
  <c r="R267" i="44"/>
  <c r="O268" i="44"/>
  <c r="P268" i="44"/>
  <c r="Q268" i="44"/>
  <c r="R268" i="44"/>
  <c r="O269" i="44"/>
  <c r="P269" i="44"/>
  <c r="Q269" i="44"/>
  <c r="R269" i="44"/>
  <c r="O270" i="44"/>
  <c r="P270" i="44"/>
  <c r="Q270" i="44"/>
  <c r="R270" i="44"/>
  <c r="O271" i="44"/>
  <c r="P271" i="44"/>
  <c r="Q271" i="44"/>
  <c r="R271" i="44"/>
  <c r="O272" i="44"/>
  <c r="P272" i="44"/>
  <c r="Q272" i="44"/>
  <c r="R272" i="44"/>
  <c r="O273" i="44"/>
  <c r="P273" i="44"/>
  <c r="Q273" i="44"/>
  <c r="R273" i="44"/>
  <c r="O274" i="44"/>
  <c r="P274" i="44"/>
  <c r="Q274" i="44"/>
  <c r="R274" i="44"/>
  <c r="O275" i="44"/>
  <c r="P275" i="44"/>
  <c r="Q275" i="44"/>
  <c r="R275" i="44"/>
  <c r="O276" i="44"/>
  <c r="P276" i="44"/>
  <c r="Q276" i="44"/>
  <c r="R276" i="44"/>
  <c r="O277" i="44"/>
  <c r="P277" i="44"/>
  <c r="Q277" i="44"/>
  <c r="R277" i="44"/>
  <c r="O278" i="44"/>
  <c r="P278" i="44"/>
  <c r="Q278" i="44"/>
  <c r="R278" i="44"/>
  <c r="O279" i="44"/>
  <c r="P279" i="44"/>
  <c r="Q279" i="44"/>
  <c r="R279" i="44"/>
  <c r="O280" i="44"/>
  <c r="P280" i="44"/>
  <c r="Q280" i="44"/>
  <c r="R280" i="44"/>
  <c r="O281" i="44"/>
  <c r="P281" i="44"/>
  <c r="Q281" i="44"/>
  <c r="R281" i="44"/>
  <c r="O282" i="44"/>
  <c r="P282" i="44"/>
  <c r="Q282" i="44"/>
  <c r="R282" i="44"/>
  <c r="O283" i="44"/>
  <c r="P283" i="44"/>
  <c r="Q283" i="44"/>
  <c r="R283" i="44"/>
  <c r="O284" i="44"/>
  <c r="P284" i="44"/>
  <c r="Q284" i="44"/>
  <c r="R284" i="44"/>
  <c r="O285" i="44"/>
  <c r="P285" i="44"/>
  <c r="Q285" i="44"/>
  <c r="R285" i="44"/>
  <c r="O286" i="44"/>
  <c r="P286" i="44"/>
  <c r="Q286" i="44"/>
  <c r="R286" i="44"/>
  <c r="O287" i="44"/>
  <c r="P287" i="44"/>
  <c r="Q287" i="44"/>
  <c r="R287" i="44"/>
  <c r="O288" i="44"/>
  <c r="P288" i="44"/>
  <c r="Q288" i="44"/>
  <c r="R288" i="44"/>
  <c r="O289" i="44"/>
  <c r="P289" i="44"/>
  <c r="Q289" i="44"/>
  <c r="R289" i="44"/>
  <c r="O290" i="44"/>
  <c r="P290" i="44"/>
  <c r="Q290" i="44"/>
  <c r="R290" i="44"/>
  <c r="O291" i="44"/>
  <c r="P291" i="44"/>
  <c r="Q291" i="44"/>
  <c r="R291" i="44"/>
  <c r="O292" i="44"/>
  <c r="P292" i="44"/>
  <c r="Q292" i="44"/>
  <c r="R292" i="44"/>
  <c r="O293" i="44"/>
  <c r="P293" i="44"/>
  <c r="Q293" i="44"/>
  <c r="R293" i="44"/>
  <c r="O294" i="44"/>
  <c r="P294" i="44"/>
  <c r="Q294" i="44"/>
  <c r="R294" i="44"/>
  <c r="O295" i="44"/>
  <c r="P295" i="44"/>
  <c r="Q295" i="44"/>
  <c r="R295" i="44"/>
  <c r="O296" i="44"/>
  <c r="P296" i="44"/>
  <c r="Q296" i="44"/>
  <c r="R296" i="44"/>
  <c r="O297" i="44"/>
  <c r="P297" i="44"/>
  <c r="Q297" i="44"/>
  <c r="R297" i="44"/>
  <c r="O298" i="44"/>
  <c r="P298" i="44"/>
  <c r="Q298" i="44"/>
  <c r="R298" i="44"/>
  <c r="O299" i="44"/>
  <c r="P299" i="44"/>
  <c r="Q299" i="44"/>
  <c r="R299" i="44"/>
  <c r="O300" i="44"/>
  <c r="P300" i="44"/>
  <c r="Q300" i="44"/>
  <c r="R300" i="44"/>
  <c r="O301" i="44"/>
  <c r="P301" i="44"/>
  <c r="Q301" i="44"/>
  <c r="R301" i="44"/>
  <c r="O302" i="44"/>
  <c r="P302" i="44"/>
  <c r="Q302" i="44"/>
  <c r="R302" i="44"/>
  <c r="O303" i="44"/>
  <c r="P303" i="44"/>
  <c r="Q303" i="44"/>
  <c r="R303" i="44"/>
  <c r="O304" i="44"/>
  <c r="P304" i="44"/>
  <c r="Q304" i="44"/>
  <c r="R304" i="44"/>
  <c r="O305" i="44"/>
  <c r="P305" i="44"/>
  <c r="Q305" i="44"/>
  <c r="R305" i="44"/>
  <c r="O306" i="44"/>
  <c r="P306" i="44"/>
  <c r="Q306" i="44"/>
  <c r="R306" i="44"/>
  <c r="O307" i="44"/>
  <c r="P307" i="44"/>
  <c r="Q307" i="44"/>
  <c r="R307" i="44"/>
  <c r="O308" i="44"/>
  <c r="P308" i="44"/>
  <c r="Q308" i="44"/>
  <c r="R308" i="44"/>
  <c r="O309" i="44"/>
  <c r="P309" i="44"/>
  <c r="Q309" i="44"/>
  <c r="R309" i="44"/>
  <c r="O310" i="44"/>
  <c r="P310" i="44"/>
  <c r="Q310" i="44"/>
  <c r="R310" i="44"/>
  <c r="O311" i="44"/>
  <c r="P311" i="44"/>
  <c r="Q311" i="44"/>
  <c r="R311" i="44"/>
  <c r="O312" i="44"/>
  <c r="P312" i="44"/>
  <c r="Q312" i="44"/>
  <c r="R312" i="44"/>
  <c r="O313" i="44"/>
  <c r="P313" i="44"/>
  <c r="Q313" i="44"/>
  <c r="R313" i="44"/>
  <c r="O314" i="44"/>
  <c r="P314" i="44"/>
  <c r="Q314" i="44"/>
  <c r="R314" i="44"/>
  <c r="O315" i="44"/>
  <c r="P315" i="44"/>
  <c r="Q315" i="44"/>
  <c r="R315" i="44"/>
  <c r="O316" i="44"/>
  <c r="P316" i="44"/>
  <c r="Q316" i="44"/>
  <c r="R316" i="44"/>
  <c r="O317" i="44"/>
  <c r="P317" i="44"/>
  <c r="Q317" i="44"/>
  <c r="R317" i="44"/>
  <c r="O318" i="44"/>
  <c r="P318" i="44"/>
  <c r="Q318" i="44"/>
  <c r="R318" i="44"/>
  <c r="O319" i="44"/>
  <c r="P319" i="44"/>
  <c r="Q319" i="44"/>
  <c r="R319" i="44"/>
  <c r="O320" i="44"/>
  <c r="P320" i="44"/>
  <c r="Q320" i="44"/>
  <c r="R320" i="44"/>
  <c r="O321" i="44"/>
  <c r="P321" i="44"/>
  <c r="Q321" i="44"/>
  <c r="R321" i="44"/>
  <c r="O322" i="44"/>
  <c r="P322" i="44"/>
  <c r="Q322" i="44"/>
  <c r="R322" i="44"/>
  <c r="O323" i="44"/>
  <c r="P323" i="44"/>
  <c r="Q323" i="44"/>
  <c r="R323" i="44"/>
  <c r="O324" i="44"/>
  <c r="P324" i="44"/>
  <c r="Q324" i="44"/>
  <c r="R324" i="44"/>
  <c r="O325" i="44"/>
  <c r="P325" i="44"/>
  <c r="Q325" i="44"/>
  <c r="R325" i="44"/>
  <c r="O326" i="44"/>
  <c r="P326" i="44"/>
  <c r="Q326" i="44"/>
  <c r="R326" i="44"/>
  <c r="O327" i="44"/>
  <c r="P327" i="44"/>
  <c r="Q327" i="44"/>
  <c r="R327" i="44"/>
  <c r="O328" i="44"/>
  <c r="P328" i="44"/>
  <c r="Q328" i="44"/>
  <c r="R328" i="44"/>
  <c r="O329" i="44"/>
  <c r="P329" i="44"/>
  <c r="Q329" i="44"/>
  <c r="R329" i="44"/>
  <c r="O330" i="44"/>
  <c r="P330" i="44"/>
  <c r="Q330" i="44"/>
  <c r="R330" i="44"/>
  <c r="O331" i="44"/>
  <c r="P331" i="44"/>
  <c r="Q331" i="44"/>
  <c r="R331" i="44"/>
  <c r="O332" i="44"/>
  <c r="P332" i="44"/>
  <c r="Q332" i="44"/>
  <c r="R332" i="44"/>
  <c r="O333" i="44"/>
  <c r="P333" i="44"/>
  <c r="Q333" i="44"/>
  <c r="R333" i="44"/>
  <c r="O334" i="44"/>
  <c r="P334" i="44"/>
  <c r="Q334" i="44"/>
  <c r="R334" i="44"/>
  <c r="O335" i="44"/>
  <c r="P335" i="44"/>
  <c r="Q335" i="44"/>
  <c r="R335" i="44"/>
  <c r="O336" i="44"/>
  <c r="P336" i="44"/>
  <c r="Q336" i="44"/>
  <c r="R336" i="44"/>
  <c r="O337" i="44"/>
  <c r="P337" i="44"/>
  <c r="Q337" i="44"/>
  <c r="R337" i="44"/>
  <c r="O338" i="44"/>
  <c r="P338" i="44"/>
  <c r="Q338" i="44"/>
  <c r="R338" i="44"/>
  <c r="O339" i="44"/>
  <c r="P339" i="44"/>
  <c r="Q339" i="44"/>
  <c r="R339" i="44"/>
  <c r="O340" i="44"/>
  <c r="P340" i="44"/>
  <c r="Q340" i="44"/>
  <c r="R340" i="44"/>
  <c r="O341" i="44"/>
  <c r="P341" i="44"/>
  <c r="Q341" i="44"/>
  <c r="R341" i="44"/>
  <c r="O342" i="44"/>
  <c r="P342" i="44"/>
  <c r="Q342" i="44"/>
  <c r="R342" i="44"/>
  <c r="O343" i="44"/>
  <c r="P343" i="44"/>
  <c r="Q343" i="44"/>
  <c r="R343" i="44"/>
  <c r="O344" i="44"/>
  <c r="P344" i="44"/>
  <c r="Q344" i="44"/>
  <c r="R344" i="44"/>
  <c r="O345" i="44"/>
  <c r="P345" i="44"/>
  <c r="Q345" i="44"/>
  <c r="R345" i="44"/>
  <c r="O346" i="44"/>
  <c r="P346" i="44"/>
  <c r="Q346" i="44"/>
  <c r="R346" i="44"/>
  <c r="O347" i="44"/>
  <c r="P347" i="44"/>
  <c r="Q347" i="44"/>
  <c r="R347" i="44"/>
  <c r="O348" i="44"/>
  <c r="P348" i="44"/>
  <c r="Q348" i="44"/>
  <c r="R348" i="44"/>
  <c r="O349" i="44"/>
  <c r="P349" i="44"/>
  <c r="Q349" i="44"/>
  <c r="R349" i="44"/>
  <c r="O350" i="44"/>
  <c r="P350" i="44"/>
  <c r="Q350" i="44"/>
  <c r="R350" i="44"/>
  <c r="O351" i="44"/>
  <c r="P351" i="44"/>
  <c r="Q351" i="44"/>
  <c r="R351" i="44"/>
  <c r="O352" i="44"/>
  <c r="P352" i="44"/>
  <c r="Q352" i="44"/>
  <c r="R352" i="44"/>
  <c r="O353" i="44"/>
  <c r="P353" i="44"/>
  <c r="Q353" i="44"/>
  <c r="R353" i="44"/>
  <c r="O354" i="44"/>
  <c r="P354" i="44"/>
  <c r="Q354" i="44"/>
  <c r="R354" i="44"/>
  <c r="O355" i="44"/>
  <c r="P355" i="44"/>
  <c r="Q355" i="44"/>
  <c r="R355" i="44"/>
  <c r="O356" i="44"/>
  <c r="P356" i="44"/>
  <c r="Q356" i="44"/>
  <c r="R356" i="44"/>
  <c r="O357" i="44"/>
  <c r="P357" i="44"/>
  <c r="Q357" i="44"/>
  <c r="R357" i="44"/>
  <c r="O358" i="44"/>
  <c r="P358" i="44"/>
  <c r="Q358" i="44"/>
  <c r="R358" i="44"/>
  <c r="O359" i="44"/>
  <c r="P359" i="44"/>
  <c r="Q359" i="44"/>
  <c r="R359" i="44"/>
  <c r="O360" i="44"/>
  <c r="P360" i="44"/>
  <c r="Q360" i="44"/>
  <c r="R360" i="44"/>
  <c r="AI5" i="44" l="1"/>
  <c r="AK8" i="44"/>
  <c r="AH3" i="44"/>
  <c r="AK4" i="44"/>
  <c r="AJ11" i="44"/>
  <c r="AJ7" i="44"/>
  <c r="AH7" i="44"/>
  <c r="AH9" i="44"/>
  <c r="AI10" i="44"/>
  <c r="AH8" i="44"/>
  <c r="AI9" i="44"/>
  <c r="AH6" i="44"/>
  <c r="AH5" i="44"/>
  <c r="AI7" i="44"/>
  <c r="AH4" i="44"/>
  <c r="AI6" i="44"/>
  <c r="AJ4" i="44"/>
  <c r="AK6" i="44"/>
  <c r="AJ6" i="44"/>
  <c r="AJ5" i="44"/>
  <c r="AJ9" i="44"/>
  <c r="AK5" i="44"/>
  <c r="AH11" i="44"/>
  <c r="AK7" i="44"/>
  <c r="AI3" i="44"/>
  <c r="AK3" i="44"/>
  <c r="AI4" i="44"/>
  <c r="AH10" i="44"/>
  <c r="AK9" i="44"/>
  <c r="AI11" i="44"/>
  <c r="AJ8" i="44"/>
  <c r="AK10" i="44"/>
  <c r="AK11" i="44"/>
  <c r="AI8" i="44"/>
  <c r="AJ3" i="44"/>
  <c r="AJ10" i="44"/>
  <c r="R102" i="44"/>
  <c r="Q102" i="44"/>
  <c r="P102" i="44"/>
  <c r="O102" i="44"/>
  <c r="R101" i="44"/>
  <c r="Q101" i="44"/>
  <c r="P101" i="44"/>
  <c r="O101" i="44"/>
  <c r="R100" i="44"/>
  <c r="Q100" i="44"/>
  <c r="P100" i="44"/>
  <c r="O100" i="44"/>
  <c r="R99" i="44"/>
  <c r="Q99" i="44"/>
  <c r="P99" i="44"/>
  <c r="O99" i="44"/>
  <c r="R98" i="44"/>
  <c r="Q98" i="44"/>
  <c r="P98" i="44"/>
  <c r="O98" i="44"/>
  <c r="R97" i="44"/>
  <c r="Q97" i="44"/>
  <c r="P97" i="44"/>
  <c r="O97" i="44"/>
  <c r="R96" i="44"/>
  <c r="Q96" i="44"/>
  <c r="P96" i="44"/>
  <c r="O96" i="44"/>
  <c r="R95" i="44"/>
  <c r="Q95" i="44"/>
  <c r="P95" i="44"/>
  <c r="O95" i="44"/>
  <c r="R94" i="44"/>
  <c r="Q94" i="44"/>
  <c r="P94" i="44"/>
  <c r="O94" i="44"/>
  <c r="R93" i="44"/>
  <c r="Q93" i="44"/>
  <c r="P93" i="44"/>
  <c r="O93" i="44"/>
  <c r="R92" i="44"/>
  <c r="Q92" i="44"/>
  <c r="P92" i="44"/>
  <c r="O92" i="44"/>
  <c r="R91" i="44"/>
  <c r="Q91" i="44"/>
  <c r="P91" i="44"/>
  <c r="O91" i="44"/>
  <c r="R90" i="44"/>
  <c r="Q90" i="44"/>
  <c r="P90" i="44"/>
  <c r="O90" i="44"/>
  <c r="R89" i="44"/>
  <c r="Q89" i="44"/>
  <c r="P89" i="44"/>
  <c r="O89" i="44"/>
  <c r="R88" i="44"/>
  <c r="Q88" i="44"/>
  <c r="P88" i="44"/>
  <c r="O88" i="44"/>
  <c r="R87" i="44"/>
  <c r="Q87" i="44"/>
  <c r="P87" i="44"/>
  <c r="O87" i="44"/>
  <c r="R86" i="44"/>
  <c r="Q86" i="44"/>
  <c r="P86" i="44"/>
  <c r="O86" i="44"/>
  <c r="R85" i="44"/>
  <c r="Q85" i="44"/>
  <c r="P85" i="44"/>
  <c r="O85" i="44"/>
  <c r="R84" i="44"/>
  <c r="Q84" i="44"/>
  <c r="P84" i="44"/>
  <c r="O84" i="44"/>
  <c r="R83" i="44"/>
  <c r="Q83" i="44"/>
  <c r="P83" i="44"/>
  <c r="O83" i="44"/>
  <c r="R82" i="44"/>
  <c r="Q82" i="44"/>
  <c r="P82" i="44"/>
  <c r="O82" i="44"/>
  <c r="R81" i="44"/>
  <c r="Q81" i="44"/>
  <c r="P81" i="44"/>
  <c r="O81" i="44"/>
  <c r="R80" i="44"/>
  <c r="Q80" i="44"/>
  <c r="P80" i="44"/>
  <c r="O80" i="44"/>
  <c r="R79" i="44"/>
  <c r="Q79" i="44"/>
  <c r="P79" i="44"/>
  <c r="O79" i="44"/>
  <c r="R78" i="44"/>
  <c r="Q78" i="44"/>
  <c r="P78" i="44"/>
  <c r="O78" i="44"/>
  <c r="R77" i="44"/>
  <c r="Q77" i="44"/>
  <c r="P77" i="44"/>
  <c r="O77" i="44"/>
  <c r="R76" i="44"/>
  <c r="Q76" i="44"/>
  <c r="P76" i="44"/>
  <c r="O76" i="44"/>
  <c r="R75" i="44"/>
  <c r="Q75" i="44"/>
  <c r="P75" i="44"/>
  <c r="O75" i="44"/>
  <c r="R74" i="44"/>
  <c r="Q74" i="44"/>
  <c r="P74" i="44"/>
  <c r="O74" i="44"/>
  <c r="R73" i="44"/>
  <c r="Q73" i="44"/>
  <c r="P73" i="44"/>
  <c r="O73" i="44"/>
  <c r="R72" i="44"/>
  <c r="Q72" i="44"/>
  <c r="P72" i="44"/>
  <c r="O72" i="44"/>
  <c r="R71" i="44"/>
  <c r="Q71" i="44"/>
  <c r="P71" i="44"/>
  <c r="O71" i="44"/>
  <c r="R70" i="44"/>
  <c r="Q70" i="44"/>
  <c r="P70" i="44"/>
  <c r="O70" i="44"/>
  <c r="R69" i="44"/>
  <c r="Q69" i="44"/>
  <c r="P69" i="44"/>
  <c r="O69" i="44"/>
  <c r="R68" i="44"/>
  <c r="Q68" i="44"/>
  <c r="P68" i="44"/>
  <c r="O68" i="44"/>
  <c r="R67" i="44"/>
  <c r="Q67" i="44"/>
  <c r="P67" i="44"/>
  <c r="O67" i="44"/>
  <c r="R66" i="44"/>
  <c r="Q66" i="44"/>
  <c r="P66" i="44"/>
  <c r="O66" i="44"/>
  <c r="R65" i="44"/>
  <c r="Q65" i="44"/>
  <c r="P65" i="44"/>
  <c r="O65" i="44"/>
  <c r="R64" i="44"/>
  <c r="Q64" i="44"/>
  <c r="P64" i="44"/>
  <c r="O64" i="44"/>
  <c r="R63" i="44"/>
  <c r="Q63" i="44"/>
  <c r="P63" i="44"/>
  <c r="O63" i="44"/>
  <c r="R62" i="44"/>
  <c r="Q62" i="44"/>
  <c r="P62" i="44"/>
  <c r="O62" i="44"/>
  <c r="R61" i="44"/>
  <c r="Q61" i="44"/>
  <c r="P61" i="44"/>
  <c r="O61" i="44"/>
  <c r="R60" i="44"/>
  <c r="Q60" i="44"/>
  <c r="P60" i="44"/>
  <c r="O60" i="44"/>
  <c r="R59" i="44"/>
  <c r="Q59" i="44"/>
  <c r="P59" i="44"/>
  <c r="O59" i="44"/>
  <c r="R58" i="44"/>
  <c r="Q58" i="44"/>
  <c r="P58" i="44"/>
  <c r="O58" i="44"/>
  <c r="R57" i="44"/>
  <c r="Q57" i="44"/>
  <c r="P57" i="44"/>
  <c r="O57" i="44"/>
  <c r="R56" i="44"/>
  <c r="Q56" i="44"/>
  <c r="P56" i="44"/>
  <c r="O56" i="44"/>
  <c r="R55" i="44"/>
  <c r="Q55" i="44"/>
  <c r="P55" i="44"/>
  <c r="O55" i="44"/>
  <c r="R54" i="44"/>
  <c r="Q54" i="44"/>
  <c r="P54" i="44"/>
  <c r="O54" i="44"/>
  <c r="R53" i="44"/>
  <c r="Q53" i="44"/>
  <c r="P53" i="44"/>
  <c r="O53" i="44"/>
  <c r="R52" i="44"/>
  <c r="Q52" i="44"/>
  <c r="P52" i="44"/>
  <c r="O52" i="44"/>
  <c r="R51" i="44"/>
  <c r="Q51" i="44"/>
  <c r="P51" i="44"/>
  <c r="O51" i="44"/>
  <c r="R50" i="44"/>
  <c r="Q50" i="44"/>
  <c r="P50" i="44"/>
  <c r="O50" i="44"/>
  <c r="R49" i="44"/>
  <c r="Q49" i="44"/>
  <c r="P49" i="44"/>
  <c r="O49" i="44"/>
  <c r="R48" i="44"/>
  <c r="Q48" i="44"/>
  <c r="P48" i="44"/>
  <c r="O48" i="44"/>
  <c r="R47" i="44"/>
  <c r="Q47" i="44"/>
  <c r="P47" i="44"/>
  <c r="O47" i="44"/>
  <c r="R46" i="44"/>
  <c r="Q46" i="44"/>
  <c r="P46" i="44"/>
  <c r="O46" i="44"/>
  <c r="R45" i="44"/>
  <c r="Q45" i="44"/>
  <c r="P45" i="44"/>
  <c r="O45" i="44"/>
  <c r="R44" i="44"/>
  <c r="Q44" i="44"/>
  <c r="P44" i="44"/>
  <c r="O44" i="44"/>
  <c r="R43" i="44"/>
  <c r="Q43" i="44"/>
  <c r="P43" i="44"/>
  <c r="O43" i="44"/>
  <c r="R42" i="44"/>
  <c r="Q42" i="44"/>
  <c r="P42" i="44"/>
  <c r="O42" i="44"/>
  <c r="R41" i="44"/>
  <c r="Q41" i="44"/>
  <c r="P41" i="44"/>
  <c r="O41" i="44"/>
  <c r="R40" i="44"/>
  <c r="Q40" i="44"/>
  <c r="P40" i="44"/>
  <c r="O40" i="44"/>
  <c r="R39" i="44"/>
  <c r="Q39" i="44"/>
  <c r="P39" i="44"/>
  <c r="O39" i="44"/>
  <c r="R38" i="44"/>
  <c r="Q38" i="44"/>
  <c r="P38" i="44"/>
  <c r="O38" i="44"/>
  <c r="R37" i="44"/>
  <c r="Q37" i="44"/>
  <c r="P37" i="44"/>
  <c r="O37" i="44"/>
  <c r="R36" i="44"/>
  <c r="Q36" i="44"/>
  <c r="P36" i="44"/>
  <c r="O36" i="44"/>
  <c r="R35" i="44"/>
  <c r="Q35" i="44"/>
  <c r="P35" i="44"/>
  <c r="O35" i="44"/>
  <c r="R34" i="44"/>
  <c r="Q34" i="44"/>
  <c r="P34" i="44"/>
  <c r="O34" i="44"/>
  <c r="R33" i="44"/>
  <c r="Q33" i="44"/>
  <c r="P33" i="44"/>
  <c r="O33" i="44"/>
  <c r="R32" i="44"/>
  <c r="Q32" i="44"/>
  <c r="P32" i="44"/>
  <c r="O32" i="44"/>
  <c r="R31" i="44"/>
  <c r="Q31" i="44"/>
  <c r="P31" i="44"/>
  <c r="O31" i="44"/>
  <c r="R30" i="44"/>
  <c r="Q30" i="44"/>
  <c r="P30" i="44"/>
  <c r="O30" i="44"/>
  <c r="R29" i="44"/>
  <c r="Q29" i="44"/>
  <c r="P29" i="44"/>
  <c r="O29" i="44"/>
  <c r="R28" i="44"/>
  <c r="Q28" i="44"/>
  <c r="P28" i="44"/>
  <c r="O28" i="44"/>
  <c r="R27" i="44"/>
  <c r="Q27" i="44"/>
  <c r="P27" i="44"/>
  <c r="O27" i="44"/>
  <c r="R26" i="44"/>
  <c r="Q26" i="44"/>
  <c r="P26" i="44"/>
  <c r="O26" i="44"/>
  <c r="R25" i="44"/>
  <c r="Q25" i="44"/>
  <c r="P25" i="44"/>
  <c r="O25" i="44"/>
  <c r="R24" i="44"/>
  <c r="Q24" i="44"/>
  <c r="P24" i="44"/>
  <c r="O24" i="44"/>
  <c r="O4" i="44"/>
  <c r="P4" i="44"/>
  <c r="Q4" i="44"/>
  <c r="R4" i="44"/>
  <c r="O5" i="44"/>
  <c r="P5" i="44"/>
  <c r="Q5" i="44"/>
  <c r="R5" i="44"/>
  <c r="O6" i="44"/>
  <c r="P6" i="44"/>
  <c r="Q6" i="44"/>
  <c r="R6" i="44"/>
  <c r="O7" i="44"/>
  <c r="P7" i="44"/>
  <c r="Q7" i="44"/>
  <c r="R7" i="44"/>
  <c r="O8" i="44"/>
  <c r="P8" i="44"/>
  <c r="Q8" i="44"/>
  <c r="R8" i="44"/>
  <c r="O9" i="44"/>
  <c r="P9" i="44"/>
  <c r="Q9" i="44"/>
  <c r="R9" i="44"/>
  <c r="O10" i="44"/>
  <c r="P10" i="44"/>
  <c r="Q10" i="44"/>
  <c r="R10" i="44"/>
  <c r="O11" i="44"/>
  <c r="P11" i="44"/>
  <c r="Q11" i="44"/>
  <c r="R11" i="44"/>
  <c r="O12" i="44"/>
  <c r="P12" i="44"/>
  <c r="Q12" i="44"/>
  <c r="R12" i="44"/>
  <c r="O13" i="44"/>
  <c r="P13" i="44"/>
  <c r="Q13" i="44"/>
  <c r="R13" i="44"/>
  <c r="O14" i="44"/>
  <c r="P14" i="44"/>
  <c r="Q14" i="44"/>
  <c r="R14" i="44"/>
  <c r="O15" i="44"/>
  <c r="P15" i="44"/>
  <c r="Q15" i="44"/>
  <c r="R15" i="44"/>
  <c r="O16" i="44"/>
  <c r="P16" i="44"/>
  <c r="Q16" i="44"/>
  <c r="R16" i="44"/>
  <c r="O17" i="44"/>
  <c r="P17" i="44"/>
  <c r="Q17" i="44"/>
  <c r="R17" i="44"/>
  <c r="O18" i="44"/>
  <c r="P18" i="44"/>
  <c r="Q18" i="44"/>
  <c r="R18" i="44"/>
  <c r="O19" i="44"/>
  <c r="P19" i="44"/>
  <c r="Q19" i="44"/>
  <c r="R19" i="44"/>
  <c r="O20" i="44"/>
  <c r="P20" i="44"/>
  <c r="Q20" i="44"/>
  <c r="R20" i="44"/>
  <c r="O21" i="44"/>
  <c r="P21" i="44"/>
  <c r="Q21" i="44"/>
  <c r="R21" i="44"/>
  <c r="O22" i="44"/>
  <c r="P22" i="44"/>
  <c r="Q22" i="44"/>
  <c r="R22" i="44"/>
  <c r="O23" i="44"/>
  <c r="P23" i="44"/>
  <c r="Q23" i="44"/>
  <c r="R23" i="44"/>
  <c r="R3" i="44"/>
  <c r="Q3" i="44"/>
  <c r="P3" i="44"/>
  <c r="O3" i="44"/>
  <c r="A3" i="44"/>
  <c r="W4" i="44"/>
  <c r="W5" i="44" s="1"/>
  <c r="W6" i="44" s="1"/>
  <c r="AD11" i="40"/>
  <c r="AC11" i="40"/>
  <c r="AB11" i="40"/>
  <c r="AA11" i="40"/>
  <c r="Z11" i="40"/>
  <c r="Y11" i="40"/>
  <c r="X11" i="40"/>
  <c r="W11" i="40"/>
  <c r="V11" i="40"/>
  <c r="U11" i="40"/>
  <c r="AD10" i="40"/>
  <c r="AC10" i="40"/>
  <c r="AB10" i="40"/>
  <c r="AA10" i="40"/>
  <c r="Z10" i="40"/>
  <c r="Y10" i="40"/>
  <c r="X10" i="40"/>
  <c r="W10" i="40"/>
  <c r="V10" i="40"/>
  <c r="U10" i="40"/>
  <c r="AD9" i="40"/>
  <c r="AC9" i="40"/>
  <c r="AB9" i="40"/>
  <c r="AA9" i="40"/>
  <c r="Z9" i="40"/>
  <c r="Y9" i="40"/>
  <c r="X9" i="40"/>
  <c r="W9" i="40"/>
  <c r="V9" i="40"/>
  <c r="U9" i="40"/>
  <c r="AD8" i="40"/>
  <c r="AC8" i="40"/>
  <c r="AB8" i="40"/>
  <c r="AA8" i="40"/>
  <c r="Z8" i="40"/>
  <c r="Y8" i="40"/>
  <c r="X8" i="40"/>
  <c r="W8" i="40"/>
  <c r="V8" i="40"/>
  <c r="AD7" i="40"/>
  <c r="AC7" i="40"/>
  <c r="AB7" i="40"/>
  <c r="AA7" i="40"/>
  <c r="Z7" i="40"/>
  <c r="Y7" i="40"/>
  <c r="X7" i="40"/>
  <c r="W7" i="40"/>
  <c r="AM3" i="43"/>
  <c r="AM50" i="43"/>
  <c r="AM49" i="43"/>
  <c r="AM91" i="43"/>
  <c r="AM93" i="43"/>
  <c r="AM133" i="43"/>
  <c r="AM136" i="43"/>
  <c r="AM132" i="43"/>
  <c r="AO209" i="43"/>
  <c r="AO208" i="43"/>
  <c r="AM193" i="43"/>
  <c r="AM179" i="43"/>
  <c r="AO178" i="43"/>
  <c r="AM178" i="43"/>
  <c r="AO177" i="43"/>
  <c r="AM177" i="43"/>
  <c r="AM175" i="43"/>
  <c r="AO164" i="43"/>
  <c r="AN116" i="43"/>
  <c r="AN77" i="43"/>
  <c r="AO46" i="43"/>
  <c r="AO7" i="43"/>
  <c r="AO9" i="43"/>
  <c r="AA214" i="43"/>
  <c r="Z214" i="43"/>
  <c r="AO214" i="43" s="1"/>
  <c r="Y214" i="43"/>
  <c r="X214" i="43"/>
  <c r="W214" i="43"/>
  <c r="AA209" i="43"/>
  <c r="Z209" i="43"/>
  <c r="Y209" i="43"/>
  <c r="X209" i="43"/>
  <c r="W209" i="43"/>
  <c r="AA204" i="43"/>
  <c r="Z204" i="43"/>
  <c r="AO204" i="43" s="1"/>
  <c r="Y204" i="43"/>
  <c r="X204" i="43"/>
  <c r="W204" i="43"/>
  <c r="AA199" i="43"/>
  <c r="Z199" i="43"/>
  <c r="Y199" i="43"/>
  <c r="X199" i="43"/>
  <c r="W199" i="43"/>
  <c r="AA194" i="43"/>
  <c r="Z194" i="43"/>
  <c r="AO194" i="43" s="1"/>
  <c r="Y194" i="43"/>
  <c r="X194" i="43"/>
  <c r="W194" i="43"/>
  <c r="AA189" i="43"/>
  <c r="Z189" i="43"/>
  <c r="Y189" i="43"/>
  <c r="X189" i="43"/>
  <c r="W189" i="43"/>
  <c r="AA184" i="43"/>
  <c r="Z184" i="43"/>
  <c r="Y184" i="43"/>
  <c r="X184" i="43"/>
  <c r="W184" i="43"/>
  <c r="AG184" i="43" s="1"/>
  <c r="AA179" i="43"/>
  <c r="Z179" i="43"/>
  <c r="Y179" i="43"/>
  <c r="X179" i="43"/>
  <c r="AO179" i="43" s="1"/>
  <c r="W179" i="43"/>
  <c r="AG179" i="43" s="1"/>
  <c r="AA213" i="43"/>
  <c r="Z213" i="43"/>
  <c r="Y213" i="43"/>
  <c r="X213" i="43"/>
  <c r="W213" i="43"/>
  <c r="AA208" i="43"/>
  <c r="Z208" i="43"/>
  <c r="Y208" i="43"/>
  <c r="X208" i="43"/>
  <c r="W208" i="43"/>
  <c r="AA203" i="43"/>
  <c r="Z203" i="43"/>
  <c r="Y203" i="43"/>
  <c r="X203" i="43"/>
  <c r="W203" i="43"/>
  <c r="AA198" i="43"/>
  <c r="Z198" i="43"/>
  <c r="Y198" i="43"/>
  <c r="X198" i="43"/>
  <c r="W198" i="43"/>
  <c r="AA193" i="43"/>
  <c r="AF193" i="43" s="1"/>
  <c r="Z193" i="43"/>
  <c r="Y193" i="43"/>
  <c r="AG193" i="43" s="1"/>
  <c r="X193" i="43"/>
  <c r="W193" i="43"/>
  <c r="AA188" i="43"/>
  <c r="Z188" i="43"/>
  <c r="Y188" i="43"/>
  <c r="X188" i="43"/>
  <c r="W188" i="43"/>
  <c r="AA183" i="43"/>
  <c r="Z183" i="43"/>
  <c r="Y183" i="43"/>
  <c r="X183" i="43"/>
  <c r="W183" i="43"/>
  <c r="AA178" i="43"/>
  <c r="Z178" i="43"/>
  <c r="Y178" i="43"/>
  <c r="X178" i="43"/>
  <c r="W178" i="43"/>
  <c r="AA212" i="43"/>
  <c r="AN212" i="43" s="1"/>
  <c r="Z212" i="43"/>
  <c r="AO212" i="43" s="1"/>
  <c r="Y212" i="43"/>
  <c r="X212" i="43"/>
  <c r="W212" i="43"/>
  <c r="AA207" i="43"/>
  <c r="Z207" i="43"/>
  <c r="Y207" i="43"/>
  <c r="X207" i="43"/>
  <c r="AO207" i="43" s="1"/>
  <c r="W207" i="43"/>
  <c r="AA202" i="43"/>
  <c r="AN202" i="43" s="1"/>
  <c r="Z202" i="43"/>
  <c r="AM202" i="43" s="1"/>
  <c r="Y202" i="43"/>
  <c r="AG202" i="43" s="1"/>
  <c r="X202" i="43"/>
  <c r="AO202" i="43" s="1"/>
  <c r="W202" i="43"/>
  <c r="AA197" i="43"/>
  <c r="Z197" i="43"/>
  <c r="AO197" i="43" s="1"/>
  <c r="Y197" i="43"/>
  <c r="X197" i="43"/>
  <c r="W197" i="43"/>
  <c r="AA192" i="43"/>
  <c r="Z192" i="43"/>
  <c r="AO192" i="43" s="1"/>
  <c r="Y192" i="43"/>
  <c r="X192" i="43"/>
  <c r="W192" i="43"/>
  <c r="AA187" i="43"/>
  <c r="Z187" i="43"/>
  <c r="Y187" i="43"/>
  <c r="X187" i="43"/>
  <c r="W187" i="43"/>
  <c r="AA182" i="43"/>
  <c r="Z182" i="43"/>
  <c r="Y182" i="43"/>
  <c r="X182" i="43"/>
  <c r="AO182" i="43" s="1"/>
  <c r="W182" i="43"/>
  <c r="AG182" i="43" s="1"/>
  <c r="AA177" i="43"/>
  <c r="Z177" i="43"/>
  <c r="Y177" i="43"/>
  <c r="X177" i="43"/>
  <c r="W177" i="43"/>
  <c r="AA211" i="43"/>
  <c r="Z211" i="43"/>
  <c r="Y211" i="43"/>
  <c r="X211" i="43"/>
  <c r="W211" i="43"/>
  <c r="AA206" i="43"/>
  <c r="Z206" i="43"/>
  <c r="AO206" i="43" s="1"/>
  <c r="Y206" i="43"/>
  <c r="X206" i="43"/>
  <c r="W206" i="43"/>
  <c r="AA201" i="43"/>
  <c r="Z201" i="43"/>
  <c r="Y201" i="43"/>
  <c r="X201" i="43"/>
  <c r="W201" i="43"/>
  <c r="AA196" i="43"/>
  <c r="Z196" i="43"/>
  <c r="Y196" i="43"/>
  <c r="X196" i="43"/>
  <c r="W196" i="43"/>
  <c r="AA191" i="43"/>
  <c r="Z191" i="43"/>
  <c r="Y191" i="43"/>
  <c r="AG191" i="43" s="1"/>
  <c r="X191" i="43"/>
  <c r="W191" i="43"/>
  <c r="AA186" i="43"/>
  <c r="Z186" i="43"/>
  <c r="Y186" i="43"/>
  <c r="X186" i="43"/>
  <c r="W186" i="43"/>
  <c r="AA181" i="43"/>
  <c r="Z181" i="43"/>
  <c r="Y181" i="43"/>
  <c r="X181" i="43"/>
  <c r="W181" i="43"/>
  <c r="AA176" i="43"/>
  <c r="Z176" i="43"/>
  <c r="AO176" i="43" s="1"/>
  <c r="Y176" i="43"/>
  <c r="X176" i="43"/>
  <c r="W176" i="43"/>
  <c r="AA210" i="43"/>
  <c r="AN210" i="43" s="1"/>
  <c r="Z210" i="43"/>
  <c r="AO210" i="43" s="1"/>
  <c r="Y210" i="43"/>
  <c r="X210" i="43"/>
  <c r="W210" i="43"/>
  <c r="AA205" i="43"/>
  <c r="Z205" i="43"/>
  <c r="Y205" i="43"/>
  <c r="X205" i="43"/>
  <c r="W205" i="43"/>
  <c r="AA200" i="43"/>
  <c r="Z200" i="43"/>
  <c r="Y200" i="43"/>
  <c r="X200" i="43"/>
  <c r="AO200" i="43" s="1"/>
  <c r="W200" i="43"/>
  <c r="AA195" i="43"/>
  <c r="Z195" i="43"/>
  <c r="Y195" i="43"/>
  <c r="X195" i="43"/>
  <c r="W195" i="43"/>
  <c r="AG195" i="43" s="1"/>
  <c r="AA190" i="43"/>
  <c r="Z190" i="43"/>
  <c r="AO190" i="43" s="1"/>
  <c r="Y190" i="43"/>
  <c r="X190" i="43"/>
  <c r="W190" i="43"/>
  <c r="AG190" i="43" s="1"/>
  <c r="AA185" i="43"/>
  <c r="Z185" i="43"/>
  <c r="Y185" i="43"/>
  <c r="X185" i="43"/>
  <c r="AM185" i="43" s="1"/>
  <c r="W185" i="43"/>
  <c r="AA180" i="43"/>
  <c r="Z180" i="43"/>
  <c r="Y180" i="43"/>
  <c r="AG180" i="43" s="1"/>
  <c r="X180" i="43"/>
  <c r="W180" i="43"/>
  <c r="AA175" i="43"/>
  <c r="Z175" i="43"/>
  <c r="Y175" i="43"/>
  <c r="X175" i="43"/>
  <c r="AO175" i="43" s="1"/>
  <c r="W175" i="43"/>
  <c r="AG175" i="43" s="1"/>
  <c r="AA171" i="43"/>
  <c r="Z171" i="43"/>
  <c r="Y171" i="43"/>
  <c r="X171" i="43"/>
  <c r="W171" i="43"/>
  <c r="AA166" i="43"/>
  <c r="Z166" i="43"/>
  <c r="AO166" i="43" s="1"/>
  <c r="Y166" i="43"/>
  <c r="X166" i="43"/>
  <c r="W166" i="43"/>
  <c r="AA161" i="43"/>
  <c r="Z161" i="43"/>
  <c r="Y161" i="43"/>
  <c r="X161" i="43"/>
  <c r="W161" i="43"/>
  <c r="AA156" i="43"/>
  <c r="Z156" i="43"/>
  <c r="Y156" i="43"/>
  <c r="X156" i="43"/>
  <c r="W156" i="43"/>
  <c r="AA151" i="43"/>
  <c r="AF151" i="43" s="1"/>
  <c r="Z151" i="43"/>
  <c r="Y151" i="43"/>
  <c r="AG151" i="43" s="1"/>
  <c r="X151" i="43"/>
  <c r="W151" i="43"/>
  <c r="AA146" i="43"/>
  <c r="Z146" i="43"/>
  <c r="Y146" i="43"/>
  <c r="X146" i="43"/>
  <c r="W146" i="43"/>
  <c r="AA141" i="43"/>
  <c r="Z141" i="43"/>
  <c r="Y141" i="43"/>
  <c r="X141" i="43"/>
  <c r="AO141" i="43" s="1"/>
  <c r="W141" i="43"/>
  <c r="AA136" i="43"/>
  <c r="Z136" i="43"/>
  <c r="Y136" i="43"/>
  <c r="X136" i="43"/>
  <c r="W136" i="43"/>
  <c r="AG136" i="43" s="1"/>
  <c r="AA170" i="43"/>
  <c r="Z170" i="43"/>
  <c r="AO170" i="43" s="1"/>
  <c r="Y170" i="43"/>
  <c r="X170" i="43"/>
  <c r="W170" i="43"/>
  <c r="AA165" i="43"/>
  <c r="Z165" i="43"/>
  <c r="Y165" i="43"/>
  <c r="X165" i="43"/>
  <c r="AO165" i="43" s="1"/>
  <c r="W165" i="43"/>
  <c r="AA160" i="43"/>
  <c r="Z160" i="43"/>
  <c r="AO160" i="43" s="1"/>
  <c r="Y160" i="43"/>
  <c r="AG160" i="43" s="1"/>
  <c r="X160" i="43"/>
  <c r="AM160" i="43" s="1"/>
  <c r="W160" i="43"/>
  <c r="AA155" i="43"/>
  <c r="Z155" i="43"/>
  <c r="Y155" i="43"/>
  <c r="X155" i="43"/>
  <c r="W155" i="43"/>
  <c r="AA150" i="43"/>
  <c r="Z150" i="43"/>
  <c r="AM150" i="43" s="1"/>
  <c r="Y150" i="43"/>
  <c r="X150" i="43"/>
  <c r="W150" i="43"/>
  <c r="AA145" i="43"/>
  <c r="Z145" i="43"/>
  <c r="Y145" i="43"/>
  <c r="X145" i="43"/>
  <c r="W145" i="43"/>
  <c r="AG145" i="43" s="1"/>
  <c r="AA140" i="43"/>
  <c r="Z140" i="43"/>
  <c r="Y140" i="43"/>
  <c r="X140" i="43"/>
  <c r="W140" i="43"/>
  <c r="AG140" i="43" s="1"/>
  <c r="AA135" i="43"/>
  <c r="Z135" i="43"/>
  <c r="Y135" i="43"/>
  <c r="X135" i="43"/>
  <c r="AM135" i="43" s="1"/>
  <c r="W135" i="43"/>
  <c r="AG135" i="43" s="1"/>
  <c r="AA169" i="43"/>
  <c r="Z169" i="43"/>
  <c r="Y169" i="43"/>
  <c r="X169" i="43"/>
  <c r="AO169" i="43" s="1"/>
  <c r="W169" i="43"/>
  <c r="AA164" i="43"/>
  <c r="Z164" i="43"/>
  <c r="Y164" i="43"/>
  <c r="X164" i="43"/>
  <c r="W164" i="43"/>
  <c r="AA159" i="43"/>
  <c r="Z159" i="43"/>
  <c r="Y159" i="43"/>
  <c r="X159" i="43"/>
  <c r="W159" i="43"/>
  <c r="AA154" i="43"/>
  <c r="Z154" i="43"/>
  <c r="Y154" i="43"/>
  <c r="X154" i="43"/>
  <c r="W154" i="43"/>
  <c r="AA149" i="43"/>
  <c r="Z149" i="43"/>
  <c r="Y149" i="43"/>
  <c r="X149" i="43"/>
  <c r="AO149" i="43" s="1"/>
  <c r="W149" i="43"/>
  <c r="AA144" i="43"/>
  <c r="Z144" i="43"/>
  <c r="Y144" i="43"/>
  <c r="X144" i="43"/>
  <c r="W144" i="43"/>
  <c r="AA139" i="43"/>
  <c r="Z139" i="43"/>
  <c r="Y139" i="43"/>
  <c r="X139" i="43"/>
  <c r="W139" i="43"/>
  <c r="AA134" i="43"/>
  <c r="Z134" i="43"/>
  <c r="Y134" i="43"/>
  <c r="X134" i="43"/>
  <c r="AM134" i="43" s="1"/>
  <c r="W134" i="43"/>
  <c r="AG134" i="43" s="1"/>
  <c r="AA168" i="43"/>
  <c r="Z168" i="43"/>
  <c r="AO168" i="43" s="1"/>
  <c r="Y168" i="43"/>
  <c r="X168" i="43"/>
  <c r="W168" i="43"/>
  <c r="AA163" i="43"/>
  <c r="Z163" i="43"/>
  <c r="Y163" i="43"/>
  <c r="X163" i="43"/>
  <c r="AO163" i="43" s="1"/>
  <c r="W163" i="43"/>
  <c r="AF163" i="43" s="1"/>
  <c r="AA158" i="43"/>
  <c r="Z158" i="43"/>
  <c r="Y158" i="43"/>
  <c r="AG158" i="43" s="1"/>
  <c r="X158" i="43"/>
  <c r="AO158" i="43" s="1"/>
  <c r="W158" i="43"/>
  <c r="AA153" i="43"/>
  <c r="Z153" i="43"/>
  <c r="AO153" i="43" s="1"/>
  <c r="Y153" i="43"/>
  <c r="X153" i="43"/>
  <c r="W153" i="43"/>
  <c r="AA148" i="43"/>
  <c r="Z148" i="43"/>
  <c r="AO148" i="43" s="1"/>
  <c r="Y148" i="43"/>
  <c r="X148" i="43"/>
  <c r="W148" i="43"/>
  <c r="AG148" i="43" s="1"/>
  <c r="AA143" i="43"/>
  <c r="Z143" i="43"/>
  <c r="Y143" i="43"/>
  <c r="X143" i="43"/>
  <c r="W143" i="43"/>
  <c r="AA138" i="43"/>
  <c r="Z138" i="43"/>
  <c r="Y138" i="43"/>
  <c r="AE138" i="43" s="1"/>
  <c r="X138" i="43"/>
  <c r="W138" i="43"/>
  <c r="AG138" i="43" s="1"/>
  <c r="AA133" i="43"/>
  <c r="Z133" i="43"/>
  <c r="Y133" i="43"/>
  <c r="X133" i="43"/>
  <c r="W133" i="43"/>
  <c r="AG133" i="43" s="1"/>
  <c r="AA167" i="43"/>
  <c r="Z167" i="43"/>
  <c r="Y167" i="43"/>
  <c r="X167" i="43"/>
  <c r="W167" i="43"/>
  <c r="AA162" i="43"/>
  <c r="Z162" i="43"/>
  <c r="AM162" i="43" s="1"/>
  <c r="Y162" i="43"/>
  <c r="X162" i="43"/>
  <c r="AO162" i="43" s="1"/>
  <c r="W162" i="43"/>
  <c r="AA157" i="43"/>
  <c r="Z157" i="43"/>
  <c r="Y157" i="43"/>
  <c r="X157" i="43"/>
  <c r="W157" i="43"/>
  <c r="AA152" i="43"/>
  <c r="Z152" i="43"/>
  <c r="Y152" i="43"/>
  <c r="X152" i="43"/>
  <c r="W152" i="43"/>
  <c r="AA147" i="43"/>
  <c r="Z147" i="43"/>
  <c r="Y147" i="43"/>
  <c r="X147" i="43"/>
  <c r="W147" i="43"/>
  <c r="AA142" i="43"/>
  <c r="Z142" i="43"/>
  <c r="Y142" i="43"/>
  <c r="X142" i="43"/>
  <c r="W142" i="43"/>
  <c r="AA137" i="43"/>
  <c r="Z137" i="43"/>
  <c r="Y137" i="43"/>
  <c r="X137" i="43"/>
  <c r="AM137" i="43" s="1"/>
  <c r="W137" i="43"/>
  <c r="AA132" i="43"/>
  <c r="Z132" i="43"/>
  <c r="Y132" i="43"/>
  <c r="X132" i="43"/>
  <c r="W132" i="43"/>
  <c r="AA128" i="43"/>
  <c r="AN128" i="43" s="1"/>
  <c r="Z128" i="43"/>
  <c r="AO128" i="43" s="1"/>
  <c r="Y128" i="43"/>
  <c r="X128" i="43"/>
  <c r="W128" i="43"/>
  <c r="AA123" i="43"/>
  <c r="Z123" i="43"/>
  <c r="Y123" i="43"/>
  <c r="X123" i="43"/>
  <c r="W123" i="43"/>
  <c r="AA118" i="43"/>
  <c r="AN118" i="43" s="1"/>
  <c r="Z118" i="43"/>
  <c r="AO118" i="43" s="1"/>
  <c r="Y118" i="43"/>
  <c r="AG118" i="43" s="1"/>
  <c r="X118" i="43"/>
  <c r="W118" i="43"/>
  <c r="AA113" i="43"/>
  <c r="Z113" i="43"/>
  <c r="AO113" i="43" s="1"/>
  <c r="Y113" i="43"/>
  <c r="X113" i="43"/>
  <c r="W113" i="43"/>
  <c r="AA108" i="43"/>
  <c r="Z108" i="43"/>
  <c r="AO108" i="43" s="1"/>
  <c r="Y108" i="43"/>
  <c r="X108" i="43"/>
  <c r="W108" i="43"/>
  <c r="AA103" i="43"/>
  <c r="AF103" i="43" s="1"/>
  <c r="Z103" i="43"/>
  <c r="Y103" i="43"/>
  <c r="X103" i="43"/>
  <c r="W103" i="43"/>
  <c r="AA98" i="43"/>
  <c r="Z98" i="43"/>
  <c r="Y98" i="43"/>
  <c r="X98" i="43"/>
  <c r="W98" i="43"/>
  <c r="AG98" i="43" s="1"/>
  <c r="AA93" i="43"/>
  <c r="Z93" i="43"/>
  <c r="Y93" i="43"/>
  <c r="X93" i="43"/>
  <c r="W93" i="43"/>
  <c r="AG93" i="43" s="1"/>
  <c r="AA127" i="43"/>
  <c r="Z127" i="43"/>
  <c r="Y127" i="43"/>
  <c r="X127" i="43"/>
  <c r="W127" i="43"/>
  <c r="AA122" i="43"/>
  <c r="Z122" i="43"/>
  <c r="AO122" i="43" s="1"/>
  <c r="Y122" i="43"/>
  <c r="X122" i="43"/>
  <c r="W122" i="43"/>
  <c r="AA117" i="43"/>
  <c r="Z117" i="43"/>
  <c r="Y117" i="43"/>
  <c r="X117" i="43"/>
  <c r="W117" i="43"/>
  <c r="AA112" i="43"/>
  <c r="Z112" i="43"/>
  <c r="Y112" i="43"/>
  <c r="X112" i="43"/>
  <c r="W112" i="43"/>
  <c r="AA107" i="43"/>
  <c r="AF107" i="43" s="1"/>
  <c r="Z107" i="43"/>
  <c r="Y107" i="43"/>
  <c r="AG107" i="43" s="1"/>
  <c r="X107" i="43"/>
  <c r="W107" i="43"/>
  <c r="AA102" i="43"/>
  <c r="Z102" i="43"/>
  <c r="Y102" i="43"/>
  <c r="X102" i="43"/>
  <c r="W102" i="43"/>
  <c r="AA97" i="43"/>
  <c r="Z97" i="43"/>
  <c r="Y97" i="43"/>
  <c r="X97" i="43"/>
  <c r="W97" i="43"/>
  <c r="AA92" i="43"/>
  <c r="Z92" i="43"/>
  <c r="Y92" i="43"/>
  <c r="X92" i="43"/>
  <c r="AM92" i="43" s="1"/>
  <c r="W92" i="43"/>
  <c r="AG92" i="43" s="1"/>
  <c r="AA126" i="43"/>
  <c r="AN126" i="43" s="1"/>
  <c r="Z126" i="43"/>
  <c r="AO126" i="43" s="1"/>
  <c r="Y126" i="43"/>
  <c r="X126" i="43"/>
  <c r="W126" i="43"/>
  <c r="AA121" i="43"/>
  <c r="Z121" i="43"/>
  <c r="Y121" i="43"/>
  <c r="X121" i="43"/>
  <c r="W121" i="43"/>
  <c r="AA116" i="43"/>
  <c r="Z116" i="43"/>
  <c r="AO116" i="43" s="1"/>
  <c r="Y116" i="43"/>
  <c r="X116" i="43"/>
  <c r="W116" i="43"/>
  <c r="AA111" i="43"/>
  <c r="Z111" i="43"/>
  <c r="Y111" i="43"/>
  <c r="X111" i="43"/>
  <c r="W111" i="43"/>
  <c r="AA106" i="43"/>
  <c r="Z106" i="43"/>
  <c r="AM106" i="43" s="1"/>
  <c r="Y106" i="43"/>
  <c r="X106" i="43"/>
  <c r="W106" i="43"/>
  <c r="AA101" i="43"/>
  <c r="Z101" i="43"/>
  <c r="Y101" i="43"/>
  <c r="X101" i="43"/>
  <c r="W101" i="43"/>
  <c r="AA96" i="43"/>
  <c r="Z96" i="43"/>
  <c r="Y96" i="43"/>
  <c r="X96" i="43"/>
  <c r="W96" i="43"/>
  <c r="AG96" i="43" s="1"/>
  <c r="AA91" i="43"/>
  <c r="Z91" i="43"/>
  <c r="Y91" i="43"/>
  <c r="X91" i="43"/>
  <c r="W91" i="43"/>
  <c r="AA125" i="43"/>
  <c r="Z125" i="43"/>
  <c r="Y125" i="43"/>
  <c r="X125" i="43"/>
  <c r="AO125" i="43" s="1"/>
  <c r="W125" i="43"/>
  <c r="AA120" i="43"/>
  <c r="Z120" i="43"/>
  <c r="AO120" i="43" s="1"/>
  <c r="Y120" i="43"/>
  <c r="X120" i="43"/>
  <c r="W120" i="43"/>
  <c r="AA115" i="43"/>
  <c r="Z115" i="43"/>
  <c r="Y115" i="43"/>
  <c r="X115" i="43"/>
  <c r="W115" i="43"/>
  <c r="AA110" i="43"/>
  <c r="Z110" i="43"/>
  <c r="Y110" i="43"/>
  <c r="X110" i="43"/>
  <c r="W110" i="43"/>
  <c r="AA105" i="43"/>
  <c r="Z105" i="43"/>
  <c r="Y105" i="43"/>
  <c r="X105" i="43"/>
  <c r="W105" i="43"/>
  <c r="AA100" i="43"/>
  <c r="Z100" i="43"/>
  <c r="Y100" i="43"/>
  <c r="X100" i="43"/>
  <c r="W100" i="43"/>
  <c r="AA95" i="43"/>
  <c r="Z95" i="43"/>
  <c r="Y95" i="43"/>
  <c r="X95" i="43"/>
  <c r="W95" i="43"/>
  <c r="AA90" i="43"/>
  <c r="Z90" i="43"/>
  <c r="AM90" i="43" s="1"/>
  <c r="Y90" i="43"/>
  <c r="X90" i="43"/>
  <c r="W90" i="43"/>
  <c r="AG90" i="43" s="1"/>
  <c r="AA124" i="43"/>
  <c r="AN124" i="43" s="1"/>
  <c r="Z124" i="43"/>
  <c r="AO124" i="43" s="1"/>
  <c r="Y124" i="43"/>
  <c r="X124" i="43"/>
  <c r="W124" i="43"/>
  <c r="AA119" i="43"/>
  <c r="Z119" i="43"/>
  <c r="Y119" i="43"/>
  <c r="X119" i="43"/>
  <c r="W119" i="43"/>
  <c r="AA114" i="43"/>
  <c r="Z114" i="43"/>
  <c r="Y114" i="43"/>
  <c r="X114" i="43"/>
  <c r="W114" i="43"/>
  <c r="AA109" i="43"/>
  <c r="Z109" i="43"/>
  <c r="Y109" i="43"/>
  <c r="AG109" i="43" s="1"/>
  <c r="X109" i="43"/>
  <c r="W109" i="43"/>
  <c r="AA104" i="43"/>
  <c r="Z104" i="43"/>
  <c r="AM104" i="43" s="1"/>
  <c r="Y104" i="43"/>
  <c r="X104" i="43"/>
  <c r="W104" i="43"/>
  <c r="AG104" i="43" s="1"/>
  <c r="AA99" i="43"/>
  <c r="Z99" i="43"/>
  <c r="Y99" i="43"/>
  <c r="X99" i="43"/>
  <c r="W99" i="43"/>
  <c r="AA94" i="43"/>
  <c r="Z94" i="43"/>
  <c r="Y94" i="43"/>
  <c r="X94" i="43"/>
  <c r="W94" i="43"/>
  <c r="AG94" i="43" s="1"/>
  <c r="AA89" i="43"/>
  <c r="Z89" i="43"/>
  <c r="Y89" i="43"/>
  <c r="X89" i="43"/>
  <c r="AM89" i="43" s="1"/>
  <c r="W89" i="43"/>
  <c r="AG89" i="43" s="1"/>
  <c r="AA85" i="43"/>
  <c r="Z85" i="43"/>
  <c r="Y85" i="43"/>
  <c r="X85" i="43"/>
  <c r="W85" i="43"/>
  <c r="AA80" i="43"/>
  <c r="Z80" i="43"/>
  <c r="AO80" i="43" s="1"/>
  <c r="Y80" i="43"/>
  <c r="X80" i="43"/>
  <c r="AN80" i="43" s="1"/>
  <c r="W80" i="43"/>
  <c r="AA75" i="43"/>
  <c r="Z75" i="43"/>
  <c r="Y75" i="43"/>
  <c r="X75" i="43"/>
  <c r="W75" i="43"/>
  <c r="AA70" i="43"/>
  <c r="Z70" i="43"/>
  <c r="Y70" i="43"/>
  <c r="X70" i="43"/>
  <c r="W70" i="43"/>
  <c r="AA65" i="43"/>
  <c r="Z65" i="43"/>
  <c r="Y65" i="43"/>
  <c r="X65" i="43"/>
  <c r="W65" i="43"/>
  <c r="AA60" i="43"/>
  <c r="Z60" i="43"/>
  <c r="Y60" i="43"/>
  <c r="X60" i="43"/>
  <c r="W60" i="43"/>
  <c r="AA55" i="43"/>
  <c r="Z55" i="43"/>
  <c r="Y55" i="43"/>
  <c r="X55" i="43"/>
  <c r="W55" i="43"/>
  <c r="AA50" i="43"/>
  <c r="Z50" i="43"/>
  <c r="Y50" i="43"/>
  <c r="X50" i="43"/>
  <c r="AO50" i="43" s="1"/>
  <c r="W50" i="43"/>
  <c r="AG50" i="43" s="1"/>
  <c r="AA84" i="43"/>
  <c r="AN84" i="43" s="1"/>
  <c r="Z84" i="43"/>
  <c r="AO84" i="43" s="1"/>
  <c r="Y84" i="43"/>
  <c r="X84" i="43"/>
  <c r="W84" i="43"/>
  <c r="AA79" i="43"/>
  <c r="AN79" i="43" s="1"/>
  <c r="Z79" i="43"/>
  <c r="Y79" i="43"/>
  <c r="X79" i="43"/>
  <c r="AO79" i="43" s="1"/>
  <c r="W79" i="43"/>
  <c r="AA74" i="43"/>
  <c r="AN74" i="43" s="1"/>
  <c r="Z74" i="43"/>
  <c r="AO74" i="43" s="1"/>
  <c r="Y74" i="43"/>
  <c r="AG74" i="43" s="1"/>
  <c r="X74" i="43"/>
  <c r="W74" i="43"/>
  <c r="AA69" i="43"/>
  <c r="Z69" i="43"/>
  <c r="Y69" i="43"/>
  <c r="X69" i="43"/>
  <c r="W69" i="43"/>
  <c r="AA64" i="43"/>
  <c r="Z64" i="43"/>
  <c r="Y64" i="43"/>
  <c r="X64" i="43"/>
  <c r="W64" i="43"/>
  <c r="AA59" i="43"/>
  <c r="Z59" i="43"/>
  <c r="Y59" i="43"/>
  <c r="AG59" i="43" s="1"/>
  <c r="X59" i="43"/>
  <c r="W59" i="43"/>
  <c r="AA54" i="43"/>
  <c r="Z54" i="43"/>
  <c r="Y54" i="43"/>
  <c r="X54" i="43"/>
  <c r="W54" i="43"/>
  <c r="AG54" i="43" s="1"/>
  <c r="AA49" i="43"/>
  <c r="Z49" i="43"/>
  <c r="AO49" i="43" s="1"/>
  <c r="Y49" i="43"/>
  <c r="X49" i="43"/>
  <c r="W49" i="43"/>
  <c r="AG49" i="43" s="1"/>
  <c r="AA83" i="43"/>
  <c r="Z83" i="43"/>
  <c r="Y83" i="43"/>
  <c r="X83" i="43"/>
  <c r="W83" i="43"/>
  <c r="AA78" i="43"/>
  <c r="Z78" i="43"/>
  <c r="Y78" i="43"/>
  <c r="X78" i="43"/>
  <c r="AN78" i="43" s="1"/>
  <c r="W78" i="43"/>
  <c r="AA73" i="43"/>
  <c r="Z73" i="43"/>
  <c r="Y73" i="43"/>
  <c r="X73" i="43"/>
  <c r="W73" i="43"/>
  <c r="AA68" i="43"/>
  <c r="Z68" i="43"/>
  <c r="Y68" i="43"/>
  <c r="X68" i="43"/>
  <c r="W68" i="43"/>
  <c r="AA63" i="43"/>
  <c r="AF63" i="43" s="1"/>
  <c r="Z63" i="43"/>
  <c r="Y63" i="43"/>
  <c r="X63" i="43"/>
  <c r="W63" i="43"/>
  <c r="AA58" i="43"/>
  <c r="Z58" i="43"/>
  <c r="Y58" i="43"/>
  <c r="X58" i="43"/>
  <c r="W58" i="43"/>
  <c r="AA53" i="43"/>
  <c r="Z53" i="43"/>
  <c r="Y53" i="43"/>
  <c r="X53" i="43"/>
  <c r="W53" i="43"/>
  <c r="AA48" i="43"/>
  <c r="Z48" i="43"/>
  <c r="AO48" i="43" s="1"/>
  <c r="Y48" i="43"/>
  <c r="X48" i="43"/>
  <c r="W48" i="43"/>
  <c r="AA82" i="43"/>
  <c r="AN82" i="43" s="1"/>
  <c r="Z82" i="43"/>
  <c r="AO82" i="43" s="1"/>
  <c r="Y82" i="43"/>
  <c r="X82" i="43"/>
  <c r="W82" i="43"/>
  <c r="AA77" i="43"/>
  <c r="Z77" i="43"/>
  <c r="Y77" i="43"/>
  <c r="X77" i="43"/>
  <c r="W77" i="43"/>
  <c r="AA72" i="43"/>
  <c r="AN72" i="43" s="1"/>
  <c r="Z72" i="43"/>
  <c r="AO72" i="43" s="1"/>
  <c r="Y72" i="43"/>
  <c r="AG72" i="43" s="1"/>
  <c r="X72" i="43"/>
  <c r="W72" i="43"/>
  <c r="AA67" i="43"/>
  <c r="Z67" i="43"/>
  <c r="Y67" i="43"/>
  <c r="X67" i="43"/>
  <c r="W67" i="43"/>
  <c r="AA62" i="43"/>
  <c r="Z62" i="43"/>
  <c r="AM62" i="43" s="1"/>
  <c r="Y62" i="43"/>
  <c r="X62" i="43"/>
  <c r="W62" i="43"/>
  <c r="AA57" i="43"/>
  <c r="Z57" i="43"/>
  <c r="Y57" i="43"/>
  <c r="X57" i="43"/>
  <c r="W57" i="43"/>
  <c r="AA52" i="43"/>
  <c r="Z52" i="43"/>
  <c r="Y52" i="43"/>
  <c r="X52" i="43"/>
  <c r="W52" i="43"/>
  <c r="AA47" i="43"/>
  <c r="Z47" i="43"/>
  <c r="AM47" i="43" s="1"/>
  <c r="Y47" i="43"/>
  <c r="X47" i="43"/>
  <c r="AO47" i="43" s="1"/>
  <c r="W47" i="43"/>
  <c r="AA81" i="43"/>
  <c r="Z81" i="43"/>
  <c r="Y81" i="43"/>
  <c r="X81" i="43"/>
  <c r="W81" i="43"/>
  <c r="AA76" i="43"/>
  <c r="Z76" i="43"/>
  <c r="Y76" i="43"/>
  <c r="X76" i="43"/>
  <c r="W76" i="43"/>
  <c r="AF76" i="43" s="1"/>
  <c r="AA71" i="43"/>
  <c r="Z71" i="43"/>
  <c r="Y71" i="43"/>
  <c r="X71" i="43"/>
  <c r="W71" i="43"/>
  <c r="AA66" i="43"/>
  <c r="Z66" i="43"/>
  <c r="Y66" i="43"/>
  <c r="X66" i="43"/>
  <c r="W66" i="43"/>
  <c r="AA61" i="43"/>
  <c r="Z61" i="43"/>
  <c r="Y61" i="43"/>
  <c r="X61" i="43"/>
  <c r="W61" i="43"/>
  <c r="AA56" i="43"/>
  <c r="Z56" i="43"/>
  <c r="Y56" i="43"/>
  <c r="X56" i="43"/>
  <c r="W56" i="43"/>
  <c r="AA51" i="43"/>
  <c r="Z51" i="43"/>
  <c r="Y51" i="43"/>
  <c r="X51" i="43"/>
  <c r="AM51" i="43" s="1"/>
  <c r="W51" i="43"/>
  <c r="AA46" i="43"/>
  <c r="Z46" i="43"/>
  <c r="AM46" i="43" s="1"/>
  <c r="Y46" i="43"/>
  <c r="X46" i="43"/>
  <c r="W46" i="43"/>
  <c r="AA42" i="43"/>
  <c r="Z42" i="43"/>
  <c r="AO42" i="43" s="1"/>
  <c r="Y42" i="43"/>
  <c r="X42" i="43"/>
  <c r="W42" i="43"/>
  <c r="AA37" i="43"/>
  <c r="Z37" i="43"/>
  <c r="Y37" i="43"/>
  <c r="X37" i="43"/>
  <c r="W37" i="43"/>
  <c r="AG37" i="43" s="1"/>
  <c r="AA32" i="43"/>
  <c r="Z32" i="43"/>
  <c r="AO32" i="43" s="1"/>
  <c r="Y32" i="43"/>
  <c r="AG32" i="43" s="1"/>
  <c r="X32" i="43"/>
  <c r="W32" i="43"/>
  <c r="AA27" i="43"/>
  <c r="Z27" i="43"/>
  <c r="Y27" i="43"/>
  <c r="X27" i="43"/>
  <c r="W27" i="43"/>
  <c r="AA22" i="43"/>
  <c r="Z22" i="43"/>
  <c r="AM22" i="43" s="1"/>
  <c r="Y22" i="43"/>
  <c r="X22" i="43"/>
  <c r="W22" i="43"/>
  <c r="AA17" i="43"/>
  <c r="Z17" i="43"/>
  <c r="Y17" i="43"/>
  <c r="X17" i="43"/>
  <c r="W17" i="43"/>
  <c r="AA12" i="43"/>
  <c r="Z12" i="43"/>
  <c r="Y12" i="43"/>
  <c r="X12" i="43"/>
  <c r="W12" i="43"/>
  <c r="AG12" i="43" s="1"/>
  <c r="AA7" i="43"/>
  <c r="Z7" i="43"/>
  <c r="Y7" i="43"/>
  <c r="X7" i="43"/>
  <c r="AM7" i="43" s="1"/>
  <c r="W7" i="43"/>
  <c r="AG7" i="43" s="1"/>
  <c r="AA41" i="43"/>
  <c r="Z41" i="43"/>
  <c r="Y41" i="43"/>
  <c r="X41" i="43"/>
  <c r="W41" i="43"/>
  <c r="AA36" i="43"/>
  <c r="Z36" i="43"/>
  <c r="Y36" i="43"/>
  <c r="X36" i="43"/>
  <c r="W36" i="43"/>
  <c r="AA31" i="43"/>
  <c r="Z31" i="43"/>
  <c r="Y31" i="43"/>
  <c r="X31" i="43"/>
  <c r="W31" i="43"/>
  <c r="AA26" i="43"/>
  <c r="Z26" i="43"/>
  <c r="Y26" i="43"/>
  <c r="X26" i="43"/>
  <c r="W26" i="43"/>
  <c r="AA21" i="43"/>
  <c r="AF21" i="43" s="1"/>
  <c r="Z21" i="43"/>
  <c r="Y21" i="43"/>
  <c r="X21" i="43"/>
  <c r="W21" i="43"/>
  <c r="AA16" i="43"/>
  <c r="Z16" i="43"/>
  <c r="Y16" i="43"/>
  <c r="X16" i="43"/>
  <c r="W16" i="43"/>
  <c r="AA11" i="43"/>
  <c r="Z11" i="43"/>
  <c r="Y11" i="43"/>
  <c r="X11" i="43"/>
  <c r="W11" i="43"/>
  <c r="AA6" i="43"/>
  <c r="Z6" i="43"/>
  <c r="Y6" i="43"/>
  <c r="X6" i="43"/>
  <c r="AM6" i="43" s="1"/>
  <c r="W6" i="43"/>
  <c r="AA40" i="43"/>
  <c r="Z40" i="43"/>
  <c r="AO40" i="43" s="1"/>
  <c r="Y40" i="43"/>
  <c r="X40" i="43"/>
  <c r="W40" i="43"/>
  <c r="AA35" i="43"/>
  <c r="Z35" i="43"/>
  <c r="Y35" i="43"/>
  <c r="X35" i="43"/>
  <c r="W35" i="43"/>
  <c r="AA30" i="43"/>
  <c r="Z30" i="43"/>
  <c r="AO30" i="43" s="1"/>
  <c r="Y30" i="43"/>
  <c r="X30" i="43"/>
  <c r="W30" i="43"/>
  <c r="AA25" i="43"/>
  <c r="Z25" i="43"/>
  <c r="Y25" i="43"/>
  <c r="X25" i="43"/>
  <c r="W25" i="43"/>
  <c r="AF25" i="43" s="1"/>
  <c r="AA20" i="43"/>
  <c r="Z20" i="43"/>
  <c r="AM20" i="43" s="1"/>
  <c r="Y20" i="43"/>
  <c r="X20" i="43"/>
  <c r="W20" i="43"/>
  <c r="AA15" i="43"/>
  <c r="Z15" i="43"/>
  <c r="Y15" i="43"/>
  <c r="X15" i="43"/>
  <c r="W15" i="43"/>
  <c r="AA10" i="43"/>
  <c r="Z10" i="43"/>
  <c r="Y10" i="43"/>
  <c r="X10" i="43"/>
  <c r="W10" i="43"/>
  <c r="AG10" i="43" s="1"/>
  <c r="AA5" i="43"/>
  <c r="Z5" i="43"/>
  <c r="Y5" i="43"/>
  <c r="X5" i="43"/>
  <c r="AO5" i="43" s="1"/>
  <c r="W5" i="43"/>
  <c r="AG5" i="43" s="1"/>
  <c r="AA39" i="43"/>
  <c r="Z39" i="43"/>
  <c r="Y39" i="43"/>
  <c r="X39" i="43"/>
  <c r="W39" i="43"/>
  <c r="AA34" i="43"/>
  <c r="Z34" i="43"/>
  <c r="Y34" i="43"/>
  <c r="X34" i="43"/>
  <c r="W34" i="43"/>
  <c r="AA29" i="43"/>
  <c r="Z29" i="43"/>
  <c r="Y29" i="43"/>
  <c r="X29" i="43"/>
  <c r="W29" i="43"/>
  <c r="AA24" i="43"/>
  <c r="Z24" i="43"/>
  <c r="Y24" i="43"/>
  <c r="X24" i="43"/>
  <c r="W24" i="43"/>
  <c r="AA19" i="43"/>
  <c r="Z19" i="43"/>
  <c r="Y19" i="43"/>
  <c r="X19" i="43"/>
  <c r="W19" i="43"/>
  <c r="AA14" i="43"/>
  <c r="Z14" i="43"/>
  <c r="Y14" i="43"/>
  <c r="X14" i="43"/>
  <c r="W14" i="43"/>
  <c r="AA9" i="43"/>
  <c r="Z9" i="43"/>
  <c r="Y9" i="43"/>
  <c r="X9" i="43"/>
  <c r="W9" i="43"/>
  <c r="AA4" i="43"/>
  <c r="Z4" i="43"/>
  <c r="AM4" i="43" s="1"/>
  <c r="Y4" i="43"/>
  <c r="X4" i="43"/>
  <c r="AO4" i="43" s="1"/>
  <c r="W4" i="43"/>
  <c r="AA38" i="43"/>
  <c r="Z38" i="43"/>
  <c r="AO38" i="43" s="1"/>
  <c r="Y38" i="43"/>
  <c r="X38" i="43"/>
  <c r="W38" i="43"/>
  <c r="AA33" i="43"/>
  <c r="Z33" i="43"/>
  <c r="Y33" i="43"/>
  <c r="X33" i="43"/>
  <c r="W33" i="43"/>
  <c r="AG33" i="43" s="1"/>
  <c r="AA28" i="43"/>
  <c r="Z28" i="43"/>
  <c r="Y28" i="43"/>
  <c r="X28" i="43"/>
  <c r="W28" i="43"/>
  <c r="AA23" i="43"/>
  <c r="Z23" i="43"/>
  <c r="Y23" i="43"/>
  <c r="X23" i="43"/>
  <c r="W23" i="43"/>
  <c r="AG23" i="43" s="1"/>
  <c r="AA18" i="43"/>
  <c r="Z18" i="43"/>
  <c r="AM18" i="43" s="1"/>
  <c r="Y18" i="43"/>
  <c r="X18" i="43"/>
  <c r="W18" i="43"/>
  <c r="AG18" i="43" s="1"/>
  <c r="AA13" i="43"/>
  <c r="Z13" i="43"/>
  <c r="Y13" i="43"/>
  <c r="AE13" i="43" s="1"/>
  <c r="X13" i="43"/>
  <c r="AO13" i="43" s="1"/>
  <c r="W13" i="43"/>
  <c r="AG13" i="43" s="1"/>
  <c r="AA8" i="43"/>
  <c r="Z8" i="43"/>
  <c r="Y8" i="43"/>
  <c r="X8" i="43"/>
  <c r="AO8" i="43" s="1"/>
  <c r="W8" i="43"/>
  <c r="AG8" i="43" s="1"/>
  <c r="AA3" i="43"/>
  <c r="Z3" i="43"/>
  <c r="Y3" i="43"/>
  <c r="X3" i="43"/>
  <c r="AO3" i="43" s="1"/>
  <c r="W3" i="43"/>
  <c r="AE3" i="43" s="1"/>
  <c r="AE93" i="43"/>
  <c r="L28" i="43"/>
  <c r="G42" i="43"/>
  <c r="F42" i="43"/>
  <c r="E42" i="43"/>
  <c r="D42" i="43"/>
  <c r="C42" i="43"/>
  <c r="G41" i="43"/>
  <c r="F41" i="43"/>
  <c r="E41" i="43"/>
  <c r="D41" i="43"/>
  <c r="Q41" i="43" s="1"/>
  <c r="C41" i="43"/>
  <c r="M41" i="43" s="1"/>
  <c r="G40" i="43"/>
  <c r="F40" i="43"/>
  <c r="E40" i="43"/>
  <c r="D40" i="43"/>
  <c r="C40" i="43"/>
  <c r="G39" i="43"/>
  <c r="F39" i="43"/>
  <c r="E39" i="43"/>
  <c r="D39" i="43"/>
  <c r="C39" i="43"/>
  <c r="G38" i="43"/>
  <c r="L38" i="43" s="1"/>
  <c r="F38" i="43"/>
  <c r="E38" i="43"/>
  <c r="D38" i="43"/>
  <c r="C38" i="43"/>
  <c r="M38" i="43" s="1"/>
  <c r="G37" i="43"/>
  <c r="F37" i="43"/>
  <c r="E37" i="43"/>
  <c r="D37" i="43"/>
  <c r="C37" i="43"/>
  <c r="G36" i="43"/>
  <c r="F36" i="43"/>
  <c r="E36" i="43"/>
  <c r="D36" i="43"/>
  <c r="Q36" i="43" s="1"/>
  <c r="C36" i="43"/>
  <c r="G35" i="43"/>
  <c r="R35" i="43" s="1"/>
  <c r="F35" i="43"/>
  <c r="E35" i="43"/>
  <c r="D35" i="43"/>
  <c r="C35" i="43"/>
  <c r="G34" i="43"/>
  <c r="F34" i="43"/>
  <c r="E34" i="43"/>
  <c r="D34" i="43"/>
  <c r="C34" i="43"/>
  <c r="G33" i="43"/>
  <c r="F33" i="43"/>
  <c r="E33" i="43"/>
  <c r="D33" i="43"/>
  <c r="C33" i="43"/>
  <c r="G32" i="43"/>
  <c r="F32" i="43"/>
  <c r="E32" i="43"/>
  <c r="M32" i="43" s="1"/>
  <c r="D32" i="43"/>
  <c r="C32" i="43"/>
  <c r="G31" i="43"/>
  <c r="F31" i="43"/>
  <c r="E31" i="43"/>
  <c r="D31" i="43"/>
  <c r="C31" i="43"/>
  <c r="G30" i="43"/>
  <c r="F30" i="43"/>
  <c r="E30" i="43"/>
  <c r="D30" i="43"/>
  <c r="C30" i="43"/>
  <c r="G29" i="43"/>
  <c r="F29" i="43"/>
  <c r="E29" i="43"/>
  <c r="D29" i="43"/>
  <c r="C29" i="43"/>
  <c r="G28" i="43"/>
  <c r="F28" i="43"/>
  <c r="E28" i="43"/>
  <c r="D28" i="43"/>
  <c r="C28" i="43"/>
  <c r="G27" i="43"/>
  <c r="F27" i="43"/>
  <c r="E27" i="43"/>
  <c r="D27" i="43"/>
  <c r="C27" i="43"/>
  <c r="G26" i="43"/>
  <c r="F26" i="43"/>
  <c r="E26" i="43"/>
  <c r="D26" i="43"/>
  <c r="C26" i="43"/>
  <c r="G25" i="43"/>
  <c r="F25" i="43"/>
  <c r="E25" i="43"/>
  <c r="D25" i="43"/>
  <c r="C25" i="43"/>
  <c r="M25" i="43" s="1"/>
  <c r="G24" i="43"/>
  <c r="F24" i="43"/>
  <c r="E24" i="43"/>
  <c r="D24" i="43"/>
  <c r="C24" i="43"/>
  <c r="G23" i="43"/>
  <c r="F23" i="43"/>
  <c r="E23" i="43"/>
  <c r="D23" i="43"/>
  <c r="C23" i="43"/>
  <c r="G22" i="43"/>
  <c r="L22" i="43" s="1"/>
  <c r="F22" i="43"/>
  <c r="E22" i="43"/>
  <c r="D22" i="43"/>
  <c r="C22" i="43"/>
  <c r="G21" i="43"/>
  <c r="F21" i="43"/>
  <c r="E21" i="43"/>
  <c r="D21" i="43"/>
  <c r="C21" i="43"/>
  <c r="G20" i="43"/>
  <c r="F20" i="43"/>
  <c r="E20" i="43"/>
  <c r="D20" i="43"/>
  <c r="C20" i="43"/>
  <c r="G19" i="43"/>
  <c r="F19" i="43"/>
  <c r="E19" i="43"/>
  <c r="D19" i="43"/>
  <c r="R19" i="43" s="1"/>
  <c r="C19" i="43"/>
  <c r="G18" i="43"/>
  <c r="F18" i="43"/>
  <c r="E18" i="43"/>
  <c r="D18" i="43"/>
  <c r="C18" i="43"/>
  <c r="G17" i="43"/>
  <c r="F17" i="43"/>
  <c r="E17" i="43"/>
  <c r="D17" i="43"/>
  <c r="C17" i="43"/>
  <c r="G16" i="43"/>
  <c r="F16" i="43"/>
  <c r="E16" i="43"/>
  <c r="M16" i="43" s="1"/>
  <c r="D16" i="43"/>
  <c r="C16" i="43"/>
  <c r="G15" i="43"/>
  <c r="F15" i="43"/>
  <c r="E15" i="43"/>
  <c r="D15" i="43"/>
  <c r="C15" i="43"/>
  <c r="G14" i="43"/>
  <c r="F14" i="43"/>
  <c r="E14" i="43"/>
  <c r="D14" i="43"/>
  <c r="C14" i="43"/>
  <c r="G13" i="43"/>
  <c r="F13" i="43"/>
  <c r="E13" i="43"/>
  <c r="D13" i="43"/>
  <c r="C13" i="43"/>
  <c r="G12" i="43"/>
  <c r="F12" i="43"/>
  <c r="E12" i="43"/>
  <c r="D12" i="43"/>
  <c r="Q12" i="43" s="1"/>
  <c r="C12" i="43"/>
  <c r="G11" i="43"/>
  <c r="F11" i="43"/>
  <c r="E11" i="43"/>
  <c r="D11" i="43"/>
  <c r="C11" i="43"/>
  <c r="G10" i="43"/>
  <c r="F10" i="43"/>
  <c r="E10" i="43"/>
  <c r="D10" i="43"/>
  <c r="R10" i="43" s="1"/>
  <c r="C10" i="43"/>
  <c r="G9" i="43"/>
  <c r="F9" i="43"/>
  <c r="E9" i="43"/>
  <c r="D9" i="43"/>
  <c r="Q9" i="43" s="1"/>
  <c r="C9" i="43"/>
  <c r="G8" i="43"/>
  <c r="F8" i="43"/>
  <c r="E8" i="43"/>
  <c r="D8" i="43"/>
  <c r="C8" i="43"/>
  <c r="G7" i="43"/>
  <c r="G6" i="43"/>
  <c r="G5" i="43"/>
  <c r="G4" i="43"/>
  <c r="G3" i="43"/>
  <c r="F7" i="43"/>
  <c r="F6" i="43"/>
  <c r="F5" i="43"/>
  <c r="F4" i="43"/>
  <c r="F3" i="43"/>
  <c r="E7" i="43"/>
  <c r="E6" i="43"/>
  <c r="E5" i="43"/>
  <c r="E4" i="43"/>
  <c r="E3" i="43"/>
  <c r="D7" i="43"/>
  <c r="D6" i="43"/>
  <c r="D5" i="43"/>
  <c r="D4" i="43"/>
  <c r="R4" i="43" s="1"/>
  <c r="D3" i="43"/>
  <c r="Q3" i="43" s="1"/>
  <c r="C7" i="43"/>
  <c r="C6" i="43"/>
  <c r="C5" i="43"/>
  <c r="C4" i="43"/>
  <c r="L4" i="43" s="1"/>
  <c r="C3" i="43"/>
  <c r="AO199" i="43" l="1"/>
  <c r="AO64" i="43"/>
  <c r="AN64" i="43"/>
  <c r="AM13" i="43"/>
  <c r="AO57" i="43"/>
  <c r="AM99" i="43"/>
  <c r="AO101" i="43"/>
  <c r="AM103" i="43"/>
  <c r="AM145" i="43"/>
  <c r="AO185" i="43"/>
  <c r="AG24" i="43"/>
  <c r="AO39" i="43"/>
  <c r="AO41" i="43"/>
  <c r="AO83" i="43"/>
  <c r="AO85" i="43"/>
  <c r="AO171" i="43"/>
  <c r="AO213" i="43"/>
  <c r="AN81" i="43"/>
  <c r="AO68" i="43"/>
  <c r="AN83" i="43"/>
  <c r="AO70" i="43"/>
  <c r="AN85" i="43"/>
  <c r="AN125" i="43"/>
  <c r="AO112" i="43"/>
  <c r="AN127" i="43"/>
  <c r="AO152" i="43"/>
  <c r="AO154" i="43"/>
  <c r="AN211" i="43"/>
  <c r="AO198" i="43"/>
  <c r="AN213" i="43"/>
  <c r="AM9" i="43"/>
  <c r="AO11" i="43"/>
  <c r="AO51" i="43"/>
  <c r="AO53" i="43"/>
  <c r="AN68" i="43"/>
  <c r="AM55" i="43"/>
  <c r="AN70" i="43"/>
  <c r="AO97" i="43"/>
  <c r="AN112" i="43"/>
  <c r="AM141" i="43"/>
  <c r="AO181" i="43"/>
  <c r="AO6" i="43"/>
  <c r="AM5" i="43"/>
  <c r="AM143" i="43"/>
  <c r="AO187" i="43"/>
  <c r="AO189" i="43"/>
  <c r="AO81" i="43"/>
  <c r="AG110" i="43"/>
  <c r="AO127" i="43"/>
  <c r="AO167" i="43"/>
  <c r="AO211" i="43"/>
  <c r="AM24" i="43"/>
  <c r="AN171" i="43"/>
  <c r="AO35" i="43"/>
  <c r="AO37" i="43"/>
  <c r="AO77" i="43"/>
  <c r="AO119" i="43"/>
  <c r="AO121" i="43"/>
  <c r="AO123" i="43"/>
  <c r="AG194" i="43"/>
  <c r="AM158" i="43"/>
  <c r="AN119" i="43"/>
  <c r="AN121" i="43"/>
  <c r="AN123" i="43"/>
  <c r="AN207" i="43"/>
  <c r="AN209" i="43"/>
  <c r="AO29" i="43"/>
  <c r="AO31" i="43"/>
  <c r="AG58" i="43"/>
  <c r="AO73" i="43"/>
  <c r="AO75" i="43"/>
  <c r="AO115" i="43"/>
  <c r="AO117" i="43"/>
  <c r="AO159" i="43"/>
  <c r="AM161" i="43"/>
  <c r="AO201" i="43"/>
  <c r="AO203" i="43"/>
  <c r="AM200" i="43"/>
  <c r="AG40" i="43"/>
  <c r="AO16" i="43"/>
  <c r="AM56" i="43"/>
  <c r="AN71" i="43"/>
  <c r="AM58" i="43"/>
  <c r="AN73" i="43"/>
  <c r="AM60" i="43"/>
  <c r="AN75" i="43"/>
  <c r="AG124" i="43"/>
  <c r="AO100" i="43"/>
  <c r="AN115" i="43"/>
  <c r="AG126" i="43"/>
  <c r="AM102" i="43"/>
  <c r="AN117" i="43"/>
  <c r="AM142" i="43"/>
  <c r="AO144" i="43"/>
  <c r="AM146" i="43"/>
  <c r="AO186" i="43"/>
  <c r="AM59" i="43"/>
  <c r="AE8" i="43"/>
  <c r="AO27" i="43"/>
  <c r="AG52" i="43"/>
  <c r="AO67" i="43"/>
  <c r="AO69" i="43"/>
  <c r="AN214" i="43"/>
  <c r="AG36" i="43"/>
  <c r="AO12" i="43"/>
  <c r="AN27" i="43"/>
  <c r="AO52" i="43"/>
  <c r="AN67" i="43"/>
  <c r="AO54" i="43"/>
  <c r="AN69" i="43"/>
  <c r="AM94" i="43"/>
  <c r="AM96" i="43"/>
  <c r="AG122" i="43"/>
  <c r="AO98" i="43"/>
  <c r="AN113" i="43"/>
  <c r="AO138" i="43"/>
  <c r="AM140" i="43"/>
  <c r="AM182" i="43"/>
  <c r="AM95" i="43"/>
  <c r="AM15" i="43"/>
  <c r="AO17" i="43"/>
  <c r="AM23" i="43"/>
  <c r="AM8" i="43"/>
  <c r="AO10" i="43"/>
  <c r="AO34" i="43"/>
  <c r="AG21" i="43"/>
  <c r="AO36" i="43"/>
  <c r="AO76" i="43"/>
  <c r="AO78" i="43"/>
  <c r="AE4" i="43"/>
  <c r="AO19" i="43"/>
  <c r="AM21" i="43"/>
  <c r="AM61" i="43"/>
  <c r="AN76" i="43"/>
  <c r="AM63" i="43"/>
  <c r="AO65" i="43"/>
  <c r="AM105" i="43"/>
  <c r="AN120" i="43"/>
  <c r="AM107" i="43"/>
  <c r="AN122" i="43"/>
  <c r="AM147" i="43"/>
  <c r="AM149" i="43"/>
  <c r="AO151" i="43"/>
  <c r="AG176" i="43"/>
  <c r="AO191" i="43"/>
  <c r="AN206" i="43"/>
  <c r="AE178" i="43"/>
  <c r="AO193" i="43"/>
  <c r="AN208" i="43"/>
  <c r="AO105" i="43"/>
  <c r="AO59" i="43"/>
  <c r="AM57" i="43"/>
  <c r="AO28" i="43"/>
  <c r="AO18" i="43"/>
  <c r="AO15" i="43"/>
  <c r="AM198" i="43"/>
  <c r="AM197" i="43"/>
  <c r="AM194" i="43"/>
  <c r="AM192" i="43"/>
  <c r="AM191" i="43"/>
  <c r="AM190" i="43"/>
  <c r="AM189" i="43"/>
  <c r="AM187" i="43"/>
  <c r="AM153" i="43"/>
  <c r="AM152" i="43"/>
  <c r="AM151" i="43"/>
  <c r="AO150" i="43"/>
  <c r="AM148" i="43"/>
  <c r="AO147" i="43"/>
  <c r="AO145" i="43"/>
  <c r="AO143" i="43"/>
  <c r="AO140" i="43"/>
  <c r="AM108" i="43"/>
  <c r="AO107" i="43"/>
  <c r="AO106" i="43"/>
  <c r="AO104" i="43"/>
  <c r="AO103" i="43"/>
  <c r="AO102" i="43"/>
  <c r="AM101" i="43"/>
  <c r="AO99" i="43"/>
  <c r="AM97" i="43"/>
  <c r="AM64" i="43"/>
  <c r="AO63" i="43"/>
  <c r="AO62" i="43"/>
  <c r="AO61" i="43"/>
  <c r="AO55" i="43"/>
  <c r="AM54" i="43"/>
  <c r="AM53" i="43"/>
  <c r="AM52" i="43"/>
  <c r="AO26" i="43"/>
  <c r="AO24" i="43"/>
  <c r="AO22" i="43"/>
  <c r="AO21" i="43"/>
  <c r="AO20" i="43"/>
  <c r="AM19" i="43"/>
  <c r="AM17" i="43"/>
  <c r="AM12" i="43"/>
  <c r="AM11" i="43"/>
  <c r="AM10" i="43"/>
  <c r="AG211" i="43"/>
  <c r="AG171" i="43"/>
  <c r="AG169" i="43"/>
  <c r="AG165" i="43"/>
  <c r="AG127" i="43"/>
  <c r="AG125" i="43"/>
  <c r="AG81" i="43"/>
  <c r="AG41" i="43"/>
  <c r="AG39" i="43"/>
  <c r="AF111" i="43"/>
  <c r="Q20" i="43"/>
  <c r="R39" i="43"/>
  <c r="C106" i="44"/>
  <c r="D106" i="44" s="1"/>
  <c r="C138" i="44"/>
  <c r="D138" i="44" s="1"/>
  <c r="C139" i="44"/>
  <c r="D139" i="44" s="1"/>
  <c r="C109" i="44"/>
  <c r="D109" i="44" s="1"/>
  <c r="C126" i="44"/>
  <c r="D126" i="44" s="1"/>
  <c r="C111" i="44"/>
  <c r="D111" i="44" s="1"/>
  <c r="C143" i="44"/>
  <c r="D143" i="44" s="1"/>
  <c r="C113" i="44"/>
  <c r="D113" i="44" s="1"/>
  <c r="C134" i="44"/>
  <c r="D134" i="44" s="1"/>
  <c r="C133" i="44"/>
  <c r="D133" i="44" s="1"/>
  <c r="C119" i="44"/>
  <c r="D119" i="44" s="1"/>
  <c r="W7" i="44"/>
  <c r="W8" i="44" s="1"/>
  <c r="C121" i="44" s="1"/>
  <c r="D121" i="44" s="1"/>
  <c r="AG209" i="43"/>
  <c r="AG207" i="43"/>
  <c r="AG205" i="43"/>
  <c r="AG199" i="43"/>
  <c r="AG197" i="43"/>
  <c r="AG155" i="43"/>
  <c r="AG153" i="43"/>
  <c r="AG150" i="43"/>
  <c r="AG121" i="43"/>
  <c r="AG119" i="43"/>
  <c r="AG113" i="43"/>
  <c r="AG108" i="43"/>
  <c r="AG106" i="43"/>
  <c r="AG79" i="43"/>
  <c r="AG77" i="43"/>
  <c r="AG69" i="43"/>
  <c r="AG64" i="43"/>
  <c r="AG62" i="43"/>
  <c r="AG27" i="43"/>
  <c r="AG22" i="43"/>
  <c r="AG20" i="43"/>
  <c r="AG29" i="43"/>
  <c r="AG73" i="43"/>
  <c r="AG75" i="43"/>
  <c r="AG115" i="43"/>
  <c r="AG159" i="43"/>
  <c r="AG161" i="43"/>
  <c r="AG34" i="43"/>
  <c r="AG78" i="43"/>
  <c r="AG80" i="43"/>
  <c r="AG120" i="43"/>
  <c r="AG162" i="43"/>
  <c r="AG164" i="43"/>
  <c r="AG166" i="43"/>
  <c r="AG206" i="43"/>
  <c r="AG208" i="43"/>
  <c r="AF122" i="43"/>
  <c r="AM157" i="43"/>
  <c r="AO157" i="43"/>
  <c r="AO142" i="43"/>
  <c r="AM109" i="43"/>
  <c r="AO109" i="43"/>
  <c r="AO195" i="43"/>
  <c r="AM195" i="43"/>
  <c r="AO25" i="43"/>
  <c r="AO180" i="43"/>
  <c r="AM180" i="43"/>
  <c r="AO184" i="43"/>
  <c r="AM184" i="43"/>
  <c r="AO23" i="43"/>
  <c r="AM144" i="43"/>
  <c r="AM98" i="43"/>
  <c r="AM201" i="43"/>
  <c r="AO56" i="43"/>
  <c r="AO66" i="43"/>
  <c r="AM66" i="43"/>
  <c r="AO196" i="43"/>
  <c r="AM196" i="43"/>
  <c r="AO96" i="43"/>
  <c r="AM139" i="43"/>
  <c r="AO183" i="43"/>
  <c r="AM183" i="43"/>
  <c r="AO58" i="43"/>
  <c r="AM181" i="43"/>
  <c r="AM159" i="43"/>
  <c r="AM33" i="43"/>
  <c r="AO33" i="43"/>
  <c r="AO205" i="43"/>
  <c r="AO161" i="43"/>
  <c r="AM14" i="43"/>
  <c r="AO14" i="43"/>
  <c r="AO188" i="43"/>
  <c r="AM188" i="43"/>
  <c r="AM186" i="43"/>
  <c r="AM16" i="43"/>
  <c r="AO111" i="43"/>
  <c r="AM111" i="43"/>
  <c r="AM155" i="43"/>
  <c r="AO155" i="43"/>
  <c r="AM100" i="43"/>
  <c r="AO146" i="43"/>
  <c r="AM138" i="43"/>
  <c r="AO110" i="43"/>
  <c r="AM110" i="43"/>
  <c r="AM156" i="43"/>
  <c r="AO156" i="43"/>
  <c r="AO71" i="43"/>
  <c r="AO60" i="43"/>
  <c r="AM154" i="43"/>
  <c r="AO114" i="43"/>
  <c r="AG196" i="43"/>
  <c r="AG178" i="43"/>
  <c r="AM176" i="43"/>
  <c r="AM48" i="43"/>
  <c r="AG14" i="43"/>
  <c r="AG16" i="43"/>
  <c r="AG56" i="43"/>
  <c r="AG60" i="43"/>
  <c r="AG100" i="43"/>
  <c r="AG142" i="43"/>
  <c r="AF144" i="43"/>
  <c r="AG146" i="43"/>
  <c r="AG186" i="43"/>
  <c r="AG188" i="43"/>
  <c r="AF40" i="43"/>
  <c r="AG42" i="43"/>
  <c r="AG82" i="43"/>
  <c r="AG84" i="43"/>
  <c r="AF124" i="43"/>
  <c r="AF126" i="43"/>
  <c r="AG128" i="43"/>
  <c r="AG168" i="43"/>
  <c r="AG170" i="43"/>
  <c r="AG212" i="43"/>
  <c r="AG214" i="43"/>
  <c r="Q23" i="43"/>
  <c r="Q25" i="43"/>
  <c r="Q28" i="43"/>
  <c r="M17" i="43"/>
  <c r="M9" i="43"/>
  <c r="AG19" i="43"/>
  <c r="AG61" i="43"/>
  <c r="AG63" i="43"/>
  <c r="AG65" i="43"/>
  <c r="AG105" i="43"/>
  <c r="AG147" i="43"/>
  <c r="AG4" i="43"/>
  <c r="AG6" i="43"/>
  <c r="AG46" i="43"/>
  <c r="AG48" i="43"/>
  <c r="AG132" i="43"/>
  <c r="AF119" i="43"/>
  <c r="AG71" i="43"/>
  <c r="K12" i="43"/>
  <c r="S15" i="43"/>
  <c r="K28" i="43"/>
  <c r="AE54" i="43"/>
  <c r="AG28" i="43"/>
  <c r="AG30" i="43"/>
  <c r="AG114" i="43"/>
  <c r="AG116" i="43"/>
  <c r="AG200" i="43"/>
  <c r="AG210" i="43"/>
  <c r="AG91" i="43"/>
  <c r="AG177" i="43"/>
  <c r="AG203" i="43"/>
  <c r="AG117" i="43"/>
  <c r="AG157" i="43"/>
  <c r="AG38" i="43"/>
  <c r="AF213" i="43"/>
  <c r="AG204" i="43"/>
  <c r="AG144" i="43"/>
  <c r="AG31" i="43"/>
  <c r="AG201" i="43"/>
  <c r="AF85" i="43"/>
  <c r="AG15" i="43"/>
  <c r="AG17" i="43"/>
  <c r="AG57" i="43"/>
  <c r="AG68" i="43"/>
  <c r="AG70" i="43"/>
  <c r="AG101" i="43"/>
  <c r="AG103" i="43"/>
  <c r="AG152" i="43"/>
  <c r="AG143" i="43"/>
  <c r="AG154" i="43"/>
  <c r="AG185" i="43"/>
  <c r="AG187" i="43"/>
  <c r="AG198" i="43"/>
  <c r="AG189" i="43"/>
  <c r="AE184" i="43"/>
  <c r="AG26" i="43"/>
  <c r="AE135" i="43"/>
  <c r="AF82" i="43"/>
  <c r="AG9" i="43"/>
  <c r="AG11" i="43"/>
  <c r="AG51" i="43"/>
  <c r="AG53" i="43"/>
  <c r="AG95" i="43"/>
  <c r="AG97" i="43"/>
  <c r="AG139" i="43"/>
  <c r="AG141" i="43"/>
  <c r="AG181" i="43"/>
  <c r="AG67" i="43"/>
  <c r="AG83" i="43"/>
  <c r="AF41" i="43"/>
  <c r="M22" i="43"/>
  <c r="S36" i="43"/>
  <c r="AF167" i="43"/>
  <c r="AG167" i="43"/>
  <c r="AE141" i="43"/>
  <c r="AG66" i="43"/>
  <c r="S25" i="43"/>
  <c r="AG99" i="43"/>
  <c r="AG102" i="43"/>
  <c r="L16" i="43"/>
  <c r="L32" i="43"/>
  <c r="AG149" i="43"/>
  <c r="AG47" i="43"/>
  <c r="R3" i="43"/>
  <c r="AG137" i="43"/>
  <c r="AE9" i="43"/>
  <c r="K5" i="43"/>
  <c r="K19" i="43"/>
  <c r="Q22" i="43"/>
  <c r="R25" i="43"/>
  <c r="K35" i="43"/>
  <c r="Q38" i="43"/>
  <c r="R41" i="43"/>
  <c r="AG183" i="43"/>
  <c r="M42" i="43"/>
  <c r="AF74" i="43"/>
  <c r="AF116" i="43"/>
  <c r="AF160" i="43"/>
  <c r="AG163" i="43"/>
  <c r="AG112" i="43"/>
  <c r="M7" i="43"/>
  <c r="M23" i="43"/>
  <c r="R26" i="43"/>
  <c r="M39" i="43"/>
  <c r="R42" i="43"/>
  <c r="AG213" i="43"/>
  <c r="AG111" i="43"/>
  <c r="AG76" i="43"/>
  <c r="AG25" i="43"/>
  <c r="AE53" i="43"/>
  <c r="AF192" i="43"/>
  <c r="K3" i="43"/>
  <c r="AE55" i="43"/>
  <c r="AE5" i="43"/>
  <c r="AE49" i="43"/>
  <c r="AG156" i="43"/>
  <c r="AG35" i="43"/>
  <c r="AG3" i="43"/>
  <c r="AF123" i="43"/>
  <c r="AF209" i="43"/>
  <c r="AG123" i="43"/>
  <c r="AF20" i="43"/>
  <c r="AG192" i="43"/>
  <c r="AG55" i="43"/>
  <c r="M4" i="43"/>
  <c r="M18" i="43"/>
  <c r="Q21" i="43"/>
  <c r="M34" i="43"/>
  <c r="Q37" i="43"/>
  <c r="K22" i="43"/>
  <c r="AG85" i="43"/>
  <c r="AF100" i="43"/>
  <c r="AF77" i="43"/>
  <c r="AF78" i="43"/>
  <c r="L39" i="43"/>
  <c r="S9" i="43"/>
  <c r="AE175" i="43"/>
  <c r="AF190" i="43"/>
  <c r="AF70" i="43"/>
  <c r="AF191" i="43"/>
  <c r="K39" i="43"/>
  <c r="AE6" i="43"/>
  <c r="AF31" i="43"/>
  <c r="Q4" i="43"/>
  <c r="AF197" i="43"/>
  <c r="AF206" i="43"/>
  <c r="AF115" i="43"/>
  <c r="AF75" i="43"/>
  <c r="AF146" i="43"/>
  <c r="AF60" i="43"/>
  <c r="AF58" i="43"/>
  <c r="R38" i="43"/>
  <c r="AF200" i="43"/>
  <c r="AF207" i="43"/>
  <c r="AF187" i="43"/>
  <c r="Q27" i="43"/>
  <c r="R36" i="43"/>
  <c r="S20" i="43"/>
  <c r="AF196" i="43"/>
  <c r="AF212" i="43"/>
  <c r="AF80" i="43"/>
  <c r="S14" i="43"/>
  <c r="K21" i="43"/>
  <c r="K27" i="43"/>
  <c r="S30" i="43"/>
  <c r="K37" i="43"/>
  <c r="R20" i="43"/>
  <c r="AF125" i="43"/>
  <c r="AF83" i="43"/>
  <c r="AF194" i="43"/>
  <c r="AF210" i="43"/>
  <c r="AF128" i="43"/>
  <c r="AF26" i="43"/>
  <c r="M15" i="43"/>
  <c r="M31" i="43"/>
  <c r="Q34" i="43"/>
  <c r="AF114" i="43"/>
  <c r="AE181" i="43"/>
  <c r="Q18" i="43"/>
  <c r="S31" i="43"/>
  <c r="Q15" i="43"/>
  <c r="AE90" i="43"/>
  <c r="Q10" i="43"/>
  <c r="AF106" i="43"/>
  <c r="AF104" i="43"/>
  <c r="AF66" i="43"/>
  <c r="AF68" i="43"/>
  <c r="AF79" i="43"/>
  <c r="AE50" i="43"/>
  <c r="AF109" i="43"/>
  <c r="AE95" i="43"/>
  <c r="AF110" i="43"/>
  <c r="AF127" i="43"/>
  <c r="AF112" i="43"/>
  <c r="AE98" i="43"/>
  <c r="AF147" i="43"/>
  <c r="AF157" i="43"/>
  <c r="AF169" i="43"/>
  <c r="AE134" i="43"/>
  <c r="AF166" i="43"/>
  <c r="AF170" i="43"/>
  <c r="AF150" i="43"/>
  <c r="AF154" i="43"/>
  <c r="AF159" i="43"/>
  <c r="AF153" i="43"/>
  <c r="AF162" i="43"/>
  <c r="AF108" i="43"/>
  <c r="AF101" i="43"/>
  <c r="AE99" i="43"/>
  <c r="AF59" i="43"/>
  <c r="AF69" i="43"/>
  <c r="AF72" i="43"/>
  <c r="AF67" i="43"/>
  <c r="AF62" i="43"/>
  <c r="AF61" i="43"/>
  <c r="AE56" i="43"/>
  <c r="AF71" i="43"/>
  <c r="AE46" i="43"/>
  <c r="AE183" i="43"/>
  <c r="AE186" i="43"/>
  <c r="AF199" i="43"/>
  <c r="AF202" i="43"/>
  <c r="AE176" i="43"/>
  <c r="AF189" i="43"/>
  <c r="AF205" i="43"/>
  <c r="AF208" i="43"/>
  <c r="AF203" i="43"/>
  <c r="AE177" i="43"/>
  <c r="AE179" i="43"/>
  <c r="AE182" i="43"/>
  <c r="AF195" i="43"/>
  <c r="AF211" i="43"/>
  <c r="AE185" i="43"/>
  <c r="AF198" i="43"/>
  <c r="AF214" i="43"/>
  <c r="AF201" i="43"/>
  <c r="AF188" i="43"/>
  <c r="AF204" i="43"/>
  <c r="AF156" i="43"/>
  <c r="AF143" i="43"/>
  <c r="AE133" i="43"/>
  <c r="AE136" i="43"/>
  <c r="AF149" i="43"/>
  <c r="AF165" i="43"/>
  <c r="AE139" i="43"/>
  <c r="AF152" i="43"/>
  <c r="AF168" i="43"/>
  <c r="AE140" i="43"/>
  <c r="AE142" i="43"/>
  <c r="AF155" i="43"/>
  <c r="AF171" i="43"/>
  <c r="AF158" i="43"/>
  <c r="AE132" i="43"/>
  <c r="AF145" i="43"/>
  <c r="AF161" i="43"/>
  <c r="AF148" i="43"/>
  <c r="AF164" i="43"/>
  <c r="AF117" i="43"/>
  <c r="AE91" i="43"/>
  <c r="AF120" i="43"/>
  <c r="AE94" i="43"/>
  <c r="AE97" i="43"/>
  <c r="AF113" i="43"/>
  <c r="AE89" i="43"/>
  <c r="AF102" i="43"/>
  <c r="AF118" i="43"/>
  <c r="AE92" i="43"/>
  <c r="AF105" i="43"/>
  <c r="AF121" i="43"/>
  <c r="AE96" i="43"/>
  <c r="AE52" i="43"/>
  <c r="AF65" i="43"/>
  <c r="AF81" i="43"/>
  <c r="AF84" i="43"/>
  <c r="AE48" i="43"/>
  <c r="AF57" i="43"/>
  <c r="AF73" i="43"/>
  <c r="AE51" i="43"/>
  <c r="AF64" i="43"/>
  <c r="AE47" i="43"/>
  <c r="M28" i="43"/>
  <c r="K7" i="43"/>
  <c r="L7" i="43"/>
  <c r="K34" i="43"/>
  <c r="R34" i="43"/>
  <c r="R9" i="43"/>
  <c r="AF22" i="43"/>
  <c r="AF42" i="43"/>
  <c r="AF16" i="43"/>
  <c r="L34" i="43"/>
  <c r="R31" i="43"/>
  <c r="L12" i="43"/>
  <c r="Q31" i="43"/>
  <c r="S4" i="43"/>
  <c r="K17" i="43"/>
  <c r="L23" i="43"/>
  <c r="K33" i="43"/>
  <c r="AF36" i="43"/>
  <c r="AE12" i="43"/>
  <c r="M12" i="43"/>
  <c r="K38" i="43"/>
  <c r="Q26" i="43"/>
  <c r="AE7" i="43"/>
  <c r="K18" i="43"/>
  <c r="R22" i="43"/>
  <c r="L18" i="43"/>
  <c r="AF29" i="43"/>
  <c r="K23" i="43"/>
  <c r="Q42" i="43"/>
  <c r="L15" i="43"/>
  <c r="L31" i="43"/>
  <c r="S41" i="43"/>
  <c r="R18" i="43"/>
  <c r="R15" i="43"/>
  <c r="AF27" i="43"/>
  <c r="L13" i="43"/>
  <c r="M13" i="43"/>
  <c r="Q16" i="43"/>
  <c r="R16" i="43"/>
  <c r="S16" i="43"/>
  <c r="L29" i="43"/>
  <c r="M29" i="43"/>
  <c r="Q32" i="43"/>
  <c r="R32" i="43"/>
  <c r="AF37" i="43"/>
  <c r="M6" i="43"/>
  <c r="L6" i="43"/>
  <c r="K6" i="43"/>
  <c r="L10" i="43"/>
  <c r="K10" i="43"/>
  <c r="Q13" i="43"/>
  <c r="R13" i="43"/>
  <c r="S13" i="43"/>
  <c r="S19" i="43"/>
  <c r="Q19" i="43"/>
  <c r="L26" i="43"/>
  <c r="K26" i="43"/>
  <c r="Q29" i="43"/>
  <c r="R29" i="43"/>
  <c r="S29" i="43"/>
  <c r="Q35" i="43"/>
  <c r="S35" i="43"/>
  <c r="L42" i="43"/>
  <c r="K42" i="43"/>
  <c r="K13" i="43"/>
  <c r="S27" i="43"/>
  <c r="L20" i="43"/>
  <c r="L36" i="43"/>
  <c r="K16" i="43"/>
  <c r="K29" i="43"/>
  <c r="R27" i="43"/>
  <c r="L17" i="43"/>
  <c r="L33" i="43"/>
  <c r="K32" i="43"/>
  <c r="Q5" i="43"/>
  <c r="R5" i="43"/>
  <c r="S5" i="43"/>
  <c r="M14" i="43"/>
  <c r="L14" i="43"/>
  <c r="K14" i="43"/>
  <c r="Q17" i="43"/>
  <c r="R17" i="43"/>
  <c r="S17" i="43"/>
  <c r="M20" i="43"/>
  <c r="K20" i="43"/>
  <c r="M30" i="43"/>
  <c r="L30" i="43"/>
  <c r="K30" i="43"/>
  <c r="R33" i="43"/>
  <c r="S33" i="43"/>
  <c r="M36" i="43"/>
  <c r="K36" i="43"/>
  <c r="Q39" i="43"/>
  <c r="S39" i="43"/>
  <c r="AF35" i="43"/>
  <c r="Q6" i="43"/>
  <c r="R6" i="43"/>
  <c r="S6" i="43"/>
  <c r="M11" i="43"/>
  <c r="L11" i="43"/>
  <c r="R14" i="43"/>
  <c r="Q14" i="43"/>
  <c r="M27" i="43"/>
  <c r="L27" i="43"/>
  <c r="R30" i="43"/>
  <c r="Q30" i="43"/>
  <c r="M33" i="43"/>
  <c r="K40" i="43"/>
  <c r="M40" i="43"/>
  <c r="L40" i="43"/>
  <c r="AE14" i="43"/>
  <c r="AF14" i="43"/>
  <c r="Q7" i="43"/>
  <c r="R7" i="43"/>
  <c r="S7" i="43"/>
  <c r="M24" i="43"/>
  <c r="L24" i="43"/>
  <c r="K24" i="43"/>
  <c r="Q8" i="43"/>
  <c r="R8" i="43"/>
  <c r="S8" i="43"/>
  <c r="Q24" i="43"/>
  <c r="R24" i="43"/>
  <c r="S24" i="43"/>
  <c r="AF19" i="43"/>
  <c r="AF39" i="43"/>
  <c r="AE10" i="43"/>
  <c r="Q33" i="43"/>
  <c r="Q40" i="43"/>
  <c r="R40" i="43"/>
  <c r="S40" i="43"/>
  <c r="M8" i="43"/>
  <c r="L8" i="43"/>
  <c r="K8" i="43"/>
  <c r="Q11" i="43"/>
  <c r="R11" i="43"/>
  <c r="S11" i="43"/>
  <c r="AF17" i="43"/>
  <c r="AF34" i="43"/>
  <c r="L5" i="43"/>
  <c r="L21" i="43"/>
  <c r="M5" i="43"/>
  <c r="M21" i="43"/>
  <c r="L37" i="43"/>
  <c r="M37" i="43"/>
  <c r="AF15" i="43"/>
  <c r="M3" i="43"/>
  <c r="M19" i="43"/>
  <c r="S22" i="43"/>
  <c r="M35" i="43"/>
  <c r="S38" i="43"/>
  <c r="M10" i="43"/>
  <c r="S32" i="43"/>
  <c r="AE11" i="43"/>
  <c r="K11" i="43"/>
  <c r="M26" i="43"/>
  <c r="L3" i="43"/>
  <c r="L19" i="43"/>
  <c r="L35" i="43"/>
  <c r="K9" i="43"/>
  <c r="K25" i="43"/>
  <c r="K41" i="43"/>
  <c r="S34" i="43"/>
  <c r="S18" i="43"/>
  <c r="AF33" i="43"/>
  <c r="K4" i="43"/>
  <c r="L9" i="43"/>
  <c r="L25" i="43"/>
  <c r="L41" i="43"/>
  <c r="S23" i="43"/>
  <c r="AF18" i="43"/>
  <c r="S3" i="43"/>
  <c r="AF38" i="43"/>
  <c r="AF32" i="43"/>
  <c r="K15" i="43"/>
  <c r="K31" i="43"/>
  <c r="S28" i="43"/>
  <c r="R23" i="43"/>
  <c r="S12" i="43"/>
  <c r="R28" i="43"/>
  <c r="R12" i="43"/>
  <c r="AF24" i="43"/>
  <c r="S37" i="43"/>
  <c r="S21" i="43"/>
  <c r="AF30" i="43"/>
  <c r="S42" i="43"/>
  <c r="R37" i="43"/>
  <c r="S26" i="43"/>
  <c r="R21" i="43"/>
  <c r="S10" i="43"/>
  <c r="AF28" i="43"/>
  <c r="AF23" i="43"/>
  <c r="F12" i="36"/>
  <c r="F11" i="36"/>
  <c r="E12" i="36"/>
  <c r="E11" i="36"/>
  <c r="E10" i="36"/>
  <c r="E9" i="36"/>
  <c r="E13" i="36"/>
  <c r="E17" i="36"/>
  <c r="E16" i="36"/>
  <c r="E15" i="36"/>
  <c r="E14" i="36"/>
  <c r="F14" i="36"/>
  <c r="F15" i="36"/>
  <c r="C140" i="44" l="1"/>
  <c r="D140" i="44" s="1"/>
  <c r="C129" i="44"/>
  <c r="D129" i="44" s="1"/>
  <c r="C127" i="44"/>
  <c r="D127" i="44" s="1"/>
  <c r="C105" i="44"/>
  <c r="D105" i="44" s="1"/>
  <c r="C122" i="44"/>
  <c r="D122" i="44" s="1"/>
  <c r="C118" i="44"/>
  <c r="D118" i="44" s="1"/>
  <c r="C116" i="44"/>
  <c r="D116" i="44" s="1"/>
  <c r="C136" i="44"/>
  <c r="D136" i="44" s="1"/>
  <c r="C141" i="44"/>
  <c r="D141" i="44" s="1"/>
  <c r="C115" i="44"/>
  <c r="D115" i="44" s="1"/>
  <c r="C135" i="44"/>
  <c r="D135" i="44" s="1"/>
  <c r="C112" i="44"/>
  <c r="D112" i="44" s="1"/>
  <c r="C125" i="44"/>
  <c r="D125" i="44" s="1"/>
  <c r="C131" i="44"/>
  <c r="D131" i="44" s="1"/>
  <c r="C130" i="44"/>
  <c r="D130" i="44" s="1"/>
  <c r="C107" i="44"/>
  <c r="D107" i="44" s="1"/>
  <c r="C128" i="44"/>
  <c r="D128" i="44" s="1"/>
  <c r="C120" i="44"/>
  <c r="D120" i="44" s="1"/>
  <c r="C104" i="44"/>
  <c r="D104" i="44" s="1"/>
  <c r="C123" i="44"/>
  <c r="D123" i="44" s="1"/>
  <c r="C137" i="44"/>
  <c r="D137" i="44" s="1"/>
  <c r="C114" i="44"/>
  <c r="D114" i="44" s="1"/>
  <c r="C110" i="44"/>
  <c r="D110" i="44" s="1"/>
  <c r="C124" i="44"/>
  <c r="D124" i="44" s="1"/>
  <c r="W9" i="44"/>
  <c r="C117" i="44" s="1"/>
  <c r="D117" i="44" s="1"/>
  <c r="F34" i="36"/>
  <c r="F35" i="36"/>
  <c r="F36" i="36"/>
  <c r="F37" i="36"/>
  <c r="F33" i="36"/>
  <c r="F29" i="36"/>
  <c r="F30" i="36"/>
  <c r="F31" i="36"/>
  <c r="F32" i="36"/>
  <c r="F28" i="36"/>
  <c r="F24" i="36"/>
  <c r="F25" i="36"/>
  <c r="F26" i="36"/>
  <c r="F27" i="36"/>
  <c r="F23" i="36"/>
  <c r="F19" i="36"/>
  <c r="F20" i="36"/>
  <c r="F21" i="36"/>
  <c r="F22" i="36"/>
  <c r="F18" i="36"/>
  <c r="F16" i="36"/>
  <c r="F17" i="36"/>
  <c r="F39" i="36"/>
  <c r="F40" i="36"/>
  <c r="F41" i="36"/>
  <c r="F42" i="36"/>
  <c r="F38" i="36"/>
  <c r="D26" i="36"/>
  <c r="D27" i="36"/>
  <c r="E39" i="36"/>
  <c r="E40" i="36"/>
  <c r="E41" i="36"/>
  <c r="E42" i="36"/>
  <c r="E38" i="36"/>
  <c r="E34" i="36"/>
  <c r="E35" i="36"/>
  <c r="E36" i="36"/>
  <c r="E37" i="36"/>
  <c r="E33" i="36"/>
  <c r="E29" i="36"/>
  <c r="E30" i="36"/>
  <c r="E31" i="36"/>
  <c r="E32" i="36"/>
  <c r="E28" i="36"/>
  <c r="E24" i="36"/>
  <c r="E25" i="36"/>
  <c r="E26" i="36"/>
  <c r="E27" i="36"/>
  <c r="E23" i="36"/>
  <c r="E19" i="36"/>
  <c r="E20" i="36"/>
  <c r="E21" i="36"/>
  <c r="E22" i="36"/>
  <c r="E18" i="36"/>
  <c r="L84" i="36"/>
  <c r="K84" i="36"/>
  <c r="L83" i="36"/>
  <c r="L81" i="36"/>
  <c r="M81" i="36"/>
  <c r="R80" i="36"/>
  <c r="K80" i="36"/>
  <c r="R79" i="36"/>
  <c r="M79" i="36"/>
  <c r="R78" i="36"/>
  <c r="L76" i="36"/>
  <c r="K76" i="36"/>
  <c r="R75" i="36"/>
  <c r="M75" i="36"/>
  <c r="R74" i="36"/>
  <c r="L73" i="36"/>
  <c r="M73" i="36"/>
  <c r="R72" i="36"/>
  <c r="M72" i="36"/>
  <c r="Q73" i="36"/>
  <c r="L68" i="36"/>
  <c r="K68" i="36"/>
  <c r="L67" i="36"/>
  <c r="M67" i="36"/>
  <c r="R67" i="36"/>
  <c r="L66" i="36"/>
  <c r="K66" i="36"/>
  <c r="Q66" i="36"/>
  <c r="K62" i="36"/>
  <c r="K60" i="36"/>
  <c r="L59" i="36"/>
  <c r="M59" i="36"/>
  <c r="L58" i="36"/>
  <c r="M58" i="36"/>
  <c r="K54" i="36"/>
  <c r="K52" i="36"/>
  <c r="M51" i="36"/>
  <c r="R85" i="36"/>
  <c r="M85" i="36"/>
  <c r="L85" i="36"/>
  <c r="K85" i="36"/>
  <c r="S84" i="36"/>
  <c r="R84" i="36"/>
  <c r="Q84" i="36"/>
  <c r="M84" i="36"/>
  <c r="R83" i="36"/>
  <c r="M83" i="36"/>
  <c r="K83" i="36"/>
  <c r="R82" i="36"/>
  <c r="M82" i="36"/>
  <c r="L82" i="36"/>
  <c r="K82" i="36"/>
  <c r="R81" i="36"/>
  <c r="S80" i="36"/>
  <c r="Q80" i="36"/>
  <c r="S79" i="36"/>
  <c r="Q79" i="36"/>
  <c r="L79" i="36"/>
  <c r="K79" i="36"/>
  <c r="S78" i="36"/>
  <c r="Q78" i="36"/>
  <c r="M78" i="36"/>
  <c r="L78" i="36"/>
  <c r="K78" i="36"/>
  <c r="S77" i="36"/>
  <c r="R77" i="36"/>
  <c r="Q77" i="36"/>
  <c r="M77" i="36"/>
  <c r="L77" i="36"/>
  <c r="K77" i="36"/>
  <c r="R76" i="36"/>
  <c r="M76" i="36"/>
  <c r="Q75" i="36"/>
  <c r="S74" i="36"/>
  <c r="Q74" i="36"/>
  <c r="M74" i="36"/>
  <c r="L74" i="36"/>
  <c r="K74" i="36"/>
  <c r="S73" i="36"/>
  <c r="R73" i="36"/>
  <c r="S72" i="36"/>
  <c r="R71" i="36"/>
  <c r="M71" i="36"/>
  <c r="L71" i="36"/>
  <c r="K71" i="36"/>
  <c r="S70" i="36"/>
  <c r="R70" i="36"/>
  <c r="Q70" i="36"/>
  <c r="M70" i="36"/>
  <c r="L70" i="36"/>
  <c r="K70" i="36"/>
  <c r="S69" i="36"/>
  <c r="R69" i="36"/>
  <c r="Q69" i="36"/>
  <c r="M69" i="36"/>
  <c r="L69" i="36"/>
  <c r="K69" i="36"/>
  <c r="S68" i="36"/>
  <c r="R68" i="36"/>
  <c r="Q68" i="36"/>
  <c r="M68" i="36"/>
  <c r="S65" i="36"/>
  <c r="R65" i="36"/>
  <c r="Q65" i="36"/>
  <c r="M65" i="36"/>
  <c r="L65" i="36"/>
  <c r="K65" i="36"/>
  <c r="S64" i="36"/>
  <c r="R64" i="36"/>
  <c r="Q64" i="36"/>
  <c r="M64" i="36"/>
  <c r="L64" i="36"/>
  <c r="K64" i="36"/>
  <c r="S63" i="36"/>
  <c r="R63" i="36"/>
  <c r="Q63" i="36"/>
  <c r="M63" i="36"/>
  <c r="L63" i="36"/>
  <c r="K63" i="36"/>
  <c r="S62" i="36"/>
  <c r="R62" i="36"/>
  <c r="Q62" i="36"/>
  <c r="M62" i="36"/>
  <c r="L62" i="36"/>
  <c r="S61" i="36"/>
  <c r="R61" i="36"/>
  <c r="Q61" i="36"/>
  <c r="M61" i="36"/>
  <c r="L61" i="36"/>
  <c r="K61" i="36"/>
  <c r="S60" i="36"/>
  <c r="R60" i="36"/>
  <c r="Q60" i="36"/>
  <c r="M60" i="36"/>
  <c r="L60" i="36"/>
  <c r="S59" i="36"/>
  <c r="R59" i="36"/>
  <c r="Q59" i="36"/>
  <c r="S58" i="36"/>
  <c r="R58" i="36"/>
  <c r="Q58" i="36"/>
  <c r="S57" i="36"/>
  <c r="R57" i="36"/>
  <c r="Q57" i="36"/>
  <c r="M57" i="36"/>
  <c r="L57" i="36"/>
  <c r="K57" i="36"/>
  <c r="S56" i="36"/>
  <c r="R56" i="36"/>
  <c r="Q56" i="36"/>
  <c r="M56" i="36"/>
  <c r="L56" i="36"/>
  <c r="K56" i="36"/>
  <c r="S55" i="36"/>
  <c r="R55" i="36"/>
  <c r="Q55" i="36"/>
  <c r="M55" i="36"/>
  <c r="L55" i="36"/>
  <c r="K55" i="36"/>
  <c r="S54" i="36"/>
  <c r="R54" i="36"/>
  <c r="Q54" i="36"/>
  <c r="M54" i="36"/>
  <c r="L54" i="36"/>
  <c r="S53" i="36"/>
  <c r="R53" i="36"/>
  <c r="Q53" i="36"/>
  <c r="M53" i="36"/>
  <c r="L53" i="36"/>
  <c r="K53" i="36"/>
  <c r="S52" i="36"/>
  <c r="R52" i="36"/>
  <c r="Q52" i="36"/>
  <c r="M52" i="36"/>
  <c r="L52" i="36"/>
  <c r="S51" i="36"/>
  <c r="R51" i="36"/>
  <c r="Q51" i="36"/>
  <c r="L51" i="36"/>
  <c r="S50" i="36"/>
  <c r="R50" i="36"/>
  <c r="Q50" i="36"/>
  <c r="M50" i="36"/>
  <c r="L50" i="36"/>
  <c r="K50" i="36"/>
  <c r="S49" i="36"/>
  <c r="R49" i="36"/>
  <c r="Q49" i="36"/>
  <c r="M49" i="36"/>
  <c r="L49" i="36"/>
  <c r="K49" i="36"/>
  <c r="S48" i="36"/>
  <c r="R48" i="36"/>
  <c r="Q48" i="36"/>
  <c r="M48" i="36"/>
  <c r="L48" i="36"/>
  <c r="K48" i="36"/>
  <c r="S47" i="36"/>
  <c r="R47" i="36"/>
  <c r="Q47" i="36"/>
  <c r="M47" i="36"/>
  <c r="L47" i="36"/>
  <c r="K47" i="36"/>
  <c r="S46" i="36"/>
  <c r="R46" i="36"/>
  <c r="Q46" i="36"/>
  <c r="M46" i="36"/>
  <c r="L46" i="36"/>
  <c r="K46" i="36"/>
  <c r="C144" i="44" l="1"/>
  <c r="D144" i="44" s="1"/>
  <c r="C142" i="44"/>
  <c r="D142" i="44" s="1"/>
  <c r="C108" i="44"/>
  <c r="D108" i="44" s="1"/>
  <c r="C132" i="44"/>
  <c r="D132" i="44" s="1"/>
  <c r="C3" i="44"/>
  <c r="D3" i="44" s="1"/>
  <c r="Q81" i="36"/>
  <c r="S81" i="36"/>
  <c r="S76" i="36"/>
  <c r="Q76" i="36"/>
  <c r="K58" i="36"/>
  <c r="S66" i="36"/>
  <c r="L72" i="36"/>
  <c r="L80" i="36"/>
  <c r="Q85" i="36"/>
  <c r="K59" i="36"/>
  <c r="K75" i="36"/>
  <c r="M80" i="36"/>
  <c r="Q72" i="36"/>
  <c r="L75" i="36"/>
  <c r="S85" i="36"/>
  <c r="K72" i="36"/>
  <c r="S82" i="36"/>
  <c r="K51" i="36"/>
  <c r="K67" i="36"/>
  <c r="Q83" i="36"/>
  <c r="Q82" i="36"/>
  <c r="R66" i="36"/>
  <c r="K73" i="36"/>
  <c r="K81" i="36"/>
  <c r="M66" i="36"/>
  <c r="Q67" i="36"/>
  <c r="S67" i="36"/>
  <c r="S75" i="36"/>
  <c r="S83" i="36"/>
  <c r="S71" i="36" l="1"/>
  <c r="Q71" i="36"/>
  <c r="T28" i="8" l="1" a="1"/>
  <c r="T28" i="8" s="1"/>
  <c r="T29" i="8" a="1"/>
  <c r="T29" i="8" s="1"/>
  <c r="L12" i="36"/>
  <c r="L4" i="36"/>
  <c r="L5" i="36"/>
  <c r="K6" i="36"/>
  <c r="L6" i="36"/>
  <c r="M6" i="36"/>
  <c r="K7" i="36"/>
  <c r="L7" i="36"/>
  <c r="M7" i="36"/>
  <c r="L8" i="36"/>
  <c r="L9" i="36"/>
  <c r="L10" i="36"/>
  <c r="L11" i="36"/>
  <c r="L3" i="36"/>
  <c r="Q11" i="36"/>
  <c r="Q12" i="36"/>
  <c r="Q13" i="36"/>
  <c r="Q14" i="36"/>
  <c r="Q15" i="36"/>
  <c r="Q16" i="36"/>
  <c r="Q17" i="36"/>
  <c r="Q18" i="36"/>
  <c r="Q19" i="36"/>
  <c r="Q20" i="36"/>
  <c r="Q21" i="36"/>
  <c r="Q22" i="36"/>
  <c r="Q25" i="36"/>
  <c r="Q26" i="36"/>
  <c r="Q27" i="36"/>
  <c r="Q4" i="36"/>
  <c r="Q5" i="36"/>
  <c r="Q6" i="36"/>
  <c r="Q7" i="36"/>
  <c r="Q8" i="36"/>
  <c r="Q9" i="36"/>
  <c r="Q10" i="36"/>
  <c r="Q3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5" i="36"/>
  <c r="R4" i="36"/>
  <c r="R5" i="36"/>
  <c r="R6" i="36"/>
  <c r="R7" i="36"/>
  <c r="R8" i="36"/>
  <c r="R9" i="36"/>
  <c r="R10" i="36"/>
  <c r="R3" i="36"/>
  <c r="S4" i="36"/>
  <c r="S5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18" i="36"/>
  <c r="S19" i="36"/>
  <c r="S20" i="36"/>
  <c r="S21" i="36"/>
  <c r="S22" i="36"/>
  <c r="S25" i="36"/>
  <c r="S26" i="36"/>
  <c r="S27" i="36"/>
  <c r="S3" i="36"/>
  <c r="Q38" i="36"/>
  <c r="Q33" i="36"/>
  <c r="S28" i="36"/>
  <c r="K39" i="36"/>
  <c r="K40" i="36"/>
  <c r="M41" i="36"/>
  <c r="K42" i="36"/>
  <c r="M38" i="36"/>
  <c r="K34" i="36"/>
  <c r="M35" i="36"/>
  <c r="K36" i="36"/>
  <c r="K37" i="36"/>
  <c r="M33" i="36"/>
  <c r="K29" i="36"/>
  <c r="M30" i="36"/>
  <c r="K31" i="36"/>
  <c r="K32" i="36"/>
  <c r="K28" i="36"/>
  <c r="K24" i="36"/>
  <c r="M25" i="36"/>
  <c r="K26" i="36"/>
  <c r="K27" i="36"/>
  <c r="K23" i="36"/>
  <c r="M19" i="36"/>
  <c r="K20" i="36"/>
  <c r="K21" i="36"/>
  <c r="M22" i="36"/>
  <c r="K18" i="36"/>
  <c r="M14" i="36"/>
  <c r="K15" i="36"/>
  <c r="K16" i="36"/>
  <c r="K17" i="36"/>
  <c r="K13" i="36"/>
  <c r="G13" i="36"/>
  <c r="L13" i="36" s="1"/>
  <c r="G9" i="36"/>
  <c r="G10" i="36"/>
  <c r="G11" i="36"/>
  <c r="G12" i="36"/>
  <c r="G8" i="36"/>
  <c r="G4" i="36"/>
  <c r="G5" i="36"/>
  <c r="G6" i="36"/>
  <c r="G7" i="36"/>
  <c r="G3" i="36"/>
  <c r="S24" i="36"/>
  <c r="S23" i="36"/>
  <c r="M9" i="36"/>
  <c r="M10" i="36"/>
  <c r="K11" i="36"/>
  <c r="K12" i="36"/>
  <c r="K8" i="36"/>
  <c r="K5" i="36"/>
  <c r="K4" i="36"/>
  <c r="M3" i="36"/>
  <c r="G18" i="36"/>
  <c r="L18" i="36" s="1"/>
  <c r="G23" i="36"/>
  <c r="L23" i="36" s="1"/>
  <c r="G28" i="36"/>
  <c r="L28" i="36" s="1"/>
  <c r="G33" i="36"/>
  <c r="L33" i="36" s="1"/>
  <c r="G38" i="36"/>
  <c r="R38" i="36" s="1"/>
  <c r="G14" i="36"/>
  <c r="L14" i="36" s="1"/>
  <c r="G19" i="36"/>
  <c r="L19" i="36" s="1"/>
  <c r="G24" i="36"/>
  <c r="L24" i="36" s="1"/>
  <c r="G29" i="36"/>
  <c r="R29" i="36" s="1"/>
  <c r="G34" i="36"/>
  <c r="L34" i="36" s="1"/>
  <c r="G39" i="36"/>
  <c r="L39" i="36" s="1"/>
  <c r="G15" i="36"/>
  <c r="L15" i="36" s="1"/>
  <c r="G20" i="36"/>
  <c r="L20" i="36" s="1"/>
  <c r="G25" i="36"/>
  <c r="L25" i="36" s="1"/>
  <c r="G30" i="36"/>
  <c r="R30" i="36" s="1"/>
  <c r="G35" i="36"/>
  <c r="R35" i="36" s="1"/>
  <c r="G40" i="36"/>
  <c r="R40" i="36" s="1"/>
  <c r="G16" i="36"/>
  <c r="L16" i="36" s="1"/>
  <c r="G21" i="36"/>
  <c r="L21" i="36" s="1"/>
  <c r="G26" i="36"/>
  <c r="L26" i="36" s="1"/>
  <c r="G31" i="36"/>
  <c r="L31" i="36" s="1"/>
  <c r="G36" i="36"/>
  <c r="L36" i="36" s="1"/>
  <c r="G41" i="36"/>
  <c r="L41" i="36" s="1"/>
  <c r="G17" i="36"/>
  <c r="L17" i="36" s="1"/>
  <c r="G22" i="36"/>
  <c r="L22" i="36" s="1"/>
  <c r="G27" i="36"/>
  <c r="L27" i="36" s="1"/>
  <c r="G32" i="36"/>
  <c r="L32" i="36" s="1"/>
  <c r="G37" i="36"/>
  <c r="L37" i="36" s="1"/>
  <c r="G42" i="36"/>
  <c r="L42" i="36" s="1"/>
  <c r="R26" i="36" l="1"/>
  <c r="R27" i="36"/>
  <c r="S55" i="8"/>
  <c r="S56" i="8"/>
  <c r="S57" i="8"/>
  <c r="S65" i="8"/>
  <c r="S52" i="8"/>
  <c r="S42" i="8"/>
  <c r="S58" i="8"/>
  <c r="S43" i="8"/>
  <c r="S59" i="8"/>
  <c r="S44" i="8"/>
  <c r="S60" i="8"/>
  <c r="S45" i="8"/>
  <c r="S61" i="8"/>
  <c r="S46" i="8"/>
  <c r="S62" i="8"/>
  <c r="S47" i="8"/>
  <c r="S63" i="8"/>
  <c r="S48" i="8"/>
  <c r="S64" i="8"/>
  <c r="S49" i="8"/>
  <c r="S50" i="8"/>
  <c r="S51" i="8"/>
  <c r="S68" i="8"/>
  <c r="S69" i="8"/>
  <c r="S41" i="8"/>
  <c r="S67" i="8"/>
  <c r="S54" i="8"/>
  <c r="S66" i="8"/>
  <c r="S53" i="8"/>
  <c r="R42" i="8"/>
  <c r="R58" i="8"/>
  <c r="R43" i="8"/>
  <c r="R59" i="8"/>
  <c r="R54" i="8"/>
  <c r="R55" i="8"/>
  <c r="R44" i="8"/>
  <c r="R60" i="8"/>
  <c r="R69" i="8"/>
  <c r="R45" i="8"/>
  <c r="R61" i="8"/>
  <c r="R52" i="8"/>
  <c r="R53" i="8"/>
  <c r="R41" i="8"/>
  <c r="R56" i="8"/>
  <c r="R46" i="8"/>
  <c r="R62" i="8"/>
  <c r="R47" i="8"/>
  <c r="R63" i="8"/>
  <c r="R48" i="8"/>
  <c r="R64" i="8"/>
  <c r="R49" i="8"/>
  <c r="R65" i="8"/>
  <c r="R50" i="8"/>
  <c r="R66" i="8"/>
  <c r="R51" i="8"/>
  <c r="R67" i="8"/>
  <c r="R68" i="8"/>
  <c r="R57" i="8"/>
  <c r="K35" i="36"/>
  <c r="K33" i="36"/>
  <c r="Q37" i="36"/>
  <c r="Q34" i="36"/>
  <c r="S42" i="36"/>
  <c r="L30" i="36"/>
  <c r="S41" i="36"/>
  <c r="M24" i="36"/>
  <c r="S35" i="36"/>
  <c r="R41" i="36"/>
  <c r="M4" i="36"/>
  <c r="S34" i="36"/>
  <c r="R32" i="36"/>
  <c r="Q42" i="36"/>
  <c r="M13" i="36"/>
  <c r="Q41" i="36"/>
  <c r="M40" i="36"/>
  <c r="R42" i="36"/>
  <c r="S33" i="36"/>
  <c r="K22" i="36"/>
  <c r="R37" i="36"/>
  <c r="Q32" i="36"/>
  <c r="M32" i="36"/>
  <c r="M21" i="36"/>
  <c r="R33" i="36"/>
  <c r="K3" i="36"/>
  <c r="K41" i="36"/>
  <c r="L38" i="36"/>
  <c r="M27" i="36"/>
  <c r="S38" i="36"/>
  <c r="Q40" i="36"/>
  <c r="Q24" i="36"/>
  <c r="M37" i="36"/>
  <c r="K25" i="36"/>
  <c r="K14" i="36"/>
  <c r="R34" i="36"/>
  <c r="K38" i="36"/>
  <c r="L35" i="36"/>
  <c r="K30" i="36"/>
  <c r="M16" i="36"/>
  <c r="R24" i="36"/>
  <c r="L40" i="36"/>
  <c r="K19" i="36"/>
  <c r="S40" i="36"/>
  <c r="S32" i="36"/>
  <c r="R39" i="36"/>
  <c r="R31" i="36"/>
  <c r="R23" i="36"/>
  <c r="Q39" i="36"/>
  <c r="Q31" i="36"/>
  <c r="Q23" i="36"/>
  <c r="M11" i="36"/>
  <c r="K9" i="36"/>
  <c r="M42" i="36"/>
  <c r="M34" i="36"/>
  <c r="L29" i="36"/>
  <c r="M26" i="36"/>
  <c r="M18" i="36"/>
  <c r="K10" i="36"/>
  <c r="M29" i="36"/>
  <c r="S39" i="36"/>
  <c r="S31" i="36"/>
  <c r="Q30" i="36"/>
  <c r="M8" i="36"/>
  <c r="M39" i="36"/>
  <c r="M31" i="36"/>
  <c r="M23" i="36"/>
  <c r="M15" i="36"/>
  <c r="S30" i="36"/>
  <c r="Q29" i="36"/>
  <c r="M5" i="36"/>
  <c r="M36" i="36"/>
  <c r="M28" i="36"/>
  <c r="M20" i="36"/>
  <c r="M12" i="36"/>
  <c r="S37" i="36"/>
  <c r="S29" i="36"/>
  <c r="R36" i="36"/>
  <c r="R28" i="36"/>
  <c r="Q36" i="36"/>
  <c r="Q28" i="36"/>
  <c r="M17" i="36"/>
  <c r="S36" i="36"/>
  <c r="Q35" i="36"/>
  <c r="A51" i="15"/>
  <c r="A52" i="15"/>
  <c r="A53" i="15"/>
  <c r="A54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31" i="15"/>
  <c r="I27" i="19" l="1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I4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27" i="15"/>
  <c r="D54" i="15" s="1"/>
  <c r="I26" i="15"/>
  <c r="D53" i="15" s="1"/>
  <c r="I25" i="15"/>
  <c r="D52" i="15" s="1"/>
  <c r="I24" i="15"/>
  <c r="D51" i="15" s="1"/>
  <c r="I23" i="15"/>
  <c r="D50" i="15" s="1"/>
  <c r="I22" i="15"/>
  <c r="D49" i="15" s="1"/>
  <c r="I21" i="15"/>
  <c r="D48" i="15" s="1"/>
  <c r="I20" i="15"/>
  <c r="D47" i="15" s="1"/>
  <c r="I19" i="15"/>
  <c r="D46" i="15" s="1"/>
  <c r="I18" i="15"/>
  <c r="D45" i="15" s="1"/>
  <c r="I17" i="15"/>
  <c r="D44" i="15" s="1"/>
  <c r="I16" i="15"/>
  <c r="D43" i="15" s="1"/>
  <c r="I15" i="15"/>
  <c r="D42" i="15" s="1"/>
  <c r="I14" i="15"/>
  <c r="D41" i="15" s="1"/>
  <c r="I13" i="15"/>
  <c r="D40" i="15" s="1"/>
  <c r="I12" i="15"/>
  <c r="D39" i="15" s="1"/>
  <c r="I11" i="15"/>
  <c r="D38" i="15" s="1"/>
  <c r="I10" i="15"/>
  <c r="D37" i="15" s="1"/>
  <c r="I9" i="15"/>
  <c r="D36" i="15" s="1"/>
  <c r="I8" i="15"/>
  <c r="D35" i="15" s="1"/>
  <c r="I7" i="15"/>
  <c r="D34" i="15" s="1"/>
  <c r="I6" i="15"/>
  <c r="D33" i="15" s="1"/>
  <c r="I5" i="15"/>
  <c r="D32" i="15" s="1"/>
  <c r="I4" i="15"/>
  <c r="D31" i="15" s="1"/>
  <c r="L14" i="12" a="1"/>
  <c r="L14" i="12" s="1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L13" i="12" s="1" a="1"/>
  <c r="L13" i="12" s="1"/>
  <c r="I8" i="12"/>
  <c r="I7" i="12"/>
  <c r="I6" i="12"/>
  <c r="I5" i="12"/>
  <c r="I4" i="12"/>
  <c r="L4" i="17" l="1"/>
  <c r="L5" i="17" s="1"/>
  <c r="L6" i="17" s="1"/>
  <c r="L7" i="17" s="1"/>
  <c r="L8" i="17" s="1"/>
  <c r="L9" i="17" s="1"/>
  <c r="L10" i="17" s="1"/>
  <c r="L11" i="17" s="1"/>
  <c r="L12" i="17" s="1"/>
  <c r="L13" i="17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H24" i="13" l="1"/>
  <c r="H23" i="13"/>
  <c r="H22" i="13"/>
  <c r="H21" i="13"/>
  <c r="H20" i="13"/>
  <c r="G6" i="13" l="1"/>
  <c r="H6" i="13"/>
  <c r="J6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F5" i="19" l="1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4" i="19"/>
  <c r="J27" i="19"/>
  <c r="H27" i="19"/>
  <c r="G27" i="19"/>
  <c r="J26" i="19"/>
  <c r="H26" i="19"/>
  <c r="G26" i="19"/>
  <c r="J25" i="19"/>
  <c r="H25" i="19"/>
  <c r="G25" i="19"/>
  <c r="J24" i="19"/>
  <c r="H24" i="19"/>
  <c r="G24" i="19"/>
  <c r="J23" i="19"/>
  <c r="H23" i="19"/>
  <c r="G23" i="19"/>
  <c r="J22" i="19"/>
  <c r="H22" i="19"/>
  <c r="G22" i="19"/>
  <c r="J21" i="19"/>
  <c r="H21" i="19"/>
  <c r="G21" i="19"/>
  <c r="J20" i="19"/>
  <c r="H20" i="19"/>
  <c r="G20" i="19"/>
  <c r="J19" i="19"/>
  <c r="H19" i="19"/>
  <c r="G19" i="19"/>
  <c r="J18" i="19"/>
  <c r="H18" i="19"/>
  <c r="G18" i="19"/>
  <c r="J17" i="19"/>
  <c r="H17" i="19"/>
  <c r="G17" i="19"/>
  <c r="J16" i="19"/>
  <c r="H16" i="19"/>
  <c r="G16" i="19"/>
  <c r="J15" i="19"/>
  <c r="H15" i="19"/>
  <c r="G15" i="19"/>
  <c r="J14" i="19"/>
  <c r="H14" i="19"/>
  <c r="G14" i="19"/>
  <c r="J13" i="19"/>
  <c r="H13" i="19"/>
  <c r="G13" i="19"/>
  <c r="J12" i="19"/>
  <c r="H12" i="19"/>
  <c r="G12" i="19"/>
  <c r="J11" i="19"/>
  <c r="H11" i="19"/>
  <c r="G11" i="19"/>
  <c r="J10" i="19"/>
  <c r="H10" i="19"/>
  <c r="G10" i="19"/>
  <c r="J9" i="19"/>
  <c r="H9" i="19"/>
  <c r="G9" i="19"/>
  <c r="J8" i="19"/>
  <c r="H8" i="19"/>
  <c r="G8" i="19"/>
  <c r="J7" i="19"/>
  <c r="H7" i="19"/>
  <c r="G7" i="19"/>
  <c r="J6" i="19"/>
  <c r="H6" i="19"/>
  <c r="G6" i="19"/>
  <c r="J5" i="19"/>
  <c r="H5" i="19"/>
  <c r="G5" i="19"/>
  <c r="J4" i="19"/>
  <c r="H4" i="19"/>
  <c r="G4" i="19"/>
  <c r="L7" i="19" l="1"/>
  <c r="L6" i="19"/>
  <c r="L5" i="19"/>
  <c r="L13" i="19"/>
  <c r="L12" i="19"/>
  <c r="L11" i="19"/>
  <c r="L18" i="19"/>
  <c r="L19" i="19"/>
  <c r="L17" i="19"/>
  <c r="G5" i="15" l="1"/>
  <c r="B32" i="15" s="1"/>
  <c r="H5" i="15"/>
  <c r="C32" i="15" s="1"/>
  <c r="J5" i="15"/>
  <c r="E32" i="15" s="1"/>
  <c r="G6" i="15"/>
  <c r="B33" i="15" s="1"/>
  <c r="H6" i="15"/>
  <c r="C33" i="15" s="1"/>
  <c r="J6" i="15"/>
  <c r="E33" i="15" s="1"/>
  <c r="G7" i="15"/>
  <c r="B34" i="15" s="1"/>
  <c r="H7" i="15"/>
  <c r="C34" i="15" s="1"/>
  <c r="J7" i="15"/>
  <c r="E34" i="15" s="1"/>
  <c r="G8" i="15"/>
  <c r="B35" i="15" s="1"/>
  <c r="H8" i="15"/>
  <c r="C35" i="15" s="1"/>
  <c r="J8" i="15"/>
  <c r="E35" i="15" s="1"/>
  <c r="G9" i="15"/>
  <c r="B36" i="15" s="1"/>
  <c r="H9" i="15"/>
  <c r="C36" i="15" s="1"/>
  <c r="J9" i="15"/>
  <c r="E36" i="15" s="1"/>
  <c r="G10" i="15"/>
  <c r="B37" i="15" s="1"/>
  <c r="H10" i="15"/>
  <c r="C37" i="15" s="1"/>
  <c r="J10" i="15"/>
  <c r="E37" i="15" s="1"/>
  <c r="G11" i="15"/>
  <c r="B38" i="15" s="1"/>
  <c r="H11" i="15"/>
  <c r="C38" i="15" s="1"/>
  <c r="J11" i="15"/>
  <c r="E38" i="15" s="1"/>
  <c r="G12" i="15"/>
  <c r="B39" i="15" s="1"/>
  <c r="H12" i="15"/>
  <c r="C39" i="15" s="1"/>
  <c r="J12" i="15"/>
  <c r="E39" i="15" s="1"/>
  <c r="G13" i="15"/>
  <c r="B40" i="15" s="1"/>
  <c r="H13" i="15"/>
  <c r="C40" i="15" s="1"/>
  <c r="J13" i="15"/>
  <c r="E40" i="15" s="1"/>
  <c r="G14" i="15"/>
  <c r="B41" i="15" s="1"/>
  <c r="H14" i="15"/>
  <c r="C41" i="15" s="1"/>
  <c r="J14" i="15"/>
  <c r="E41" i="15" s="1"/>
  <c r="G15" i="15"/>
  <c r="B42" i="15" s="1"/>
  <c r="H15" i="15"/>
  <c r="C42" i="15" s="1"/>
  <c r="J15" i="15"/>
  <c r="E42" i="15" s="1"/>
  <c r="G16" i="15"/>
  <c r="B43" i="15" s="1"/>
  <c r="H16" i="15"/>
  <c r="C43" i="15" s="1"/>
  <c r="J16" i="15"/>
  <c r="E43" i="15" s="1"/>
  <c r="G17" i="15"/>
  <c r="B44" i="15" s="1"/>
  <c r="H17" i="15"/>
  <c r="C44" i="15" s="1"/>
  <c r="J17" i="15"/>
  <c r="E44" i="15" s="1"/>
  <c r="G18" i="15"/>
  <c r="B45" i="15" s="1"/>
  <c r="H18" i="15"/>
  <c r="C45" i="15" s="1"/>
  <c r="J18" i="15"/>
  <c r="E45" i="15" s="1"/>
  <c r="G19" i="15"/>
  <c r="B46" i="15" s="1"/>
  <c r="H19" i="15"/>
  <c r="C46" i="15" s="1"/>
  <c r="J19" i="15"/>
  <c r="E46" i="15" s="1"/>
  <c r="G20" i="15"/>
  <c r="B47" i="15" s="1"/>
  <c r="H20" i="15"/>
  <c r="C47" i="15" s="1"/>
  <c r="J20" i="15"/>
  <c r="E47" i="15" s="1"/>
  <c r="G21" i="15"/>
  <c r="B48" i="15" s="1"/>
  <c r="H21" i="15"/>
  <c r="C48" i="15" s="1"/>
  <c r="J21" i="15"/>
  <c r="E48" i="15" s="1"/>
  <c r="G22" i="15"/>
  <c r="B49" i="15" s="1"/>
  <c r="H22" i="15"/>
  <c r="C49" i="15" s="1"/>
  <c r="J22" i="15"/>
  <c r="E49" i="15" s="1"/>
  <c r="G23" i="15"/>
  <c r="B50" i="15" s="1"/>
  <c r="H23" i="15"/>
  <c r="C50" i="15" s="1"/>
  <c r="J23" i="15"/>
  <c r="E50" i="15" s="1"/>
  <c r="G24" i="15"/>
  <c r="B51" i="15" s="1"/>
  <c r="H24" i="15"/>
  <c r="C51" i="15" s="1"/>
  <c r="J24" i="15"/>
  <c r="E51" i="15" s="1"/>
  <c r="G25" i="15"/>
  <c r="B52" i="15" s="1"/>
  <c r="H25" i="15"/>
  <c r="C52" i="15" s="1"/>
  <c r="J25" i="15"/>
  <c r="E52" i="15" s="1"/>
  <c r="G26" i="15"/>
  <c r="B53" i="15" s="1"/>
  <c r="H26" i="15"/>
  <c r="C53" i="15" s="1"/>
  <c r="J26" i="15"/>
  <c r="E53" i="15" s="1"/>
  <c r="G27" i="15"/>
  <c r="B54" i="15" s="1"/>
  <c r="H27" i="15"/>
  <c r="C54" i="15" s="1"/>
  <c r="J27" i="15"/>
  <c r="E54" i="15" s="1"/>
  <c r="H4" i="15"/>
  <c r="C31" i="15" s="1"/>
  <c r="J4" i="15"/>
  <c r="E31" i="15" s="1"/>
  <c r="G4" i="15"/>
  <c r="B31" i="15" s="1"/>
  <c r="L10" i="15" l="1"/>
  <c r="L11" i="15"/>
  <c r="L6" i="15"/>
  <c r="L5" i="15"/>
  <c r="G5" i="13" l="1"/>
  <c r="H5" i="13"/>
  <c r="J5" i="13"/>
  <c r="G7" i="13"/>
  <c r="H7" i="13"/>
  <c r="J7" i="13"/>
  <c r="G8" i="13"/>
  <c r="H8" i="13"/>
  <c r="J8" i="13"/>
  <c r="G9" i="13"/>
  <c r="H9" i="13"/>
  <c r="J9" i="13"/>
  <c r="G10" i="13"/>
  <c r="H10" i="13"/>
  <c r="J10" i="13"/>
  <c r="G11" i="13"/>
  <c r="H11" i="13"/>
  <c r="J11" i="13"/>
  <c r="G12" i="13"/>
  <c r="H12" i="13"/>
  <c r="J12" i="13"/>
  <c r="G13" i="13"/>
  <c r="H13" i="13"/>
  <c r="J13" i="13"/>
  <c r="G14" i="13"/>
  <c r="H14" i="13"/>
  <c r="J14" i="13"/>
  <c r="G15" i="13"/>
  <c r="H15" i="13"/>
  <c r="J15" i="13"/>
  <c r="G16" i="13"/>
  <c r="H16" i="13"/>
  <c r="J16" i="13"/>
  <c r="G17" i="13"/>
  <c r="H17" i="13"/>
  <c r="J17" i="13"/>
  <c r="G18" i="13"/>
  <c r="H18" i="13"/>
  <c r="J18" i="13"/>
  <c r="G19" i="13"/>
  <c r="H19" i="13"/>
  <c r="J19" i="13"/>
  <c r="G20" i="13"/>
  <c r="J20" i="13"/>
  <c r="G21" i="13"/>
  <c r="J21" i="13"/>
  <c r="G22" i="13"/>
  <c r="J22" i="13"/>
  <c r="G23" i="13"/>
  <c r="J23" i="13"/>
  <c r="G24" i="13"/>
  <c r="J24" i="13"/>
  <c r="H4" i="13"/>
  <c r="J4" i="13"/>
  <c r="G4" i="13"/>
  <c r="L11" i="13" l="1"/>
  <c r="G5" i="12"/>
  <c r="H5" i="12"/>
  <c r="J5" i="12"/>
  <c r="G6" i="12"/>
  <c r="H6" i="12"/>
  <c r="J6" i="12"/>
  <c r="G7" i="12"/>
  <c r="H7" i="12"/>
  <c r="J7" i="12"/>
  <c r="G8" i="12"/>
  <c r="H8" i="12"/>
  <c r="J8" i="12"/>
  <c r="G9" i="12"/>
  <c r="H9" i="12"/>
  <c r="J9" i="12"/>
  <c r="G10" i="12"/>
  <c r="H10" i="12"/>
  <c r="J10" i="12"/>
  <c r="G11" i="12"/>
  <c r="H11" i="12"/>
  <c r="J11" i="12"/>
  <c r="G12" i="12"/>
  <c r="H12" i="12"/>
  <c r="J12" i="12"/>
  <c r="G13" i="12"/>
  <c r="H13" i="12"/>
  <c r="J13" i="12"/>
  <c r="G14" i="12"/>
  <c r="H14" i="12"/>
  <c r="J14" i="12"/>
  <c r="G15" i="12"/>
  <c r="H15" i="12"/>
  <c r="J15" i="12"/>
  <c r="G16" i="12"/>
  <c r="H16" i="12"/>
  <c r="J16" i="12"/>
  <c r="G17" i="12"/>
  <c r="H17" i="12"/>
  <c r="J17" i="12"/>
  <c r="G18" i="12"/>
  <c r="H18" i="12"/>
  <c r="J18" i="12"/>
  <c r="G19" i="12"/>
  <c r="H19" i="12"/>
  <c r="J19" i="12"/>
  <c r="G20" i="12"/>
  <c r="H20" i="12"/>
  <c r="J20" i="12"/>
  <c r="G21" i="12"/>
  <c r="H21" i="12"/>
  <c r="J21" i="12"/>
  <c r="G22" i="12"/>
  <c r="H22" i="12"/>
  <c r="J22" i="12"/>
  <c r="G23" i="12"/>
  <c r="H23" i="12"/>
  <c r="J23" i="12"/>
  <c r="G24" i="12"/>
  <c r="H24" i="12"/>
  <c r="J24" i="12"/>
  <c r="G25" i="12"/>
  <c r="H25" i="12"/>
  <c r="J25" i="12"/>
  <c r="G26" i="12"/>
  <c r="H26" i="12"/>
  <c r="J26" i="12"/>
  <c r="G27" i="12"/>
  <c r="H27" i="12"/>
  <c r="J27" i="12"/>
  <c r="H4" i="12"/>
  <c r="J4" i="12"/>
  <c r="G4" i="12"/>
  <c r="L5" i="12" l="1" a="1"/>
  <c r="L5" i="12" s="1"/>
  <c r="L6" i="12"/>
  <c r="L17" i="12"/>
  <c r="L18" i="12"/>
  <c r="L10" i="12"/>
  <c r="L9" i="12"/>
  <c r="L22" i="13"/>
  <c r="L5" i="13"/>
  <c r="L16" i="13" l="1" a="1"/>
  <c r="L16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tc={36003C06-38C7-4E66-8406-59BA3354BE96}</author>
    <author>tc={E1238718-1ECD-4D8A-AF6F-FBE5B15BF82A}</author>
  </authors>
  <commentList>
    <comment ref="AE13" authorId="0" shapeId="0" xr:uid="{36003C06-38C7-4E66-8406-59BA3354BE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  <comment ref="AM137" authorId="1" shapeId="0" xr:uid="{E1238718-1ECD-4D8A-AF6F-FBE5B15BF82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302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6CA3C-C964-463C-B0DF-241C39A60A91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E6947E6-FDA9-4749-9C36-A8B07A74562B}" name="WorksheetConnection_Residential BE!$Q$59:$S$69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ResidentialBEQ59S69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<sst xmlns="http://schemas.openxmlformats.org/spreadsheetml/2006/main" count="834" uniqueCount="120">
  <si>
    <t>Lifetime CO2 emissions</t>
  </si>
  <si>
    <t>(mil£)</t>
  </si>
  <si>
    <t>(£/MWh)</t>
  </si>
  <si>
    <t>tonnes</t>
  </si>
  <si>
    <t>Houses</t>
  </si>
  <si>
    <t>Decentralised</t>
  </si>
  <si>
    <t>DH</t>
  </si>
  <si>
    <t>Connections</t>
  </si>
  <si>
    <t>Residential</t>
  </si>
  <si>
    <t>Restaurant/pub/bar</t>
  </si>
  <si>
    <t>Office</t>
  </si>
  <si>
    <t>Retail</t>
  </si>
  <si>
    <t>Hotel</t>
  </si>
  <si>
    <t>Education</t>
  </si>
  <si>
    <t>Public/Community</t>
  </si>
  <si>
    <t>Percentages of the AHD</t>
  </si>
  <si>
    <t>Difference</t>
  </si>
  <si>
    <t>k</t>
  </si>
  <si>
    <t>B</t>
  </si>
  <si>
    <t>C1</t>
  </si>
  <si>
    <t>C2</t>
  </si>
  <si>
    <t>300 Dwellings</t>
  </si>
  <si>
    <t>Number of Dwellings</t>
  </si>
  <si>
    <t>300 Dwellings mixed - Scenario 0</t>
  </si>
  <si>
    <t>Number of Properties</t>
  </si>
  <si>
    <t>Percentages of the Properties</t>
  </si>
  <si>
    <t>Absolute</t>
  </si>
  <si>
    <t>AHD = 200%</t>
  </si>
  <si>
    <t>AL</t>
  </si>
  <si>
    <t>x^0.5</t>
  </si>
  <si>
    <t>AHD = 300%</t>
  </si>
  <si>
    <t xml:space="preserve">Total lifetime costs 
without social (NPV) </t>
  </si>
  <si>
    <t xml:space="preserve">Total lifetime costs with social (NPV) </t>
  </si>
  <si>
    <t xml:space="preserve">Lifetime LCOE without socila </t>
  </si>
  <si>
    <t>Lifetime LCOE with social (£/MWh)</t>
  </si>
  <si>
    <t xml:space="preserve">AHD = 100% </t>
  </si>
  <si>
    <t>Connections per property</t>
  </si>
  <si>
    <t>AHD Selection</t>
  </si>
  <si>
    <t>Selection</t>
  </si>
  <si>
    <t>Density Houses/ Distance between properties</t>
  </si>
  <si>
    <t>Offset for Macro</t>
  </si>
  <si>
    <t>ASHP</t>
  </si>
  <si>
    <t>GB</t>
  </si>
  <si>
    <t>AN</t>
  </si>
  <si>
    <t>Density Houses per hectare</t>
  </si>
  <si>
    <t>Number of connections</t>
  </si>
  <si>
    <t>CAPEX Sensitivity</t>
  </si>
  <si>
    <t>OPEX Sensitivity</t>
  </si>
  <si>
    <t>Discount Rate Sensitivity</t>
  </si>
  <si>
    <t>Network 2 (Small residential)</t>
  </si>
  <si>
    <t>40 year LCOE</t>
  </si>
  <si>
    <t>Network 1 (Ramboll mix development)</t>
  </si>
  <si>
    <t>DH - Network 1</t>
  </si>
  <si>
    <t>AN - Network 1</t>
  </si>
  <si>
    <t>ASHP - Network 1</t>
  </si>
  <si>
    <t>GB - Network 1</t>
  </si>
  <si>
    <t>DH - Network 2</t>
  </si>
  <si>
    <t>AN - Network 2</t>
  </si>
  <si>
    <t>ASHP - Network 2</t>
  </si>
  <si>
    <t>GB - Network 2</t>
  </si>
  <si>
    <t>Density</t>
  </si>
  <si>
    <t>AN-ASHP</t>
  </si>
  <si>
    <t>AN-GB</t>
  </si>
  <si>
    <t>AN-DH</t>
  </si>
  <si>
    <t>DH-GB</t>
  </si>
  <si>
    <t>DH-ASHP</t>
  </si>
  <si>
    <t>Fuel Price Sensitivity</t>
  </si>
  <si>
    <t>SCOP Sensitivity</t>
  </si>
  <si>
    <t>BEP ASHP</t>
  </si>
  <si>
    <t>BEP  - DATA</t>
  </si>
  <si>
    <t>BEP GB</t>
  </si>
  <si>
    <t>BEP Example</t>
  </si>
  <si>
    <t>COP Sensitivity</t>
  </si>
  <si>
    <t>CAPEX</t>
  </si>
  <si>
    <t>DH-AN</t>
  </si>
  <si>
    <t>Reference</t>
  </si>
  <si>
    <t>OPEX</t>
  </si>
  <si>
    <t xml:space="preserve">Fuel Price </t>
  </si>
  <si>
    <t>BEP  Sens - DATA - CAPEX</t>
  </si>
  <si>
    <t>BEP  Sens - DATA - OPEX</t>
  </si>
  <si>
    <t>BEP  Sens - DATA - Fuel Price</t>
  </si>
  <si>
    <t>BEP  Sens - DATA - COP</t>
  </si>
  <si>
    <t>BEP  Sens - DATA - Discount rate</t>
  </si>
  <si>
    <t>ASHP - CAPEX</t>
  </si>
  <si>
    <t>AN - CAPEX</t>
  </si>
  <si>
    <t>DH - CAPEX</t>
  </si>
  <si>
    <t>ASHP - Discount Rate</t>
  </si>
  <si>
    <t>AN - Discount Rate</t>
  </si>
  <si>
    <t>DH - Discount Rate</t>
  </si>
  <si>
    <t>ASHP - COP</t>
  </si>
  <si>
    <t>AN - COP</t>
  </si>
  <si>
    <t>DH - COP</t>
  </si>
  <si>
    <t>ASHP - Fuel Price</t>
  </si>
  <si>
    <t>AN - Fuel Price</t>
  </si>
  <si>
    <t>DH - Fuel Price</t>
  </si>
  <si>
    <t>ASHP - OPEX</t>
  </si>
  <si>
    <t>AN - OPEX</t>
  </si>
  <si>
    <t>DH - OPEX</t>
  </si>
  <si>
    <t>BEP AN</t>
  </si>
  <si>
    <t>BEP ASHP-DH</t>
  </si>
  <si>
    <t>GB - CAPEX</t>
  </si>
  <si>
    <t>GB - OPEX</t>
  </si>
  <si>
    <t>GB - Fuel Price</t>
  </si>
  <si>
    <t>GB - COP</t>
  </si>
  <si>
    <t>GB - Discount Rate</t>
  </si>
  <si>
    <t>Units</t>
  </si>
  <si>
    <t>£/MWh</t>
  </si>
  <si>
    <t>Class</t>
  </si>
  <si>
    <t>Probability</t>
  </si>
  <si>
    <t>Simulation Number</t>
  </si>
  <si>
    <t>Properties</t>
  </si>
  <si>
    <t>Density Variation</t>
  </si>
  <si>
    <t>40 year LCOE with social costs</t>
  </si>
  <si>
    <t xml:space="preserve">Network 1 </t>
  </si>
  <si>
    <t> Supply Option</t>
  </si>
  <si>
    <t>Network 2</t>
  </si>
  <si>
    <t>Fuel Price</t>
  </si>
  <si>
    <t>SCOP</t>
  </si>
  <si>
    <t>Discount Rate</t>
  </si>
  <si>
    <t>Basline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</si>
</sst>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0.00000"/>
    <numFmt numFmtId="166" formatCode="_-* #,##0_-;\-* #,##0_-;_-* &quot;-&quot;??_-;_-@_-"/>
    <numFmt numFmtId="167" formatCode="_-* #,##0.0_-;\-* #,##0.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43" fontId="1" fillId="0" borderId="0" applyFont="0" applyFill="0" applyBorder="0" applyAlignment="0" applyProtection="0"/>
  </cellStyleXfs>
  <cellXfs count="101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6" fillId="3" borderId="7" xfId="1" applyFont="1" applyFill="1" applyBorder="1" applyAlignment="1">
      <alignment horizontal="left" vertical="top"/>
    </xf>
    <xf numFmtId="0" fontId="6" fillId="3" borderId="9" xfId="1" applyFont="1" applyFill="1" applyBorder="1" applyAlignment="1">
      <alignment horizontal="left" vertical="top"/>
    </xf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0" fillId="5" borderId="0" xfId="0" applyFill="1"/>
    <xf numFmtId="0" fontId="3" fillId="2" borderId="16" xfId="0" applyFont="1" applyFill="1" applyBorder="1" applyAlignment="1">
      <alignment horizontal="center" vertical="center"/>
    </xf>
    <xf numFmtId="2" fontId="8" fillId="4" borderId="15" xfId="3" applyNumberFormat="1" applyFont="1"/>
    <xf numFmtId="0" fontId="3" fillId="2" borderId="17" xfId="0" applyFont="1" applyFill="1" applyBorder="1" applyAlignment="1">
      <alignment horizontal="center" vertical="center"/>
    </xf>
    <xf numFmtId="2" fontId="3" fillId="2" borderId="2" xfId="2" applyNumberFormat="1" applyFont="1" applyFill="1" applyBorder="1" applyAlignment="1">
      <alignment horizontal="center" vertical="center"/>
    </xf>
    <xf numFmtId="0" fontId="6" fillId="3" borderId="0" xfId="1" applyFont="1" applyFill="1" applyBorder="1" applyAlignment="1">
      <alignment horizontal="left" vertical="top"/>
    </xf>
    <xf numFmtId="0" fontId="6" fillId="5" borderId="7" xfId="1" applyFont="1" applyFill="1" applyBorder="1" applyAlignment="1">
      <alignment horizontal="left" vertical="top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164" fontId="0" fillId="5" borderId="0" xfId="0" applyNumberFormat="1" applyFill="1"/>
    <xf numFmtId="164" fontId="7" fillId="0" borderId="4" xfId="0" applyNumberFormat="1" applyFont="1" applyBorder="1" applyAlignment="1">
      <alignment horizontal="center" vertical="center"/>
    </xf>
    <xf numFmtId="165" fontId="0" fillId="5" borderId="0" xfId="0" applyNumberFormat="1" applyFill="1"/>
    <xf numFmtId="2" fontId="0" fillId="5" borderId="0" xfId="0" applyNumberFormat="1" applyFill="1"/>
    <xf numFmtId="0" fontId="7" fillId="5" borderId="4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9" fillId="5" borderId="0" xfId="0" applyFont="1" applyFill="1"/>
    <xf numFmtId="9" fontId="0" fillId="5" borderId="0" xfId="2" applyFont="1" applyFill="1"/>
    <xf numFmtId="2" fontId="0" fillId="5" borderId="0" xfId="2" applyNumberFormat="1" applyFont="1" applyFill="1"/>
    <xf numFmtId="2" fontId="7" fillId="5" borderId="4" xfId="0" applyNumberFormat="1" applyFont="1" applyFill="1" applyBorder="1" applyAlignment="1">
      <alignment horizontal="center" vertical="center"/>
    </xf>
    <xf numFmtId="2" fontId="4" fillId="5" borderId="4" xfId="2" applyNumberFormat="1" applyFont="1" applyFill="1" applyBorder="1" applyAlignment="1">
      <alignment horizontal="center" vertical="center"/>
    </xf>
    <xf numFmtId="165" fontId="4" fillId="5" borderId="4" xfId="2" applyNumberFormat="1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" fontId="4" fillId="5" borderId="4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9" fontId="0" fillId="5" borderId="0" xfId="0" applyNumberFormat="1" applyFill="1"/>
    <xf numFmtId="0" fontId="3" fillId="2" borderId="17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1" fontId="0" fillId="5" borderId="0" xfId="0" applyNumberFormat="1" applyFill="1"/>
    <xf numFmtId="0" fontId="10" fillId="5" borderId="20" xfId="0" applyFont="1" applyFill="1" applyBorder="1" applyAlignment="1">
      <alignment horizontal="center"/>
    </xf>
    <xf numFmtId="43" fontId="11" fillId="5" borderId="20" xfId="4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9" fontId="11" fillId="5" borderId="20" xfId="4" applyNumberFormat="1" applyFont="1" applyFill="1" applyBorder="1" applyAlignment="1">
      <alignment horizontal="center"/>
    </xf>
    <xf numFmtId="0" fontId="3" fillId="6" borderId="21" xfId="0" applyFont="1" applyFill="1" applyBorder="1" applyAlignment="1">
      <alignment vertical="center"/>
    </xf>
    <xf numFmtId="1" fontId="0" fillId="0" borderId="0" xfId="0" applyNumberFormat="1"/>
    <xf numFmtId="0" fontId="3" fillId="6" borderId="4" xfId="0" applyFont="1" applyFill="1" applyBorder="1" applyAlignment="1">
      <alignment horizontal="center" vertical="center"/>
    </xf>
    <xf numFmtId="2" fontId="11" fillId="5" borderId="20" xfId="0" applyNumberFormat="1" applyFont="1" applyFill="1" applyBorder="1" applyAlignment="1">
      <alignment horizontal="center"/>
    </xf>
    <xf numFmtId="1" fontId="11" fillId="5" borderId="20" xfId="0" applyNumberFormat="1" applyFont="1" applyFill="1" applyBorder="1" applyAlignment="1">
      <alignment horizontal="center"/>
    </xf>
    <xf numFmtId="9" fontId="11" fillId="5" borderId="20" xfId="0" applyNumberFormat="1" applyFont="1" applyFill="1" applyBorder="1" applyAlignment="1">
      <alignment horizontal="center"/>
    </xf>
    <xf numFmtId="166" fontId="11" fillId="5" borderId="20" xfId="4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 vertical="center" wrapText="1"/>
    </xf>
    <xf numFmtId="166" fontId="10" fillId="5" borderId="20" xfId="4" applyNumberFormat="1" applyFont="1" applyFill="1" applyBorder="1" applyAlignment="1">
      <alignment horizontal="left"/>
    </xf>
    <xf numFmtId="0" fontId="0" fillId="0" borderId="0" xfId="0" applyAlignment="1">
      <alignment wrapText="1"/>
    </xf>
    <xf numFmtId="43" fontId="0" fillId="5" borderId="4" xfId="4" applyFont="1" applyFill="1" applyBorder="1"/>
    <xf numFmtId="43" fontId="9" fillId="5" borderId="4" xfId="4" applyFont="1" applyFill="1" applyBorder="1"/>
    <xf numFmtId="166" fontId="0" fillId="5" borderId="4" xfId="4" applyNumberFormat="1" applyFont="1" applyFill="1" applyBorder="1"/>
    <xf numFmtId="0" fontId="3" fillId="7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1" borderId="4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166" fontId="11" fillId="5" borderId="0" xfId="4" applyNumberFormat="1" applyFont="1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167" fontId="11" fillId="5" borderId="20" xfId="4" applyNumberFormat="1" applyFont="1" applyFill="1" applyBorder="1" applyAlignment="1">
      <alignment horizontal="center"/>
    </xf>
    <xf numFmtId="166" fontId="0" fillId="0" borderId="0" xfId="0" applyNumberFormat="1"/>
    <xf numFmtId="0" fontId="3" fillId="6" borderId="0" xfId="0" applyFont="1" applyFill="1" applyAlignment="1">
      <alignment horizontal="center" vertical="center"/>
    </xf>
    <xf numFmtId="43" fontId="11" fillId="5" borderId="0" xfId="4" applyFont="1" applyFill="1" applyBorder="1" applyAlignment="1">
      <alignment horizontal="center"/>
    </xf>
    <xf numFmtId="9" fontId="11" fillId="5" borderId="20" xfId="2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9" fontId="0" fillId="12" borderId="0" xfId="0" applyNumberFormat="1" applyFill="1"/>
    <xf numFmtId="1" fontId="11" fillId="5" borderId="20" xfId="4" applyNumberFormat="1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11" fillId="5" borderId="22" xfId="4" applyNumberFormat="1" applyFont="1" applyFill="1" applyBorder="1" applyAlignment="1">
      <alignment horizontal="center" vertical="center"/>
    </xf>
    <xf numFmtId="0" fontId="11" fillId="5" borderId="23" xfId="4" applyNumberFormat="1" applyFont="1" applyFill="1" applyBorder="1" applyAlignment="1">
      <alignment horizontal="center" vertical="center"/>
    </xf>
    <xf numFmtId="0" fontId="11" fillId="5" borderId="24" xfId="4" applyNumberFormat="1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10" fillId="5" borderId="25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</cellXfs>
  <cellStyles count="5">
    <cellStyle name="Comma" xfId="4" builtinId="3"/>
    <cellStyle name="Heading 1" xfId="1" builtinId="16"/>
    <cellStyle name="Normal" xfId="0" builtinId="0"/>
    <cellStyle name="Note" xfId="3" builtinId="10"/>
    <cellStyle name="Per cent" xfId="2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EECC16"/>
      <color rgb="FF008176"/>
      <color rgb="FFC1272D"/>
      <color rgb="FF0000A7"/>
      <color rgb="FF6DCD59"/>
      <color rgb="FF35B779"/>
      <color rgb="FF440154"/>
      <color rgb="FF31688E"/>
      <color rgb="FFFFBD5B"/>
      <color rgb="FFB3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'BEP-ASHP_GB'!$Q$7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'BEP-ASHP_GB'!$R$7:$AC$7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A4-4274-8387-E203FFE17D31}"/>
            </c:ext>
          </c:extLst>
        </c:ser>
        <c:ser>
          <c:idx val="1"/>
          <c:order val="1"/>
          <c:tx>
            <c:strRef>
              <c:f>'BEP-ASHP_GB'!$Q$8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'BEP-ASHP_GB'!$R$8:$AC$8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A4-4274-8387-E203FFE17D31}"/>
            </c:ext>
          </c:extLst>
        </c:ser>
        <c:ser>
          <c:idx val="2"/>
          <c:order val="2"/>
          <c:tx>
            <c:strRef>
              <c:f>'BEP-ASHP_GB'!$Q$9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'BEP-ASHP_GB'!$R$9:$AC$9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4-4274-8387-E203FFE17D31}"/>
            </c:ext>
          </c:extLst>
        </c:ser>
        <c:ser>
          <c:idx val="3"/>
          <c:order val="3"/>
          <c:tx>
            <c:strRef>
              <c:f>'BEP-ASHP_GB'!$Q$10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'BEP-ASHP_GB'!$R$10:$AC$10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4-4274-8387-E203FFE17D31}"/>
            </c:ext>
          </c:extLst>
        </c:ser>
        <c:ser>
          <c:idx val="4"/>
          <c:order val="4"/>
          <c:tx>
            <c:strRef>
              <c:f>'BEP-ASHP_GB'!$Q$11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'BEP-ASHP_GB'!$R$11:$AC$11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A4-4274-8387-E203FFE17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'BEP-AN_ASHP'!$Q$7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'BEP-AN_ASHP'!$R$11:$AC$11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0-49DF-BE10-50A7FED07DE7}"/>
            </c:ext>
          </c:extLst>
        </c:ser>
        <c:ser>
          <c:idx val="1"/>
          <c:order val="1"/>
          <c:tx>
            <c:strRef>
              <c:f>'BEP-AN_ASHP'!$Q$8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'BEP-AN_ASHP'!$R$10:$AC$10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0-49DF-BE10-50A7FED07DE7}"/>
            </c:ext>
          </c:extLst>
        </c:ser>
        <c:ser>
          <c:idx val="2"/>
          <c:order val="2"/>
          <c:tx>
            <c:strRef>
              <c:f>'BEP-AN_ASHP'!$Q$9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'BEP-AN_ASHP'!$R$9:$AC$9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0-49DF-BE10-50A7FED07DE7}"/>
            </c:ext>
          </c:extLst>
        </c:ser>
        <c:ser>
          <c:idx val="3"/>
          <c:order val="3"/>
          <c:tx>
            <c:strRef>
              <c:f>'BEP-AN_ASHP'!$Q$10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'BEP-AN_ASHP'!$R$8:$AC$8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0-49DF-BE10-50A7FED07DE7}"/>
            </c:ext>
          </c:extLst>
        </c:ser>
        <c:ser>
          <c:idx val="4"/>
          <c:order val="4"/>
          <c:tx>
            <c:strRef>
              <c:f>'BEP-AN_ASHP'!$Q$11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'BEP-AN_ASHP'!$R$7:$AC$7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90-49DF-BE10-50A7FED0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'BEP-AN_GB'!$Q$7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'BEP-AN_GB'!$R$11:$AC$11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D-41E8-89DF-858FAFB3D084}"/>
            </c:ext>
          </c:extLst>
        </c:ser>
        <c:ser>
          <c:idx val="1"/>
          <c:order val="1"/>
          <c:tx>
            <c:strRef>
              <c:f>'BEP-AN_GB'!$Q$8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'BEP-AN_GB'!$R$10:$AC$10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D-41E8-89DF-858FAFB3D084}"/>
            </c:ext>
          </c:extLst>
        </c:ser>
        <c:ser>
          <c:idx val="2"/>
          <c:order val="2"/>
          <c:tx>
            <c:strRef>
              <c:f>'BEP-AN_GB'!$Q$9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'BEP-AN_GB'!$R$9:$AC$9</c:f>
              <c:numCache>
                <c:formatCode>0</c:formatCode>
                <c:ptCount val="12"/>
                <c:pt idx="4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D-41E8-89DF-858FAFB3D084}"/>
            </c:ext>
          </c:extLst>
        </c:ser>
        <c:ser>
          <c:idx val="3"/>
          <c:order val="3"/>
          <c:tx>
            <c:strRef>
              <c:f>'BEP-AN_GB'!$Q$10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'BEP-AN_GB'!$R$8:$AC$8</c:f>
              <c:numCache>
                <c:formatCode>0</c:formatCode>
                <c:ptCount val="12"/>
                <c:pt idx="4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3D-41E8-89DF-858FAFB3D084}"/>
            </c:ext>
          </c:extLst>
        </c:ser>
        <c:ser>
          <c:idx val="4"/>
          <c:order val="4"/>
          <c:tx>
            <c:strRef>
              <c:f>'BEP-AN_GB'!$Q$11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'BEP-AN_GB'!$R$7:$AC$7</c:f>
              <c:numCache>
                <c:formatCode>0</c:formatCode>
                <c:ptCount val="12"/>
                <c:pt idx="4">
                  <c:v>4</c:v>
                </c:pt>
                <c:pt idx="5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3D-41E8-89DF-858FAFB3D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7.7611111111111117E-2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'BEP-DH_AN'!$Q$11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'BEP-DH_AN'!$R$11:$AC$11</c:f>
              <c:numCache>
                <c:formatCode>0</c:formatCode>
                <c:ptCount val="12"/>
                <c:pt idx="0">
                  <c:v>47</c:v>
                </c:pt>
                <c:pt idx="1">
                  <c:v>36</c:v>
                </c:pt>
                <c:pt idx="2">
                  <c:v>29</c:v>
                </c:pt>
                <c:pt idx="3">
                  <c:v>23</c:v>
                </c:pt>
                <c:pt idx="4" formatCode="General">
                  <c:v>20</c:v>
                </c:pt>
                <c:pt idx="5" formatCode="General">
                  <c:v>16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8-403B-A6BF-1E8DAA3E238C}"/>
            </c:ext>
          </c:extLst>
        </c:ser>
        <c:ser>
          <c:idx val="1"/>
          <c:order val="1"/>
          <c:tx>
            <c:strRef>
              <c:f>'BEP-DH_AN'!$Q$10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'BEP-DH_AN'!$R$10:$AC$10</c:f>
              <c:numCache>
                <c:formatCode>0</c:formatCode>
                <c:ptCount val="12"/>
                <c:pt idx="0">
                  <c:v>51</c:v>
                </c:pt>
                <c:pt idx="1">
                  <c:v>38</c:v>
                </c:pt>
                <c:pt idx="2">
                  <c:v>31</c:v>
                </c:pt>
                <c:pt idx="3">
                  <c:v>24</c:v>
                </c:pt>
                <c:pt idx="4" formatCode="General">
                  <c:v>20</c:v>
                </c:pt>
                <c:pt idx="5" formatCode="General">
                  <c:v>17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D8-403B-A6BF-1E8DAA3E238C}"/>
            </c:ext>
          </c:extLst>
        </c:ser>
        <c:ser>
          <c:idx val="2"/>
          <c:order val="2"/>
          <c:tx>
            <c:strRef>
              <c:f>'BEP-DH_AN'!$Q$9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'BEP-DH_AN'!$R$9:$AC$9</c:f>
              <c:numCache>
                <c:formatCode>0</c:formatCode>
                <c:ptCount val="12"/>
                <c:pt idx="0">
                  <c:v>56</c:v>
                </c:pt>
                <c:pt idx="1">
                  <c:v>41</c:v>
                </c:pt>
                <c:pt idx="2">
                  <c:v>32</c:v>
                </c:pt>
                <c:pt idx="3">
                  <c:v>25</c:v>
                </c:pt>
                <c:pt idx="4" formatCode="General">
                  <c:v>21</c:v>
                </c:pt>
                <c:pt idx="5" formatCode="General">
                  <c:v>17</c:v>
                </c:pt>
                <c:pt idx="6" formatCode="General">
                  <c:v>15</c:v>
                </c:pt>
                <c:pt idx="7" formatCode="General">
                  <c:v>13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D8-403B-A6BF-1E8DAA3E238C}"/>
            </c:ext>
          </c:extLst>
        </c:ser>
        <c:ser>
          <c:idx val="3"/>
          <c:order val="3"/>
          <c:tx>
            <c:strRef>
              <c:f>'BEP-DH_AN'!$Q$8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'BEP-DH_AN'!$R$8:$AC$8</c:f>
              <c:numCache>
                <c:formatCode>0</c:formatCode>
                <c:ptCount val="12"/>
                <c:pt idx="0">
                  <c:v>63</c:v>
                </c:pt>
                <c:pt idx="1">
                  <c:v>44</c:v>
                </c:pt>
                <c:pt idx="2">
                  <c:v>35</c:v>
                </c:pt>
                <c:pt idx="3">
                  <c:v>26</c:v>
                </c:pt>
                <c:pt idx="4" formatCode="General">
                  <c:v>22</c:v>
                </c:pt>
                <c:pt idx="5" formatCode="General">
                  <c:v>18</c:v>
                </c:pt>
                <c:pt idx="6" formatCode="General">
                  <c:v>15</c:v>
                </c:pt>
                <c:pt idx="7" formatCode="General">
                  <c:v>13</c:v>
                </c:pt>
                <c:pt idx="8" formatCode="General">
                  <c:v>11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D8-403B-A6BF-1E8DAA3E238C}"/>
            </c:ext>
          </c:extLst>
        </c:ser>
        <c:ser>
          <c:idx val="4"/>
          <c:order val="4"/>
          <c:tx>
            <c:strRef>
              <c:f>'BEP-DH_AN'!$Q$7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'BEP-DH_AN'!$R$7:$AC$7</c:f>
              <c:numCache>
                <c:formatCode>0</c:formatCode>
                <c:ptCount val="12"/>
                <c:pt idx="0">
                  <c:v>117</c:v>
                </c:pt>
                <c:pt idx="1">
                  <c:v>70</c:v>
                </c:pt>
                <c:pt idx="2">
                  <c:v>48</c:v>
                </c:pt>
                <c:pt idx="3">
                  <c:v>33</c:v>
                </c:pt>
                <c:pt idx="4" formatCode="General">
                  <c:v>27</c:v>
                </c:pt>
                <c:pt idx="5" formatCode="General">
                  <c:v>21</c:v>
                </c:pt>
                <c:pt idx="6" formatCode="General">
                  <c:v>17</c:v>
                </c:pt>
                <c:pt idx="7" formatCode="General">
                  <c:v>14</c:v>
                </c:pt>
                <c:pt idx="8" formatCode="General">
                  <c:v>11</c:v>
                </c:pt>
                <c:pt idx="9" formatCode="General">
                  <c:v>10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D8-403B-A6BF-1E8DAA3E2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'BEP-DH_AN'!$R$29</c:f>
              <c:strCache>
                <c:ptCount val="1"/>
                <c:pt idx="0">
                  <c:v> DH 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'BEP-DH_AN'!$R$30:$R$69</c:f>
              <c:numCache>
                <c:formatCode>_(* #,##0.00_);_(* \(#,##0.00\);_(* "-"??_);_(@_)</c:formatCode>
                <c:ptCount val="40"/>
                <c:pt idx="0">
                  <c:v>1.3912074445750899</c:v>
                </c:pt>
                <c:pt idx="1">
                  <c:v>1.8952043148519202</c:v>
                </c:pt>
                <c:pt idx="2">
                  <c:v>2.3996857466292965</c:v>
                </c:pt>
                <c:pt idx="3">
                  <c:v>2.903978808255939</c:v>
                </c:pt>
                <c:pt idx="4">
                  <c:v>3.4091464374247447</c:v>
                </c:pt>
                <c:pt idx="5">
                  <c:v>3.914077366129515</c:v>
                </c:pt>
                <c:pt idx="6">
                  <c:v>4.4191096346638634</c:v>
                </c:pt>
                <c:pt idx="7">
                  <c:v>4.9242095592378723</c:v>
                </c:pt>
                <c:pt idx="8">
                  <c:v>5.4297039329907211</c:v>
                </c:pt>
                <c:pt idx="9">
                  <c:v>5.9355993640033562</c:v>
                </c:pt>
                <c:pt idx="10">
                  <c:v>6.4414738103677065</c:v>
                </c:pt>
                <c:pt idx="11">
                  <c:v>6.945039199040334</c:v>
                </c:pt>
                <c:pt idx="12">
                  <c:v>7.4500700288935713</c:v>
                </c:pt>
                <c:pt idx="13">
                  <c:v>7.9551008587468077</c:v>
                </c:pt>
                <c:pt idx="14">
                  <c:v>8.4601316886000451</c:v>
                </c:pt>
                <c:pt idx="15">
                  <c:v>8.9651625184532833</c:v>
                </c:pt>
                <c:pt idx="16">
                  <c:v>9.4701933483065197</c:v>
                </c:pt>
                <c:pt idx="17">
                  <c:v>9.9752241781597561</c:v>
                </c:pt>
                <c:pt idx="18">
                  <c:v>10.480255008012993</c:v>
                </c:pt>
                <c:pt idx="19">
                  <c:v>10.985285837866229</c:v>
                </c:pt>
                <c:pt idx="20">
                  <c:v>11.490316667719469</c:v>
                </c:pt>
                <c:pt idx="21">
                  <c:v>11.995347497572705</c:v>
                </c:pt>
                <c:pt idx="22">
                  <c:v>12.500378327425942</c:v>
                </c:pt>
                <c:pt idx="23">
                  <c:v>13.005409157279178</c:v>
                </c:pt>
                <c:pt idx="24">
                  <c:v>13.510439987132415</c:v>
                </c:pt>
                <c:pt idx="25">
                  <c:v>14.015470816985655</c:v>
                </c:pt>
                <c:pt idx="26">
                  <c:v>14.520501646838891</c:v>
                </c:pt>
                <c:pt idx="27">
                  <c:v>15.025532476692128</c:v>
                </c:pt>
                <c:pt idx="28">
                  <c:v>15.530563306545364</c:v>
                </c:pt>
                <c:pt idx="29">
                  <c:v>16.035594136398601</c:v>
                </c:pt>
                <c:pt idx="30">
                  <c:v>16.540624966251837</c:v>
                </c:pt>
                <c:pt idx="31">
                  <c:v>17.045655796105077</c:v>
                </c:pt>
                <c:pt idx="32">
                  <c:v>17.550686625958313</c:v>
                </c:pt>
                <c:pt idx="33">
                  <c:v>18.05571745581155</c:v>
                </c:pt>
                <c:pt idx="34">
                  <c:v>18.560748285664786</c:v>
                </c:pt>
                <c:pt idx="35">
                  <c:v>19.065779115518026</c:v>
                </c:pt>
                <c:pt idx="36">
                  <c:v>19.570809945371263</c:v>
                </c:pt>
                <c:pt idx="37">
                  <c:v>20.075840775224499</c:v>
                </c:pt>
                <c:pt idx="38">
                  <c:v>20.580871605077736</c:v>
                </c:pt>
                <c:pt idx="39">
                  <c:v>21.085902434930972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C-4162-A0D9-0170A3C16AA9}"/>
            </c:ext>
          </c:extLst>
        </c:ser>
        <c:ser>
          <c:idx val="1"/>
          <c:order val="1"/>
          <c:tx>
            <c:strRef>
              <c:f>'BEP-DH_AN'!$S$29</c:f>
              <c:strCache>
                <c:ptCount val="1"/>
                <c:pt idx="0">
                  <c:v> AN </c:v>
                </c:pt>
              </c:strCache>
            </c:strRef>
          </c:tx>
          <c:spPr>
            <a:ln w="19050" cap="rnd">
              <a:solidFill>
                <a:srgbClr val="C1272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272D"/>
              </a:solidFill>
              <a:ln w="9525">
                <a:solidFill>
                  <a:srgbClr val="C1272D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'BEP-DH_AN'!$S$30:$S$69</c:f>
              <c:numCache>
                <c:formatCode>_(* #,##0.00_);_(* \(#,##0.00\);_(* "-"??_);_(@_)</c:formatCode>
                <c:ptCount val="40"/>
                <c:pt idx="0">
                  <c:v>0.59595995673152169</c:v>
                </c:pt>
                <c:pt idx="1">
                  <c:v>1.1818597767050842</c:v>
                </c:pt>
                <c:pt idx="2">
                  <c:v>1.7716432601493877</c:v>
                </c:pt>
                <c:pt idx="3">
                  <c:v>2.3610176145493273</c:v>
                </c:pt>
                <c:pt idx="4">
                  <c:v>2.9431169640084693</c:v>
                </c:pt>
                <c:pt idx="5">
                  <c:v>3.5321368082089779</c:v>
                </c:pt>
                <c:pt idx="6">
                  <c:v>4.1209298085950623</c:v>
                </c:pt>
                <c:pt idx="7">
                  <c:v>4.7091519863409319</c:v>
                </c:pt>
                <c:pt idx="8">
                  <c:v>5.2955826263641086</c:v>
                </c:pt>
                <c:pt idx="9">
                  <c:v>5.8720167825711327</c:v>
                </c:pt>
                <c:pt idx="10">
                  <c:v>6.4541203890584216</c:v>
                </c:pt>
                <c:pt idx="11">
                  <c:v>7.048721263311819</c:v>
                </c:pt>
                <c:pt idx="12">
                  <c:v>7.6350606257837521</c:v>
                </c:pt>
                <c:pt idx="13">
                  <c:v>8.2213999882556852</c:v>
                </c:pt>
                <c:pt idx="14">
                  <c:v>8.8077393507276174</c:v>
                </c:pt>
                <c:pt idx="15">
                  <c:v>9.3940787131995513</c:v>
                </c:pt>
                <c:pt idx="16">
                  <c:v>9.9804180756714835</c:v>
                </c:pt>
                <c:pt idx="17">
                  <c:v>10.566757438143418</c:v>
                </c:pt>
                <c:pt idx="18">
                  <c:v>11.15309680061535</c:v>
                </c:pt>
                <c:pt idx="19">
                  <c:v>11.739436163087284</c:v>
                </c:pt>
                <c:pt idx="20">
                  <c:v>12.325775525559216</c:v>
                </c:pt>
                <c:pt idx="21">
                  <c:v>12.91211488803115</c:v>
                </c:pt>
                <c:pt idx="22">
                  <c:v>13.498454250503082</c:v>
                </c:pt>
                <c:pt idx="23">
                  <c:v>14.084793612975016</c:v>
                </c:pt>
                <c:pt idx="24">
                  <c:v>14.671132975446948</c:v>
                </c:pt>
                <c:pt idx="25">
                  <c:v>15.257472337918882</c:v>
                </c:pt>
                <c:pt idx="26">
                  <c:v>15.843811700390814</c:v>
                </c:pt>
                <c:pt idx="27">
                  <c:v>16.430151062862748</c:v>
                </c:pt>
                <c:pt idx="28">
                  <c:v>17.01649042533468</c:v>
                </c:pt>
                <c:pt idx="29">
                  <c:v>17.602829787806613</c:v>
                </c:pt>
                <c:pt idx="30">
                  <c:v>18.189169150278548</c:v>
                </c:pt>
                <c:pt idx="31">
                  <c:v>18.775508512750481</c:v>
                </c:pt>
                <c:pt idx="32">
                  <c:v>19.361847875222413</c:v>
                </c:pt>
                <c:pt idx="33">
                  <c:v>19.948187237694345</c:v>
                </c:pt>
                <c:pt idx="34">
                  <c:v>20.534526600166277</c:v>
                </c:pt>
                <c:pt idx="35">
                  <c:v>21.120865962638213</c:v>
                </c:pt>
                <c:pt idx="36">
                  <c:v>21.707205325110145</c:v>
                </c:pt>
                <c:pt idx="37">
                  <c:v>22.293544687582077</c:v>
                </c:pt>
                <c:pt idx="38">
                  <c:v>22.879884050054009</c:v>
                </c:pt>
                <c:pt idx="39">
                  <c:v>23.466223412525945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AC-4162-A0D9-0170A3C16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754432"/>
        <c:axId val="1675756096"/>
      </c:scatterChart>
      <c:valAx>
        <c:axId val="16757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Properties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5756096"/>
        <c:crosses val="autoZero"/>
        <c:crossBetween val="midCat"/>
      </c:valAx>
      <c:valAx>
        <c:axId val="16757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NPV (Million  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57544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'BEP-DH_ASHP'!$R$11:$AC$11</c:f>
              <c:numCache>
                <c:formatCode>0</c:formatCode>
                <c:ptCount val="12"/>
                <c:pt idx="1">
                  <c:v>45</c:v>
                </c:pt>
                <c:pt idx="2">
                  <c:v>19</c:v>
                </c:pt>
                <c:pt idx="3">
                  <c:v>10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8-44D6-AB30-99F099F44951}"/>
            </c:ext>
          </c:extLst>
        </c:ser>
        <c:ser>
          <c:idx val="1"/>
          <c:order val="1"/>
          <c:tx>
            <c:strRef>
              <c:f>'BEP-DH_ASHP'!$Q$10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'BEP-DH_ASHP'!$R$10:$AC$10</c:f>
              <c:numCache>
                <c:formatCode>0</c:formatCode>
                <c:ptCount val="12"/>
                <c:pt idx="1">
                  <c:v>60</c:v>
                </c:pt>
                <c:pt idx="2">
                  <c:v>21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8-44D6-AB30-99F099F44951}"/>
            </c:ext>
          </c:extLst>
        </c:ser>
        <c:ser>
          <c:idx val="2"/>
          <c:order val="2"/>
          <c:tx>
            <c:strRef>
              <c:f>'BEP-DH_ASHP'!$Q$9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'BEP-DH_ASHP'!$R$9:$AC$9</c:f>
              <c:numCache>
                <c:formatCode>0</c:formatCode>
                <c:ptCount val="12"/>
                <c:pt idx="1">
                  <c:v>98</c:v>
                </c:pt>
                <c:pt idx="2">
                  <c:v>24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8-44D6-AB30-99F099F44951}"/>
            </c:ext>
          </c:extLst>
        </c:ser>
        <c:ser>
          <c:idx val="3"/>
          <c:order val="3"/>
          <c:tx>
            <c:strRef>
              <c:f>'BEP-DH_ASHP'!$Q$8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'BEP-DH_ASHP'!$R$8:$AC$8</c:f>
              <c:numCache>
                <c:formatCode>0</c:formatCode>
                <c:ptCount val="12"/>
                <c:pt idx="2">
                  <c:v>28</c:v>
                </c:pt>
                <c:pt idx="3">
                  <c:v>12</c:v>
                </c:pt>
                <c:pt idx="4" formatCode="General">
                  <c:v>9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8-44D6-AB30-99F099F44951}"/>
            </c:ext>
          </c:extLst>
        </c:ser>
        <c:ser>
          <c:idx val="4"/>
          <c:order val="4"/>
          <c:tx>
            <c:strRef>
              <c:f>'BEP-DH_ASHP'!$Q$7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'BEP-DH_ASHP'!$R$7:$AC$7</c:f>
              <c:numCache>
                <c:formatCode>0</c:formatCode>
                <c:ptCount val="12"/>
                <c:pt idx="2">
                  <c:v>117</c:v>
                </c:pt>
                <c:pt idx="3">
                  <c:v>18</c:v>
                </c:pt>
                <c:pt idx="4" formatCode="General">
                  <c:v>11</c:v>
                </c:pt>
                <c:pt idx="5" formatCode="General">
                  <c:v>8</c:v>
                </c:pt>
                <c:pt idx="6" formatCode="General">
                  <c:v>6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C8-44D6-AB30-99F099F44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41810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3803888888888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'BEP-DH_GB'!$Q$11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'BEP-DH_GB'!$R$11:$AC$11</c:f>
              <c:numCache>
                <c:formatCode>0</c:formatCode>
                <c:ptCount val="12"/>
                <c:pt idx="2">
                  <c:v>51</c:v>
                </c:pt>
                <c:pt idx="3">
                  <c:v>22</c:v>
                </c:pt>
                <c:pt idx="4" formatCode="General">
                  <c:v>16</c:v>
                </c:pt>
                <c:pt idx="5" formatCode="General">
                  <c:v>11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94-4F6E-83C6-8BA963DEEEFF}"/>
            </c:ext>
          </c:extLst>
        </c:ser>
        <c:ser>
          <c:idx val="1"/>
          <c:order val="1"/>
          <c:tx>
            <c:strRef>
              <c:f>'BEP-DH_GB'!$Q$10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'BEP-DH_GB'!$R$10:$AC$10</c:f>
              <c:numCache>
                <c:formatCode>0</c:formatCode>
                <c:ptCount val="12"/>
                <c:pt idx="2">
                  <c:v>73</c:v>
                </c:pt>
                <c:pt idx="3">
                  <c:v>25</c:v>
                </c:pt>
                <c:pt idx="4" formatCode="General">
                  <c:v>17</c:v>
                </c:pt>
                <c:pt idx="5" formatCode="General">
                  <c:v>12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94-4F6E-83C6-8BA963DEEEFF}"/>
            </c:ext>
          </c:extLst>
        </c:ser>
        <c:ser>
          <c:idx val="2"/>
          <c:order val="2"/>
          <c:tx>
            <c:strRef>
              <c:f>'BEP-DH_GB'!$Q$9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'BEP-DH_GB'!$R$9:$AC$9</c:f>
              <c:numCache>
                <c:formatCode>0</c:formatCode>
                <c:ptCount val="12"/>
                <c:pt idx="2">
                  <c:v>142</c:v>
                </c:pt>
                <c:pt idx="3">
                  <c:v>29</c:v>
                </c:pt>
                <c:pt idx="4" formatCode="General">
                  <c:v>19</c:v>
                </c:pt>
                <c:pt idx="5" formatCode="General">
                  <c:v>13</c:v>
                </c:pt>
                <c:pt idx="6" formatCode="General">
                  <c:v>10</c:v>
                </c:pt>
                <c:pt idx="7" formatCode="General">
                  <c:v>7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94-4F6E-83C6-8BA963DEEEFF}"/>
            </c:ext>
          </c:extLst>
        </c:ser>
        <c:ser>
          <c:idx val="3"/>
          <c:order val="3"/>
          <c:tx>
            <c:strRef>
              <c:f>'BEP-DH_GB'!$Q$8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'BEP-DH_GB'!$R$8:$AC$8</c:f>
              <c:numCache>
                <c:formatCode>0</c:formatCode>
                <c:ptCount val="12"/>
                <c:pt idx="3">
                  <c:v>36</c:v>
                </c:pt>
                <c:pt idx="4" formatCode="General">
                  <c:v>22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94-4F6E-83C6-8BA963DEEEFF}"/>
            </c:ext>
          </c:extLst>
        </c:ser>
        <c:ser>
          <c:idx val="4"/>
          <c:order val="4"/>
          <c:tx>
            <c:strRef>
              <c:f>'BEP-DH_GB'!$Q$7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'BEP-DH_GB'!$R$7:$AC$7</c:f>
              <c:numCache>
                <c:formatCode>0</c:formatCode>
                <c:ptCount val="12"/>
                <c:pt idx="4" formatCode="General">
                  <c:v>52</c:v>
                </c:pt>
                <c:pt idx="5" formatCode="General">
                  <c:v>16</c:v>
                </c:pt>
                <c:pt idx="6" formatCode="General">
                  <c:v>14</c:v>
                </c:pt>
                <c:pt idx="7" formatCode="General">
                  <c:v>9</c:v>
                </c:pt>
                <c:pt idx="8" formatCode="General">
                  <c:v>7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94-4F6E-83C6-8BA963DEE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logBase val="2"/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419907407407411"/>
          <c:y val="0.44985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(ASHP)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20779166666666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98</c:v>
                </c:pt>
                <c:pt idx="8">
                  <c:v>60</c:v>
                </c:pt>
                <c:pt idx="9">
                  <c:v>45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6-4356-92F0-3E546814BEAF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</c:v>
                </c:pt>
                <c:pt idx="12">
                  <c:v>32</c:v>
                </c:pt>
                <c:pt idx="13">
                  <c:v>35</c:v>
                </c:pt>
                <c:pt idx="14">
                  <c:v>48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33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27</c:v>
                </c:pt>
                <c:pt idx="25">
                  <c:v>16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66-4356-92F0-3E546814BEAF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66-4356-92F0-3E546814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(GB)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38418055555555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57-4699-926B-A3DCD29D872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57-4699-926B-A3DCD29D872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57-4699-926B-A3DCD29D872A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7-4699-926B-A3DCD29D872A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57-4699-926B-A3DCD29D872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57-4699-926B-A3DCD29D872A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57-4699-926B-A3DCD29D872A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57-4699-926B-A3DCD29D872A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57-4699-926B-A3DCD29D872A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57-4699-926B-A3DCD29D872A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57-4699-926B-A3DCD29D872A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57-4699-926B-A3DCD29D872A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57-4699-926B-A3DCD29D872A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142</c:v>
                </c:pt>
                <c:pt idx="13">
                  <c:v>73</c:v>
                </c:pt>
                <c:pt idx="14">
                  <c:v>51</c:v>
                </c:pt>
                <c:pt idx="15">
                  <c:v>10</c:v>
                </c:pt>
                <c:pt idx="16">
                  <c:v>36</c:v>
                </c:pt>
                <c:pt idx="17">
                  <c:v>29</c:v>
                </c:pt>
                <c:pt idx="18">
                  <c:v>25</c:v>
                </c:pt>
                <c:pt idx="19">
                  <c:v>22</c:v>
                </c:pt>
                <c:pt idx="20">
                  <c:v>52</c:v>
                </c:pt>
                <c:pt idx="21">
                  <c:v>22</c:v>
                </c:pt>
                <c:pt idx="22">
                  <c:v>19</c:v>
                </c:pt>
                <c:pt idx="23">
                  <c:v>4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57-4699-926B-A3DCD29D872A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23</c:v>
                </c:pt>
                <c:pt idx="25">
                  <c:v>16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57-4699-926B-A3DCD29D872A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57-4699-926B-A3DCD29D8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72-4692-B052-F18B8A47A503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98</c:v>
                </c:pt>
                <c:pt idx="8">
                  <c:v>60</c:v>
                </c:pt>
                <c:pt idx="9">
                  <c:v>45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72-4692-B052-F18B8A47A503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</c:v>
                </c:pt>
                <c:pt idx="12">
                  <c:v>32</c:v>
                </c:pt>
                <c:pt idx="13">
                  <c:v>35</c:v>
                </c:pt>
                <c:pt idx="14">
                  <c:v>48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33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27</c:v>
                </c:pt>
                <c:pt idx="25">
                  <c:v>16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72-4692-B052-F18B8A47A503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572-4692-B052-F18B8A47A503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72-4692-B052-F18B8A47A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D-49BB-B709-F7D04CD99450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D-49BB-B709-F7D04CD99450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D-49BB-B709-F7D04CD99450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AD-49BB-B709-F7D04CD99450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AD-49BB-B709-F7D04CD99450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7AD-49BB-B709-F7D04CD99450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7AD-49BB-B709-F7D04CD99450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7AD-49BB-B709-F7D04CD99450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7AD-49BB-B709-F7D04CD99450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7AD-49BB-B709-F7D04CD99450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7AD-49BB-B709-F7D04CD99450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7AD-49BB-B709-F7D04CD99450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7AD-49BB-B709-F7D04CD99450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7AD-49BB-B709-F7D04CD99450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142</c:v>
                </c:pt>
                <c:pt idx="13">
                  <c:v>73</c:v>
                </c:pt>
                <c:pt idx="14">
                  <c:v>51</c:v>
                </c:pt>
                <c:pt idx="15">
                  <c:v>10</c:v>
                </c:pt>
                <c:pt idx="16">
                  <c:v>36</c:v>
                </c:pt>
                <c:pt idx="17">
                  <c:v>29</c:v>
                </c:pt>
                <c:pt idx="18">
                  <c:v>25</c:v>
                </c:pt>
                <c:pt idx="19">
                  <c:v>22</c:v>
                </c:pt>
                <c:pt idx="20">
                  <c:v>52</c:v>
                </c:pt>
                <c:pt idx="21">
                  <c:v>22</c:v>
                </c:pt>
                <c:pt idx="22">
                  <c:v>19</c:v>
                </c:pt>
                <c:pt idx="23">
                  <c:v>4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7AD-49BB-B709-F7D04CD99450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23</c:v>
                </c:pt>
                <c:pt idx="25">
                  <c:v>16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21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  <c:pt idx="34">
                  <c:v>17</c:v>
                </c:pt>
                <c:pt idx="35">
                  <c:v>12</c:v>
                </c:pt>
                <c:pt idx="36">
                  <c:v>12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7AD-49BB-B709-F7D04CD99450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7AD-49BB-B709-F7D04CD99450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7AD-49BB-B709-F7D04CD99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Environmental!$O$2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Environmental!$O$3:$O$1002</c:f>
              <c:numCache>
                <c:formatCode>0%</c:formatCode>
                <c:ptCount val="1000"/>
                <c:pt idx="0">
                  <c:v>9.7365081477973167E-2</c:v>
                </c:pt>
                <c:pt idx="1">
                  <c:v>9.6273208624359813E-2</c:v>
                </c:pt>
                <c:pt idx="2">
                  <c:v>9.6061579828420507E-2</c:v>
                </c:pt>
                <c:pt idx="3">
                  <c:v>9.6266047928937032E-2</c:v>
                </c:pt>
                <c:pt idx="4">
                  <c:v>9.612479223483554E-2</c:v>
                </c:pt>
                <c:pt idx="5">
                  <c:v>9.5690998979853073E-2</c:v>
                </c:pt>
                <c:pt idx="6">
                  <c:v>9.612871928925594E-2</c:v>
                </c:pt>
                <c:pt idx="7">
                  <c:v>9.658303091358339E-2</c:v>
                </c:pt>
                <c:pt idx="8">
                  <c:v>9.5883176110890408E-2</c:v>
                </c:pt>
                <c:pt idx="9">
                  <c:v>9.5939493385079649E-2</c:v>
                </c:pt>
                <c:pt idx="10">
                  <c:v>9.5980884416556791E-2</c:v>
                </c:pt>
                <c:pt idx="11">
                  <c:v>9.5705875063903101E-2</c:v>
                </c:pt>
                <c:pt idx="12">
                  <c:v>9.5981873969439302E-2</c:v>
                </c:pt>
                <c:pt idx="13">
                  <c:v>9.6085235393033638E-2</c:v>
                </c:pt>
                <c:pt idx="14">
                  <c:v>9.6269047913860192E-2</c:v>
                </c:pt>
                <c:pt idx="15">
                  <c:v>9.6118402269749062E-2</c:v>
                </c:pt>
                <c:pt idx="16">
                  <c:v>9.636814545308553E-2</c:v>
                </c:pt>
                <c:pt idx="17">
                  <c:v>9.5694911733151214E-2</c:v>
                </c:pt>
                <c:pt idx="18">
                  <c:v>9.6030207481907381E-2</c:v>
                </c:pt>
                <c:pt idx="19">
                  <c:v>9.6099084260002396E-2</c:v>
                </c:pt>
                <c:pt idx="20">
                  <c:v>9.5945526329537914E-2</c:v>
                </c:pt>
                <c:pt idx="21">
                  <c:v>9.6224334547933443E-2</c:v>
                </c:pt>
                <c:pt idx="22">
                  <c:v>9.5699693179728568E-2</c:v>
                </c:pt>
                <c:pt idx="23">
                  <c:v>9.6004870886201035E-2</c:v>
                </c:pt>
                <c:pt idx="24">
                  <c:v>9.5997786093236614E-2</c:v>
                </c:pt>
                <c:pt idx="25">
                  <c:v>9.6058444687886255E-2</c:v>
                </c:pt>
                <c:pt idx="26">
                  <c:v>9.5954874426121467E-2</c:v>
                </c:pt>
                <c:pt idx="27">
                  <c:v>9.6022257123498878E-2</c:v>
                </c:pt>
                <c:pt idx="28">
                  <c:v>9.5710895679829266E-2</c:v>
                </c:pt>
                <c:pt idx="29">
                  <c:v>9.6105773329024299E-2</c:v>
                </c:pt>
                <c:pt idx="30">
                  <c:v>9.6022026313027295E-2</c:v>
                </c:pt>
                <c:pt idx="31">
                  <c:v>9.5996928513749941E-2</c:v>
                </c:pt>
                <c:pt idx="32">
                  <c:v>9.6191412037107321E-2</c:v>
                </c:pt>
                <c:pt idx="33">
                  <c:v>9.5936277636479633E-2</c:v>
                </c:pt>
                <c:pt idx="34">
                  <c:v>9.5767363434265423E-2</c:v>
                </c:pt>
                <c:pt idx="35">
                  <c:v>9.6129634305335762E-2</c:v>
                </c:pt>
                <c:pt idx="36">
                  <c:v>9.6000148941631891E-2</c:v>
                </c:pt>
                <c:pt idx="37">
                  <c:v>9.61620210445705E-2</c:v>
                </c:pt>
                <c:pt idx="38">
                  <c:v>9.6110423788981242E-2</c:v>
                </c:pt>
                <c:pt idx="39">
                  <c:v>9.5998035512073962E-2</c:v>
                </c:pt>
                <c:pt idx="40">
                  <c:v>9.6007357854922371E-2</c:v>
                </c:pt>
                <c:pt idx="41">
                  <c:v>9.5705100471747642E-2</c:v>
                </c:pt>
                <c:pt idx="42">
                  <c:v>9.6080284050456127E-2</c:v>
                </c:pt>
                <c:pt idx="43">
                  <c:v>9.6145014434617232E-2</c:v>
                </c:pt>
                <c:pt idx="44">
                  <c:v>9.6055468871655503E-2</c:v>
                </c:pt>
                <c:pt idx="45">
                  <c:v>9.5982409250992759E-2</c:v>
                </c:pt>
                <c:pt idx="46">
                  <c:v>9.6017225221362565E-2</c:v>
                </c:pt>
                <c:pt idx="47">
                  <c:v>9.5910124643293279E-2</c:v>
                </c:pt>
                <c:pt idx="48">
                  <c:v>9.5689213893903197E-2</c:v>
                </c:pt>
                <c:pt idx="49">
                  <c:v>9.6334191569644165E-2</c:v>
                </c:pt>
                <c:pt idx="50">
                  <c:v>9.6116813513133795E-2</c:v>
                </c:pt>
                <c:pt idx="51">
                  <c:v>9.6027993773054335E-2</c:v>
                </c:pt>
                <c:pt idx="52">
                  <c:v>9.5990145393394663E-2</c:v>
                </c:pt>
                <c:pt idx="53">
                  <c:v>9.6296072474450239E-2</c:v>
                </c:pt>
                <c:pt idx="54">
                  <c:v>9.5877273217147216E-2</c:v>
                </c:pt>
                <c:pt idx="55">
                  <c:v>9.5703098649736723E-2</c:v>
                </c:pt>
                <c:pt idx="56">
                  <c:v>9.6022841788508201E-2</c:v>
                </c:pt>
                <c:pt idx="57">
                  <c:v>9.588691618180048E-2</c:v>
                </c:pt>
                <c:pt idx="58">
                  <c:v>9.6233469370449867E-2</c:v>
                </c:pt>
                <c:pt idx="59">
                  <c:v>9.6328871961013265E-2</c:v>
                </c:pt>
                <c:pt idx="60">
                  <c:v>9.6182275523804706E-2</c:v>
                </c:pt>
                <c:pt idx="61">
                  <c:v>9.57183239729677E-2</c:v>
                </c:pt>
                <c:pt idx="62">
                  <c:v>9.5942210213921741E-2</c:v>
                </c:pt>
                <c:pt idx="63">
                  <c:v>9.5942078170532435E-2</c:v>
                </c:pt>
                <c:pt idx="64">
                  <c:v>9.6030833881745867E-2</c:v>
                </c:pt>
                <c:pt idx="65">
                  <c:v>9.6143831218092154E-2</c:v>
                </c:pt>
                <c:pt idx="66">
                  <c:v>9.6069251823046681E-2</c:v>
                </c:pt>
                <c:pt idx="67">
                  <c:v>9.6098594572594967E-2</c:v>
                </c:pt>
                <c:pt idx="68">
                  <c:v>9.5687497691533091E-2</c:v>
                </c:pt>
                <c:pt idx="69">
                  <c:v>9.6359640173000416E-2</c:v>
                </c:pt>
                <c:pt idx="70">
                  <c:v>9.6071505738795637E-2</c:v>
                </c:pt>
                <c:pt idx="71">
                  <c:v>9.6020532346528464E-2</c:v>
                </c:pt>
                <c:pt idx="72">
                  <c:v>9.5811789839333944E-2</c:v>
                </c:pt>
                <c:pt idx="73">
                  <c:v>9.5987408573471697E-2</c:v>
                </c:pt>
                <c:pt idx="74">
                  <c:v>9.610830317440025E-2</c:v>
                </c:pt>
                <c:pt idx="75">
                  <c:v>9.6323788175110447E-2</c:v>
                </c:pt>
                <c:pt idx="76">
                  <c:v>9.617230292906026E-2</c:v>
                </c:pt>
                <c:pt idx="77">
                  <c:v>9.5712653054214544E-2</c:v>
                </c:pt>
                <c:pt idx="78">
                  <c:v>9.5884136613458473E-2</c:v>
                </c:pt>
                <c:pt idx="79">
                  <c:v>9.5958788090280425E-2</c:v>
                </c:pt>
                <c:pt idx="80">
                  <c:v>9.6177836173199444E-2</c:v>
                </c:pt>
                <c:pt idx="81">
                  <c:v>9.613777952164046E-2</c:v>
                </c:pt>
                <c:pt idx="82">
                  <c:v>9.6122187925850533E-2</c:v>
                </c:pt>
                <c:pt idx="83">
                  <c:v>9.5992991762784502E-2</c:v>
                </c:pt>
                <c:pt idx="84">
                  <c:v>9.5709391702739358E-2</c:v>
                </c:pt>
                <c:pt idx="85">
                  <c:v>9.5914951116544023E-2</c:v>
                </c:pt>
                <c:pt idx="86">
                  <c:v>9.7222235480250052E-2</c:v>
                </c:pt>
                <c:pt idx="87">
                  <c:v>9.601960227592321E-2</c:v>
                </c:pt>
                <c:pt idx="88">
                  <c:v>9.574973582314189E-2</c:v>
                </c:pt>
                <c:pt idx="89">
                  <c:v>9.5935594758473408E-2</c:v>
                </c:pt>
                <c:pt idx="90">
                  <c:v>9.5847383970963346E-2</c:v>
                </c:pt>
                <c:pt idx="91">
                  <c:v>9.5968883560717144E-2</c:v>
                </c:pt>
                <c:pt idx="92">
                  <c:v>9.5889321406445349E-2</c:v>
                </c:pt>
                <c:pt idx="93">
                  <c:v>9.6026610606819815E-2</c:v>
                </c:pt>
                <c:pt idx="94">
                  <c:v>9.606627548414913E-2</c:v>
                </c:pt>
                <c:pt idx="95">
                  <c:v>9.5686523834978165E-2</c:v>
                </c:pt>
                <c:pt idx="96">
                  <c:v>9.6294033499277454E-2</c:v>
                </c:pt>
                <c:pt idx="97">
                  <c:v>9.5954970442359205E-2</c:v>
                </c:pt>
                <c:pt idx="98">
                  <c:v>9.6769263790602189E-2</c:v>
                </c:pt>
                <c:pt idx="99">
                  <c:v>9.5998604503459734E-2</c:v>
                </c:pt>
                <c:pt idx="100">
                  <c:v>9.5974307882283089E-2</c:v>
                </c:pt>
                <c:pt idx="101">
                  <c:v>9.5895389804411424E-2</c:v>
                </c:pt>
                <c:pt idx="102">
                  <c:v>9.5999822564728013E-2</c:v>
                </c:pt>
                <c:pt idx="103">
                  <c:v>9.6292003540659976E-2</c:v>
                </c:pt>
                <c:pt idx="104">
                  <c:v>9.6285429149612509E-2</c:v>
                </c:pt>
                <c:pt idx="105">
                  <c:v>9.6293092643688113E-2</c:v>
                </c:pt>
                <c:pt idx="106">
                  <c:v>9.5961889630919492E-2</c:v>
                </c:pt>
                <c:pt idx="107">
                  <c:v>9.6039382556031352E-2</c:v>
                </c:pt>
                <c:pt idx="108">
                  <c:v>9.5922485399369373E-2</c:v>
                </c:pt>
                <c:pt idx="109">
                  <c:v>9.569072835798266E-2</c:v>
                </c:pt>
                <c:pt idx="110">
                  <c:v>9.6531124704683044E-2</c:v>
                </c:pt>
                <c:pt idx="111">
                  <c:v>9.5990451576436778E-2</c:v>
                </c:pt>
                <c:pt idx="112">
                  <c:v>9.6184589028026526E-2</c:v>
                </c:pt>
                <c:pt idx="113">
                  <c:v>9.6397986667867169E-2</c:v>
                </c:pt>
                <c:pt idx="114">
                  <c:v>9.6203396875409797E-2</c:v>
                </c:pt>
                <c:pt idx="115">
                  <c:v>9.574205045100119E-2</c:v>
                </c:pt>
                <c:pt idx="116">
                  <c:v>9.5963280559959174E-2</c:v>
                </c:pt>
                <c:pt idx="117">
                  <c:v>9.6087031663530845E-2</c:v>
                </c:pt>
                <c:pt idx="118">
                  <c:v>9.6032086182874329E-2</c:v>
                </c:pt>
                <c:pt idx="119">
                  <c:v>9.6007451961633933E-2</c:v>
                </c:pt>
                <c:pt idx="120">
                  <c:v>9.5686039810474049E-2</c:v>
                </c:pt>
                <c:pt idx="121">
                  <c:v>9.6011052549249229E-2</c:v>
                </c:pt>
                <c:pt idx="122">
                  <c:v>9.6050035458650138E-2</c:v>
                </c:pt>
                <c:pt idx="123">
                  <c:v>9.5903131357866059E-2</c:v>
                </c:pt>
                <c:pt idx="124">
                  <c:v>9.6094484207799272E-2</c:v>
                </c:pt>
                <c:pt idx="125">
                  <c:v>9.5940921587121225E-2</c:v>
                </c:pt>
                <c:pt idx="126">
                  <c:v>9.5953101323108636E-2</c:v>
                </c:pt>
                <c:pt idx="127">
                  <c:v>9.5691837006889102E-2</c:v>
                </c:pt>
                <c:pt idx="128">
                  <c:v>9.5931689180900045E-2</c:v>
                </c:pt>
                <c:pt idx="129">
                  <c:v>9.6125531048116192E-2</c:v>
                </c:pt>
                <c:pt idx="130">
                  <c:v>9.600414759144156E-2</c:v>
                </c:pt>
                <c:pt idx="131">
                  <c:v>9.6406140079358799E-2</c:v>
                </c:pt>
                <c:pt idx="132">
                  <c:v>9.6238288140211875E-2</c:v>
                </c:pt>
                <c:pt idx="133">
                  <c:v>9.5858087588415061E-2</c:v>
                </c:pt>
                <c:pt idx="134">
                  <c:v>9.5949115756014752E-2</c:v>
                </c:pt>
                <c:pt idx="135">
                  <c:v>9.5687731707084459E-2</c:v>
                </c:pt>
                <c:pt idx="136">
                  <c:v>9.5904459273612644E-2</c:v>
                </c:pt>
                <c:pt idx="137">
                  <c:v>9.695889402028475E-2</c:v>
                </c:pt>
                <c:pt idx="138">
                  <c:v>9.600235967872621E-2</c:v>
                </c:pt>
                <c:pt idx="139">
                  <c:v>9.625058138030658E-2</c:v>
                </c:pt>
                <c:pt idx="140">
                  <c:v>9.6071359286026961E-2</c:v>
                </c:pt>
                <c:pt idx="141">
                  <c:v>9.6117232928986232E-2</c:v>
                </c:pt>
                <c:pt idx="142">
                  <c:v>9.5937267921677616E-2</c:v>
                </c:pt>
                <c:pt idx="143">
                  <c:v>9.5709578048500055E-2</c:v>
                </c:pt>
                <c:pt idx="144">
                  <c:v>9.6013633891290417E-2</c:v>
                </c:pt>
                <c:pt idx="145">
                  <c:v>9.6399481843949142E-2</c:v>
                </c:pt>
                <c:pt idx="146">
                  <c:v>9.6013164159651054E-2</c:v>
                </c:pt>
                <c:pt idx="147">
                  <c:v>9.6877615376460169E-2</c:v>
                </c:pt>
                <c:pt idx="148">
                  <c:v>9.6027511309367639E-2</c:v>
                </c:pt>
                <c:pt idx="149">
                  <c:v>9.5684610769647072E-2</c:v>
                </c:pt>
                <c:pt idx="150">
                  <c:v>9.6302858168040975E-2</c:v>
                </c:pt>
                <c:pt idx="151">
                  <c:v>9.5912674824297467E-2</c:v>
                </c:pt>
                <c:pt idx="152">
                  <c:v>9.5936269620877548E-2</c:v>
                </c:pt>
                <c:pt idx="153">
                  <c:v>9.5995816157656677E-2</c:v>
                </c:pt>
                <c:pt idx="154">
                  <c:v>9.6046045448762704E-2</c:v>
                </c:pt>
                <c:pt idx="155">
                  <c:v>9.5733006947957722E-2</c:v>
                </c:pt>
                <c:pt idx="156">
                  <c:v>9.6119742784822326E-2</c:v>
                </c:pt>
                <c:pt idx="157">
                  <c:v>9.6145689772686546E-2</c:v>
                </c:pt>
                <c:pt idx="158">
                  <c:v>9.5909010189004246E-2</c:v>
                </c:pt>
                <c:pt idx="159">
                  <c:v>9.6054308564062801E-2</c:v>
                </c:pt>
                <c:pt idx="160">
                  <c:v>9.6210247822846082E-2</c:v>
                </c:pt>
                <c:pt idx="161">
                  <c:v>9.6116164407441987E-2</c:v>
                </c:pt>
                <c:pt idx="162">
                  <c:v>9.7084050763039248E-2</c:v>
                </c:pt>
                <c:pt idx="163">
                  <c:v>9.5697510830624416E-2</c:v>
                </c:pt>
                <c:pt idx="164">
                  <c:v>9.5974597315883967E-2</c:v>
                </c:pt>
                <c:pt idx="165">
                  <c:v>9.6184442323213243E-2</c:v>
                </c:pt>
                <c:pt idx="166">
                  <c:v>9.6094039956544211E-2</c:v>
                </c:pt>
                <c:pt idx="167">
                  <c:v>9.5980381883376986E-2</c:v>
                </c:pt>
                <c:pt idx="168">
                  <c:v>9.5688305089670314E-2</c:v>
                </c:pt>
                <c:pt idx="169">
                  <c:v>9.607166794125685E-2</c:v>
                </c:pt>
                <c:pt idx="170">
                  <c:v>9.6130058256693893E-2</c:v>
                </c:pt>
                <c:pt idx="171">
                  <c:v>9.5977627944959731E-2</c:v>
                </c:pt>
                <c:pt idx="172">
                  <c:v>9.6145491685930937E-2</c:v>
                </c:pt>
                <c:pt idx="173">
                  <c:v>9.5910122294136979E-2</c:v>
                </c:pt>
                <c:pt idx="174">
                  <c:v>9.600754256717399E-2</c:v>
                </c:pt>
                <c:pt idx="175">
                  <c:v>9.5704707365460467E-2</c:v>
                </c:pt>
                <c:pt idx="176">
                  <c:v>9.6102570112966107E-2</c:v>
                </c:pt>
                <c:pt idx="177">
                  <c:v>9.6120371167876154E-2</c:v>
                </c:pt>
                <c:pt idx="178">
                  <c:v>9.6415063966339504E-2</c:v>
                </c:pt>
                <c:pt idx="179">
                  <c:v>9.5999922965272322E-2</c:v>
                </c:pt>
                <c:pt idx="180">
                  <c:v>9.5928870898343635E-2</c:v>
                </c:pt>
                <c:pt idx="181">
                  <c:v>9.5826377095299758E-2</c:v>
                </c:pt>
                <c:pt idx="182">
                  <c:v>9.6017888713636299E-2</c:v>
                </c:pt>
                <c:pt idx="183">
                  <c:v>9.5708094072442865E-2</c:v>
                </c:pt>
                <c:pt idx="184">
                  <c:v>9.6119024762188365E-2</c:v>
                </c:pt>
                <c:pt idx="185">
                  <c:v>9.605299730533734E-2</c:v>
                </c:pt>
                <c:pt idx="186">
                  <c:v>9.6106518643642988E-2</c:v>
                </c:pt>
                <c:pt idx="187">
                  <c:v>9.6269179606254515E-2</c:v>
                </c:pt>
                <c:pt idx="188">
                  <c:v>9.6006979275266344E-2</c:v>
                </c:pt>
                <c:pt idx="189">
                  <c:v>9.6157074173821744E-2</c:v>
                </c:pt>
                <c:pt idx="190">
                  <c:v>9.5871932403642168E-2</c:v>
                </c:pt>
                <c:pt idx="191">
                  <c:v>9.5744478545643191E-2</c:v>
                </c:pt>
                <c:pt idx="192">
                  <c:v>9.5919039071101955E-2</c:v>
                </c:pt>
                <c:pt idx="193">
                  <c:v>9.6395852123108097E-2</c:v>
                </c:pt>
                <c:pt idx="194">
                  <c:v>9.6000577943832849E-2</c:v>
                </c:pt>
                <c:pt idx="195">
                  <c:v>9.6128497595598814E-2</c:v>
                </c:pt>
                <c:pt idx="196">
                  <c:v>9.6407692631650929E-2</c:v>
                </c:pt>
                <c:pt idx="197">
                  <c:v>9.6462085317257279E-2</c:v>
                </c:pt>
                <c:pt idx="198">
                  <c:v>9.5723240316320221E-2</c:v>
                </c:pt>
                <c:pt idx="199">
                  <c:v>9.6218094767811763E-2</c:v>
                </c:pt>
                <c:pt idx="200">
                  <c:v>9.5992046673858716E-2</c:v>
                </c:pt>
                <c:pt idx="201">
                  <c:v>9.5975395472616687E-2</c:v>
                </c:pt>
                <c:pt idx="202">
                  <c:v>9.6253192869923829E-2</c:v>
                </c:pt>
                <c:pt idx="203">
                  <c:v>9.5939984861557956E-2</c:v>
                </c:pt>
                <c:pt idx="204">
                  <c:v>9.5695092744627439E-2</c:v>
                </c:pt>
                <c:pt idx="205">
                  <c:v>9.6147973396383479E-2</c:v>
                </c:pt>
                <c:pt idx="206">
                  <c:v>9.6129257807164317E-2</c:v>
                </c:pt>
                <c:pt idx="207">
                  <c:v>9.6118549691499869E-2</c:v>
                </c:pt>
                <c:pt idx="208">
                  <c:v>9.6041890997403123E-2</c:v>
                </c:pt>
                <c:pt idx="209">
                  <c:v>9.591817010391597E-2</c:v>
                </c:pt>
                <c:pt idx="210">
                  <c:v>9.5942466780458258E-2</c:v>
                </c:pt>
                <c:pt idx="211">
                  <c:v>9.5703085863788076E-2</c:v>
                </c:pt>
                <c:pt idx="212">
                  <c:v>9.6220089865058908E-2</c:v>
                </c:pt>
                <c:pt idx="213">
                  <c:v>9.5831691710064962E-2</c:v>
                </c:pt>
                <c:pt idx="214">
                  <c:v>9.6000374288804438E-2</c:v>
                </c:pt>
                <c:pt idx="215">
                  <c:v>9.5870199358005531E-2</c:v>
                </c:pt>
                <c:pt idx="216">
                  <c:v>9.6020762193142581E-2</c:v>
                </c:pt>
                <c:pt idx="217">
                  <c:v>9.5765709887807471E-2</c:v>
                </c:pt>
                <c:pt idx="218">
                  <c:v>9.6093314739363292E-2</c:v>
                </c:pt>
                <c:pt idx="219">
                  <c:v>9.5932397241937126E-2</c:v>
                </c:pt>
                <c:pt idx="220">
                  <c:v>9.6534567827204668E-2</c:v>
                </c:pt>
                <c:pt idx="221">
                  <c:v>9.6042985888914148E-2</c:v>
                </c:pt>
                <c:pt idx="222">
                  <c:v>9.6038011287679498E-2</c:v>
                </c:pt>
                <c:pt idx="223">
                  <c:v>9.5873882787671533E-2</c:v>
                </c:pt>
                <c:pt idx="224">
                  <c:v>9.5987188792688499E-2</c:v>
                </c:pt>
                <c:pt idx="225">
                  <c:v>9.5883747464775529E-2</c:v>
                </c:pt>
                <c:pt idx="226">
                  <c:v>9.5687746224539225E-2</c:v>
                </c:pt>
                <c:pt idx="227">
                  <c:v>9.654068498352586E-2</c:v>
                </c:pt>
                <c:pt idx="228">
                  <c:v>9.6101990063429385E-2</c:v>
                </c:pt>
                <c:pt idx="229">
                  <c:v>9.5930591712918359E-2</c:v>
                </c:pt>
                <c:pt idx="230">
                  <c:v>9.6045560717753803E-2</c:v>
                </c:pt>
                <c:pt idx="231">
                  <c:v>9.6195693678625585E-2</c:v>
                </c:pt>
                <c:pt idx="232">
                  <c:v>9.5935439465351838E-2</c:v>
                </c:pt>
                <c:pt idx="233">
                  <c:v>9.625770602927175E-2</c:v>
                </c:pt>
                <c:pt idx="234">
                  <c:v>9.5687066295373421E-2</c:v>
                </c:pt>
                <c:pt idx="235">
                  <c:v>9.6425141431173728E-2</c:v>
                </c:pt>
                <c:pt idx="236">
                  <c:v>9.5950330961813823E-2</c:v>
                </c:pt>
                <c:pt idx="237">
                  <c:v>9.6158006306114943E-2</c:v>
                </c:pt>
                <c:pt idx="238">
                  <c:v>9.6163414135250605E-2</c:v>
                </c:pt>
                <c:pt idx="239">
                  <c:v>9.5956405420371191E-2</c:v>
                </c:pt>
                <c:pt idx="240">
                  <c:v>9.5693902971303452E-2</c:v>
                </c:pt>
                <c:pt idx="241">
                  <c:v>9.5892609346103691E-2</c:v>
                </c:pt>
                <c:pt idx="242">
                  <c:v>9.634277469535367E-2</c:v>
                </c:pt>
                <c:pt idx="243">
                  <c:v>9.6140722631254075E-2</c:v>
                </c:pt>
                <c:pt idx="244">
                  <c:v>9.6042826502941131E-2</c:v>
                </c:pt>
                <c:pt idx="245">
                  <c:v>9.5904297767943361E-2</c:v>
                </c:pt>
                <c:pt idx="246">
                  <c:v>9.5709739258355228E-2</c:v>
                </c:pt>
                <c:pt idx="247">
                  <c:v>9.5964747578286713E-2</c:v>
                </c:pt>
                <c:pt idx="248">
                  <c:v>9.6724247778179895E-2</c:v>
                </c:pt>
                <c:pt idx="249">
                  <c:v>9.6068093450843911E-2</c:v>
                </c:pt>
                <c:pt idx="250">
                  <c:v>9.6332679705631821E-2</c:v>
                </c:pt>
                <c:pt idx="251">
                  <c:v>9.6083002895989297E-2</c:v>
                </c:pt>
                <c:pt idx="252">
                  <c:v>9.6184206186721327E-2</c:v>
                </c:pt>
                <c:pt idx="253">
                  <c:v>9.6203441762437697E-2</c:v>
                </c:pt>
                <c:pt idx="254">
                  <c:v>9.6062702656067089E-2</c:v>
                </c:pt>
                <c:pt idx="255">
                  <c:v>9.582358418573636E-2</c:v>
                </c:pt>
                <c:pt idx="256">
                  <c:v>9.6043040127441748E-2</c:v>
                </c:pt>
                <c:pt idx="257">
                  <c:v>9.5965771820056195E-2</c:v>
                </c:pt>
                <c:pt idx="258">
                  <c:v>9.6007362232568796E-2</c:v>
                </c:pt>
                <c:pt idx="259">
                  <c:v>9.6315426393334999E-2</c:v>
                </c:pt>
                <c:pt idx="260">
                  <c:v>9.5961376316558961E-2</c:v>
                </c:pt>
                <c:pt idx="261">
                  <c:v>9.5700074527866816E-2</c:v>
                </c:pt>
                <c:pt idx="262">
                  <c:v>9.6080852120463425E-2</c:v>
                </c:pt>
                <c:pt idx="263">
                  <c:v>9.5904330166748278E-2</c:v>
                </c:pt>
                <c:pt idx="264">
                  <c:v>9.5988927152870274E-2</c:v>
                </c:pt>
                <c:pt idx="265">
                  <c:v>9.5825960153848436E-2</c:v>
                </c:pt>
                <c:pt idx="266">
                  <c:v>9.5694518753425786E-2</c:v>
                </c:pt>
                <c:pt idx="267">
                  <c:v>9.7118325413077577E-2</c:v>
                </c:pt>
                <c:pt idx="268">
                  <c:v>9.596216607979087E-2</c:v>
                </c:pt>
                <c:pt idx="269">
                  <c:v>9.5928120232601874E-2</c:v>
                </c:pt>
                <c:pt idx="270">
                  <c:v>9.6390206795837569E-2</c:v>
                </c:pt>
                <c:pt idx="271">
                  <c:v>9.6410319859436142E-2</c:v>
                </c:pt>
                <c:pt idx="272">
                  <c:v>9.5941889649659176E-2</c:v>
                </c:pt>
                <c:pt idx="273">
                  <c:v>9.6218632425838876E-2</c:v>
                </c:pt>
                <c:pt idx="274">
                  <c:v>9.6690816688852058E-2</c:v>
                </c:pt>
                <c:pt idx="275">
                  <c:v>9.6103086866119319E-2</c:v>
                </c:pt>
                <c:pt idx="276">
                  <c:v>9.6067820746513849E-2</c:v>
                </c:pt>
                <c:pt idx="277">
                  <c:v>9.6064673512689575E-2</c:v>
                </c:pt>
                <c:pt idx="278">
                  <c:v>9.5954421067103224E-2</c:v>
                </c:pt>
                <c:pt idx="279">
                  <c:v>9.6209309844474414E-2</c:v>
                </c:pt>
                <c:pt idx="280">
                  <c:v>9.5938927371244764E-2</c:v>
                </c:pt>
                <c:pt idx="281">
                  <c:v>9.6216295493888909E-2</c:v>
                </c:pt>
                <c:pt idx="282">
                  <c:v>9.5872416382418224E-2</c:v>
                </c:pt>
                <c:pt idx="283">
                  <c:v>9.5921178231503729E-2</c:v>
                </c:pt>
                <c:pt idx="284">
                  <c:v>9.6243038708988649E-2</c:v>
                </c:pt>
                <c:pt idx="285">
                  <c:v>9.6225091259123263E-2</c:v>
                </c:pt>
                <c:pt idx="286">
                  <c:v>9.6344481336903029E-2</c:v>
                </c:pt>
                <c:pt idx="287">
                  <c:v>9.672483590198723E-2</c:v>
                </c:pt>
                <c:pt idx="288">
                  <c:v>9.6064329666350076E-2</c:v>
                </c:pt>
                <c:pt idx="289">
                  <c:v>9.5992086064874652E-2</c:v>
                </c:pt>
                <c:pt idx="290">
                  <c:v>9.6317836898029696E-2</c:v>
                </c:pt>
                <c:pt idx="291">
                  <c:v>9.6142600146030099E-2</c:v>
                </c:pt>
                <c:pt idx="292">
                  <c:v>9.6162784967750548E-2</c:v>
                </c:pt>
                <c:pt idx="293">
                  <c:v>9.6034874363853634E-2</c:v>
                </c:pt>
                <c:pt idx="294">
                  <c:v>9.6175730676448773E-2</c:v>
                </c:pt>
                <c:pt idx="295">
                  <c:v>9.5955881512283694E-2</c:v>
                </c:pt>
                <c:pt idx="296">
                  <c:v>9.600333906529715E-2</c:v>
                </c:pt>
                <c:pt idx="297">
                  <c:v>9.6134062018473437E-2</c:v>
                </c:pt>
                <c:pt idx="298">
                  <c:v>9.6235643552555136E-2</c:v>
                </c:pt>
                <c:pt idx="299">
                  <c:v>9.6002071603540462E-2</c:v>
                </c:pt>
                <c:pt idx="300">
                  <c:v>9.626462078336763E-2</c:v>
                </c:pt>
                <c:pt idx="301">
                  <c:v>9.6084910229012555E-2</c:v>
                </c:pt>
                <c:pt idx="302">
                  <c:v>9.6112601509599951E-2</c:v>
                </c:pt>
                <c:pt idx="303">
                  <c:v>9.6014307204826552E-2</c:v>
                </c:pt>
                <c:pt idx="304">
                  <c:v>9.6235577062828398E-2</c:v>
                </c:pt>
                <c:pt idx="305">
                  <c:v>9.6033550939815235E-2</c:v>
                </c:pt>
                <c:pt idx="306">
                  <c:v>9.6197972717275079E-2</c:v>
                </c:pt>
                <c:pt idx="307">
                  <c:v>9.7103366824411216E-2</c:v>
                </c:pt>
                <c:pt idx="308">
                  <c:v>9.6038686367001358E-2</c:v>
                </c:pt>
                <c:pt idx="309">
                  <c:v>9.593843147915862E-2</c:v>
                </c:pt>
                <c:pt idx="310">
                  <c:v>9.6045375321539589E-2</c:v>
                </c:pt>
                <c:pt idx="311">
                  <c:v>9.6186376897230016E-2</c:v>
                </c:pt>
                <c:pt idx="312">
                  <c:v>9.6004367659437179E-2</c:v>
                </c:pt>
                <c:pt idx="313">
                  <c:v>9.5949353257021988E-2</c:v>
                </c:pt>
                <c:pt idx="314">
                  <c:v>9.5904487466272254E-2</c:v>
                </c:pt>
                <c:pt idx="315">
                  <c:v>9.5979977423031534E-2</c:v>
                </c:pt>
                <c:pt idx="316">
                  <c:v>9.6310075339850559E-2</c:v>
                </c:pt>
                <c:pt idx="317">
                  <c:v>9.6070418934191812E-2</c:v>
                </c:pt>
                <c:pt idx="318">
                  <c:v>9.5906468567756947E-2</c:v>
                </c:pt>
                <c:pt idx="319">
                  <c:v>9.595382474169846E-2</c:v>
                </c:pt>
                <c:pt idx="320">
                  <c:v>9.6641464138987207E-2</c:v>
                </c:pt>
                <c:pt idx="321">
                  <c:v>9.6032985967421935E-2</c:v>
                </c:pt>
                <c:pt idx="322">
                  <c:v>9.6158181745201854E-2</c:v>
                </c:pt>
                <c:pt idx="323">
                  <c:v>9.599676519388535E-2</c:v>
                </c:pt>
                <c:pt idx="324">
                  <c:v>9.6044021148157868E-2</c:v>
                </c:pt>
                <c:pt idx="325">
                  <c:v>9.6057741209527175E-2</c:v>
                </c:pt>
                <c:pt idx="326">
                  <c:v>9.6681445491150528E-2</c:v>
                </c:pt>
                <c:pt idx="327">
                  <c:v>9.6071810224458404E-2</c:v>
                </c:pt>
                <c:pt idx="328">
                  <c:v>9.5997304471574146E-2</c:v>
                </c:pt>
                <c:pt idx="329">
                  <c:v>9.6310972171265316E-2</c:v>
                </c:pt>
                <c:pt idx="330">
                  <c:v>9.6013802905707518E-2</c:v>
                </c:pt>
                <c:pt idx="331">
                  <c:v>9.6186420718179524E-2</c:v>
                </c:pt>
                <c:pt idx="332">
                  <c:v>9.6088389818099224E-2</c:v>
                </c:pt>
                <c:pt idx="333">
                  <c:v>9.5965566231807145E-2</c:v>
                </c:pt>
                <c:pt idx="334">
                  <c:v>9.5931418975479008E-2</c:v>
                </c:pt>
                <c:pt idx="335">
                  <c:v>9.6026083542740115E-2</c:v>
                </c:pt>
                <c:pt idx="336">
                  <c:v>9.6121564735654946E-2</c:v>
                </c:pt>
                <c:pt idx="337">
                  <c:v>9.6122530615633847E-2</c:v>
                </c:pt>
                <c:pt idx="338">
                  <c:v>9.6013872636886807E-2</c:v>
                </c:pt>
                <c:pt idx="339">
                  <c:v>9.6209092426783854E-2</c:v>
                </c:pt>
                <c:pt idx="340">
                  <c:v>9.6013006280110835E-2</c:v>
                </c:pt>
                <c:pt idx="341">
                  <c:v>9.6012244037711844E-2</c:v>
                </c:pt>
                <c:pt idx="342">
                  <c:v>9.6023168423009772E-2</c:v>
                </c:pt>
                <c:pt idx="343">
                  <c:v>9.5979714683200629E-2</c:v>
                </c:pt>
                <c:pt idx="344">
                  <c:v>9.5952431690450007E-2</c:v>
                </c:pt>
                <c:pt idx="345">
                  <c:v>9.6082180851008295E-2</c:v>
                </c:pt>
                <c:pt idx="346">
                  <c:v>9.604864922758212E-2</c:v>
                </c:pt>
                <c:pt idx="347">
                  <c:v>9.5844866448010213E-2</c:v>
                </c:pt>
                <c:pt idx="348">
                  <c:v>9.639622706312416E-2</c:v>
                </c:pt>
                <c:pt idx="349">
                  <c:v>9.6491796004172847E-2</c:v>
                </c:pt>
                <c:pt idx="350">
                  <c:v>9.6384946010511466E-2</c:v>
                </c:pt>
                <c:pt idx="351">
                  <c:v>9.6038446931816263E-2</c:v>
                </c:pt>
                <c:pt idx="352">
                  <c:v>9.6375487505499749E-2</c:v>
                </c:pt>
                <c:pt idx="353">
                  <c:v>9.6089359869502358E-2</c:v>
                </c:pt>
                <c:pt idx="354">
                  <c:v>9.6025644623149692E-2</c:v>
                </c:pt>
                <c:pt idx="355">
                  <c:v>9.6094020417432729E-2</c:v>
                </c:pt>
                <c:pt idx="356">
                  <c:v>9.6041271090083868E-2</c:v>
                </c:pt>
                <c:pt idx="357">
                  <c:v>9.626353447406566E-2</c:v>
                </c:pt>
                <c:pt idx="358">
                  <c:v>9.586469733693094E-2</c:v>
                </c:pt>
                <c:pt idx="359">
                  <c:v>9.602003044293192E-2</c:v>
                </c:pt>
                <c:pt idx="360">
                  <c:v>9.5963198091960591E-2</c:v>
                </c:pt>
                <c:pt idx="361">
                  <c:v>9.6457618737222875E-2</c:v>
                </c:pt>
                <c:pt idx="362">
                  <c:v>9.6320306769319422E-2</c:v>
                </c:pt>
                <c:pt idx="363">
                  <c:v>9.6899900081652918E-2</c:v>
                </c:pt>
                <c:pt idx="364">
                  <c:v>9.6084578668237663E-2</c:v>
                </c:pt>
                <c:pt idx="365">
                  <c:v>9.6170281211072989E-2</c:v>
                </c:pt>
                <c:pt idx="366">
                  <c:v>9.6445654720693386E-2</c:v>
                </c:pt>
                <c:pt idx="367">
                  <c:v>9.7264160042647402E-2</c:v>
                </c:pt>
                <c:pt idx="368">
                  <c:v>9.6260735223063332E-2</c:v>
                </c:pt>
                <c:pt idx="369">
                  <c:v>9.6023757424293102E-2</c:v>
                </c:pt>
                <c:pt idx="370">
                  <c:v>9.6420713474397346E-2</c:v>
                </c:pt>
                <c:pt idx="371">
                  <c:v>9.6430603042891846E-2</c:v>
                </c:pt>
                <c:pt idx="372">
                  <c:v>9.6011707604670787E-2</c:v>
                </c:pt>
                <c:pt idx="373">
                  <c:v>9.6236241228827499E-2</c:v>
                </c:pt>
                <c:pt idx="374">
                  <c:v>9.6289805360119357E-2</c:v>
                </c:pt>
                <c:pt idx="375">
                  <c:v>9.6116168148505432E-2</c:v>
                </c:pt>
                <c:pt idx="376">
                  <c:v>9.6070981893676882E-2</c:v>
                </c:pt>
                <c:pt idx="377">
                  <c:v>9.5973759020982777E-2</c:v>
                </c:pt>
                <c:pt idx="378">
                  <c:v>9.5873779639374823E-2</c:v>
                </c:pt>
                <c:pt idx="379">
                  <c:v>9.5999856723012908E-2</c:v>
                </c:pt>
                <c:pt idx="380">
                  <c:v>9.5977182837331171E-2</c:v>
                </c:pt>
                <c:pt idx="381">
                  <c:v>9.5887732207714904E-2</c:v>
                </c:pt>
                <c:pt idx="382">
                  <c:v>9.6054780717659993E-2</c:v>
                </c:pt>
                <c:pt idx="383">
                  <c:v>9.601406070221967E-2</c:v>
                </c:pt>
                <c:pt idx="384">
                  <c:v>9.5984346276656349E-2</c:v>
                </c:pt>
                <c:pt idx="385">
                  <c:v>9.6096283285504125E-2</c:v>
                </c:pt>
                <c:pt idx="386">
                  <c:v>9.5917056370688383E-2</c:v>
                </c:pt>
                <c:pt idx="387">
                  <c:v>9.6199149419520208E-2</c:v>
                </c:pt>
                <c:pt idx="388">
                  <c:v>9.5962803706254735E-2</c:v>
                </c:pt>
                <c:pt idx="389">
                  <c:v>9.6073753956353689E-2</c:v>
                </c:pt>
                <c:pt idx="390">
                  <c:v>9.5837163901774547E-2</c:v>
                </c:pt>
                <c:pt idx="391">
                  <c:v>9.6102211600240961E-2</c:v>
                </c:pt>
                <c:pt idx="392">
                  <c:v>9.6233973639659659E-2</c:v>
                </c:pt>
                <c:pt idx="393">
                  <c:v>9.6484596832347905E-2</c:v>
                </c:pt>
                <c:pt idx="394">
                  <c:v>9.6073896284188665E-2</c:v>
                </c:pt>
                <c:pt idx="395">
                  <c:v>9.6039981395712834E-2</c:v>
                </c:pt>
                <c:pt idx="396">
                  <c:v>9.6670038014122259E-2</c:v>
                </c:pt>
                <c:pt idx="397">
                  <c:v>9.6448532445399235E-2</c:v>
                </c:pt>
                <c:pt idx="398">
                  <c:v>9.676517377964719E-2</c:v>
                </c:pt>
                <c:pt idx="399">
                  <c:v>9.6086398263154529E-2</c:v>
                </c:pt>
                <c:pt idx="400">
                  <c:v>9.6216535138778314E-2</c:v>
                </c:pt>
                <c:pt idx="401">
                  <c:v>9.626704096925591E-2</c:v>
                </c:pt>
                <c:pt idx="402">
                  <c:v>9.6027732358124659E-2</c:v>
                </c:pt>
                <c:pt idx="403">
                  <c:v>9.6160269442949586E-2</c:v>
                </c:pt>
                <c:pt idx="404">
                  <c:v>9.6282603760892149E-2</c:v>
                </c:pt>
                <c:pt idx="405">
                  <c:v>9.6160194008644478E-2</c:v>
                </c:pt>
                <c:pt idx="406">
                  <c:v>9.5870723700557131E-2</c:v>
                </c:pt>
                <c:pt idx="407">
                  <c:v>9.632736723748328E-2</c:v>
                </c:pt>
                <c:pt idx="408">
                  <c:v>9.6068912381213137E-2</c:v>
                </c:pt>
                <c:pt idx="409">
                  <c:v>9.5892852765931319E-2</c:v>
                </c:pt>
                <c:pt idx="410">
                  <c:v>9.6115722275509782E-2</c:v>
                </c:pt>
                <c:pt idx="411">
                  <c:v>9.6101434253024878E-2</c:v>
                </c:pt>
                <c:pt idx="412">
                  <c:v>9.6210399563336643E-2</c:v>
                </c:pt>
                <c:pt idx="413">
                  <c:v>9.5844958782251979E-2</c:v>
                </c:pt>
                <c:pt idx="414">
                  <c:v>9.6614152012759413E-2</c:v>
                </c:pt>
                <c:pt idx="415">
                  <c:v>9.6035680854525546E-2</c:v>
                </c:pt>
                <c:pt idx="416">
                  <c:v>9.6040829296637445E-2</c:v>
                </c:pt>
                <c:pt idx="417">
                  <c:v>9.6092827420660276E-2</c:v>
                </c:pt>
                <c:pt idx="418">
                  <c:v>9.5920911551575005E-2</c:v>
                </c:pt>
                <c:pt idx="419">
                  <c:v>9.6565783829865609E-2</c:v>
                </c:pt>
                <c:pt idx="420">
                  <c:v>9.612839045135306E-2</c:v>
                </c:pt>
                <c:pt idx="421">
                  <c:v>9.5934410250317875E-2</c:v>
                </c:pt>
                <c:pt idx="422">
                  <c:v>9.6251794933573331E-2</c:v>
                </c:pt>
                <c:pt idx="423">
                  <c:v>9.5931904967764714E-2</c:v>
                </c:pt>
                <c:pt idx="424">
                  <c:v>9.6199924443483159E-2</c:v>
                </c:pt>
                <c:pt idx="425">
                  <c:v>9.667496163521791E-2</c:v>
                </c:pt>
                <c:pt idx="426">
                  <c:v>9.6055580941482588E-2</c:v>
                </c:pt>
                <c:pt idx="427">
                  <c:v>9.599346554462862E-2</c:v>
                </c:pt>
                <c:pt idx="428">
                  <c:v>9.643865897135398E-2</c:v>
                </c:pt>
                <c:pt idx="429">
                  <c:v>9.5882229427540211E-2</c:v>
                </c:pt>
                <c:pt idx="430">
                  <c:v>9.5976252786021773E-2</c:v>
                </c:pt>
                <c:pt idx="431">
                  <c:v>9.5848171336064644E-2</c:v>
                </c:pt>
                <c:pt idx="432">
                  <c:v>9.6386769333711139E-2</c:v>
                </c:pt>
                <c:pt idx="433">
                  <c:v>9.6029154878627523E-2</c:v>
                </c:pt>
                <c:pt idx="434">
                  <c:v>9.6138501646843788E-2</c:v>
                </c:pt>
                <c:pt idx="435">
                  <c:v>9.6080551731846306E-2</c:v>
                </c:pt>
                <c:pt idx="436">
                  <c:v>9.6382542255284157E-2</c:v>
                </c:pt>
                <c:pt idx="437">
                  <c:v>9.5984379749950013E-2</c:v>
                </c:pt>
                <c:pt idx="438">
                  <c:v>9.6203161014779312E-2</c:v>
                </c:pt>
                <c:pt idx="439">
                  <c:v>9.6253833907923275E-2</c:v>
                </c:pt>
                <c:pt idx="440">
                  <c:v>9.60496824434076E-2</c:v>
                </c:pt>
                <c:pt idx="441">
                  <c:v>9.6170990103257997E-2</c:v>
                </c:pt>
                <c:pt idx="442">
                  <c:v>9.5964899773115897E-2</c:v>
                </c:pt>
                <c:pt idx="443">
                  <c:v>9.6266145613893225E-2</c:v>
                </c:pt>
                <c:pt idx="444">
                  <c:v>9.6206474495486125E-2</c:v>
                </c:pt>
                <c:pt idx="445">
                  <c:v>9.6363282571038128E-2</c:v>
                </c:pt>
                <c:pt idx="446">
                  <c:v>9.6191331476863498E-2</c:v>
                </c:pt>
                <c:pt idx="447">
                  <c:v>9.7020531260683801E-2</c:v>
                </c:pt>
                <c:pt idx="448">
                  <c:v>9.6269343735329999E-2</c:v>
                </c:pt>
                <c:pt idx="449">
                  <c:v>9.6001250879096112E-2</c:v>
                </c:pt>
                <c:pt idx="450">
                  <c:v>9.6020332629616026E-2</c:v>
                </c:pt>
                <c:pt idx="451">
                  <c:v>9.6128571439714372E-2</c:v>
                </c:pt>
                <c:pt idx="452">
                  <c:v>9.6709949911227083E-2</c:v>
                </c:pt>
                <c:pt idx="453">
                  <c:v>9.6077813102375967E-2</c:v>
                </c:pt>
                <c:pt idx="454">
                  <c:v>9.5958391684905164E-2</c:v>
                </c:pt>
                <c:pt idx="455">
                  <c:v>9.6198395790856442E-2</c:v>
                </c:pt>
                <c:pt idx="456">
                  <c:v>9.6110178078933794E-2</c:v>
                </c:pt>
                <c:pt idx="457">
                  <c:v>9.618988726523664E-2</c:v>
                </c:pt>
                <c:pt idx="458">
                  <c:v>9.6229914427481703E-2</c:v>
                </c:pt>
                <c:pt idx="459">
                  <c:v>9.6115038086599464E-2</c:v>
                </c:pt>
                <c:pt idx="460">
                  <c:v>9.6094051570543765E-2</c:v>
                </c:pt>
                <c:pt idx="461">
                  <c:v>9.5997570406947202E-2</c:v>
                </c:pt>
                <c:pt idx="462">
                  <c:v>9.592938446235362E-2</c:v>
                </c:pt>
                <c:pt idx="463">
                  <c:v>9.6136204873889158E-2</c:v>
                </c:pt>
                <c:pt idx="464">
                  <c:v>9.650927574915405E-2</c:v>
                </c:pt>
                <c:pt idx="465">
                  <c:v>9.6051709075824956E-2</c:v>
                </c:pt>
                <c:pt idx="466">
                  <c:v>9.5880200601279678E-2</c:v>
                </c:pt>
                <c:pt idx="467">
                  <c:v>9.6234397029409086E-2</c:v>
                </c:pt>
                <c:pt idx="468">
                  <c:v>9.6613183474513795E-2</c:v>
                </c:pt>
                <c:pt idx="469">
                  <c:v>9.5883577744931184E-2</c:v>
                </c:pt>
                <c:pt idx="470">
                  <c:v>9.5952581825998515E-2</c:v>
                </c:pt>
                <c:pt idx="471">
                  <c:v>9.6161295813231101E-2</c:v>
                </c:pt>
                <c:pt idx="472">
                  <c:v>9.5983340749860521E-2</c:v>
                </c:pt>
                <c:pt idx="473">
                  <c:v>9.5893942854081995E-2</c:v>
                </c:pt>
                <c:pt idx="474">
                  <c:v>9.6213475667027704E-2</c:v>
                </c:pt>
                <c:pt idx="475">
                  <c:v>9.6002823433633255E-2</c:v>
                </c:pt>
                <c:pt idx="476">
                  <c:v>9.6515759186403136E-2</c:v>
                </c:pt>
                <c:pt idx="477">
                  <c:v>9.6173531048767441E-2</c:v>
                </c:pt>
                <c:pt idx="478">
                  <c:v>9.5981795396052019E-2</c:v>
                </c:pt>
                <c:pt idx="479">
                  <c:v>9.5866895895130852E-2</c:v>
                </c:pt>
                <c:pt idx="480">
                  <c:v>9.6109738139291329E-2</c:v>
                </c:pt>
                <c:pt idx="481">
                  <c:v>9.6263222207413512E-2</c:v>
                </c:pt>
                <c:pt idx="482">
                  <c:v>9.6139812124607385E-2</c:v>
                </c:pt>
                <c:pt idx="483">
                  <c:v>9.6007459459931249E-2</c:v>
                </c:pt>
                <c:pt idx="484">
                  <c:v>9.5998888169746277E-2</c:v>
                </c:pt>
                <c:pt idx="485">
                  <c:v>9.5996373820153524E-2</c:v>
                </c:pt>
                <c:pt idx="486">
                  <c:v>9.6018970408763685E-2</c:v>
                </c:pt>
                <c:pt idx="487">
                  <c:v>9.6119078406792943E-2</c:v>
                </c:pt>
                <c:pt idx="488">
                  <c:v>9.6040187902892538E-2</c:v>
                </c:pt>
                <c:pt idx="489">
                  <c:v>9.6047179041299682E-2</c:v>
                </c:pt>
                <c:pt idx="490">
                  <c:v>9.6302376771159451E-2</c:v>
                </c:pt>
                <c:pt idx="491">
                  <c:v>9.6207739713441057E-2</c:v>
                </c:pt>
                <c:pt idx="492">
                  <c:v>9.6315395853594651E-2</c:v>
                </c:pt>
                <c:pt idx="493">
                  <c:v>9.6267021876529343E-2</c:v>
                </c:pt>
                <c:pt idx="494">
                  <c:v>9.5972614872479919E-2</c:v>
                </c:pt>
                <c:pt idx="495">
                  <c:v>9.6645534979629494E-2</c:v>
                </c:pt>
                <c:pt idx="496">
                  <c:v>9.6188126751055689E-2</c:v>
                </c:pt>
                <c:pt idx="497">
                  <c:v>9.6554344004543519E-2</c:v>
                </c:pt>
                <c:pt idx="498">
                  <c:v>9.6632835730385849E-2</c:v>
                </c:pt>
                <c:pt idx="499">
                  <c:v>9.6117952043826949E-2</c:v>
                </c:pt>
                <c:pt idx="500">
                  <c:v>9.5891086242953574E-2</c:v>
                </c:pt>
                <c:pt idx="501">
                  <c:v>9.6377493410450335E-2</c:v>
                </c:pt>
                <c:pt idx="502">
                  <c:v>9.6338108147301219E-2</c:v>
                </c:pt>
                <c:pt idx="503">
                  <c:v>9.6057677236413133E-2</c:v>
                </c:pt>
                <c:pt idx="504">
                  <c:v>9.5999690681481342E-2</c:v>
                </c:pt>
                <c:pt idx="505">
                  <c:v>9.6005497839003182E-2</c:v>
                </c:pt>
                <c:pt idx="506">
                  <c:v>9.6166741117545029E-2</c:v>
                </c:pt>
                <c:pt idx="507">
                  <c:v>9.5880091548226548E-2</c:v>
                </c:pt>
                <c:pt idx="508">
                  <c:v>9.6062819144784373E-2</c:v>
                </c:pt>
                <c:pt idx="509">
                  <c:v>9.5975069137668831E-2</c:v>
                </c:pt>
                <c:pt idx="510">
                  <c:v>9.6278197778239552E-2</c:v>
                </c:pt>
                <c:pt idx="511">
                  <c:v>9.6889330290096665E-2</c:v>
                </c:pt>
                <c:pt idx="512">
                  <c:v>9.6244862470597367E-2</c:v>
                </c:pt>
                <c:pt idx="513">
                  <c:v>9.6561816573775161E-2</c:v>
                </c:pt>
                <c:pt idx="514">
                  <c:v>9.6103230945723137E-2</c:v>
                </c:pt>
                <c:pt idx="515">
                  <c:v>9.614285648725289E-2</c:v>
                </c:pt>
                <c:pt idx="516">
                  <c:v>9.6312795841202531E-2</c:v>
                </c:pt>
                <c:pt idx="517">
                  <c:v>9.6249123187473362E-2</c:v>
                </c:pt>
                <c:pt idx="518">
                  <c:v>9.5897487482550628E-2</c:v>
                </c:pt>
                <c:pt idx="519">
                  <c:v>9.613383781929459E-2</c:v>
                </c:pt>
                <c:pt idx="520">
                  <c:v>9.6156481966076138E-2</c:v>
                </c:pt>
                <c:pt idx="521">
                  <c:v>9.6255006225152095E-2</c:v>
                </c:pt>
                <c:pt idx="522">
                  <c:v>9.6358498452234001E-2</c:v>
                </c:pt>
                <c:pt idx="523">
                  <c:v>9.6296521223034504E-2</c:v>
                </c:pt>
                <c:pt idx="524">
                  <c:v>9.6321828193912967E-2</c:v>
                </c:pt>
                <c:pt idx="525">
                  <c:v>9.6329189958372211E-2</c:v>
                </c:pt>
                <c:pt idx="526">
                  <c:v>9.5942789812892046E-2</c:v>
                </c:pt>
                <c:pt idx="527">
                  <c:v>9.6607395114505223E-2</c:v>
                </c:pt>
                <c:pt idx="528">
                  <c:v>9.6347118990666031E-2</c:v>
                </c:pt>
                <c:pt idx="529">
                  <c:v>9.5930167950455225E-2</c:v>
                </c:pt>
                <c:pt idx="530">
                  <c:v>9.5854846171307032E-2</c:v>
                </c:pt>
                <c:pt idx="531">
                  <c:v>9.6174103420598581E-2</c:v>
                </c:pt>
                <c:pt idx="532">
                  <c:v>9.5974738337696403E-2</c:v>
                </c:pt>
                <c:pt idx="533">
                  <c:v>9.5972164221076794E-2</c:v>
                </c:pt>
                <c:pt idx="534">
                  <c:v>9.5980057111082095E-2</c:v>
                </c:pt>
                <c:pt idx="535">
                  <c:v>9.6098709246689173E-2</c:v>
                </c:pt>
                <c:pt idx="536">
                  <c:v>9.5841889709126465E-2</c:v>
                </c:pt>
                <c:pt idx="537">
                  <c:v>9.5982497452964374E-2</c:v>
                </c:pt>
                <c:pt idx="538">
                  <c:v>9.6129773274703956E-2</c:v>
                </c:pt>
                <c:pt idx="539">
                  <c:v>9.5992901780903347E-2</c:v>
                </c:pt>
                <c:pt idx="540">
                  <c:v>9.6017309969548312E-2</c:v>
                </c:pt>
                <c:pt idx="541">
                  <c:v>9.6299874842620412E-2</c:v>
                </c:pt>
                <c:pt idx="542">
                  <c:v>9.6162492264464161E-2</c:v>
                </c:pt>
                <c:pt idx="543">
                  <c:v>9.6022947669641104E-2</c:v>
                </c:pt>
                <c:pt idx="544">
                  <c:v>9.6077148017848946E-2</c:v>
                </c:pt>
                <c:pt idx="545">
                  <c:v>9.6195865845006667E-2</c:v>
                </c:pt>
                <c:pt idx="546">
                  <c:v>9.5980568917994377E-2</c:v>
                </c:pt>
                <c:pt idx="547">
                  <c:v>9.6138691605708176E-2</c:v>
                </c:pt>
                <c:pt idx="548">
                  <c:v>9.7134832451408221E-2</c:v>
                </c:pt>
                <c:pt idx="549">
                  <c:v>9.6189514247745314E-2</c:v>
                </c:pt>
                <c:pt idx="550">
                  <c:v>9.6162263009761884E-2</c:v>
                </c:pt>
                <c:pt idx="551">
                  <c:v>9.6158962129335598E-2</c:v>
                </c:pt>
                <c:pt idx="552">
                  <c:v>9.6111016787330347E-2</c:v>
                </c:pt>
                <c:pt idx="553">
                  <c:v>9.6075728931177107E-2</c:v>
                </c:pt>
                <c:pt idx="554">
                  <c:v>9.5897653444774036E-2</c:v>
                </c:pt>
                <c:pt idx="555">
                  <c:v>9.599724788032124E-2</c:v>
                </c:pt>
                <c:pt idx="556">
                  <c:v>9.596561621702393E-2</c:v>
                </c:pt>
                <c:pt idx="557">
                  <c:v>9.6374059999732475E-2</c:v>
                </c:pt>
                <c:pt idx="558">
                  <c:v>9.7697014246170832E-2</c:v>
                </c:pt>
                <c:pt idx="559">
                  <c:v>9.6107969450464611E-2</c:v>
                </c:pt>
                <c:pt idx="560">
                  <c:v>9.5952682067374978E-2</c:v>
                </c:pt>
                <c:pt idx="561">
                  <c:v>9.6185378809374833E-2</c:v>
                </c:pt>
                <c:pt idx="562">
                  <c:v>9.598058812364349E-2</c:v>
                </c:pt>
                <c:pt idx="563">
                  <c:v>9.5979086620482573E-2</c:v>
                </c:pt>
                <c:pt idx="564">
                  <c:v>9.6033019999911151E-2</c:v>
                </c:pt>
                <c:pt idx="565">
                  <c:v>9.5952217590762501E-2</c:v>
                </c:pt>
                <c:pt idx="566">
                  <c:v>9.6418043964720493E-2</c:v>
                </c:pt>
                <c:pt idx="567">
                  <c:v>9.5989299029320047E-2</c:v>
                </c:pt>
                <c:pt idx="568">
                  <c:v>9.5934201109105735E-2</c:v>
                </c:pt>
                <c:pt idx="569">
                  <c:v>9.6011680586252354E-2</c:v>
                </c:pt>
                <c:pt idx="570">
                  <c:v>9.5917382845548488E-2</c:v>
                </c:pt>
                <c:pt idx="571">
                  <c:v>9.6001618864820212E-2</c:v>
                </c:pt>
                <c:pt idx="572">
                  <c:v>9.6018569077452889E-2</c:v>
                </c:pt>
                <c:pt idx="573">
                  <c:v>9.5992905191054273E-2</c:v>
                </c:pt>
                <c:pt idx="574">
                  <c:v>9.5915417447637236E-2</c:v>
                </c:pt>
                <c:pt idx="575">
                  <c:v>9.6327011007690921E-2</c:v>
                </c:pt>
                <c:pt idx="576">
                  <c:v>9.6136595269841321E-2</c:v>
                </c:pt>
                <c:pt idx="577">
                  <c:v>9.5955105915607686E-2</c:v>
                </c:pt>
                <c:pt idx="578">
                  <c:v>9.5957817962846206E-2</c:v>
                </c:pt>
                <c:pt idx="579">
                  <c:v>9.6015373380298738E-2</c:v>
                </c:pt>
                <c:pt idx="580">
                  <c:v>9.6501709816894238E-2</c:v>
                </c:pt>
                <c:pt idx="581">
                  <c:v>9.6128024285487917E-2</c:v>
                </c:pt>
                <c:pt idx="582">
                  <c:v>9.6167689216417149E-2</c:v>
                </c:pt>
                <c:pt idx="583">
                  <c:v>9.6734304237012972E-2</c:v>
                </c:pt>
                <c:pt idx="584">
                  <c:v>9.6201292099933541E-2</c:v>
                </c:pt>
                <c:pt idx="585">
                  <c:v>9.5967397487951384E-2</c:v>
                </c:pt>
                <c:pt idx="586">
                  <c:v>9.6882453868252505E-2</c:v>
                </c:pt>
                <c:pt idx="587">
                  <c:v>9.6023404821282701E-2</c:v>
                </c:pt>
                <c:pt idx="588">
                  <c:v>9.5947842885829665E-2</c:v>
                </c:pt>
                <c:pt idx="589">
                  <c:v>9.6141520268942363E-2</c:v>
                </c:pt>
                <c:pt idx="590">
                  <c:v>9.6257255978370926E-2</c:v>
                </c:pt>
                <c:pt idx="591">
                  <c:v>9.6075841679246723E-2</c:v>
                </c:pt>
                <c:pt idx="592">
                  <c:v>9.6106822031116701E-2</c:v>
                </c:pt>
                <c:pt idx="593">
                  <c:v>9.6072954352289658E-2</c:v>
                </c:pt>
                <c:pt idx="594">
                  <c:v>9.5978825838297338E-2</c:v>
                </c:pt>
                <c:pt idx="595">
                  <c:v>9.6200124872982989E-2</c:v>
                </c:pt>
                <c:pt idx="596">
                  <c:v>9.5930368138041511E-2</c:v>
                </c:pt>
                <c:pt idx="597">
                  <c:v>9.6080124269570355E-2</c:v>
                </c:pt>
                <c:pt idx="598">
                  <c:v>9.6776949222193639E-2</c:v>
                </c:pt>
                <c:pt idx="599">
                  <c:v>9.6035369310568455E-2</c:v>
                </c:pt>
                <c:pt idx="600">
                  <c:v>9.6414219445256327E-2</c:v>
                </c:pt>
                <c:pt idx="601">
                  <c:v>9.6138420301460817E-2</c:v>
                </c:pt>
                <c:pt idx="602">
                  <c:v>9.6069172272567685E-2</c:v>
                </c:pt>
                <c:pt idx="603">
                  <c:v>9.6188526181935255E-2</c:v>
                </c:pt>
                <c:pt idx="604">
                  <c:v>9.6121527060360965E-2</c:v>
                </c:pt>
                <c:pt idx="605">
                  <c:v>9.6163611959709239E-2</c:v>
                </c:pt>
                <c:pt idx="606">
                  <c:v>9.6499814672795337E-2</c:v>
                </c:pt>
                <c:pt idx="607">
                  <c:v>9.623299986673943E-2</c:v>
                </c:pt>
                <c:pt idx="608">
                  <c:v>9.6181084235189729E-2</c:v>
                </c:pt>
                <c:pt idx="609">
                  <c:v>9.6041244347516957E-2</c:v>
                </c:pt>
                <c:pt idx="610">
                  <c:v>9.5966612751926181E-2</c:v>
                </c:pt>
                <c:pt idx="611">
                  <c:v>9.6222564407628206E-2</c:v>
                </c:pt>
                <c:pt idx="612">
                  <c:v>9.5942826512343815E-2</c:v>
                </c:pt>
                <c:pt idx="613">
                  <c:v>9.587743318896999E-2</c:v>
                </c:pt>
                <c:pt idx="614">
                  <c:v>9.6121904038198536E-2</c:v>
                </c:pt>
                <c:pt idx="615">
                  <c:v>9.5934662568791865E-2</c:v>
                </c:pt>
                <c:pt idx="616">
                  <c:v>9.6070777533822829E-2</c:v>
                </c:pt>
                <c:pt idx="617">
                  <c:v>9.6053146615968463E-2</c:v>
                </c:pt>
                <c:pt idx="618">
                  <c:v>9.6310060165322245E-2</c:v>
                </c:pt>
                <c:pt idx="619">
                  <c:v>9.5982019404921765E-2</c:v>
                </c:pt>
                <c:pt idx="620">
                  <c:v>9.658694020244607E-2</c:v>
                </c:pt>
                <c:pt idx="621">
                  <c:v>9.6140510517098723E-2</c:v>
                </c:pt>
                <c:pt idx="622">
                  <c:v>9.5902642171928273E-2</c:v>
                </c:pt>
                <c:pt idx="623">
                  <c:v>9.6054318538955602E-2</c:v>
                </c:pt>
                <c:pt idx="624">
                  <c:v>9.6094750223164022E-2</c:v>
                </c:pt>
                <c:pt idx="625">
                  <c:v>9.5996808027049407E-2</c:v>
                </c:pt>
                <c:pt idx="626">
                  <c:v>9.6061876585572123E-2</c:v>
                </c:pt>
                <c:pt idx="627">
                  <c:v>9.6043873669062252E-2</c:v>
                </c:pt>
                <c:pt idx="628">
                  <c:v>9.596639709776919E-2</c:v>
                </c:pt>
                <c:pt idx="629">
                  <c:v>9.6623842150535308E-2</c:v>
                </c:pt>
                <c:pt idx="630">
                  <c:v>9.5857405277364957E-2</c:v>
                </c:pt>
                <c:pt idx="631">
                  <c:v>9.6386445416039038E-2</c:v>
                </c:pt>
                <c:pt idx="632">
                  <c:v>9.6012647489161537E-2</c:v>
                </c:pt>
                <c:pt idx="633">
                  <c:v>9.6235560769494147E-2</c:v>
                </c:pt>
                <c:pt idx="634">
                  <c:v>9.5995726445826185E-2</c:v>
                </c:pt>
                <c:pt idx="635">
                  <c:v>9.6095693034064414E-2</c:v>
                </c:pt>
                <c:pt idx="636">
                  <c:v>9.6353635575194746E-2</c:v>
                </c:pt>
                <c:pt idx="637">
                  <c:v>9.6022245474351786E-2</c:v>
                </c:pt>
                <c:pt idx="638">
                  <c:v>9.6240631964061976E-2</c:v>
                </c:pt>
                <c:pt idx="639">
                  <c:v>9.5986152393709986E-2</c:v>
                </c:pt>
                <c:pt idx="640">
                  <c:v>9.6238025746423178E-2</c:v>
                </c:pt>
                <c:pt idx="641">
                  <c:v>9.6161272279050233E-2</c:v>
                </c:pt>
                <c:pt idx="642">
                  <c:v>9.6251015722980879E-2</c:v>
                </c:pt>
                <c:pt idx="643">
                  <c:v>9.6110506376220928E-2</c:v>
                </c:pt>
                <c:pt idx="644">
                  <c:v>9.6183400503438932E-2</c:v>
                </c:pt>
                <c:pt idx="645">
                  <c:v>9.6032865617781599E-2</c:v>
                </c:pt>
                <c:pt idx="646">
                  <c:v>9.6015249198460897E-2</c:v>
                </c:pt>
                <c:pt idx="647">
                  <c:v>9.5996279989539773E-2</c:v>
                </c:pt>
                <c:pt idx="648">
                  <c:v>9.6321258623349504E-2</c:v>
                </c:pt>
                <c:pt idx="649">
                  <c:v>9.6076572208125363E-2</c:v>
                </c:pt>
                <c:pt idx="650">
                  <c:v>9.6130530016169655E-2</c:v>
                </c:pt>
                <c:pt idx="651">
                  <c:v>9.608963283800441E-2</c:v>
                </c:pt>
                <c:pt idx="652">
                  <c:v>9.6270618364072302E-2</c:v>
                </c:pt>
                <c:pt idx="653">
                  <c:v>9.6231866013396464E-2</c:v>
                </c:pt>
                <c:pt idx="654">
                  <c:v>9.6432615763928878E-2</c:v>
                </c:pt>
                <c:pt idx="655">
                  <c:v>9.6025539688083944E-2</c:v>
                </c:pt>
                <c:pt idx="656">
                  <c:v>9.7084205229338028E-2</c:v>
                </c:pt>
                <c:pt idx="657">
                  <c:v>9.6077242016958553E-2</c:v>
                </c:pt>
                <c:pt idx="658">
                  <c:v>9.5923164977434486E-2</c:v>
                </c:pt>
                <c:pt idx="659">
                  <c:v>9.6200091234018417E-2</c:v>
                </c:pt>
                <c:pt idx="660">
                  <c:v>9.6317715364593687E-2</c:v>
                </c:pt>
                <c:pt idx="661">
                  <c:v>9.5953409815752524E-2</c:v>
                </c:pt>
                <c:pt idx="662">
                  <c:v>9.6366361181613416E-2</c:v>
                </c:pt>
                <c:pt idx="663">
                  <c:v>9.5985099668047538E-2</c:v>
                </c:pt>
                <c:pt idx="664">
                  <c:v>9.623156277711728E-2</c:v>
                </c:pt>
                <c:pt idx="665">
                  <c:v>9.5916232897496692E-2</c:v>
                </c:pt>
                <c:pt idx="666">
                  <c:v>9.5932866308408832E-2</c:v>
                </c:pt>
                <c:pt idx="667">
                  <c:v>9.6478217551049031E-2</c:v>
                </c:pt>
                <c:pt idx="668">
                  <c:v>9.6620877911299016E-2</c:v>
                </c:pt>
                <c:pt idx="669">
                  <c:v>9.6011709743805712E-2</c:v>
                </c:pt>
                <c:pt idx="670">
                  <c:v>9.6601230076855477E-2</c:v>
                </c:pt>
                <c:pt idx="671">
                  <c:v>9.6257010850012578E-2</c:v>
                </c:pt>
                <c:pt idx="672">
                  <c:v>9.595702885488433E-2</c:v>
                </c:pt>
                <c:pt idx="673">
                  <c:v>9.6142494967584521E-2</c:v>
                </c:pt>
                <c:pt idx="674">
                  <c:v>9.6128576558570961E-2</c:v>
                </c:pt>
                <c:pt idx="675">
                  <c:v>9.6220849962350669E-2</c:v>
                </c:pt>
                <c:pt idx="676">
                  <c:v>9.6213212487223254E-2</c:v>
                </c:pt>
                <c:pt idx="677">
                  <c:v>9.6127670321168521E-2</c:v>
                </c:pt>
                <c:pt idx="678">
                  <c:v>9.6100303233179654E-2</c:v>
                </c:pt>
                <c:pt idx="679">
                  <c:v>9.7191057465701558E-2</c:v>
                </c:pt>
                <c:pt idx="680">
                  <c:v>9.5917010344509571E-2</c:v>
                </c:pt>
                <c:pt idx="681">
                  <c:v>9.6028040466225859E-2</c:v>
                </c:pt>
                <c:pt idx="682">
                  <c:v>9.6237123347083148E-2</c:v>
                </c:pt>
                <c:pt idx="683">
                  <c:v>9.592774669705835E-2</c:v>
                </c:pt>
                <c:pt idx="684">
                  <c:v>9.5972369673654828E-2</c:v>
                </c:pt>
                <c:pt idx="685">
                  <c:v>9.606220945029284E-2</c:v>
                </c:pt>
                <c:pt idx="686">
                  <c:v>9.6107060047614989E-2</c:v>
                </c:pt>
                <c:pt idx="687">
                  <c:v>9.623421379080048E-2</c:v>
                </c:pt>
                <c:pt idx="688">
                  <c:v>9.60082954356518E-2</c:v>
                </c:pt>
                <c:pt idx="689">
                  <c:v>9.6150283672848891E-2</c:v>
                </c:pt>
                <c:pt idx="690">
                  <c:v>9.6237001336139841E-2</c:v>
                </c:pt>
                <c:pt idx="691">
                  <c:v>9.6186710131142356E-2</c:v>
                </c:pt>
                <c:pt idx="692">
                  <c:v>9.5889364001907146E-2</c:v>
                </c:pt>
                <c:pt idx="693">
                  <c:v>9.6498884663939521E-2</c:v>
                </c:pt>
                <c:pt idx="694">
                  <c:v>9.6092775885578172E-2</c:v>
                </c:pt>
                <c:pt idx="695">
                  <c:v>9.640403028823151E-2</c:v>
                </c:pt>
                <c:pt idx="696">
                  <c:v>9.6257167517717401E-2</c:v>
                </c:pt>
                <c:pt idx="697">
                  <c:v>9.6122133152260147E-2</c:v>
                </c:pt>
                <c:pt idx="698">
                  <c:v>9.6053003859107727E-2</c:v>
                </c:pt>
                <c:pt idx="699">
                  <c:v>9.6378841753102559E-2</c:v>
                </c:pt>
                <c:pt idx="700">
                  <c:v>9.5911411713637651E-2</c:v>
                </c:pt>
                <c:pt idx="701">
                  <c:v>9.5906343799190108E-2</c:v>
                </c:pt>
                <c:pt idx="702">
                  <c:v>9.6061219839962575E-2</c:v>
                </c:pt>
                <c:pt idx="703">
                  <c:v>9.5989414941112128E-2</c:v>
                </c:pt>
                <c:pt idx="704">
                  <c:v>9.609376498782056E-2</c:v>
                </c:pt>
                <c:pt idx="705">
                  <c:v>9.6053221014296197E-2</c:v>
                </c:pt>
                <c:pt idx="706">
                  <c:v>9.5942698626106576E-2</c:v>
                </c:pt>
                <c:pt idx="707">
                  <c:v>9.6404458787516065E-2</c:v>
                </c:pt>
                <c:pt idx="708">
                  <c:v>9.639480069985995E-2</c:v>
                </c:pt>
                <c:pt idx="709">
                  <c:v>9.6027023907083509E-2</c:v>
                </c:pt>
                <c:pt idx="710">
                  <c:v>9.6195893778147079E-2</c:v>
                </c:pt>
                <c:pt idx="711">
                  <c:v>9.5859199960830685E-2</c:v>
                </c:pt>
                <c:pt idx="712">
                  <c:v>9.5987748095373984E-2</c:v>
                </c:pt>
                <c:pt idx="713">
                  <c:v>9.6011956722514544E-2</c:v>
                </c:pt>
                <c:pt idx="714">
                  <c:v>9.5949822491498735E-2</c:v>
                </c:pt>
                <c:pt idx="715">
                  <c:v>9.6173804726855827E-2</c:v>
                </c:pt>
                <c:pt idx="716">
                  <c:v>9.6138303733526817E-2</c:v>
                </c:pt>
                <c:pt idx="717">
                  <c:v>9.6028346319850272E-2</c:v>
                </c:pt>
                <c:pt idx="718">
                  <c:v>9.5949989329814592E-2</c:v>
                </c:pt>
                <c:pt idx="719">
                  <c:v>9.602676661653646E-2</c:v>
                </c:pt>
                <c:pt idx="720">
                  <c:v>9.6352388078067855E-2</c:v>
                </c:pt>
                <c:pt idx="721">
                  <c:v>9.5897699298010397E-2</c:v>
                </c:pt>
                <c:pt idx="722">
                  <c:v>9.6062746541370078E-2</c:v>
                </c:pt>
                <c:pt idx="723">
                  <c:v>9.6477262579378872E-2</c:v>
                </c:pt>
                <c:pt idx="724">
                  <c:v>9.5941382141130196E-2</c:v>
                </c:pt>
                <c:pt idx="725">
                  <c:v>9.6130187232786102E-2</c:v>
                </c:pt>
                <c:pt idx="726">
                  <c:v>9.6230344268014259E-2</c:v>
                </c:pt>
                <c:pt idx="727">
                  <c:v>9.6111185698770418E-2</c:v>
                </c:pt>
                <c:pt idx="728">
                  <c:v>9.6134823942330389E-2</c:v>
                </c:pt>
                <c:pt idx="729">
                  <c:v>9.5936836394304489E-2</c:v>
                </c:pt>
                <c:pt idx="730">
                  <c:v>9.6574878122728677E-2</c:v>
                </c:pt>
                <c:pt idx="731">
                  <c:v>9.5943869331013579E-2</c:v>
                </c:pt>
                <c:pt idx="732">
                  <c:v>9.6018022427457772E-2</c:v>
                </c:pt>
                <c:pt idx="733">
                  <c:v>9.5897520579615148E-2</c:v>
                </c:pt>
                <c:pt idx="734">
                  <c:v>9.5872261041905327E-2</c:v>
                </c:pt>
                <c:pt idx="735">
                  <c:v>9.6287689598502146E-2</c:v>
                </c:pt>
                <c:pt idx="736">
                  <c:v>9.6049073911073229E-2</c:v>
                </c:pt>
                <c:pt idx="737">
                  <c:v>9.6065293723082049E-2</c:v>
                </c:pt>
                <c:pt idx="738">
                  <c:v>9.5938651780812664E-2</c:v>
                </c:pt>
                <c:pt idx="739">
                  <c:v>9.6223098340861929E-2</c:v>
                </c:pt>
                <c:pt idx="740">
                  <c:v>9.6029800227224418E-2</c:v>
                </c:pt>
                <c:pt idx="741">
                  <c:v>9.5978952579333934E-2</c:v>
                </c:pt>
                <c:pt idx="742">
                  <c:v>9.6000348982067676E-2</c:v>
                </c:pt>
                <c:pt idx="743">
                  <c:v>9.6029644428932054E-2</c:v>
                </c:pt>
                <c:pt idx="744">
                  <c:v>9.6011469848192588E-2</c:v>
                </c:pt>
                <c:pt idx="745">
                  <c:v>9.6108441703248948E-2</c:v>
                </c:pt>
                <c:pt idx="746">
                  <c:v>9.5966044564210734E-2</c:v>
                </c:pt>
                <c:pt idx="747">
                  <c:v>9.6098080612901191E-2</c:v>
                </c:pt>
                <c:pt idx="748">
                  <c:v>9.6218307227124059E-2</c:v>
                </c:pt>
                <c:pt idx="749">
                  <c:v>9.6121226833618581E-2</c:v>
                </c:pt>
                <c:pt idx="750">
                  <c:v>9.5934387414707098E-2</c:v>
                </c:pt>
                <c:pt idx="751">
                  <c:v>9.6001525322417333E-2</c:v>
                </c:pt>
                <c:pt idx="752">
                  <c:v>9.6039920039220572E-2</c:v>
                </c:pt>
                <c:pt idx="753">
                  <c:v>9.6095049523418116E-2</c:v>
                </c:pt>
                <c:pt idx="754">
                  <c:v>9.6277175293442513E-2</c:v>
                </c:pt>
                <c:pt idx="755">
                  <c:v>9.5982738941655418E-2</c:v>
                </c:pt>
                <c:pt idx="756">
                  <c:v>9.616110514174854E-2</c:v>
                </c:pt>
                <c:pt idx="757">
                  <c:v>9.6083080746734814E-2</c:v>
                </c:pt>
                <c:pt idx="758">
                  <c:v>9.6352409898367644E-2</c:v>
                </c:pt>
                <c:pt idx="759">
                  <c:v>9.653644539609546E-2</c:v>
                </c:pt>
                <c:pt idx="760">
                  <c:v>9.6025323622082437E-2</c:v>
                </c:pt>
                <c:pt idx="761">
                  <c:v>9.5908671303283538E-2</c:v>
                </c:pt>
                <c:pt idx="762">
                  <c:v>9.6194586351411163E-2</c:v>
                </c:pt>
                <c:pt idx="763">
                  <c:v>9.5961899176962198E-2</c:v>
                </c:pt>
                <c:pt idx="764">
                  <c:v>9.6019586598540166E-2</c:v>
                </c:pt>
                <c:pt idx="765">
                  <c:v>9.6035574414871011E-2</c:v>
                </c:pt>
                <c:pt idx="766">
                  <c:v>9.6252012111020815E-2</c:v>
                </c:pt>
                <c:pt idx="767">
                  <c:v>9.6116774191871215E-2</c:v>
                </c:pt>
                <c:pt idx="768">
                  <c:v>9.6191934071854945E-2</c:v>
                </c:pt>
                <c:pt idx="769">
                  <c:v>9.5986242505777045E-2</c:v>
                </c:pt>
                <c:pt idx="770">
                  <c:v>9.6085132797388104E-2</c:v>
                </c:pt>
                <c:pt idx="771">
                  <c:v>9.6101925475438624E-2</c:v>
                </c:pt>
                <c:pt idx="772">
                  <c:v>9.6394893064560769E-2</c:v>
                </c:pt>
                <c:pt idx="773">
                  <c:v>9.5942492272696578E-2</c:v>
                </c:pt>
                <c:pt idx="774">
                  <c:v>9.6023495848967244E-2</c:v>
                </c:pt>
                <c:pt idx="775">
                  <c:v>9.600295271751777E-2</c:v>
                </c:pt>
                <c:pt idx="776">
                  <c:v>9.5979724119533219E-2</c:v>
                </c:pt>
                <c:pt idx="777">
                  <c:v>9.679299830194027E-2</c:v>
                </c:pt>
                <c:pt idx="778">
                  <c:v>9.6367274851926199E-2</c:v>
                </c:pt>
                <c:pt idx="779">
                  <c:v>9.602282102987833E-2</c:v>
                </c:pt>
                <c:pt idx="780">
                  <c:v>9.6163594033737906E-2</c:v>
                </c:pt>
                <c:pt idx="781">
                  <c:v>9.6177974570258534E-2</c:v>
                </c:pt>
                <c:pt idx="782">
                  <c:v>9.5991905275795264E-2</c:v>
                </c:pt>
                <c:pt idx="783">
                  <c:v>9.6225078821684129E-2</c:v>
                </c:pt>
                <c:pt idx="784">
                  <c:v>9.5964524635558768E-2</c:v>
                </c:pt>
                <c:pt idx="785">
                  <c:v>9.6172939207574401E-2</c:v>
                </c:pt>
                <c:pt idx="786">
                  <c:v>9.619319136513664E-2</c:v>
                </c:pt>
                <c:pt idx="787">
                  <c:v>9.5961592407540944E-2</c:v>
                </c:pt>
                <c:pt idx="788">
                  <c:v>9.599887267445105E-2</c:v>
                </c:pt>
                <c:pt idx="789">
                  <c:v>9.5989283611574133E-2</c:v>
                </c:pt>
                <c:pt idx="790">
                  <c:v>9.6168217420782492E-2</c:v>
                </c:pt>
                <c:pt idx="791">
                  <c:v>9.6068263963482725E-2</c:v>
                </c:pt>
                <c:pt idx="792">
                  <c:v>9.6323208715111727E-2</c:v>
                </c:pt>
                <c:pt idx="793">
                  <c:v>9.6667853263537107E-2</c:v>
                </c:pt>
                <c:pt idx="794">
                  <c:v>9.5955807577902993E-2</c:v>
                </c:pt>
                <c:pt idx="795">
                  <c:v>9.6249374054590039E-2</c:v>
                </c:pt>
                <c:pt idx="796">
                  <c:v>9.5984728403911354E-2</c:v>
                </c:pt>
                <c:pt idx="797">
                  <c:v>9.604616335323457E-2</c:v>
                </c:pt>
                <c:pt idx="798">
                  <c:v>9.6137536105537866E-2</c:v>
                </c:pt>
                <c:pt idx="799">
                  <c:v>9.6241508206760543E-2</c:v>
                </c:pt>
                <c:pt idx="800">
                  <c:v>9.6531405982683269E-2</c:v>
                </c:pt>
                <c:pt idx="801">
                  <c:v>9.6134626303393436E-2</c:v>
                </c:pt>
                <c:pt idx="802">
                  <c:v>9.6041973090896987E-2</c:v>
                </c:pt>
                <c:pt idx="803">
                  <c:v>9.6061316050012335E-2</c:v>
                </c:pt>
                <c:pt idx="804">
                  <c:v>9.5929647084306374E-2</c:v>
                </c:pt>
                <c:pt idx="805">
                  <c:v>9.5863208381368137E-2</c:v>
                </c:pt>
                <c:pt idx="806">
                  <c:v>9.605949757568126E-2</c:v>
                </c:pt>
                <c:pt idx="807">
                  <c:v>9.6134679414102545E-2</c:v>
                </c:pt>
                <c:pt idx="808">
                  <c:v>9.6087535491329285E-2</c:v>
                </c:pt>
                <c:pt idx="809">
                  <c:v>9.612277328629297E-2</c:v>
                </c:pt>
                <c:pt idx="810">
                  <c:v>9.5944436743605047E-2</c:v>
                </c:pt>
                <c:pt idx="811">
                  <c:v>9.5990729774692404E-2</c:v>
                </c:pt>
                <c:pt idx="812">
                  <c:v>9.7008046764978553E-2</c:v>
                </c:pt>
                <c:pt idx="813">
                  <c:v>9.5910413026091143E-2</c:v>
                </c:pt>
                <c:pt idx="814">
                  <c:v>9.630275371553039E-2</c:v>
                </c:pt>
                <c:pt idx="815">
                  <c:v>9.6052309355679891E-2</c:v>
                </c:pt>
                <c:pt idx="816">
                  <c:v>9.6025554576358113E-2</c:v>
                </c:pt>
                <c:pt idx="817">
                  <c:v>9.6119200602979196E-2</c:v>
                </c:pt>
                <c:pt idx="818">
                  <c:v>9.6185194454645281E-2</c:v>
                </c:pt>
                <c:pt idx="819">
                  <c:v>9.6131565663399254E-2</c:v>
                </c:pt>
                <c:pt idx="820">
                  <c:v>9.6080135338415223E-2</c:v>
                </c:pt>
                <c:pt idx="821">
                  <c:v>9.6115413227813959E-2</c:v>
                </c:pt>
                <c:pt idx="822">
                  <c:v>9.6038498637921216E-2</c:v>
                </c:pt>
                <c:pt idx="823">
                  <c:v>9.6244353712872086E-2</c:v>
                </c:pt>
                <c:pt idx="824">
                  <c:v>9.618865330078509E-2</c:v>
                </c:pt>
                <c:pt idx="825">
                  <c:v>9.612321043006844E-2</c:v>
                </c:pt>
                <c:pt idx="826">
                  <c:v>9.6075003534274089E-2</c:v>
                </c:pt>
                <c:pt idx="827">
                  <c:v>9.6105132478854147E-2</c:v>
                </c:pt>
                <c:pt idx="828">
                  <c:v>9.5900464362438792E-2</c:v>
                </c:pt>
                <c:pt idx="829">
                  <c:v>9.6046157444070204E-2</c:v>
                </c:pt>
                <c:pt idx="830">
                  <c:v>9.6020590831976227E-2</c:v>
                </c:pt>
                <c:pt idx="831">
                  <c:v>9.605830708078282E-2</c:v>
                </c:pt>
                <c:pt idx="832">
                  <c:v>9.5999642065881796E-2</c:v>
                </c:pt>
                <c:pt idx="833">
                  <c:v>9.6313591144973093E-2</c:v>
                </c:pt>
                <c:pt idx="834">
                  <c:v>9.6251900047742117E-2</c:v>
                </c:pt>
                <c:pt idx="835">
                  <c:v>9.5934713119960005E-2</c:v>
                </c:pt>
                <c:pt idx="836">
                  <c:v>9.5960973266721095E-2</c:v>
                </c:pt>
                <c:pt idx="837">
                  <c:v>9.6480721400798261E-2</c:v>
                </c:pt>
                <c:pt idx="838">
                  <c:v>9.6156783391007652E-2</c:v>
                </c:pt>
                <c:pt idx="839">
                  <c:v>9.6040093496550599E-2</c:v>
                </c:pt>
                <c:pt idx="840">
                  <c:v>9.5893749176644352E-2</c:v>
                </c:pt>
                <c:pt idx="841">
                  <c:v>9.6365828910452644E-2</c:v>
                </c:pt>
                <c:pt idx="842">
                  <c:v>9.6097821830131658E-2</c:v>
                </c:pt>
                <c:pt idx="843">
                  <c:v>9.5960401556043198E-2</c:v>
                </c:pt>
                <c:pt idx="844">
                  <c:v>9.6129148984596846E-2</c:v>
                </c:pt>
                <c:pt idx="845">
                  <c:v>9.5921436477955022E-2</c:v>
                </c:pt>
                <c:pt idx="846">
                  <c:v>9.6202574590374262E-2</c:v>
                </c:pt>
                <c:pt idx="847">
                  <c:v>9.6071572030010544E-2</c:v>
                </c:pt>
                <c:pt idx="848">
                  <c:v>9.6218509379772693E-2</c:v>
                </c:pt>
                <c:pt idx="849">
                  <c:v>9.6073662513486049E-2</c:v>
                </c:pt>
                <c:pt idx="850">
                  <c:v>9.609319817199212E-2</c:v>
                </c:pt>
                <c:pt idx="851">
                  <c:v>9.6012045698506285E-2</c:v>
                </c:pt>
                <c:pt idx="852">
                  <c:v>9.6729931804780706E-2</c:v>
                </c:pt>
                <c:pt idx="853">
                  <c:v>9.6325474776350672E-2</c:v>
                </c:pt>
                <c:pt idx="854">
                  <c:v>9.5962420578056845E-2</c:v>
                </c:pt>
                <c:pt idx="855">
                  <c:v>9.6048817456213312E-2</c:v>
                </c:pt>
                <c:pt idx="856">
                  <c:v>9.6207315341243146E-2</c:v>
                </c:pt>
                <c:pt idx="857">
                  <c:v>9.603369054651005E-2</c:v>
                </c:pt>
                <c:pt idx="858">
                  <c:v>9.6011876588784975E-2</c:v>
                </c:pt>
                <c:pt idx="859">
                  <c:v>9.6310730515748275E-2</c:v>
                </c:pt>
                <c:pt idx="860">
                  <c:v>9.6683225106148324E-2</c:v>
                </c:pt>
                <c:pt idx="861">
                  <c:v>9.6260804482475121E-2</c:v>
                </c:pt>
                <c:pt idx="862">
                  <c:v>9.6074947837731184E-2</c:v>
                </c:pt>
                <c:pt idx="863">
                  <c:v>9.6539303015836977E-2</c:v>
                </c:pt>
                <c:pt idx="864">
                  <c:v>9.5931346221709332E-2</c:v>
                </c:pt>
                <c:pt idx="865">
                  <c:v>9.5985106008914647E-2</c:v>
                </c:pt>
                <c:pt idx="866">
                  <c:v>9.5961572580945259E-2</c:v>
                </c:pt>
                <c:pt idx="867">
                  <c:v>9.6206028197860963E-2</c:v>
                </c:pt>
                <c:pt idx="868">
                  <c:v>9.6070529948513159E-2</c:v>
                </c:pt>
                <c:pt idx="869">
                  <c:v>9.5999975138059024E-2</c:v>
                </c:pt>
                <c:pt idx="870">
                  <c:v>9.6021260681233248E-2</c:v>
                </c:pt>
                <c:pt idx="871">
                  <c:v>9.6005543260056184E-2</c:v>
                </c:pt>
                <c:pt idx="872">
                  <c:v>9.6166771679591062E-2</c:v>
                </c:pt>
                <c:pt idx="873">
                  <c:v>9.5999436658400758E-2</c:v>
                </c:pt>
                <c:pt idx="874">
                  <c:v>9.6195286721469306E-2</c:v>
                </c:pt>
                <c:pt idx="875">
                  <c:v>9.6111300114186421E-2</c:v>
                </c:pt>
                <c:pt idx="876">
                  <c:v>9.6608166832552134E-2</c:v>
                </c:pt>
                <c:pt idx="877">
                  <c:v>9.6099790759973214E-2</c:v>
                </c:pt>
                <c:pt idx="878">
                  <c:v>9.6152956391397343E-2</c:v>
                </c:pt>
                <c:pt idx="879">
                  <c:v>9.5948013321512024E-2</c:v>
                </c:pt>
                <c:pt idx="880">
                  <c:v>9.6004453534261874E-2</c:v>
                </c:pt>
                <c:pt idx="881">
                  <c:v>9.5999628918260124E-2</c:v>
                </c:pt>
                <c:pt idx="882">
                  <c:v>9.5900799580599119E-2</c:v>
                </c:pt>
                <c:pt idx="883">
                  <c:v>9.5930608983442411E-2</c:v>
                </c:pt>
                <c:pt idx="884">
                  <c:v>9.6354839494696393E-2</c:v>
                </c:pt>
                <c:pt idx="885">
                  <c:v>9.6328504997698433E-2</c:v>
                </c:pt>
                <c:pt idx="886">
                  <c:v>9.7752617680177276E-2</c:v>
                </c:pt>
                <c:pt idx="887">
                  <c:v>9.5934665026000232E-2</c:v>
                </c:pt>
                <c:pt idx="888">
                  <c:v>9.60350948048313E-2</c:v>
                </c:pt>
                <c:pt idx="889">
                  <c:v>9.6071306473001689E-2</c:v>
                </c:pt>
                <c:pt idx="890">
                  <c:v>9.6031470241353348E-2</c:v>
                </c:pt>
                <c:pt idx="891">
                  <c:v>9.6057705577138164E-2</c:v>
                </c:pt>
                <c:pt idx="892">
                  <c:v>9.5870356008003671E-2</c:v>
                </c:pt>
                <c:pt idx="893">
                  <c:v>9.6024608315065277E-2</c:v>
                </c:pt>
                <c:pt idx="894">
                  <c:v>9.5913174615692237E-2</c:v>
                </c:pt>
                <c:pt idx="895">
                  <c:v>9.612381525459647E-2</c:v>
                </c:pt>
                <c:pt idx="896">
                  <c:v>9.6016374073705571E-2</c:v>
                </c:pt>
                <c:pt idx="897">
                  <c:v>9.6005838281042089E-2</c:v>
                </c:pt>
                <c:pt idx="898">
                  <c:v>9.6030611691365661E-2</c:v>
                </c:pt>
                <c:pt idx="899">
                  <c:v>9.6069383616621512E-2</c:v>
                </c:pt>
                <c:pt idx="900">
                  <c:v>9.6185148027104664E-2</c:v>
                </c:pt>
                <c:pt idx="901">
                  <c:v>9.6070346787263991E-2</c:v>
                </c:pt>
                <c:pt idx="902">
                  <c:v>9.5852961459291716E-2</c:v>
                </c:pt>
                <c:pt idx="903">
                  <c:v>9.6194130290876687E-2</c:v>
                </c:pt>
                <c:pt idx="904">
                  <c:v>9.6019279096807408E-2</c:v>
                </c:pt>
                <c:pt idx="905">
                  <c:v>9.6198023176766692E-2</c:v>
                </c:pt>
                <c:pt idx="906">
                  <c:v>9.6525119114992231E-2</c:v>
                </c:pt>
                <c:pt idx="907">
                  <c:v>9.6315740054286683E-2</c:v>
                </c:pt>
                <c:pt idx="908">
                  <c:v>9.5930436090497312E-2</c:v>
                </c:pt>
                <c:pt idx="909">
                  <c:v>9.601143517241098E-2</c:v>
                </c:pt>
                <c:pt idx="910">
                  <c:v>9.6015787850717391E-2</c:v>
                </c:pt>
                <c:pt idx="911">
                  <c:v>9.6306453309108933E-2</c:v>
                </c:pt>
                <c:pt idx="912">
                  <c:v>9.6002335318163295E-2</c:v>
                </c:pt>
                <c:pt idx="913">
                  <c:v>9.6018265360429872E-2</c:v>
                </c:pt>
                <c:pt idx="914">
                  <c:v>9.6413432177960903E-2</c:v>
                </c:pt>
                <c:pt idx="915">
                  <c:v>9.621644258108196E-2</c:v>
                </c:pt>
                <c:pt idx="916">
                  <c:v>9.6129298193991838E-2</c:v>
                </c:pt>
                <c:pt idx="917">
                  <c:v>9.6027263216434067E-2</c:v>
                </c:pt>
                <c:pt idx="918">
                  <c:v>9.6008297852970603E-2</c:v>
                </c:pt>
                <c:pt idx="919">
                  <c:v>9.6532193856539564E-2</c:v>
                </c:pt>
                <c:pt idx="920">
                  <c:v>9.6622863411693599E-2</c:v>
                </c:pt>
                <c:pt idx="921">
                  <c:v>9.5841720875957742E-2</c:v>
                </c:pt>
                <c:pt idx="922">
                  <c:v>9.6020730642180654E-2</c:v>
                </c:pt>
                <c:pt idx="923">
                  <c:v>9.595288122016972E-2</c:v>
                </c:pt>
                <c:pt idx="924">
                  <c:v>9.593176253339232E-2</c:v>
                </c:pt>
                <c:pt idx="925">
                  <c:v>9.6368365693094343E-2</c:v>
                </c:pt>
                <c:pt idx="926">
                  <c:v>9.6030852808584879E-2</c:v>
                </c:pt>
                <c:pt idx="927">
                  <c:v>9.6387757224111553E-2</c:v>
                </c:pt>
                <c:pt idx="928">
                  <c:v>9.6207584731859142E-2</c:v>
                </c:pt>
                <c:pt idx="929">
                  <c:v>9.6327376597668879E-2</c:v>
                </c:pt>
                <c:pt idx="930">
                  <c:v>9.6388050428113964E-2</c:v>
                </c:pt>
                <c:pt idx="931">
                  <c:v>9.6331552465160078E-2</c:v>
                </c:pt>
                <c:pt idx="932">
                  <c:v>9.656767740491122E-2</c:v>
                </c:pt>
                <c:pt idx="933">
                  <c:v>9.6496506999439929E-2</c:v>
                </c:pt>
                <c:pt idx="934">
                  <c:v>9.6034368881140086E-2</c:v>
                </c:pt>
                <c:pt idx="935">
                  <c:v>9.5913507736704984E-2</c:v>
                </c:pt>
                <c:pt idx="936">
                  <c:v>9.6536197950663413E-2</c:v>
                </c:pt>
                <c:pt idx="937">
                  <c:v>9.6025677024095132E-2</c:v>
                </c:pt>
                <c:pt idx="938">
                  <c:v>9.626198826565821E-2</c:v>
                </c:pt>
                <c:pt idx="939">
                  <c:v>9.5872682765232975E-2</c:v>
                </c:pt>
                <c:pt idx="940">
                  <c:v>9.5819208697126748E-2</c:v>
                </c:pt>
                <c:pt idx="941">
                  <c:v>9.6144570607134827E-2</c:v>
                </c:pt>
                <c:pt idx="942">
                  <c:v>9.6028682783049518E-2</c:v>
                </c:pt>
                <c:pt idx="943">
                  <c:v>9.6231683517197159E-2</c:v>
                </c:pt>
                <c:pt idx="944">
                  <c:v>9.6677375636510396E-2</c:v>
                </c:pt>
                <c:pt idx="945">
                  <c:v>9.6307979647058423E-2</c:v>
                </c:pt>
                <c:pt idx="946">
                  <c:v>9.5863477140687423E-2</c:v>
                </c:pt>
                <c:pt idx="947">
                  <c:v>9.5973231945373036E-2</c:v>
                </c:pt>
                <c:pt idx="948">
                  <c:v>9.5969118377121493E-2</c:v>
                </c:pt>
                <c:pt idx="949">
                  <c:v>9.6045707438040848E-2</c:v>
                </c:pt>
                <c:pt idx="950">
                  <c:v>9.6087951082232143E-2</c:v>
                </c:pt>
                <c:pt idx="951">
                  <c:v>9.6277345541109505E-2</c:v>
                </c:pt>
                <c:pt idx="952">
                  <c:v>9.5993186507705372E-2</c:v>
                </c:pt>
                <c:pt idx="953">
                  <c:v>9.6130640954574006E-2</c:v>
                </c:pt>
                <c:pt idx="954">
                  <c:v>9.6182950297860073E-2</c:v>
                </c:pt>
                <c:pt idx="955">
                  <c:v>9.6046802218741179E-2</c:v>
                </c:pt>
                <c:pt idx="956">
                  <c:v>9.5944794887582618E-2</c:v>
                </c:pt>
                <c:pt idx="957">
                  <c:v>9.6005251047348764E-2</c:v>
                </c:pt>
                <c:pt idx="958">
                  <c:v>9.609107416198398E-2</c:v>
                </c:pt>
                <c:pt idx="959">
                  <c:v>9.6452913583490896E-2</c:v>
                </c:pt>
                <c:pt idx="960">
                  <c:v>9.5960640046378581E-2</c:v>
                </c:pt>
                <c:pt idx="961">
                  <c:v>9.5927124479769713E-2</c:v>
                </c:pt>
                <c:pt idx="962">
                  <c:v>9.6474963561445207E-2</c:v>
                </c:pt>
                <c:pt idx="963">
                  <c:v>9.5935406754944802E-2</c:v>
                </c:pt>
                <c:pt idx="964">
                  <c:v>9.6172941845232854E-2</c:v>
                </c:pt>
                <c:pt idx="965">
                  <c:v>9.6167667204494656E-2</c:v>
                </c:pt>
                <c:pt idx="966">
                  <c:v>9.6036437162716135E-2</c:v>
                </c:pt>
                <c:pt idx="967">
                  <c:v>9.6127764369613067E-2</c:v>
                </c:pt>
                <c:pt idx="968">
                  <c:v>9.6208639300390017E-2</c:v>
                </c:pt>
                <c:pt idx="969">
                  <c:v>9.6008634213905E-2</c:v>
                </c:pt>
                <c:pt idx="970">
                  <c:v>9.6330506737392227E-2</c:v>
                </c:pt>
                <c:pt idx="971">
                  <c:v>9.6200121366917274E-2</c:v>
                </c:pt>
                <c:pt idx="972">
                  <c:v>9.6445206017974155E-2</c:v>
                </c:pt>
                <c:pt idx="973">
                  <c:v>9.6285764337492391E-2</c:v>
                </c:pt>
                <c:pt idx="974">
                  <c:v>9.6152413926113983E-2</c:v>
                </c:pt>
                <c:pt idx="975">
                  <c:v>9.6200558586582718E-2</c:v>
                </c:pt>
                <c:pt idx="976">
                  <c:v>9.6240151967270329E-2</c:v>
                </c:pt>
                <c:pt idx="977">
                  <c:v>9.5898601769622643E-2</c:v>
                </c:pt>
                <c:pt idx="978">
                  <c:v>9.6041500317349454E-2</c:v>
                </c:pt>
                <c:pt idx="979">
                  <c:v>9.5977705810048011E-2</c:v>
                </c:pt>
                <c:pt idx="980">
                  <c:v>9.5909748779796355E-2</c:v>
                </c:pt>
                <c:pt idx="981">
                  <c:v>9.5926727971411191E-2</c:v>
                </c:pt>
                <c:pt idx="982">
                  <c:v>9.6107740384857657E-2</c:v>
                </c:pt>
                <c:pt idx="983">
                  <c:v>9.6105638346611844E-2</c:v>
                </c:pt>
                <c:pt idx="984">
                  <c:v>9.6088108777655584E-2</c:v>
                </c:pt>
                <c:pt idx="985">
                  <c:v>9.6371159157168554E-2</c:v>
                </c:pt>
                <c:pt idx="986">
                  <c:v>9.5927171093691407E-2</c:v>
                </c:pt>
                <c:pt idx="987">
                  <c:v>9.6268982850583079E-2</c:v>
                </c:pt>
                <c:pt idx="988">
                  <c:v>9.6146584941040558E-2</c:v>
                </c:pt>
                <c:pt idx="989">
                  <c:v>9.6331613068711811E-2</c:v>
                </c:pt>
                <c:pt idx="990">
                  <c:v>9.6370976903042541E-2</c:v>
                </c:pt>
                <c:pt idx="991">
                  <c:v>9.6244530789874758E-2</c:v>
                </c:pt>
                <c:pt idx="992">
                  <c:v>9.5946328809258727E-2</c:v>
                </c:pt>
                <c:pt idx="993">
                  <c:v>9.6322444953709493E-2</c:v>
                </c:pt>
                <c:pt idx="994">
                  <c:v>9.5912632041979085E-2</c:v>
                </c:pt>
                <c:pt idx="995">
                  <c:v>9.618896634222647E-2</c:v>
                </c:pt>
                <c:pt idx="996">
                  <c:v>9.6900614328066167E-2</c:v>
                </c:pt>
                <c:pt idx="997">
                  <c:v>9.637254072940632E-2</c:v>
                </c:pt>
                <c:pt idx="998">
                  <c:v>9.603073148464765E-2</c:v>
                </c:pt>
                <c:pt idx="999">
                  <c:v>9.6023481393465795E-2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1-409E-97C5-39D001D076F2}"/>
            </c:ext>
          </c:extLst>
        </c:ser>
        <c:ser>
          <c:idx val="1"/>
          <c:order val="1"/>
          <c:tx>
            <c:strRef>
              <c:f>Environmental!$P$2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Environmental!$P$3:$P$1002</c:f>
              <c:numCache>
                <c:formatCode>0%</c:formatCode>
                <c:ptCount val="1000"/>
                <c:pt idx="0">
                  <c:v>7.1987255258628216E-2</c:v>
                </c:pt>
                <c:pt idx="1">
                  <c:v>7.5104530710230502E-2</c:v>
                </c:pt>
                <c:pt idx="2">
                  <c:v>7.5195304328817006E-2</c:v>
                </c:pt>
                <c:pt idx="3">
                  <c:v>7.5222314235349141E-2</c:v>
                </c:pt>
                <c:pt idx="4">
                  <c:v>7.5210886773736815E-2</c:v>
                </c:pt>
                <c:pt idx="5">
                  <c:v>7.5112858723365539E-2</c:v>
                </c:pt>
                <c:pt idx="6">
                  <c:v>7.5082494150933918E-2</c:v>
                </c:pt>
                <c:pt idx="7">
                  <c:v>7.5017677682717693E-2</c:v>
                </c:pt>
                <c:pt idx="8">
                  <c:v>7.5360163724683238E-2</c:v>
                </c:pt>
                <c:pt idx="9">
                  <c:v>7.5287766700937217E-2</c:v>
                </c:pt>
                <c:pt idx="10">
                  <c:v>7.5290628706506948E-2</c:v>
                </c:pt>
                <c:pt idx="11">
                  <c:v>7.5226205949068287E-2</c:v>
                </c:pt>
                <c:pt idx="12">
                  <c:v>7.5283285129481028E-2</c:v>
                </c:pt>
                <c:pt idx="13">
                  <c:v>7.4837166081285766E-2</c:v>
                </c:pt>
                <c:pt idx="14">
                  <c:v>7.5220555448360524E-2</c:v>
                </c:pt>
                <c:pt idx="15">
                  <c:v>7.4986142152395602E-2</c:v>
                </c:pt>
                <c:pt idx="16">
                  <c:v>7.5052123305435536E-2</c:v>
                </c:pt>
                <c:pt idx="17">
                  <c:v>7.5311299778723376E-2</c:v>
                </c:pt>
                <c:pt idx="18">
                  <c:v>7.5135335492185776E-2</c:v>
                </c:pt>
                <c:pt idx="19">
                  <c:v>7.481670401713679E-2</c:v>
                </c:pt>
                <c:pt idx="20">
                  <c:v>7.5187438917821411E-2</c:v>
                </c:pt>
                <c:pt idx="21">
                  <c:v>7.522842917658884E-2</c:v>
                </c:pt>
                <c:pt idx="22">
                  <c:v>7.5151613399052505E-2</c:v>
                </c:pt>
                <c:pt idx="23">
                  <c:v>7.5333935896047102E-2</c:v>
                </c:pt>
                <c:pt idx="24">
                  <c:v>7.5155136426847166E-2</c:v>
                </c:pt>
                <c:pt idx="25">
                  <c:v>7.5274937648048643E-2</c:v>
                </c:pt>
                <c:pt idx="26">
                  <c:v>7.5331398500954536E-2</c:v>
                </c:pt>
                <c:pt idx="27">
                  <c:v>7.5232526830516108E-2</c:v>
                </c:pt>
                <c:pt idx="28">
                  <c:v>7.5018743004645755E-2</c:v>
                </c:pt>
                <c:pt idx="29">
                  <c:v>7.5159288300784735E-2</c:v>
                </c:pt>
                <c:pt idx="30">
                  <c:v>7.5133252877204681E-2</c:v>
                </c:pt>
                <c:pt idx="31">
                  <c:v>7.5313301641070876E-2</c:v>
                </c:pt>
                <c:pt idx="32">
                  <c:v>7.5367170117745672E-2</c:v>
                </c:pt>
                <c:pt idx="33">
                  <c:v>7.5348100921684244E-2</c:v>
                </c:pt>
                <c:pt idx="34">
                  <c:v>7.5122112663425014E-2</c:v>
                </c:pt>
                <c:pt idx="35">
                  <c:v>7.5165321848873673E-2</c:v>
                </c:pt>
                <c:pt idx="36">
                  <c:v>7.5157615790677521E-2</c:v>
                </c:pt>
                <c:pt idx="37">
                  <c:v>7.48917263765599E-2</c:v>
                </c:pt>
                <c:pt idx="38">
                  <c:v>7.5182278124948765E-2</c:v>
                </c:pt>
                <c:pt idx="39">
                  <c:v>7.5342089183035268E-2</c:v>
                </c:pt>
                <c:pt idx="40">
                  <c:v>7.5174385911507866E-2</c:v>
                </c:pt>
                <c:pt idx="41">
                  <c:v>7.4748851869345503E-2</c:v>
                </c:pt>
                <c:pt idx="42">
                  <c:v>7.5297524060660967E-2</c:v>
                </c:pt>
                <c:pt idx="43">
                  <c:v>7.5217088049112882E-2</c:v>
                </c:pt>
                <c:pt idx="44">
                  <c:v>7.5310496803049798E-2</c:v>
                </c:pt>
                <c:pt idx="45">
                  <c:v>7.5235169103798849E-2</c:v>
                </c:pt>
                <c:pt idx="46">
                  <c:v>7.5262298000071171E-2</c:v>
                </c:pt>
                <c:pt idx="47">
                  <c:v>7.5394388251830202E-2</c:v>
                </c:pt>
                <c:pt idx="48">
                  <c:v>7.5323733641593449E-2</c:v>
                </c:pt>
                <c:pt idx="49">
                  <c:v>7.5332584919894058E-2</c:v>
                </c:pt>
                <c:pt idx="50">
                  <c:v>7.5285543074257485E-2</c:v>
                </c:pt>
                <c:pt idx="51">
                  <c:v>7.5355017355100043E-2</c:v>
                </c:pt>
                <c:pt idx="52">
                  <c:v>7.5310876153732928E-2</c:v>
                </c:pt>
                <c:pt idx="53">
                  <c:v>7.5300884180591457E-2</c:v>
                </c:pt>
                <c:pt idx="54">
                  <c:v>7.5443297092744374E-2</c:v>
                </c:pt>
                <c:pt idx="55">
                  <c:v>7.5011422769912781E-2</c:v>
                </c:pt>
                <c:pt idx="56">
                  <c:v>7.5000608004833325E-2</c:v>
                </c:pt>
                <c:pt idx="57">
                  <c:v>7.5241260264472656E-2</c:v>
                </c:pt>
                <c:pt idx="58">
                  <c:v>7.5290067091515686E-2</c:v>
                </c:pt>
                <c:pt idx="59">
                  <c:v>7.4350376309752567E-2</c:v>
                </c:pt>
                <c:pt idx="60">
                  <c:v>7.5352144103377983E-2</c:v>
                </c:pt>
                <c:pt idx="61">
                  <c:v>7.5123453159697123E-2</c:v>
                </c:pt>
                <c:pt idx="62">
                  <c:v>7.5291723697322996E-2</c:v>
                </c:pt>
                <c:pt idx="63">
                  <c:v>7.5318256880537518E-2</c:v>
                </c:pt>
                <c:pt idx="64">
                  <c:v>7.5287727058834408E-2</c:v>
                </c:pt>
                <c:pt idx="65">
                  <c:v>7.5182178012243098E-2</c:v>
                </c:pt>
                <c:pt idx="66">
                  <c:v>7.5210656222285788E-2</c:v>
                </c:pt>
                <c:pt idx="67">
                  <c:v>7.5268230051344517E-2</c:v>
                </c:pt>
                <c:pt idx="68">
                  <c:v>7.535406831377324E-2</c:v>
                </c:pt>
                <c:pt idx="69">
                  <c:v>7.5150828981764409E-2</c:v>
                </c:pt>
                <c:pt idx="70">
                  <c:v>7.5140073155515241E-2</c:v>
                </c:pt>
                <c:pt idx="71">
                  <c:v>7.5353202886365864E-2</c:v>
                </c:pt>
                <c:pt idx="72">
                  <c:v>7.5333269102745168E-2</c:v>
                </c:pt>
                <c:pt idx="73">
                  <c:v>7.5288278032167311E-2</c:v>
                </c:pt>
                <c:pt idx="74">
                  <c:v>7.5279127975848181E-2</c:v>
                </c:pt>
                <c:pt idx="75">
                  <c:v>7.536453613530146E-2</c:v>
                </c:pt>
                <c:pt idx="76">
                  <c:v>7.4846510910194702E-2</c:v>
                </c:pt>
                <c:pt idx="77">
                  <c:v>7.5244818421968659E-2</c:v>
                </c:pt>
                <c:pt idx="78">
                  <c:v>7.5462574054306605E-2</c:v>
                </c:pt>
                <c:pt idx="79">
                  <c:v>7.5337686628115449E-2</c:v>
                </c:pt>
                <c:pt idx="80">
                  <c:v>7.475950676546371E-2</c:v>
                </c:pt>
                <c:pt idx="81">
                  <c:v>7.5093072667252E-2</c:v>
                </c:pt>
                <c:pt idx="82">
                  <c:v>7.5285727145576881E-2</c:v>
                </c:pt>
                <c:pt idx="83">
                  <c:v>7.5249769111715964E-2</c:v>
                </c:pt>
                <c:pt idx="84">
                  <c:v>7.531073045549698E-2</c:v>
                </c:pt>
                <c:pt idx="85">
                  <c:v>7.5223320730851556E-2</c:v>
                </c:pt>
                <c:pt idx="86">
                  <c:v>7.4675288563447254E-2</c:v>
                </c:pt>
                <c:pt idx="87">
                  <c:v>7.5217393497005361E-2</c:v>
                </c:pt>
                <c:pt idx="88">
                  <c:v>7.4637049001170436E-2</c:v>
                </c:pt>
                <c:pt idx="89">
                  <c:v>7.5246490134481217E-2</c:v>
                </c:pt>
                <c:pt idx="90">
                  <c:v>7.5562123853230009E-2</c:v>
                </c:pt>
                <c:pt idx="91">
                  <c:v>7.5366935944825408E-2</c:v>
                </c:pt>
                <c:pt idx="92">
                  <c:v>7.5077718212829894E-2</c:v>
                </c:pt>
                <c:pt idx="93">
                  <c:v>7.5258891237980394E-2</c:v>
                </c:pt>
                <c:pt idx="94">
                  <c:v>7.504151802970202E-2</c:v>
                </c:pt>
                <c:pt idx="95">
                  <c:v>7.5362488023101665E-2</c:v>
                </c:pt>
                <c:pt idx="96">
                  <c:v>7.5116285062675786E-2</c:v>
                </c:pt>
                <c:pt idx="97">
                  <c:v>7.5320716385370662E-2</c:v>
                </c:pt>
                <c:pt idx="98">
                  <c:v>7.5174956601386303E-2</c:v>
                </c:pt>
                <c:pt idx="99">
                  <c:v>7.54371592705258E-2</c:v>
                </c:pt>
                <c:pt idx="100">
                  <c:v>7.5361005872035786E-2</c:v>
                </c:pt>
                <c:pt idx="101">
                  <c:v>7.4914220862104586E-2</c:v>
                </c:pt>
                <c:pt idx="102">
                  <c:v>7.539696786351742E-2</c:v>
                </c:pt>
                <c:pt idx="103">
                  <c:v>7.5064611819088314E-2</c:v>
                </c:pt>
                <c:pt idx="104">
                  <c:v>7.5014127143420734E-2</c:v>
                </c:pt>
                <c:pt idx="105">
                  <c:v>7.4918355762872313E-2</c:v>
                </c:pt>
                <c:pt idx="106">
                  <c:v>7.5255219768711704E-2</c:v>
                </c:pt>
                <c:pt idx="107">
                  <c:v>7.5314774961109193E-2</c:v>
                </c:pt>
                <c:pt idx="108">
                  <c:v>7.5371901637569017E-2</c:v>
                </c:pt>
                <c:pt idx="109">
                  <c:v>7.5293690466136945E-2</c:v>
                </c:pt>
                <c:pt idx="110">
                  <c:v>7.5295127665337955E-2</c:v>
                </c:pt>
                <c:pt idx="111">
                  <c:v>7.5141389148646168E-2</c:v>
                </c:pt>
                <c:pt idx="112">
                  <c:v>7.5256568383411132E-2</c:v>
                </c:pt>
                <c:pt idx="113">
                  <c:v>7.5093937780434508E-2</c:v>
                </c:pt>
                <c:pt idx="114">
                  <c:v>7.5175774708731671E-2</c:v>
                </c:pt>
                <c:pt idx="115">
                  <c:v>7.491807170377747E-2</c:v>
                </c:pt>
                <c:pt idx="116">
                  <c:v>7.5288267302294293E-2</c:v>
                </c:pt>
                <c:pt idx="117">
                  <c:v>7.47644984910599E-2</c:v>
                </c:pt>
                <c:pt idx="118">
                  <c:v>7.527696970256538E-2</c:v>
                </c:pt>
                <c:pt idx="119">
                  <c:v>7.5081089939601137E-2</c:v>
                </c:pt>
                <c:pt idx="120">
                  <c:v>7.5287764734450008E-2</c:v>
                </c:pt>
                <c:pt idx="121">
                  <c:v>7.5062729934398456E-2</c:v>
                </c:pt>
                <c:pt idx="122">
                  <c:v>7.5400189699585771E-2</c:v>
                </c:pt>
                <c:pt idx="123">
                  <c:v>7.5405609410605201E-2</c:v>
                </c:pt>
                <c:pt idx="124">
                  <c:v>7.5066933674219405E-2</c:v>
                </c:pt>
                <c:pt idx="125">
                  <c:v>7.5177738504442537E-2</c:v>
                </c:pt>
                <c:pt idx="126">
                  <c:v>7.5196585510228675E-2</c:v>
                </c:pt>
                <c:pt idx="127">
                  <c:v>7.5338980137050746E-2</c:v>
                </c:pt>
                <c:pt idx="128">
                  <c:v>7.5297487303528282E-2</c:v>
                </c:pt>
                <c:pt idx="129">
                  <c:v>7.4922081815024091E-2</c:v>
                </c:pt>
                <c:pt idx="130">
                  <c:v>7.52570931412746E-2</c:v>
                </c:pt>
                <c:pt idx="131">
                  <c:v>7.5171897784020864E-2</c:v>
                </c:pt>
                <c:pt idx="132">
                  <c:v>7.5158676279144132E-2</c:v>
                </c:pt>
                <c:pt idx="133">
                  <c:v>7.5454033129908005E-2</c:v>
                </c:pt>
                <c:pt idx="134">
                  <c:v>7.531727963495144E-2</c:v>
                </c:pt>
                <c:pt idx="135">
                  <c:v>7.5285564629731641E-2</c:v>
                </c:pt>
                <c:pt idx="136">
                  <c:v>7.5452175476686978E-2</c:v>
                </c:pt>
                <c:pt idx="137">
                  <c:v>7.4526497017767687E-2</c:v>
                </c:pt>
                <c:pt idx="138">
                  <c:v>7.5224843757488002E-2</c:v>
                </c:pt>
                <c:pt idx="139">
                  <c:v>7.5305341902451334E-2</c:v>
                </c:pt>
                <c:pt idx="140">
                  <c:v>7.504450283554108E-2</c:v>
                </c:pt>
                <c:pt idx="141">
                  <c:v>7.5229388287102461E-2</c:v>
                </c:pt>
                <c:pt idx="142">
                  <c:v>7.5237605443640235E-2</c:v>
                </c:pt>
                <c:pt idx="143">
                  <c:v>7.5343605509634093E-2</c:v>
                </c:pt>
                <c:pt idx="144">
                  <c:v>7.4813680656059714E-2</c:v>
                </c:pt>
                <c:pt idx="145">
                  <c:v>7.5334996287807834E-2</c:v>
                </c:pt>
                <c:pt idx="146">
                  <c:v>7.5381809754892171E-2</c:v>
                </c:pt>
                <c:pt idx="147">
                  <c:v>7.3604178931885644E-2</c:v>
                </c:pt>
                <c:pt idx="148">
                  <c:v>7.5169612908764699E-2</c:v>
                </c:pt>
                <c:pt idx="149">
                  <c:v>7.528282099349351E-2</c:v>
                </c:pt>
                <c:pt idx="150">
                  <c:v>7.5230055188994893E-2</c:v>
                </c:pt>
                <c:pt idx="151">
                  <c:v>7.5372124942201246E-2</c:v>
                </c:pt>
                <c:pt idx="152">
                  <c:v>7.533548709339058E-2</c:v>
                </c:pt>
                <c:pt idx="153">
                  <c:v>7.5342103790611473E-2</c:v>
                </c:pt>
                <c:pt idx="154">
                  <c:v>7.522192464681679E-2</c:v>
                </c:pt>
                <c:pt idx="155">
                  <c:v>7.4984503298889407E-2</c:v>
                </c:pt>
                <c:pt idx="156">
                  <c:v>7.5499123247723704E-2</c:v>
                </c:pt>
                <c:pt idx="157">
                  <c:v>7.5139378808105894E-2</c:v>
                </c:pt>
                <c:pt idx="158">
                  <c:v>7.5429393814476775E-2</c:v>
                </c:pt>
                <c:pt idx="159">
                  <c:v>7.5347909824830792E-2</c:v>
                </c:pt>
                <c:pt idx="160">
                  <c:v>7.5231826061775781E-2</c:v>
                </c:pt>
                <c:pt idx="161">
                  <c:v>7.5249097885089308E-2</c:v>
                </c:pt>
                <c:pt idx="162">
                  <c:v>7.4689853748611729E-2</c:v>
                </c:pt>
                <c:pt idx="163">
                  <c:v>7.5089093981005037E-2</c:v>
                </c:pt>
                <c:pt idx="164">
                  <c:v>7.5269581392962123E-2</c:v>
                </c:pt>
                <c:pt idx="165">
                  <c:v>7.5089394614232696E-2</c:v>
                </c:pt>
                <c:pt idx="166">
                  <c:v>7.5190389703752455E-2</c:v>
                </c:pt>
                <c:pt idx="167">
                  <c:v>7.5310815419648541E-2</c:v>
                </c:pt>
                <c:pt idx="168">
                  <c:v>7.5272360780478845E-2</c:v>
                </c:pt>
                <c:pt idx="169">
                  <c:v>7.5302783122903116E-2</c:v>
                </c:pt>
                <c:pt idx="170">
                  <c:v>7.5073268098595602E-2</c:v>
                </c:pt>
                <c:pt idx="171">
                  <c:v>7.5184578167281246E-2</c:v>
                </c:pt>
                <c:pt idx="172">
                  <c:v>7.5305541744303761E-2</c:v>
                </c:pt>
                <c:pt idx="173">
                  <c:v>7.5240427801252965E-2</c:v>
                </c:pt>
                <c:pt idx="174">
                  <c:v>7.5192830107638317E-2</c:v>
                </c:pt>
                <c:pt idx="175">
                  <c:v>7.5040646511494807E-2</c:v>
                </c:pt>
                <c:pt idx="176">
                  <c:v>7.5202203721251012E-2</c:v>
                </c:pt>
                <c:pt idx="177">
                  <c:v>7.4804483735489119E-2</c:v>
                </c:pt>
                <c:pt idx="178">
                  <c:v>7.4778367384714842E-2</c:v>
                </c:pt>
                <c:pt idx="179">
                  <c:v>7.5414731116485195E-2</c:v>
                </c:pt>
                <c:pt idx="180">
                  <c:v>7.5482550351286523E-2</c:v>
                </c:pt>
                <c:pt idx="181">
                  <c:v>7.536383383229997E-2</c:v>
                </c:pt>
                <c:pt idx="182">
                  <c:v>7.5268987387158107E-2</c:v>
                </c:pt>
                <c:pt idx="183">
                  <c:v>7.5240289263468207E-2</c:v>
                </c:pt>
                <c:pt idx="184">
                  <c:v>7.5478623069855838E-2</c:v>
                </c:pt>
                <c:pt idx="185">
                  <c:v>7.524155575882345E-2</c:v>
                </c:pt>
                <c:pt idx="186">
                  <c:v>7.5230990141100088E-2</c:v>
                </c:pt>
                <c:pt idx="187">
                  <c:v>7.538483971065689E-2</c:v>
                </c:pt>
                <c:pt idx="188">
                  <c:v>7.4954645010462201E-2</c:v>
                </c:pt>
                <c:pt idx="189">
                  <c:v>7.5261337043910775E-2</c:v>
                </c:pt>
                <c:pt idx="190">
                  <c:v>7.5341715626446176E-2</c:v>
                </c:pt>
                <c:pt idx="191">
                  <c:v>7.5465163152518625E-2</c:v>
                </c:pt>
                <c:pt idx="192">
                  <c:v>7.5207800268454722E-2</c:v>
                </c:pt>
                <c:pt idx="193">
                  <c:v>7.5026198731859006E-2</c:v>
                </c:pt>
                <c:pt idx="194">
                  <c:v>7.5268511897731122E-2</c:v>
                </c:pt>
                <c:pt idx="195">
                  <c:v>7.5392883905716829E-2</c:v>
                </c:pt>
                <c:pt idx="196">
                  <c:v>7.497284541505056E-2</c:v>
                </c:pt>
                <c:pt idx="197">
                  <c:v>7.5244806698297723E-2</c:v>
                </c:pt>
                <c:pt idx="198">
                  <c:v>7.548681524293821E-2</c:v>
                </c:pt>
                <c:pt idx="199">
                  <c:v>7.5073293983620282E-2</c:v>
                </c:pt>
                <c:pt idx="200">
                  <c:v>7.5239109577872096E-2</c:v>
                </c:pt>
                <c:pt idx="201">
                  <c:v>7.501435412303839E-2</c:v>
                </c:pt>
                <c:pt idx="202">
                  <c:v>7.465022030671728E-2</c:v>
                </c:pt>
                <c:pt idx="203">
                  <c:v>7.5353569729588371E-2</c:v>
                </c:pt>
                <c:pt idx="204">
                  <c:v>7.5315548052317868E-2</c:v>
                </c:pt>
                <c:pt idx="205">
                  <c:v>7.5036681285580414E-2</c:v>
                </c:pt>
                <c:pt idx="206">
                  <c:v>7.5188284543777337E-2</c:v>
                </c:pt>
                <c:pt idx="207">
                  <c:v>7.5252886590365137E-2</c:v>
                </c:pt>
                <c:pt idx="208">
                  <c:v>7.5161441923407998E-2</c:v>
                </c:pt>
                <c:pt idx="209">
                  <c:v>7.5243123903466061E-2</c:v>
                </c:pt>
                <c:pt idx="210">
                  <c:v>7.5314384543686969E-2</c:v>
                </c:pt>
                <c:pt idx="211">
                  <c:v>7.544923837700504E-2</c:v>
                </c:pt>
                <c:pt idx="212">
                  <c:v>7.5313455726117126E-2</c:v>
                </c:pt>
                <c:pt idx="213">
                  <c:v>7.5492379450671568E-2</c:v>
                </c:pt>
                <c:pt idx="214">
                  <c:v>7.5212097547354279E-2</c:v>
                </c:pt>
                <c:pt idx="215">
                  <c:v>7.5379645204644963E-2</c:v>
                </c:pt>
                <c:pt idx="216">
                  <c:v>7.5489529153875329E-2</c:v>
                </c:pt>
                <c:pt idx="217">
                  <c:v>7.5096695570717645E-2</c:v>
                </c:pt>
                <c:pt idx="218">
                  <c:v>7.5351940100835194E-2</c:v>
                </c:pt>
                <c:pt idx="219">
                  <c:v>7.5252286956292255E-2</c:v>
                </c:pt>
                <c:pt idx="220">
                  <c:v>7.5136861941593192E-2</c:v>
                </c:pt>
                <c:pt idx="221">
                  <c:v>7.5240120044590825E-2</c:v>
                </c:pt>
                <c:pt idx="222">
                  <c:v>7.5294862250740488E-2</c:v>
                </c:pt>
                <c:pt idx="223">
                  <c:v>7.5489016514994484E-2</c:v>
                </c:pt>
                <c:pt idx="224">
                  <c:v>7.5412477918821427E-2</c:v>
                </c:pt>
                <c:pt idx="225">
                  <c:v>7.5478574436238996E-2</c:v>
                </c:pt>
                <c:pt idx="226">
                  <c:v>7.5222816189832495E-2</c:v>
                </c:pt>
                <c:pt idx="227">
                  <c:v>7.4545615016962621E-2</c:v>
                </c:pt>
                <c:pt idx="228">
                  <c:v>7.5126551180962495E-2</c:v>
                </c:pt>
                <c:pt idx="229">
                  <c:v>7.5322543379517687E-2</c:v>
                </c:pt>
                <c:pt idx="230">
                  <c:v>7.5033246804099424E-2</c:v>
                </c:pt>
                <c:pt idx="231">
                  <c:v>7.5080498219507352E-2</c:v>
                </c:pt>
                <c:pt idx="232">
                  <c:v>7.521646464306718E-2</c:v>
                </c:pt>
                <c:pt idx="233">
                  <c:v>7.509859123201261E-2</c:v>
                </c:pt>
                <c:pt idx="234">
                  <c:v>7.5210400226362356E-2</c:v>
                </c:pt>
                <c:pt idx="235">
                  <c:v>7.4872063044214454E-2</c:v>
                </c:pt>
                <c:pt idx="236">
                  <c:v>7.5293663546890099E-2</c:v>
                </c:pt>
                <c:pt idx="237">
                  <c:v>7.5081304508595334E-2</c:v>
                </c:pt>
                <c:pt idx="238">
                  <c:v>7.5229669977186317E-2</c:v>
                </c:pt>
                <c:pt idx="239">
                  <c:v>7.5340500547811995E-2</c:v>
                </c:pt>
                <c:pt idx="240">
                  <c:v>7.5304084821381762E-2</c:v>
                </c:pt>
                <c:pt idx="241">
                  <c:v>7.5172480703334543E-2</c:v>
                </c:pt>
                <c:pt idx="242">
                  <c:v>7.5114939186434956E-2</c:v>
                </c:pt>
                <c:pt idx="243">
                  <c:v>7.5323271968292152E-2</c:v>
                </c:pt>
                <c:pt idx="244">
                  <c:v>7.4997935395144211E-2</c:v>
                </c:pt>
                <c:pt idx="245">
                  <c:v>7.5347420588035466E-2</c:v>
                </c:pt>
                <c:pt idx="246">
                  <c:v>7.5053483819230521E-2</c:v>
                </c:pt>
                <c:pt idx="247">
                  <c:v>7.5286391908614955E-2</c:v>
                </c:pt>
                <c:pt idx="248">
                  <c:v>7.4753836949907559E-2</c:v>
                </c:pt>
                <c:pt idx="249">
                  <c:v>7.5412671904857925E-2</c:v>
                </c:pt>
                <c:pt idx="250">
                  <c:v>7.5265253889872222E-2</c:v>
                </c:pt>
                <c:pt idx="251">
                  <c:v>7.5264910295686896E-2</c:v>
                </c:pt>
                <c:pt idx="252">
                  <c:v>7.5119096330048971E-2</c:v>
                </c:pt>
                <c:pt idx="253">
                  <c:v>7.5138587985548733E-2</c:v>
                </c:pt>
                <c:pt idx="254">
                  <c:v>7.5060261618093066E-2</c:v>
                </c:pt>
                <c:pt idx="255">
                  <c:v>7.5378579316322594E-2</c:v>
                </c:pt>
                <c:pt idx="256">
                  <c:v>7.5292680673925305E-2</c:v>
                </c:pt>
                <c:pt idx="257">
                  <c:v>7.5296315170386749E-2</c:v>
                </c:pt>
                <c:pt idx="258">
                  <c:v>7.5331400141347829E-2</c:v>
                </c:pt>
                <c:pt idx="259">
                  <c:v>7.5340961299140835E-2</c:v>
                </c:pt>
                <c:pt idx="260">
                  <c:v>7.508715483592282E-2</c:v>
                </c:pt>
                <c:pt idx="261">
                  <c:v>7.5441841997309633E-2</c:v>
                </c:pt>
                <c:pt idx="262">
                  <c:v>7.5246416454131312E-2</c:v>
                </c:pt>
                <c:pt idx="263">
                  <c:v>7.5364748697013276E-2</c:v>
                </c:pt>
                <c:pt idx="264">
                  <c:v>7.5264115279985666E-2</c:v>
                </c:pt>
                <c:pt idx="265">
                  <c:v>7.5428628990571386E-2</c:v>
                </c:pt>
                <c:pt idx="266">
                  <c:v>7.5354880542169697E-2</c:v>
                </c:pt>
                <c:pt idx="267">
                  <c:v>7.4998283754544648E-2</c:v>
                </c:pt>
                <c:pt idx="268">
                  <c:v>7.5133579743561427E-2</c:v>
                </c:pt>
                <c:pt idx="269">
                  <c:v>7.5315963823571433E-2</c:v>
                </c:pt>
                <c:pt idx="270">
                  <c:v>7.5116865254326939E-2</c:v>
                </c:pt>
                <c:pt idx="271">
                  <c:v>7.5171415514780654E-2</c:v>
                </c:pt>
                <c:pt idx="272">
                  <c:v>7.5348637009183012E-2</c:v>
                </c:pt>
                <c:pt idx="273">
                  <c:v>7.5327082071568366E-2</c:v>
                </c:pt>
                <c:pt idx="274">
                  <c:v>7.512573016876764E-2</c:v>
                </c:pt>
                <c:pt idx="275">
                  <c:v>7.5136347799657915E-2</c:v>
                </c:pt>
                <c:pt idx="276">
                  <c:v>7.5305523551934553E-2</c:v>
                </c:pt>
                <c:pt idx="277">
                  <c:v>7.4949953468208999E-2</c:v>
                </c:pt>
                <c:pt idx="278">
                  <c:v>7.5392828029795772E-2</c:v>
                </c:pt>
                <c:pt idx="279">
                  <c:v>7.5170379803260121E-2</c:v>
                </c:pt>
                <c:pt idx="280">
                  <c:v>7.5403012727384242E-2</c:v>
                </c:pt>
                <c:pt idx="281">
                  <c:v>7.5078882261001484E-2</c:v>
                </c:pt>
                <c:pt idx="282">
                  <c:v>7.5213428432850934E-2</c:v>
                </c:pt>
                <c:pt idx="283">
                  <c:v>7.5113453335303074E-2</c:v>
                </c:pt>
                <c:pt idx="284">
                  <c:v>7.5179643743239349E-2</c:v>
                </c:pt>
                <c:pt idx="285">
                  <c:v>7.5411623017417023E-2</c:v>
                </c:pt>
                <c:pt idx="286">
                  <c:v>7.533716820573011E-2</c:v>
                </c:pt>
                <c:pt idx="287">
                  <c:v>7.5005012380753175E-2</c:v>
                </c:pt>
                <c:pt idx="288">
                  <c:v>7.4934062045355049E-2</c:v>
                </c:pt>
                <c:pt idx="289">
                  <c:v>7.5369708911854974E-2</c:v>
                </c:pt>
                <c:pt idx="290">
                  <c:v>7.5359866016738622E-2</c:v>
                </c:pt>
                <c:pt idx="291">
                  <c:v>7.4435409654670479E-2</c:v>
                </c:pt>
                <c:pt idx="292">
                  <c:v>7.5318257779507722E-2</c:v>
                </c:pt>
                <c:pt idx="293">
                  <c:v>7.5149771549363392E-2</c:v>
                </c:pt>
                <c:pt idx="294">
                  <c:v>7.5248332257395939E-2</c:v>
                </c:pt>
                <c:pt idx="295">
                  <c:v>7.5438417621597725E-2</c:v>
                </c:pt>
                <c:pt idx="296">
                  <c:v>7.5237397053113025E-2</c:v>
                </c:pt>
                <c:pt idx="297">
                  <c:v>7.5322347624106709E-2</c:v>
                </c:pt>
                <c:pt idx="298">
                  <c:v>7.5427176425064982E-2</c:v>
                </c:pt>
                <c:pt idx="299">
                  <c:v>7.533137263542572E-2</c:v>
                </c:pt>
                <c:pt idx="300">
                  <c:v>7.5756567842059183E-2</c:v>
                </c:pt>
                <c:pt idx="301">
                  <c:v>7.5295981564819869E-2</c:v>
                </c:pt>
                <c:pt idx="302">
                  <c:v>7.5342514767679239E-2</c:v>
                </c:pt>
                <c:pt idx="303">
                  <c:v>7.520242153847756E-2</c:v>
                </c:pt>
                <c:pt idx="304">
                  <c:v>7.5198922376013E-2</c:v>
                </c:pt>
                <c:pt idx="305">
                  <c:v>7.5309937748562206E-2</c:v>
                </c:pt>
                <c:pt idx="306">
                  <c:v>7.5120365044008652E-2</c:v>
                </c:pt>
                <c:pt idx="307">
                  <c:v>7.4923776345873341E-2</c:v>
                </c:pt>
                <c:pt idx="308">
                  <c:v>7.5117105882404014E-2</c:v>
                </c:pt>
                <c:pt idx="309">
                  <c:v>7.5438448382521228E-2</c:v>
                </c:pt>
                <c:pt idx="310">
                  <c:v>7.5398190846938482E-2</c:v>
                </c:pt>
                <c:pt idx="311">
                  <c:v>7.5375522362079533E-2</c:v>
                </c:pt>
                <c:pt idx="312">
                  <c:v>7.5281739467283781E-2</c:v>
                </c:pt>
                <c:pt idx="313">
                  <c:v>7.5251782013744398E-2</c:v>
                </c:pt>
                <c:pt idx="314">
                  <c:v>7.5304095543385172E-2</c:v>
                </c:pt>
                <c:pt idx="315">
                  <c:v>7.5350805795392092E-2</c:v>
                </c:pt>
                <c:pt idx="316">
                  <c:v>7.4903289818320104E-2</c:v>
                </c:pt>
                <c:pt idx="317">
                  <c:v>7.5349619686656488E-2</c:v>
                </c:pt>
                <c:pt idx="318">
                  <c:v>7.5022696080132956E-2</c:v>
                </c:pt>
                <c:pt idx="319">
                  <c:v>7.5180456854225947E-2</c:v>
                </c:pt>
                <c:pt idx="320">
                  <c:v>7.5144162245340498E-2</c:v>
                </c:pt>
                <c:pt idx="321">
                  <c:v>7.5274903779532151E-2</c:v>
                </c:pt>
                <c:pt idx="322">
                  <c:v>7.5323942234474264E-2</c:v>
                </c:pt>
                <c:pt idx="323">
                  <c:v>7.5299317188580919E-2</c:v>
                </c:pt>
                <c:pt idx="324">
                  <c:v>7.4958495633707795E-2</c:v>
                </c:pt>
                <c:pt idx="325">
                  <c:v>7.5108832787625646E-2</c:v>
                </c:pt>
                <c:pt idx="326">
                  <c:v>7.4517926025160192E-2</c:v>
                </c:pt>
                <c:pt idx="327">
                  <c:v>7.5327070278225883E-2</c:v>
                </c:pt>
                <c:pt idx="328">
                  <c:v>7.5278067503241466E-2</c:v>
                </c:pt>
                <c:pt idx="329">
                  <c:v>7.5208895677280591E-2</c:v>
                </c:pt>
                <c:pt idx="330">
                  <c:v>7.5285927209462492E-2</c:v>
                </c:pt>
                <c:pt idx="331">
                  <c:v>7.5348144509667675E-2</c:v>
                </c:pt>
                <c:pt idx="332">
                  <c:v>7.50015268302274E-2</c:v>
                </c:pt>
                <c:pt idx="333">
                  <c:v>7.5342791165805278E-2</c:v>
                </c:pt>
                <c:pt idx="334">
                  <c:v>7.533297131874217E-2</c:v>
                </c:pt>
                <c:pt idx="335">
                  <c:v>7.5104330044672443E-2</c:v>
                </c:pt>
                <c:pt idx="336">
                  <c:v>7.4917765311297568E-2</c:v>
                </c:pt>
                <c:pt idx="337">
                  <c:v>7.5166068075347869E-2</c:v>
                </c:pt>
                <c:pt idx="338">
                  <c:v>7.5086046623864297E-2</c:v>
                </c:pt>
                <c:pt idx="339">
                  <c:v>7.5255736889750305E-2</c:v>
                </c:pt>
                <c:pt idx="340">
                  <c:v>7.5334124703765687E-2</c:v>
                </c:pt>
                <c:pt idx="341">
                  <c:v>7.5295019324453316E-2</c:v>
                </c:pt>
                <c:pt idx="342">
                  <c:v>7.5162781035514895E-2</c:v>
                </c:pt>
                <c:pt idx="343">
                  <c:v>7.5270958567912133E-2</c:v>
                </c:pt>
                <c:pt idx="344">
                  <c:v>7.5259461186773999E-2</c:v>
                </c:pt>
                <c:pt idx="345">
                  <c:v>7.515701808896548E-2</c:v>
                </c:pt>
                <c:pt idx="346">
                  <c:v>7.5243017726936506E-2</c:v>
                </c:pt>
                <c:pt idx="347">
                  <c:v>7.5394914378843866E-2</c:v>
                </c:pt>
                <c:pt idx="348">
                  <c:v>7.5159769849806116E-2</c:v>
                </c:pt>
                <c:pt idx="349">
                  <c:v>7.4984745382136953E-2</c:v>
                </c:pt>
                <c:pt idx="350">
                  <c:v>7.5205945465440294E-2</c:v>
                </c:pt>
                <c:pt idx="351">
                  <c:v>7.5221998323529812E-2</c:v>
                </c:pt>
                <c:pt idx="352">
                  <c:v>7.512883598594261E-2</c:v>
                </c:pt>
                <c:pt idx="353">
                  <c:v>7.5162597600908293E-2</c:v>
                </c:pt>
                <c:pt idx="354">
                  <c:v>7.5181770350043003E-2</c:v>
                </c:pt>
                <c:pt idx="355">
                  <c:v>7.5315154421982514E-2</c:v>
                </c:pt>
                <c:pt idx="356">
                  <c:v>7.5276132151779709E-2</c:v>
                </c:pt>
                <c:pt idx="357">
                  <c:v>7.4744562183626087E-2</c:v>
                </c:pt>
                <c:pt idx="358">
                  <c:v>7.4855289705522826E-2</c:v>
                </c:pt>
                <c:pt idx="359">
                  <c:v>7.5256755737331954E-2</c:v>
                </c:pt>
                <c:pt idx="360">
                  <c:v>7.5422123656044282E-2</c:v>
                </c:pt>
                <c:pt idx="361">
                  <c:v>7.5136143582451465E-2</c:v>
                </c:pt>
                <c:pt idx="362">
                  <c:v>7.5003936273654842E-2</c:v>
                </c:pt>
                <c:pt idx="363">
                  <c:v>7.5132417135733612E-2</c:v>
                </c:pt>
                <c:pt idx="364">
                  <c:v>7.518822580984684E-2</c:v>
                </c:pt>
                <c:pt idx="365">
                  <c:v>7.5029808271787013E-2</c:v>
                </c:pt>
                <c:pt idx="366">
                  <c:v>7.5131546050942355E-2</c:v>
                </c:pt>
                <c:pt idx="367">
                  <c:v>7.4356957514921496E-2</c:v>
                </c:pt>
                <c:pt idx="368">
                  <c:v>7.5272533869413905E-2</c:v>
                </c:pt>
                <c:pt idx="369">
                  <c:v>7.5364091602644234E-2</c:v>
                </c:pt>
                <c:pt idx="370">
                  <c:v>7.4758736099384993E-2</c:v>
                </c:pt>
                <c:pt idx="371">
                  <c:v>7.4819076717744681E-2</c:v>
                </c:pt>
                <c:pt idx="372">
                  <c:v>7.5439385539000522E-2</c:v>
                </c:pt>
                <c:pt idx="373">
                  <c:v>7.5063292926451072E-2</c:v>
                </c:pt>
                <c:pt idx="374">
                  <c:v>7.5177185490400561E-2</c:v>
                </c:pt>
                <c:pt idx="375">
                  <c:v>7.530835340905985E-2</c:v>
                </c:pt>
                <c:pt idx="376">
                  <c:v>7.5010038082292924E-2</c:v>
                </c:pt>
                <c:pt idx="377">
                  <c:v>7.5306689959155307E-2</c:v>
                </c:pt>
                <c:pt idx="378">
                  <c:v>7.5358111023342361E-2</c:v>
                </c:pt>
                <c:pt idx="379">
                  <c:v>7.5211853164519518E-2</c:v>
                </c:pt>
                <c:pt idx="380">
                  <c:v>7.5329507745107785E-2</c:v>
                </c:pt>
                <c:pt idx="381">
                  <c:v>7.5047237030461331E-2</c:v>
                </c:pt>
                <c:pt idx="382">
                  <c:v>7.5356712234180487E-2</c:v>
                </c:pt>
                <c:pt idx="383">
                  <c:v>7.5205975175290457E-2</c:v>
                </c:pt>
                <c:pt idx="384">
                  <c:v>7.5274865401751517E-2</c:v>
                </c:pt>
                <c:pt idx="385">
                  <c:v>7.5173358841633578E-2</c:v>
                </c:pt>
                <c:pt idx="386">
                  <c:v>7.5425808133726277E-2</c:v>
                </c:pt>
                <c:pt idx="387">
                  <c:v>7.5164636235840548E-2</c:v>
                </c:pt>
                <c:pt idx="388">
                  <c:v>7.5202033953435998E-2</c:v>
                </c:pt>
                <c:pt idx="389">
                  <c:v>7.5217642810572707E-2</c:v>
                </c:pt>
                <c:pt idx="390">
                  <c:v>7.5372270541107705E-2</c:v>
                </c:pt>
                <c:pt idx="391">
                  <c:v>7.4936022755589221E-2</c:v>
                </c:pt>
                <c:pt idx="392">
                  <c:v>7.3933274399554313E-2</c:v>
                </c:pt>
                <c:pt idx="393">
                  <c:v>7.514884479153687E-2</c:v>
                </c:pt>
                <c:pt idx="394">
                  <c:v>7.5372871239911252E-2</c:v>
                </c:pt>
                <c:pt idx="395">
                  <c:v>7.5222965568130892E-2</c:v>
                </c:pt>
                <c:pt idx="396">
                  <c:v>7.5205637656240013E-2</c:v>
                </c:pt>
                <c:pt idx="397">
                  <c:v>7.5125797559921048E-2</c:v>
                </c:pt>
                <c:pt idx="398">
                  <c:v>7.5010150147125101E-2</c:v>
                </c:pt>
                <c:pt idx="399">
                  <c:v>7.5062891044581817E-2</c:v>
                </c:pt>
                <c:pt idx="400">
                  <c:v>7.5385348124398691E-2</c:v>
                </c:pt>
                <c:pt idx="401">
                  <c:v>7.5130076341316993E-2</c:v>
                </c:pt>
                <c:pt idx="402">
                  <c:v>7.5313179421515997E-2</c:v>
                </c:pt>
                <c:pt idx="403">
                  <c:v>7.5412968164905975E-2</c:v>
                </c:pt>
                <c:pt idx="404">
                  <c:v>7.5118816880474074E-2</c:v>
                </c:pt>
                <c:pt idx="405">
                  <c:v>7.5372382348275244E-2</c:v>
                </c:pt>
                <c:pt idx="406">
                  <c:v>7.5383145974358662E-2</c:v>
                </c:pt>
                <c:pt idx="407">
                  <c:v>7.5136922886233359E-2</c:v>
                </c:pt>
                <c:pt idx="408">
                  <c:v>7.5342250702066321E-2</c:v>
                </c:pt>
                <c:pt idx="409">
                  <c:v>7.5226416870448967E-2</c:v>
                </c:pt>
                <c:pt idx="410">
                  <c:v>7.5541091570985791E-2</c:v>
                </c:pt>
                <c:pt idx="411">
                  <c:v>7.5297761220094198E-2</c:v>
                </c:pt>
                <c:pt idx="412">
                  <c:v>7.5386189638201997E-2</c:v>
                </c:pt>
                <c:pt idx="413">
                  <c:v>7.5393481745658741E-2</c:v>
                </c:pt>
                <c:pt idx="414">
                  <c:v>7.5173584813076039E-2</c:v>
                </c:pt>
                <c:pt idx="415">
                  <c:v>7.5249730160949144E-2</c:v>
                </c:pt>
                <c:pt idx="416">
                  <c:v>7.512269871671301E-2</c:v>
                </c:pt>
                <c:pt idx="417">
                  <c:v>7.5180680896185265E-2</c:v>
                </c:pt>
                <c:pt idx="418">
                  <c:v>7.5246748178441292E-2</c:v>
                </c:pt>
                <c:pt idx="419">
                  <c:v>7.5043077939283082E-2</c:v>
                </c:pt>
                <c:pt idx="420">
                  <c:v>7.5356644219600602E-2</c:v>
                </c:pt>
                <c:pt idx="421">
                  <c:v>7.5409425568406796E-2</c:v>
                </c:pt>
                <c:pt idx="422">
                  <c:v>7.523770754326356E-2</c:v>
                </c:pt>
                <c:pt idx="423">
                  <c:v>7.5347516720959171E-2</c:v>
                </c:pt>
                <c:pt idx="424">
                  <c:v>7.4295029263832066E-2</c:v>
                </c:pt>
                <c:pt idx="425">
                  <c:v>7.5155390532253494E-2</c:v>
                </c:pt>
                <c:pt idx="426">
                  <c:v>7.5227738776107736E-2</c:v>
                </c:pt>
                <c:pt idx="427">
                  <c:v>7.5253205901531325E-2</c:v>
                </c:pt>
                <c:pt idx="428">
                  <c:v>7.5241083882638421E-2</c:v>
                </c:pt>
                <c:pt idx="429">
                  <c:v>7.553972189311263E-2</c:v>
                </c:pt>
                <c:pt idx="430">
                  <c:v>7.5263247951321222E-2</c:v>
                </c:pt>
                <c:pt idx="431">
                  <c:v>7.5414864950161836E-2</c:v>
                </c:pt>
                <c:pt idx="432">
                  <c:v>7.5173888815511097E-2</c:v>
                </c:pt>
                <c:pt idx="433">
                  <c:v>7.5402967415654068E-2</c:v>
                </c:pt>
                <c:pt idx="434">
                  <c:v>7.5264698080590567E-2</c:v>
                </c:pt>
                <c:pt idx="435">
                  <c:v>7.5255223046648514E-2</c:v>
                </c:pt>
                <c:pt idx="436">
                  <c:v>7.4992521754572258E-2</c:v>
                </c:pt>
                <c:pt idx="437">
                  <c:v>7.5245494275648056E-2</c:v>
                </c:pt>
                <c:pt idx="438">
                  <c:v>7.495030997914312E-2</c:v>
                </c:pt>
                <c:pt idx="439">
                  <c:v>7.4601663939544621E-2</c:v>
                </c:pt>
                <c:pt idx="440">
                  <c:v>7.5288944541183664E-2</c:v>
                </c:pt>
                <c:pt idx="441">
                  <c:v>7.4772633961901522E-2</c:v>
                </c:pt>
                <c:pt idx="442">
                  <c:v>7.5096396182703432E-2</c:v>
                </c:pt>
                <c:pt idx="443">
                  <c:v>7.5208223763421567E-2</c:v>
                </c:pt>
                <c:pt idx="444">
                  <c:v>7.498377443519591E-2</c:v>
                </c:pt>
                <c:pt idx="445">
                  <c:v>7.5146459617876207E-2</c:v>
                </c:pt>
                <c:pt idx="446">
                  <c:v>7.5041684475610035E-2</c:v>
                </c:pt>
                <c:pt idx="447">
                  <c:v>7.5230725330433901E-2</c:v>
                </c:pt>
                <c:pt idx="448">
                  <c:v>7.5387580646262192E-2</c:v>
                </c:pt>
                <c:pt idx="449">
                  <c:v>7.5228007354560839E-2</c:v>
                </c:pt>
                <c:pt idx="450">
                  <c:v>7.51715957167267E-2</c:v>
                </c:pt>
                <c:pt idx="451">
                  <c:v>7.4938761493404518E-2</c:v>
                </c:pt>
                <c:pt idx="452">
                  <c:v>7.4747322481067871E-2</c:v>
                </c:pt>
                <c:pt idx="453">
                  <c:v>7.5160587148637659E-2</c:v>
                </c:pt>
                <c:pt idx="454">
                  <c:v>7.5379724968801409E-2</c:v>
                </c:pt>
                <c:pt idx="455">
                  <c:v>7.5389444447979806E-2</c:v>
                </c:pt>
                <c:pt idx="456">
                  <c:v>7.5108218868567542E-2</c:v>
                </c:pt>
                <c:pt idx="457">
                  <c:v>7.5105582313014077E-2</c:v>
                </c:pt>
                <c:pt idx="458">
                  <c:v>7.5017194986925648E-2</c:v>
                </c:pt>
                <c:pt idx="459">
                  <c:v>7.5242861780488599E-2</c:v>
                </c:pt>
                <c:pt idx="460">
                  <c:v>7.5383137249596499E-2</c:v>
                </c:pt>
                <c:pt idx="461">
                  <c:v>7.5157056551824919E-2</c:v>
                </c:pt>
                <c:pt idx="462">
                  <c:v>7.5138756682619781E-2</c:v>
                </c:pt>
                <c:pt idx="463">
                  <c:v>7.5355079338819714E-2</c:v>
                </c:pt>
                <c:pt idx="464">
                  <c:v>7.449099874402966E-2</c:v>
                </c:pt>
                <c:pt idx="465">
                  <c:v>7.5130724712460101E-2</c:v>
                </c:pt>
                <c:pt idx="466">
                  <c:v>7.5464581168227254E-2</c:v>
                </c:pt>
                <c:pt idx="467">
                  <c:v>7.5064138802624358E-2</c:v>
                </c:pt>
                <c:pt idx="468">
                  <c:v>7.48754526790959E-2</c:v>
                </c:pt>
                <c:pt idx="469">
                  <c:v>7.535486830723083E-2</c:v>
                </c:pt>
                <c:pt idx="470">
                  <c:v>7.5219113923795697E-2</c:v>
                </c:pt>
                <c:pt idx="471">
                  <c:v>7.5133882954285316E-2</c:v>
                </c:pt>
                <c:pt idx="472">
                  <c:v>7.5269224326911063E-2</c:v>
                </c:pt>
                <c:pt idx="473">
                  <c:v>7.5338888163438075E-2</c:v>
                </c:pt>
                <c:pt idx="474">
                  <c:v>7.4566897812705271E-2</c:v>
                </c:pt>
                <c:pt idx="475">
                  <c:v>7.5280962029981011E-2</c:v>
                </c:pt>
                <c:pt idx="476">
                  <c:v>7.5054513145769275E-2</c:v>
                </c:pt>
                <c:pt idx="477">
                  <c:v>7.5254025551883139E-2</c:v>
                </c:pt>
                <c:pt idx="478">
                  <c:v>7.5353106064979039E-2</c:v>
                </c:pt>
                <c:pt idx="479">
                  <c:v>7.534420006563379E-2</c:v>
                </c:pt>
                <c:pt idx="480">
                  <c:v>7.5140998540544041E-2</c:v>
                </c:pt>
                <c:pt idx="481">
                  <c:v>7.5291113512641644E-2</c:v>
                </c:pt>
                <c:pt idx="482">
                  <c:v>7.5072456624928688E-2</c:v>
                </c:pt>
                <c:pt idx="483">
                  <c:v>7.5299852805561479E-2</c:v>
                </c:pt>
                <c:pt idx="484">
                  <c:v>7.5409674059473852E-2</c:v>
                </c:pt>
                <c:pt idx="485">
                  <c:v>7.528802720591167E-2</c:v>
                </c:pt>
                <c:pt idx="486">
                  <c:v>7.52416615643514E-2</c:v>
                </c:pt>
                <c:pt idx="487">
                  <c:v>7.5266949410504713E-2</c:v>
                </c:pt>
                <c:pt idx="488">
                  <c:v>7.5087902261979228E-2</c:v>
                </c:pt>
                <c:pt idx="489">
                  <c:v>7.5327682443549232E-2</c:v>
                </c:pt>
                <c:pt idx="490">
                  <c:v>7.5054045548913748E-2</c:v>
                </c:pt>
                <c:pt idx="491">
                  <c:v>7.5345763202356933E-2</c:v>
                </c:pt>
                <c:pt idx="492">
                  <c:v>7.5305843060686301E-2</c:v>
                </c:pt>
                <c:pt idx="493">
                  <c:v>7.5323924255924476E-2</c:v>
                </c:pt>
                <c:pt idx="494">
                  <c:v>7.5318682692118444E-2</c:v>
                </c:pt>
                <c:pt idx="495">
                  <c:v>7.52982983418201E-2</c:v>
                </c:pt>
                <c:pt idx="496">
                  <c:v>7.5131973593349735E-2</c:v>
                </c:pt>
                <c:pt idx="497">
                  <c:v>7.5282214748950999E-2</c:v>
                </c:pt>
                <c:pt idx="498">
                  <c:v>7.4186145453774457E-2</c:v>
                </c:pt>
                <c:pt idx="499">
                  <c:v>7.5215340340192671E-2</c:v>
                </c:pt>
                <c:pt idx="500">
                  <c:v>7.5390325404068634E-2</c:v>
                </c:pt>
                <c:pt idx="501">
                  <c:v>7.5206931638230431E-2</c:v>
                </c:pt>
                <c:pt idx="502">
                  <c:v>7.5014249304354519E-2</c:v>
                </c:pt>
                <c:pt idx="503">
                  <c:v>7.516430795097935E-2</c:v>
                </c:pt>
                <c:pt idx="504">
                  <c:v>7.5311850152179602E-2</c:v>
                </c:pt>
                <c:pt idx="505">
                  <c:v>7.528925457681393E-2</c:v>
                </c:pt>
                <c:pt idx="506">
                  <c:v>7.5246415223406166E-2</c:v>
                </c:pt>
                <c:pt idx="507">
                  <c:v>7.5587976111645541E-2</c:v>
                </c:pt>
                <c:pt idx="508">
                  <c:v>7.4760926681798789E-2</c:v>
                </c:pt>
                <c:pt idx="509">
                  <c:v>7.5186214594939918E-2</c:v>
                </c:pt>
                <c:pt idx="510">
                  <c:v>7.502240139757807E-2</c:v>
                </c:pt>
                <c:pt idx="511">
                  <c:v>7.4429207181872084E-2</c:v>
                </c:pt>
                <c:pt idx="512">
                  <c:v>7.5309065203036318E-2</c:v>
                </c:pt>
                <c:pt idx="513">
                  <c:v>7.5227580486235221E-2</c:v>
                </c:pt>
                <c:pt idx="514">
                  <c:v>7.5284363791405934E-2</c:v>
                </c:pt>
                <c:pt idx="515">
                  <c:v>7.5376595281998388E-2</c:v>
                </c:pt>
                <c:pt idx="516">
                  <c:v>7.5115276368842757E-2</c:v>
                </c:pt>
                <c:pt idx="517">
                  <c:v>7.504047544380206E-2</c:v>
                </c:pt>
                <c:pt idx="518">
                  <c:v>7.5384742874581134E-2</c:v>
                </c:pt>
                <c:pt idx="519">
                  <c:v>7.5074908541907542E-2</c:v>
                </c:pt>
                <c:pt idx="520">
                  <c:v>7.515019128792555E-2</c:v>
                </c:pt>
                <c:pt idx="521">
                  <c:v>7.5386126434445727E-2</c:v>
                </c:pt>
                <c:pt idx="522">
                  <c:v>7.5299425612328857E-2</c:v>
                </c:pt>
                <c:pt idx="523">
                  <c:v>7.5169971371211966E-2</c:v>
                </c:pt>
                <c:pt idx="524">
                  <c:v>7.5294239167443905E-2</c:v>
                </c:pt>
                <c:pt idx="525">
                  <c:v>7.5259602446807516E-2</c:v>
                </c:pt>
                <c:pt idx="526">
                  <c:v>7.511235247391411E-2</c:v>
                </c:pt>
                <c:pt idx="527">
                  <c:v>7.5198297387062144E-2</c:v>
                </c:pt>
                <c:pt idx="528">
                  <c:v>7.5207570319786213E-2</c:v>
                </c:pt>
                <c:pt idx="529">
                  <c:v>7.5311681262490632E-2</c:v>
                </c:pt>
                <c:pt idx="530">
                  <c:v>7.5370275989908767E-2</c:v>
                </c:pt>
                <c:pt idx="531">
                  <c:v>7.5045646105815211E-2</c:v>
                </c:pt>
                <c:pt idx="532">
                  <c:v>7.5255100051225224E-2</c:v>
                </c:pt>
                <c:pt idx="533">
                  <c:v>7.5295570074821766E-2</c:v>
                </c:pt>
                <c:pt idx="534">
                  <c:v>7.5256541540283675E-2</c:v>
                </c:pt>
                <c:pt idx="535">
                  <c:v>7.4989945069105141E-2</c:v>
                </c:pt>
                <c:pt idx="536">
                  <c:v>7.5458452614015237E-2</c:v>
                </c:pt>
                <c:pt idx="537">
                  <c:v>7.5274241555691179E-2</c:v>
                </c:pt>
                <c:pt idx="538">
                  <c:v>7.5327398949985899E-2</c:v>
                </c:pt>
                <c:pt idx="539">
                  <c:v>7.5343730772322967E-2</c:v>
                </c:pt>
                <c:pt idx="540">
                  <c:v>7.512713108562466E-2</c:v>
                </c:pt>
                <c:pt idx="541">
                  <c:v>7.5269168964949909E-2</c:v>
                </c:pt>
                <c:pt idx="542">
                  <c:v>7.494292363034484E-2</c:v>
                </c:pt>
                <c:pt idx="543">
                  <c:v>7.5268899534644232E-2</c:v>
                </c:pt>
                <c:pt idx="544">
                  <c:v>7.5164324591067255E-2</c:v>
                </c:pt>
                <c:pt idx="545">
                  <c:v>7.5346489299935621E-2</c:v>
                </c:pt>
                <c:pt idx="546">
                  <c:v>7.5296314781915077E-2</c:v>
                </c:pt>
                <c:pt idx="547">
                  <c:v>7.509144463073103E-2</c:v>
                </c:pt>
                <c:pt idx="548">
                  <c:v>7.4868093334007235E-2</c:v>
                </c:pt>
                <c:pt idx="549">
                  <c:v>7.5051728128404938E-2</c:v>
                </c:pt>
                <c:pt idx="550">
                  <c:v>7.5253603801532273E-2</c:v>
                </c:pt>
                <c:pt idx="551">
                  <c:v>7.5155239120698908E-2</c:v>
                </c:pt>
                <c:pt idx="552">
                  <c:v>7.5176790211173725E-2</c:v>
                </c:pt>
                <c:pt idx="553">
                  <c:v>7.5191639860370432E-2</c:v>
                </c:pt>
                <c:pt idx="554">
                  <c:v>7.4944169869178748E-2</c:v>
                </c:pt>
                <c:pt idx="555">
                  <c:v>7.5282920937398398E-2</c:v>
                </c:pt>
                <c:pt idx="556">
                  <c:v>7.5259470768455905E-2</c:v>
                </c:pt>
                <c:pt idx="557">
                  <c:v>7.5207117533959991E-2</c:v>
                </c:pt>
                <c:pt idx="558">
                  <c:v>7.3643792530344185E-2</c:v>
                </c:pt>
                <c:pt idx="559">
                  <c:v>7.5289420632850643E-2</c:v>
                </c:pt>
                <c:pt idx="560">
                  <c:v>7.5466060315510022E-2</c:v>
                </c:pt>
                <c:pt idx="561">
                  <c:v>7.5012808685820956E-2</c:v>
                </c:pt>
                <c:pt idx="562">
                  <c:v>7.5367758626118109E-2</c:v>
                </c:pt>
                <c:pt idx="563">
                  <c:v>7.5138394163928132E-2</c:v>
                </c:pt>
                <c:pt idx="564">
                  <c:v>7.5216243058040047E-2</c:v>
                </c:pt>
                <c:pt idx="565">
                  <c:v>7.5326694738740624E-2</c:v>
                </c:pt>
                <c:pt idx="566">
                  <c:v>7.5106746524014972E-2</c:v>
                </c:pt>
                <c:pt idx="567">
                  <c:v>7.532746975027392E-2</c:v>
                </c:pt>
                <c:pt idx="568">
                  <c:v>7.5267922886679148E-2</c:v>
                </c:pt>
                <c:pt idx="569">
                  <c:v>7.53914231587548E-2</c:v>
                </c:pt>
                <c:pt idx="570">
                  <c:v>7.5369275123987195E-2</c:v>
                </c:pt>
                <c:pt idx="571">
                  <c:v>7.5388584587101168E-2</c:v>
                </c:pt>
                <c:pt idx="572">
                  <c:v>7.5118351768319672E-2</c:v>
                </c:pt>
                <c:pt idx="573">
                  <c:v>7.5163611944864359E-2</c:v>
                </c:pt>
                <c:pt idx="574">
                  <c:v>7.4753255314905745E-2</c:v>
                </c:pt>
                <c:pt idx="575">
                  <c:v>7.534846710916869E-2</c:v>
                </c:pt>
                <c:pt idx="576">
                  <c:v>7.5247423774845029E-2</c:v>
                </c:pt>
                <c:pt idx="577">
                  <c:v>7.5239318689662604E-2</c:v>
                </c:pt>
                <c:pt idx="578">
                  <c:v>7.5298534012667645E-2</c:v>
                </c:pt>
                <c:pt idx="579">
                  <c:v>7.4739614245894731E-2</c:v>
                </c:pt>
                <c:pt idx="580">
                  <c:v>7.5249733848551797E-2</c:v>
                </c:pt>
                <c:pt idx="581">
                  <c:v>7.5190839423695977E-2</c:v>
                </c:pt>
                <c:pt idx="582">
                  <c:v>7.5123110433285817E-2</c:v>
                </c:pt>
                <c:pt idx="583">
                  <c:v>7.5220167544019223E-2</c:v>
                </c:pt>
                <c:pt idx="584">
                  <c:v>7.5291061850404489E-2</c:v>
                </c:pt>
                <c:pt idx="585">
                  <c:v>7.5254991846169003E-2</c:v>
                </c:pt>
                <c:pt idx="586">
                  <c:v>7.3766115075331248E-2</c:v>
                </c:pt>
                <c:pt idx="587">
                  <c:v>7.5257893100629053E-2</c:v>
                </c:pt>
                <c:pt idx="588">
                  <c:v>7.5422767080082484E-2</c:v>
                </c:pt>
                <c:pt idx="589">
                  <c:v>7.5176209004329211E-2</c:v>
                </c:pt>
                <c:pt idx="590">
                  <c:v>7.502018547647811E-2</c:v>
                </c:pt>
                <c:pt idx="591">
                  <c:v>7.5188645290698797E-2</c:v>
                </c:pt>
                <c:pt idx="592">
                  <c:v>7.5148661584141088E-2</c:v>
                </c:pt>
                <c:pt idx="593">
                  <c:v>7.5313171248017591E-2</c:v>
                </c:pt>
                <c:pt idx="594">
                  <c:v>7.5404644014941472E-2</c:v>
                </c:pt>
                <c:pt idx="595">
                  <c:v>7.481176620733665E-2</c:v>
                </c:pt>
                <c:pt idx="596">
                  <c:v>7.5312370047167662E-2</c:v>
                </c:pt>
                <c:pt idx="597">
                  <c:v>7.5382796403106411E-2</c:v>
                </c:pt>
                <c:pt idx="598">
                  <c:v>7.5371537249091777E-2</c:v>
                </c:pt>
                <c:pt idx="599">
                  <c:v>7.5315347749502534E-2</c:v>
                </c:pt>
                <c:pt idx="600">
                  <c:v>7.5169764876806142E-2</c:v>
                </c:pt>
                <c:pt idx="601">
                  <c:v>7.5103031229846989E-2</c:v>
                </c:pt>
                <c:pt idx="602">
                  <c:v>7.5068345500443931E-2</c:v>
                </c:pt>
                <c:pt idx="603">
                  <c:v>7.5364023803794852E-2</c:v>
                </c:pt>
                <c:pt idx="604">
                  <c:v>7.5261118276658753E-2</c:v>
                </c:pt>
                <c:pt idx="605">
                  <c:v>7.5317714740193414E-2</c:v>
                </c:pt>
                <c:pt idx="606">
                  <c:v>7.5146961226682615E-2</c:v>
                </c:pt>
                <c:pt idx="607">
                  <c:v>7.5002942459379315E-2</c:v>
                </c:pt>
                <c:pt idx="608">
                  <c:v>7.5224528405407803E-2</c:v>
                </c:pt>
                <c:pt idx="609">
                  <c:v>7.534828388880821E-2</c:v>
                </c:pt>
                <c:pt idx="610">
                  <c:v>7.5029449736508116E-2</c:v>
                </c:pt>
                <c:pt idx="611">
                  <c:v>7.5214087204681215E-2</c:v>
                </c:pt>
                <c:pt idx="612">
                  <c:v>7.5120001613458026E-2</c:v>
                </c:pt>
                <c:pt idx="613">
                  <c:v>7.5322603679369146E-2</c:v>
                </c:pt>
                <c:pt idx="614">
                  <c:v>7.5024901479046294E-2</c:v>
                </c:pt>
                <c:pt idx="615">
                  <c:v>7.531840896257451E-2</c:v>
                </c:pt>
                <c:pt idx="616">
                  <c:v>7.5245549603901798E-2</c:v>
                </c:pt>
                <c:pt idx="617">
                  <c:v>7.5094407280284908E-2</c:v>
                </c:pt>
                <c:pt idx="618">
                  <c:v>7.4857254270521437E-2</c:v>
                </c:pt>
                <c:pt idx="619">
                  <c:v>7.5101106606281207E-2</c:v>
                </c:pt>
                <c:pt idx="620">
                  <c:v>7.4155870764045201E-2</c:v>
                </c:pt>
                <c:pt idx="621">
                  <c:v>7.5110062261028399E-2</c:v>
                </c:pt>
                <c:pt idx="622">
                  <c:v>7.5371422085177178E-2</c:v>
                </c:pt>
                <c:pt idx="623">
                  <c:v>7.5258595275484175E-2</c:v>
                </c:pt>
                <c:pt idx="624">
                  <c:v>7.5068571451321148E-2</c:v>
                </c:pt>
                <c:pt idx="625">
                  <c:v>7.5291034261231182E-2</c:v>
                </c:pt>
                <c:pt idx="626">
                  <c:v>7.4907995386922624E-2</c:v>
                </c:pt>
                <c:pt idx="627">
                  <c:v>7.5230734163967389E-2</c:v>
                </c:pt>
                <c:pt idx="628">
                  <c:v>7.5314622039551263E-2</c:v>
                </c:pt>
                <c:pt idx="629">
                  <c:v>7.4479226248959085E-2</c:v>
                </c:pt>
                <c:pt idx="630">
                  <c:v>7.5321969415096682E-2</c:v>
                </c:pt>
                <c:pt idx="631">
                  <c:v>7.5329373870049274E-2</c:v>
                </c:pt>
                <c:pt idx="632">
                  <c:v>7.5171000211395514E-2</c:v>
                </c:pt>
                <c:pt idx="633">
                  <c:v>7.5183310564954628E-2</c:v>
                </c:pt>
                <c:pt idx="634">
                  <c:v>7.5300108481130557E-2</c:v>
                </c:pt>
                <c:pt idx="635">
                  <c:v>7.5349133858426634E-2</c:v>
                </c:pt>
                <c:pt idx="636">
                  <c:v>7.4995530291793788E-2</c:v>
                </c:pt>
                <c:pt idx="637">
                  <c:v>7.530175792337046E-2</c:v>
                </c:pt>
                <c:pt idx="638">
                  <c:v>7.5005752046310062E-2</c:v>
                </c:pt>
                <c:pt idx="639">
                  <c:v>7.5106259152161209E-2</c:v>
                </c:pt>
                <c:pt idx="640">
                  <c:v>7.500506500644856E-2</c:v>
                </c:pt>
                <c:pt idx="641">
                  <c:v>7.5355856205084462E-2</c:v>
                </c:pt>
                <c:pt idx="642">
                  <c:v>7.4986429443874014E-2</c:v>
                </c:pt>
                <c:pt idx="643">
                  <c:v>7.4933713955791473E-2</c:v>
                </c:pt>
                <c:pt idx="644">
                  <c:v>7.514908188462055E-2</c:v>
                </c:pt>
                <c:pt idx="645">
                  <c:v>7.5291503906239995E-2</c:v>
                </c:pt>
                <c:pt idx="646">
                  <c:v>7.4905180793198564E-2</c:v>
                </c:pt>
                <c:pt idx="647">
                  <c:v>7.5442227632716408E-2</c:v>
                </c:pt>
                <c:pt idx="648">
                  <c:v>7.5464351691045845E-2</c:v>
                </c:pt>
                <c:pt idx="649">
                  <c:v>7.5254402151195388E-2</c:v>
                </c:pt>
                <c:pt idx="650">
                  <c:v>7.5150479025750422E-2</c:v>
                </c:pt>
                <c:pt idx="651">
                  <c:v>7.5024058051804288E-2</c:v>
                </c:pt>
                <c:pt idx="652">
                  <c:v>7.5329600076618458E-2</c:v>
                </c:pt>
                <c:pt idx="653">
                  <c:v>7.5224485002751487E-2</c:v>
                </c:pt>
                <c:pt idx="654">
                  <c:v>7.5237979467652885E-2</c:v>
                </c:pt>
                <c:pt idx="655">
                  <c:v>7.5324798624395395E-2</c:v>
                </c:pt>
                <c:pt idx="656">
                  <c:v>7.4634693987633616E-2</c:v>
                </c:pt>
                <c:pt idx="657">
                  <c:v>7.5043658183613637E-2</c:v>
                </c:pt>
                <c:pt idx="658">
                  <c:v>7.5333767565545634E-2</c:v>
                </c:pt>
                <c:pt idx="659">
                  <c:v>7.5036482142669406E-2</c:v>
                </c:pt>
                <c:pt idx="660">
                  <c:v>7.516322526216504E-2</c:v>
                </c:pt>
                <c:pt idx="661">
                  <c:v>7.5534635698303168E-2</c:v>
                </c:pt>
                <c:pt idx="662">
                  <c:v>7.5099544870665419E-2</c:v>
                </c:pt>
                <c:pt idx="663">
                  <c:v>7.5341294209154613E-2</c:v>
                </c:pt>
                <c:pt idx="664">
                  <c:v>7.487851065333101E-2</c:v>
                </c:pt>
                <c:pt idx="665">
                  <c:v>7.5405731203291318E-2</c:v>
                </c:pt>
                <c:pt idx="666">
                  <c:v>7.5328254026062927E-2</c:v>
                </c:pt>
                <c:pt idx="667">
                  <c:v>7.546192408230247E-2</c:v>
                </c:pt>
                <c:pt idx="668">
                  <c:v>7.5046457888741036E-2</c:v>
                </c:pt>
                <c:pt idx="669">
                  <c:v>7.5249245129701783E-2</c:v>
                </c:pt>
                <c:pt idx="670">
                  <c:v>7.4985115276826345E-2</c:v>
                </c:pt>
                <c:pt idx="671">
                  <c:v>7.533894419330936E-2</c:v>
                </c:pt>
                <c:pt idx="672">
                  <c:v>7.5323462621959714E-2</c:v>
                </c:pt>
                <c:pt idx="673">
                  <c:v>7.4965782749087356E-2</c:v>
                </c:pt>
                <c:pt idx="674">
                  <c:v>7.5144174866514812E-2</c:v>
                </c:pt>
                <c:pt idx="675">
                  <c:v>7.5496210289150337E-2</c:v>
                </c:pt>
                <c:pt idx="676">
                  <c:v>7.3758935537706752E-2</c:v>
                </c:pt>
                <c:pt idx="677">
                  <c:v>7.5154018025216748E-2</c:v>
                </c:pt>
                <c:pt idx="678">
                  <c:v>7.5135787584768812E-2</c:v>
                </c:pt>
                <c:pt idx="679">
                  <c:v>7.4254219623306569E-2</c:v>
                </c:pt>
                <c:pt idx="680">
                  <c:v>7.5209171554571394E-2</c:v>
                </c:pt>
                <c:pt idx="681">
                  <c:v>7.5376454246093155E-2</c:v>
                </c:pt>
                <c:pt idx="682">
                  <c:v>7.527777877198133E-2</c:v>
                </c:pt>
                <c:pt idx="683">
                  <c:v>7.5210834867644086E-2</c:v>
                </c:pt>
                <c:pt idx="684">
                  <c:v>7.5297719078465775E-2</c:v>
                </c:pt>
                <c:pt idx="685">
                  <c:v>7.5266040974241361E-2</c:v>
                </c:pt>
                <c:pt idx="686">
                  <c:v>7.5165253670634702E-2</c:v>
                </c:pt>
                <c:pt idx="687">
                  <c:v>7.5043245219411178E-2</c:v>
                </c:pt>
                <c:pt idx="688">
                  <c:v>7.5295125071009383E-2</c:v>
                </c:pt>
                <c:pt idx="689">
                  <c:v>7.4937872284784615E-2</c:v>
                </c:pt>
                <c:pt idx="690">
                  <c:v>7.5258717653651969E-2</c:v>
                </c:pt>
                <c:pt idx="691">
                  <c:v>7.5304652884100307E-2</c:v>
                </c:pt>
                <c:pt idx="692">
                  <c:v>7.5438018841704549E-2</c:v>
                </c:pt>
                <c:pt idx="693">
                  <c:v>7.5351786097326776E-2</c:v>
                </c:pt>
                <c:pt idx="694">
                  <c:v>7.5292285629762437E-2</c:v>
                </c:pt>
                <c:pt idx="695">
                  <c:v>7.5217345714941056E-2</c:v>
                </c:pt>
                <c:pt idx="696">
                  <c:v>7.5187990092104459E-2</c:v>
                </c:pt>
                <c:pt idx="697">
                  <c:v>7.5225879967048312E-2</c:v>
                </c:pt>
                <c:pt idx="698">
                  <c:v>7.5226311710428234E-2</c:v>
                </c:pt>
                <c:pt idx="699">
                  <c:v>7.5078258203466183E-2</c:v>
                </c:pt>
                <c:pt idx="700">
                  <c:v>7.531464225431897E-2</c:v>
                </c:pt>
                <c:pt idx="701">
                  <c:v>7.5320974692757614E-2</c:v>
                </c:pt>
                <c:pt idx="702">
                  <c:v>7.5316334980587096E-2</c:v>
                </c:pt>
                <c:pt idx="703">
                  <c:v>7.5327099038073345E-2</c:v>
                </c:pt>
                <c:pt idx="704">
                  <c:v>7.5301373845078734E-2</c:v>
                </c:pt>
                <c:pt idx="705">
                  <c:v>7.4707381429506683E-2</c:v>
                </c:pt>
                <c:pt idx="706">
                  <c:v>7.5274611083535017E-2</c:v>
                </c:pt>
                <c:pt idx="707">
                  <c:v>7.5056691950324161E-2</c:v>
                </c:pt>
                <c:pt idx="708">
                  <c:v>7.5146398563252378E-2</c:v>
                </c:pt>
                <c:pt idx="709">
                  <c:v>7.5234031793590755E-2</c:v>
                </c:pt>
                <c:pt idx="710">
                  <c:v>7.5416276440133004E-2</c:v>
                </c:pt>
                <c:pt idx="711">
                  <c:v>7.5387537848452535E-2</c:v>
                </c:pt>
                <c:pt idx="712">
                  <c:v>7.5151284596723752E-2</c:v>
                </c:pt>
                <c:pt idx="713">
                  <c:v>7.527867555182223E-2</c:v>
                </c:pt>
                <c:pt idx="714">
                  <c:v>7.5233639611268915E-2</c:v>
                </c:pt>
                <c:pt idx="715">
                  <c:v>7.5172441452920888E-2</c:v>
                </c:pt>
                <c:pt idx="716">
                  <c:v>7.5177221649983916E-2</c:v>
                </c:pt>
                <c:pt idx="717">
                  <c:v>7.5316448930027813E-2</c:v>
                </c:pt>
                <c:pt idx="718">
                  <c:v>7.5503527676411344E-2</c:v>
                </c:pt>
                <c:pt idx="719">
                  <c:v>7.512849822805838E-2</c:v>
                </c:pt>
                <c:pt idx="720">
                  <c:v>7.4366990535299257E-2</c:v>
                </c:pt>
                <c:pt idx="721">
                  <c:v>7.533793777842783E-2</c:v>
                </c:pt>
                <c:pt idx="722">
                  <c:v>7.5273633718323948E-2</c:v>
                </c:pt>
                <c:pt idx="723">
                  <c:v>7.5082527752744849E-2</c:v>
                </c:pt>
                <c:pt idx="724">
                  <c:v>7.5442825250526493E-2</c:v>
                </c:pt>
                <c:pt idx="725">
                  <c:v>7.5246091107181404E-2</c:v>
                </c:pt>
                <c:pt idx="726">
                  <c:v>7.5028782367975971E-2</c:v>
                </c:pt>
                <c:pt idx="727">
                  <c:v>7.5287931818438181E-2</c:v>
                </c:pt>
                <c:pt idx="728">
                  <c:v>7.5297284762123246E-2</c:v>
                </c:pt>
                <c:pt idx="729">
                  <c:v>7.5354943876718469E-2</c:v>
                </c:pt>
                <c:pt idx="730">
                  <c:v>7.4925793222311299E-2</c:v>
                </c:pt>
                <c:pt idx="731">
                  <c:v>7.5374714447686272E-2</c:v>
                </c:pt>
                <c:pt idx="732">
                  <c:v>7.5135422775169686E-2</c:v>
                </c:pt>
                <c:pt idx="733">
                  <c:v>7.5397383834009096E-2</c:v>
                </c:pt>
                <c:pt idx="734">
                  <c:v>7.5357186852164637E-2</c:v>
                </c:pt>
                <c:pt idx="735">
                  <c:v>7.5310436644961731E-2</c:v>
                </c:pt>
                <c:pt idx="736">
                  <c:v>7.5096574640270725E-2</c:v>
                </c:pt>
                <c:pt idx="737">
                  <c:v>7.5135723656388403E-2</c:v>
                </c:pt>
                <c:pt idx="738">
                  <c:v>7.5281544514494148E-2</c:v>
                </c:pt>
                <c:pt idx="739">
                  <c:v>7.5281773382714773E-2</c:v>
                </c:pt>
                <c:pt idx="740">
                  <c:v>7.5089389139237031E-2</c:v>
                </c:pt>
                <c:pt idx="741">
                  <c:v>7.5210536121105315E-2</c:v>
                </c:pt>
                <c:pt idx="742">
                  <c:v>7.5336375445134898E-2</c:v>
                </c:pt>
                <c:pt idx="743">
                  <c:v>7.5432775037691413E-2</c:v>
                </c:pt>
                <c:pt idx="744">
                  <c:v>7.5193087523267504E-2</c:v>
                </c:pt>
                <c:pt idx="745">
                  <c:v>7.517599785449211E-2</c:v>
                </c:pt>
                <c:pt idx="746">
                  <c:v>7.5245054206545495E-2</c:v>
                </c:pt>
                <c:pt idx="747">
                  <c:v>7.4869505520046814E-2</c:v>
                </c:pt>
                <c:pt idx="748">
                  <c:v>7.5250023899812821E-2</c:v>
                </c:pt>
                <c:pt idx="749">
                  <c:v>7.5174182874472736E-2</c:v>
                </c:pt>
                <c:pt idx="750">
                  <c:v>7.5277447499620259E-2</c:v>
                </c:pt>
                <c:pt idx="751">
                  <c:v>7.5299060850790731E-2</c:v>
                </c:pt>
                <c:pt idx="752">
                  <c:v>7.5124392791442368E-2</c:v>
                </c:pt>
                <c:pt idx="753">
                  <c:v>7.5135298521644467E-2</c:v>
                </c:pt>
                <c:pt idx="754">
                  <c:v>7.513931068330737E-2</c:v>
                </c:pt>
                <c:pt idx="755">
                  <c:v>7.5258120586134139E-2</c:v>
                </c:pt>
                <c:pt idx="756">
                  <c:v>7.4961604409757174E-2</c:v>
                </c:pt>
                <c:pt idx="757">
                  <c:v>7.518773035869393E-2</c:v>
                </c:pt>
                <c:pt idx="758">
                  <c:v>7.4765713269203254E-2</c:v>
                </c:pt>
                <c:pt idx="759">
                  <c:v>7.5086509454359504E-2</c:v>
                </c:pt>
                <c:pt idx="760">
                  <c:v>7.5323430336390482E-2</c:v>
                </c:pt>
                <c:pt idx="761">
                  <c:v>7.5359338659235761E-2</c:v>
                </c:pt>
                <c:pt idx="762">
                  <c:v>7.5001278243944619E-2</c:v>
                </c:pt>
                <c:pt idx="763">
                  <c:v>7.5273886855644095E-2</c:v>
                </c:pt>
                <c:pt idx="764">
                  <c:v>7.5219081424933068E-2</c:v>
                </c:pt>
                <c:pt idx="765">
                  <c:v>7.510131161045934E-2</c:v>
                </c:pt>
                <c:pt idx="766">
                  <c:v>7.4839341956628225E-2</c:v>
                </c:pt>
                <c:pt idx="767">
                  <c:v>7.527032892498256E-2</c:v>
                </c:pt>
                <c:pt idx="768">
                  <c:v>7.5025189511491466E-2</c:v>
                </c:pt>
                <c:pt idx="769">
                  <c:v>7.51601359260059E-2</c:v>
                </c:pt>
                <c:pt idx="770">
                  <c:v>7.5161949190243479E-2</c:v>
                </c:pt>
                <c:pt idx="771">
                  <c:v>7.5132150769799025E-2</c:v>
                </c:pt>
                <c:pt idx="772">
                  <c:v>7.4809664017832442E-2</c:v>
                </c:pt>
                <c:pt idx="773">
                  <c:v>7.5253709902025734E-2</c:v>
                </c:pt>
                <c:pt idx="774">
                  <c:v>7.5151187442369288E-2</c:v>
                </c:pt>
                <c:pt idx="775">
                  <c:v>7.5287840339589393E-2</c:v>
                </c:pt>
                <c:pt idx="776">
                  <c:v>7.5372391657507032E-2</c:v>
                </c:pt>
                <c:pt idx="777">
                  <c:v>7.4484258438689763E-2</c:v>
                </c:pt>
                <c:pt idx="778">
                  <c:v>7.5236804571271271E-2</c:v>
                </c:pt>
                <c:pt idx="779">
                  <c:v>7.5106911016704553E-2</c:v>
                </c:pt>
                <c:pt idx="780">
                  <c:v>7.5118252772161068E-2</c:v>
                </c:pt>
                <c:pt idx="781">
                  <c:v>7.5212646247029252E-2</c:v>
                </c:pt>
                <c:pt idx="782">
                  <c:v>7.515658554793736E-2</c:v>
                </c:pt>
                <c:pt idx="783">
                  <c:v>7.5338978810027116E-2</c:v>
                </c:pt>
                <c:pt idx="784">
                  <c:v>7.5336553693086422E-2</c:v>
                </c:pt>
                <c:pt idx="785">
                  <c:v>7.5285664102024322E-2</c:v>
                </c:pt>
                <c:pt idx="786">
                  <c:v>7.5209617188845682E-2</c:v>
                </c:pt>
                <c:pt idx="787">
                  <c:v>7.5124702842166408E-2</c:v>
                </c:pt>
                <c:pt idx="788">
                  <c:v>7.534169626596339E-2</c:v>
                </c:pt>
                <c:pt idx="789">
                  <c:v>7.5337070045526935E-2</c:v>
                </c:pt>
                <c:pt idx="790">
                  <c:v>7.5036272594922543E-2</c:v>
                </c:pt>
                <c:pt idx="791">
                  <c:v>7.5332701858151802E-2</c:v>
                </c:pt>
                <c:pt idx="792">
                  <c:v>7.5084358708551263E-2</c:v>
                </c:pt>
                <c:pt idx="793">
                  <c:v>7.5014855572458766E-2</c:v>
                </c:pt>
                <c:pt idx="794">
                  <c:v>7.5371583458367933E-2</c:v>
                </c:pt>
                <c:pt idx="795">
                  <c:v>7.5298685488175643E-2</c:v>
                </c:pt>
                <c:pt idx="796">
                  <c:v>7.5566582699275256E-2</c:v>
                </c:pt>
                <c:pt idx="797">
                  <c:v>7.5247440170669477E-2</c:v>
                </c:pt>
                <c:pt idx="798">
                  <c:v>7.543922519098728E-2</c:v>
                </c:pt>
                <c:pt idx="799">
                  <c:v>7.5265193900453595E-2</c:v>
                </c:pt>
                <c:pt idx="800">
                  <c:v>7.504588914616106E-2</c:v>
                </c:pt>
                <c:pt idx="801">
                  <c:v>7.5359227870355899E-2</c:v>
                </c:pt>
                <c:pt idx="802">
                  <c:v>7.5387194882420697E-2</c:v>
                </c:pt>
                <c:pt idx="803">
                  <c:v>7.5264457650419003E-2</c:v>
                </c:pt>
                <c:pt idx="804">
                  <c:v>7.5394627779253459E-2</c:v>
                </c:pt>
                <c:pt idx="805">
                  <c:v>7.5366418607327984E-2</c:v>
                </c:pt>
                <c:pt idx="806">
                  <c:v>7.533546645814386E-2</c:v>
                </c:pt>
                <c:pt idx="807">
                  <c:v>7.5360668640268857E-2</c:v>
                </c:pt>
                <c:pt idx="808">
                  <c:v>7.5195133107371484E-2</c:v>
                </c:pt>
                <c:pt idx="809">
                  <c:v>7.5264468930712564E-2</c:v>
                </c:pt>
                <c:pt idx="810">
                  <c:v>7.5117687678777731E-2</c:v>
                </c:pt>
                <c:pt idx="811">
                  <c:v>7.5353798934142679E-2</c:v>
                </c:pt>
                <c:pt idx="812">
                  <c:v>7.5199964186855456E-2</c:v>
                </c:pt>
                <c:pt idx="813">
                  <c:v>7.5400866940077901E-2</c:v>
                </c:pt>
                <c:pt idx="814">
                  <c:v>7.4554218064339733E-2</c:v>
                </c:pt>
                <c:pt idx="815">
                  <c:v>7.5300147877779389E-2</c:v>
                </c:pt>
                <c:pt idx="816">
                  <c:v>7.5126760068245202E-2</c:v>
                </c:pt>
                <c:pt idx="817">
                  <c:v>7.5388812842595895E-2</c:v>
                </c:pt>
                <c:pt idx="818">
                  <c:v>7.5287979829471635E-2</c:v>
                </c:pt>
                <c:pt idx="819">
                  <c:v>7.4878708531439395E-2</c:v>
                </c:pt>
                <c:pt idx="820">
                  <c:v>7.5308913653591297E-2</c:v>
                </c:pt>
                <c:pt idx="821">
                  <c:v>7.5231099849744756E-2</c:v>
                </c:pt>
                <c:pt idx="822">
                  <c:v>7.5398629805862635E-2</c:v>
                </c:pt>
                <c:pt idx="823">
                  <c:v>7.505356295852271E-2</c:v>
                </c:pt>
                <c:pt idx="824">
                  <c:v>7.4895393253015793E-2</c:v>
                </c:pt>
                <c:pt idx="825">
                  <c:v>7.4977541972993125E-2</c:v>
                </c:pt>
                <c:pt idx="826">
                  <c:v>7.5273283674511082E-2</c:v>
                </c:pt>
                <c:pt idx="827">
                  <c:v>7.5165238880443783E-2</c:v>
                </c:pt>
                <c:pt idx="828">
                  <c:v>7.5371911421071455E-2</c:v>
                </c:pt>
                <c:pt idx="829">
                  <c:v>7.5250383990603006E-2</c:v>
                </c:pt>
                <c:pt idx="830">
                  <c:v>7.5200457548243935E-2</c:v>
                </c:pt>
                <c:pt idx="831">
                  <c:v>7.5315704640510239E-2</c:v>
                </c:pt>
                <c:pt idx="832">
                  <c:v>7.5347382183095571E-2</c:v>
                </c:pt>
                <c:pt idx="833">
                  <c:v>7.525855231036381E-2</c:v>
                </c:pt>
                <c:pt idx="834">
                  <c:v>7.5325513300394262E-2</c:v>
                </c:pt>
                <c:pt idx="835">
                  <c:v>7.5252728285774326E-2</c:v>
                </c:pt>
                <c:pt idx="836">
                  <c:v>7.5113205764570534E-2</c:v>
                </c:pt>
                <c:pt idx="837">
                  <c:v>7.5240711500186339E-2</c:v>
                </c:pt>
                <c:pt idx="838">
                  <c:v>7.5280896091799207E-2</c:v>
                </c:pt>
                <c:pt idx="839">
                  <c:v>7.5190500733542803E-2</c:v>
                </c:pt>
                <c:pt idx="840">
                  <c:v>7.4952882951770217E-2</c:v>
                </c:pt>
                <c:pt idx="841">
                  <c:v>7.5001578359167403E-2</c:v>
                </c:pt>
                <c:pt idx="842">
                  <c:v>7.5164834362981894E-2</c:v>
                </c:pt>
                <c:pt idx="843">
                  <c:v>7.5220782182735105E-2</c:v>
                </c:pt>
                <c:pt idx="844">
                  <c:v>7.5246990467336614E-2</c:v>
                </c:pt>
                <c:pt idx="845">
                  <c:v>7.5257604016081725E-2</c:v>
                </c:pt>
                <c:pt idx="846">
                  <c:v>7.5176616671948235E-2</c:v>
                </c:pt>
                <c:pt idx="847">
                  <c:v>7.5303415179944128E-2</c:v>
                </c:pt>
                <c:pt idx="848">
                  <c:v>7.5205834918616321E-2</c:v>
                </c:pt>
                <c:pt idx="849">
                  <c:v>7.5168901726854184E-2</c:v>
                </c:pt>
                <c:pt idx="850">
                  <c:v>7.523578693964024E-2</c:v>
                </c:pt>
                <c:pt idx="851">
                  <c:v>7.5171505379590539E-2</c:v>
                </c:pt>
                <c:pt idx="852">
                  <c:v>7.4708624491025416E-2</c:v>
                </c:pt>
                <c:pt idx="853">
                  <c:v>7.5156231541946575E-2</c:v>
                </c:pt>
                <c:pt idx="854">
                  <c:v>7.5220143323675034E-2</c:v>
                </c:pt>
                <c:pt idx="855">
                  <c:v>7.5089344083574247E-2</c:v>
                </c:pt>
                <c:pt idx="856">
                  <c:v>7.4874783893459404E-2</c:v>
                </c:pt>
                <c:pt idx="857">
                  <c:v>7.4907887047379371E-2</c:v>
                </c:pt>
                <c:pt idx="858">
                  <c:v>7.5190554641569526E-2</c:v>
                </c:pt>
                <c:pt idx="859">
                  <c:v>7.510944124870543E-2</c:v>
                </c:pt>
                <c:pt idx="860">
                  <c:v>7.5054867444315748E-2</c:v>
                </c:pt>
                <c:pt idx="861">
                  <c:v>7.5217728443241164E-2</c:v>
                </c:pt>
                <c:pt idx="862">
                  <c:v>7.5211095609127712E-2</c:v>
                </c:pt>
                <c:pt idx="863">
                  <c:v>7.5243344595088441E-2</c:v>
                </c:pt>
                <c:pt idx="864">
                  <c:v>7.529844499643927E-2</c:v>
                </c:pt>
                <c:pt idx="865">
                  <c:v>7.5244335429611509E-2</c:v>
                </c:pt>
                <c:pt idx="866">
                  <c:v>7.5162569685862102E-2</c:v>
                </c:pt>
                <c:pt idx="867">
                  <c:v>7.5196588277017973E-2</c:v>
                </c:pt>
                <c:pt idx="868">
                  <c:v>7.5174272633375547E-2</c:v>
                </c:pt>
                <c:pt idx="869">
                  <c:v>7.522085796868283E-2</c:v>
                </c:pt>
                <c:pt idx="870">
                  <c:v>7.5333754939715197E-2</c:v>
                </c:pt>
                <c:pt idx="871">
                  <c:v>7.5174006657338602E-2</c:v>
                </c:pt>
                <c:pt idx="872">
                  <c:v>7.514392226346335E-2</c:v>
                </c:pt>
                <c:pt idx="873">
                  <c:v>7.5342707257282024E-2</c:v>
                </c:pt>
                <c:pt idx="874">
                  <c:v>7.5263968829758623E-2</c:v>
                </c:pt>
                <c:pt idx="875">
                  <c:v>7.5377198140190657E-2</c:v>
                </c:pt>
                <c:pt idx="876">
                  <c:v>7.494024422478579E-2</c:v>
                </c:pt>
                <c:pt idx="877">
                  <c:v>7.5378700287666925E-2</c:v>
                </c:pt>
                <c:pt idx="878">
                  <c:v>7.5262187288546653E-2</c:v>
                </c:pt>
                <c:pt idx="879">
                  <c:v>7.538359608338073E-2</c:v>
                </c:pt>
                <c:pt idx="880">
                  <c:v>7.5391155020260198E-2</c:v>
                </c:pt>
                <c:pt idx="881">
                  <c:v>7.5034925741600672E-2</c:v>
                </c:pt>
                <c:pt idx="882">
                  <c:v>7.5338844251914186E-2</c:v>
                </c:pt>
                <c:pt idx="883">
                  <c:v>7.5228128959888785E-2</c:v>
                </c:pt>
                <c:pt idx="884">
                  <c:v>7.5294856602303853E-2</c:v>
                </c:pt>
                <c:pt idx="885">
                  <c:v>7.5395631340509167E-2</c:v>
                </c:pt>
                <c:pt idx="886">
                  <c:v>7.350583228043879E-2</c:v>
                </c:pt>
                <c:pt idx="887">
                  <c:v>7.528834408260246E-2</c:v>
                </c:pt>
                <c:pt idx="888">
                  <c:v>7.5339314773128357E-2</c:v>
                </c:pt>
                <c:pt idx="889">
                  <c:v>7.5148709749229492E-2</c:v>
                </c:pt>
                <c:pt idx="890">
                  <c:v>7.5107850940543355E-2</c:v>
                </c:pt>
                <c:pt idx="891">
                  <c:v>7.54719669489268E-2</c:v>
                </c:pt>
                <c:pt idx="892">
                  <c:v>7.5330048840261746E-2</c:v>
                </c:pt>
                <c:pt idx="893">
                  <c:v>7.5216450895288486E-2</c:v>
                </c:pt>
                <c:pt idx="894">
                  <c:v>7.534743626912721E-2</c:v>
                </c:pt>
                <c:pt idx="895">
                  <c:v>7.5158105315263013E-2</c:v>
                </c:pt>
                <c:pt idx="896">
                  <c:v>7.5335733438712763E-2</c:v>
                </c:pt>
                <c:pt idx="897">
                  <c:v>7.5325953140867874E-2</c:v>
                </c:pt>
                <c:pt idx="898">
                  <c:v>7.5231453516185529E-2</c:v>
                </c:pt>
                <c:pt idx="899">
                  <c:v>7.5170528312616655E-2</c:v>
                </c:pt>
                <c:pt idx="900">
                  <c:v>7.5237767033738343E-2</c:v>
                </c:pt>
                <c:pt idx="901">
                  <c:v>7.5245711920667716E-2</c:v>
                </c:pt>
                <c:pt idx="902">
                  <c:v>7.524909245206475E-2</c:v>
                </c:pt>
                <c:pt idx="903">
                  <c:v>7.5303924878128758E-2</c:v>
                </c:pt>
                <c:pt idx="904">
                  <c:v>7.5262567119354751E-2</c:v>
                </c:pt>
                <c:pt idx="905">
                  <c:v>7.5460441379032767E-2</c:v>
                </c:pt>
                <c:pt idx="906">
                  <c:v>7.4771417178999003E-2</c:v>
                </c:pt>
                <c:pt idx="907">
                  <c:v>7.534263410809855E-2</c:v>
                </c:pt>
                <c:pt idx="908">
                  <c:v>7.5266437042786488E-2</c:v>
                </c:pt>
                <c:pt idx="909">
                  <c:v>7.5363995425292443E-2</c:v>
                </c:pt>
                <c:pt idx="910">
                  <c:v>7.5489398684611825E-2</c:v>
                </c:pt>
                <c:pt idx="911">
                  <c:v>7.5374222806123325E-2</c:v>
                </c:pt>
                <c:pt idx="912">
                  <c:v>7.5284484019720252E-2</c:v>
                </c:pt>
                <c:pt idx="913">
                  <c:v>7.514645160093289E-2</c:v>
                </c:pt>
                <c:pt idx="914">
                  <c:v>7.4711334601137463E-2</c:v>
                </c:pt>
                <c:pt idx="915">
                  <c:v>7.5075477418914016E-2</c:v>
                </c:pt>
                <c:pt idx="916">
                  <c:v>7.5383677407335939E-2</c:v>
                </c:pt>
                <c:pt idx="917">
                  <c:v>7.531993965813652E-2</c:v>
                </c:pt>
                <c:pt idx="918">
                  <c:v>7.532415028663153E-2</c:v>
                </c:pt>
                <c:pt idx="919">
                  <c:v>7.5186529403016802E-2</c:v>
                </c:pt>
                <c:pt idx="920">
                  <c:v>7.3964359401015298E-2</c:v>
                </c:pt>
                <c:pt idx="921">
                  <c:v>7.5406310778364016E-2</c:v>
                </c:pt>
                <c:pt idx="922">
                  <c:v>7.5210753094423793E-2</c:v>
                </c:pt>
                <c:pt idx="923">
                  <c:v>7.5185500816251513E-2</c:v>
                </c:pt>
                <c:pt idx="924">
                  <c:v>7.5283281539826483E-2</c:v>
                </c:pt>
                <c:pt idx="925">
                  <c:v>7.5320971900991324E-2</c:v>
                </c:pt>
                <c:pt idx="926">
                  <c:v>7.5293011616425057E-2</c:v>
                </c:pt>
                <c:pt idx="927">
                  <c:v>7.476836159049495E-2</c:v>
                </c:pt>
                <c:pt idx="928">
                  <c:v>7.4886269540976796E-2</c:v>
                </c:pt>
                <c:pt idx="929">
                  <c:v>7.5023870237925547E-2</c:v>
                </c:pt>
                <c:pt idx="930">
                  <c:v>7.4400969593981847E-2</c:v>
                </c:pt>
                <c:pt idx="931">
                  <c:v>7.5276381408386522E-2</c:v>
                </c:pt>
                <c:pt idx="932">
                  <c:v>7.5353990853633451E-2</c:v>
                </c:pt>
                <c:pt idx="933">
                  <c:v>7.5128090486442409E-2</c:v>
                </c:pt>
                <c:pt idx="934">
                  <c:v>7.5151096918671348E-2</c:v>
                </c:pt>
                <c:pt idx="935">
                  <c:v>7.5440845878889662E-2</c:v>
                </c:pt>
                <c:pt idx="936">
                  <c:v>7.5331282641055E-2</c:v>
                </c:pt>
                <c:pt idx="937">
                  <c:v>7.514295706194038E-2</c:v>
                </c:pt>
                <c:pt idx="938">
                  <c:v>7.5260659577301561E-2</c:v>
                </c:pt>
                <c:pt idx="939">
                  <c:v>7.5314452047465202E-2</c:v>
                </c:pt>
                <c:pt idx="940">
                  <c:v>7.5373308956479229E-2</c:v>
                </c:pt>
                <c:pt idx="941">
                  <c:v>7.5337678388747775E-2</c:v>
                </c:pt>
                <c:pt idx="942">
                  <c:v>7.5162482526721086E-2</c:v>
                </c:pt>
                <c:pt idx="943">
                  <c:v>7.5281328930045188E-2</c:v>
                </c:pt>
                <c:pt idx="944">
                  <c:v>7.4864413247281367E-2</c:v>
                </c:pt>
                <c:pt idx="945">
                  <c:v>7.5231906690269482E-2</c:v>
                </c:pt>
                <c:pt idx="946">
                  <c:v>7.535214424195652E-2</c:v>
                </c:pt>
                <c:pt idx="947">
                  <c:v>7.5365835718183477E-2</c:v>
                </c:pt>
                <c:pt idx="948">
                  <c:v>7.5354584111733389E-2</c:v>
                </c:pt>
                <c:pt idx="949">
                  <c:v>7.5208641247421257E-2</c:v>
                </c:pt>
                <c:pt idx="950">
                  <c:v>7.5322696972910427E-2</c:v>
                </c:pt>
                <c:pt idx="951">
                  <c:v>7.508585614473616E-2</c:v>
                </c:pt>
                <c:pt idx="952">
                  <c:v>7.5238712284823747E-2</c:v>
                </c:pt>
                <c:pt idx="953">
                  <c:v>7.5094382642358806E-2</c:v>
                </c:pt>
                <c:pt idx="954">
                  <c:v>7.4762458672433876E-2</c:v>
                </c:pt>
                <c:pt idx="955">
                  <c:v>7.518649997460565E-2</c:v>
                </c:pt>
                <c:pt idx="956">
                  <c:v>7.5261594821692118E-2</c:v>
                </c:pt>
                <c:pt idx="957">
                  <c:v>7.5202560535936075E-2</c:v>
                </c:pt>
                <c:pt idx="958">
                  <c:v>7.4763035249916107E-2</c:v>
                </c:pt>
                <c:pt idx="959">
                  <c:v>7.525595294780367E-2</c:v>
                </c:pt>
                <c:pt idx="960">
                  <c:v>7.5400730673577471E-2</c:v>
                </c:pt>
                <c:pt idx="961">
                  <c:v>7.5439375254854252E-2</c:v>
                </c:pt>
                <c:pt idx="962">
                  <c:v>7.5049895701801941E-2</c:v>
                </c:pt>
                <c:pt idx="963">
                  <c:v>7.5380457689906602E-2</c:v>
                </c:pt>
                <c:pt idx="964">
                  <c:v>7.5172656406108027E-2</c:v>
                </c:pt>
                <c:pt idx="965">
                  <c:v>7.5292093707088795E-2</c:v>
                </c:pt>
                <c:pt idx="966">
                  <c:v>7.5232310947210557E-2</c:v>
                </c:pt>
                <c:pt idx="967">
                  <c:v>7.5239719939735453E-2</c:v>
                </c:pt>
                <c:pt idx="968">
                  <c:v>7.4931907556837346E-2</c:v>
                </c:pt>
                <c:pt idx="969">
                  <c:v>7.5021043746833146E-2</c:v>
                </c:pt>
                <c:pt idx="970">
                  <c:v>7.4893968271125613E-2</c:v>
                </c:pt>
                <c:pt idx="971">
                  <c:v>7.531853679681251E-2</c:v>
                </c:pt>
                <c:pt idx="972">
                  <c:v>7.5292768972113483E-2</c:v>
                </c:pt>
                <c:pt idx="973">
                  <c:v>7.4737224438121683E-2</c:v>
                </c:pt>
                <c:pt idx="974">
                  <c:v>7.5289462634628018E-2</c:v>
                </c:pt>
                <c:pt idx="975">
                  <c:v>7.5199313679360252E-2</c:v>
                </c:pt>
                <c:pt idx="976">
                  <c:v>7.5303459970201672E-2</c:v>
                </c:pt>
                <c:pt idx="977">
                  <c:v>7.52885807244425E-2</c:v>
                </c:pt>
                <c:pt idx="978">
                  <c:v>7.4960787223608161E-2</c:v>
                </c:pt>
                <c:pt idx="979">
                  <c:v>7.5442532289184169E-2</c:v>
                </c:pt>
                <c:pt idx="980">
                  <c:v>7.5426544655081113E-2</c:v>
                </c:pt>
                <c:pt idx="981">
                  <c:v>7.5352069257552876E-2</c:v>
                </c:pt>
                <c:pt idx="982">
                  <c:v>7.5239330779335659E-2</c:v>
                </c:pt>
                <c:pt idx="983">
                  <c:v>7.5089016879208464E-2</c:v>
                </c:pt>
                <c:pt idx="984">
                  <c:v>7.5226361492073568E-2</c:v>
                </c:pt>
                <c:pt idx="985">
                  <c:v>7.5296778538990861E-2</c:v>
                </c:pt>
                <c:pt idx="986">
                  <c:v>7.5358667771559973E-2</c:v>
                </c:pt>
                <c:pt idx="987">
                  <c:v>7.5231388839486352E-2</c:v>
                </c:pt>
                <c:pt idx="988">
                  <c:v>7.521860213024073E-2</c:v>
                </c:pt>
                <c:pt idx="989">
                  <c:v>7.5046388373792489E-2</c:v>
                </c:pt>
                <c:pt idx="990">
                  <c:v>7.5398265993651334E-2</c:v>
                </c:pt>
                <c:pt idx="991">
                  <c:v>7.5182947657927102E-2</c:v>
                </c:pt>
                <c:pt idx="992">
                  <c:v>7.476928285776438E-2</c:v>
                </c:pt>
                <c:pt idx="993">
                  <c:v>7.5278766324362048E-2</c:v>
                </c:pt>
                <c:pt idx="994">
                  <c:v>7.5048953553464151E-2</c:v>
                </c:pt>
                <c:pt idx="995">
                  <c:v>7.4901509419757498E-2</c:v>
                </c:pt>
                <c:pt idx="996">
                  <c:v>7.3289650849343149E-2</c:v>
                </c:pt>
                <c:pt idx="997">
                  <c:v>7.5259643652861183E-2</c:v>
                </c:pt>
                <c:pt idx="998">
                  <c:v>7.511947387812043E-2</c:v>
                </c:pt>
                <c:pt idx="999">
                  <c:v>7.5149762403325396E-2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1-409E-97C5-39D001D076F2}"/>
            </c:ext>
          </c:extLst>
        </c:ser>
        <c:ser>
          <c:idx val="2"/>
          <c:order val="2"/>
          <c:tx>
            <c:strRef>
              <c:f>Environmental!$Q$2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Environmental!$Q$3:$Q$1002</c:f>
              <c:numCache>
                <c:formatCode>0%</c:formatCode>
                <c:ptCount val="1000"/>
                <c:pt idx="0">
                  <c:v>6.4669420256165663E-2</c:v>
                </c:pt>
                <c:pt idx="1">
                  <c:v>6.4218164070221198E-2</c:v>
                </c:pt>
                <c:pt idx="2">
                  <c:v>6.4178515249707233E-2</c:v>
                </c:pt>
                <c:pt idx="3">
                  <c:v>6.4239153837523905E-2</c:v>
                </c:pt>
                <c:pt idx="4">
                  <c:v>6.4187764021686231E-2</c:v>
                </c:pt>
                <c:pt idx="5">
                  <c:v>6.4208148015525893E-2</c:v>
                </c:pt>
                <c:pt idx="6">
                  <c:v>6.4264859103462205E-2</c:v>
                </c:pt>
                <c:pt idx="7">
                  <c:v>6.4200187418308463E-2</c:v>
                </c:pt>
                <c:pt idx="8">
                  <c:v>6.4178739038606977E-2</c:v>
                </c:pt>
                <c:pt idx="9">
                  <c:v>6.4176595815981091E-2</c:v>
                </c:pt>
                <c:pt idx="10">
                  <c:v>6.4169453311914593E-2</c:v>
                </c:pt>
                <c:pt idx="11">
                  <c:v>6.4230531811785868E-2</c:v>
                </c:pt>
                <c:pt idx="12">
                  <c:v>6.41736205562045E-2</c:v>
                </c:pt>
                <c:pt idx="13">
                  <c:v>6.4200644810989749E-2</c:v>
                </c:pt>
                <c:pt idx="14">
                  <c:v>6.4226697949903364E-2</c:v>
                </c:pt>
                <c:pt idx="15">
                  <c:v>6.430947765498253E-2</c:v>
                </c:pt>
                <c:pt idx="16">
                  <c:v>6.4231908402974464E-2</c:v>
                </c:pt>
                <c:pt idx="17">
                  <c:v>6.4232031692450189E-2</c:v>
                </c:pt>
                <c:pt idx="18">
                  <c:v>6.4182281813296396E-2</c:v>
                </c:pt>
                <c:pt idx="19">
                  <c:v>6.4182194935884965E-2</c:v>
                </c:pt>
                <c:pt idx="20">
                  <c:v>6.4211751442652135E-2</c:v>
                </c:pt>
                <c:pt idx="21">
                  <c:v>6.4184954993431353E-2</c:v>
                </c:pt>
                <c:pt idx="22">
                  <c:v>6.4213766042018353E-2</c:v>
                </c:pt>
                <c:pt idx="23">
                  <c:v>6.4224750009009388E-2</c:v>
                </c:pt>
                <c:pt idx="24">
                  <c:v>6.420405278693915E-2</c:v>
                </c:pt>
                <c:pt idx="25">
                  <c:v>6.4217400593483021E-2</c:v>
                </c:pt>
                <c:pt idx="26">
                  <c:v>6.4215028399739998E-2</c:v>
                </c:pt>
                <c:pt idx="27">
                  <c:v>6.4204737530904207E-2</c:v>
                </c:pt>
                <c:pt idx="28">
                  <c:v>6.4192194029281682E-2</c:v>
                </c:pt>
                <c:pt idx="29">
                  <c:v>6.420526052432407E-2</c:v>
                </c:pt>
                <c:pt idx="30">
                  <c:v>6.4191291292591851E-2</c:v>
                </c:pt>
                <c:pt idx="31">
                  <c:v>6.4174538881393711E-2</c:v>
                </c:pt>
                <c:pt idx="32">
                  <c:v>6.4177423359152053E-2</c:v>
                </c:pt>
                <c:pt idx="33">
                  <c:v>6.4201922144092483E-2</c:v>
                </c:pt>
                <c:pt idx="34">
                  <c:v>6.4490135615795294E-2</c:v>
                </c:pt>
                <c:pt idx="35">
                  <c:v>6.4237367726468042E-2</c:v>
                </c:pt>
                <c:pt idx="36">
                  <c:v>6.4218633581577006E-2</c:v>
                </c:pt>
                <c:pt idx="37">
                  <c:v>6.4196381207710596E-2</c:v>
                </c:pt>
                <c:pt idx="38">
                  <c:v>6.4193906798466607E-2</c:v>
                </c:pt>
                <c:pt idx="39">
                  <c:v>6.4172463909722047E-2</c:v>
                </c:pt>
                <c:pt idx="40">
                  <c:v>6.4177095071608389E-2</c:v>
                </c:pt>
                <c:pt idx="41">
                  <c:v>6.4231039966995668E-2</c:v>
                </c:pt>
                <c:pt idx="42">
                  <c:v>6.4237378708989032E-2</c:v>
                </c:pt>
                <c:pt idx="43">
                  <c:v>6.4176857728676096E-2</c:v>
                </c:pt>
                <c:pt idx="44">
                  <c:v>6.4191129381353268E-2</c:v>
                </c:pt>
                <c:pt idx="45">
                  <c:v>6.4197052106292327E-2</c:v>
                </c:pt>
                <c:pt idx="46">
                  <c:v>6.4191220278116162E-2</c:v>
                </c:pt>
                <c:pt idx="47">
                  <c:v>6.4159713862059445E-2</c:v>
                </c:pt>
                <c:pt idx="48">
                  <c:v>6.4195191984400019E-2</c:v>
                </c:pt>
                <c:pt idx="49">
                  <c:v>6.4172700941418456E-2</c:v>
                </c:pt>
                <c:pt idx="50">
                  <c:v>6.4167204574266057E-2</c:v>
                </c:pt>
                <c:pt idx="51">
                  <c:v>6.4240465591630977E-2</c:v>
                </c:pt>
                <c:pt idx="52">
                  <c:v>6.4192675598726323E-2</c:v>
                </c:pt>
                <c:pt idx="53">
                  <c:v>6.4215476369948316E-2</c:v>
                </c:pt>
                <c:pt idx="54">
                  <c:v>6.4169847830690685E-2</c:v>
                </c:pt>
                <c:pt idx="55">
                  <c:v>6.4214194864863253E-2</c:v>
                </c:pt>
                <c:pt idx="56">
                  <c:v>6.4206600303712988E-2</c:v>
                </c:pt>
                <c:pt idx="57">
                  <c:v>6.4138688660696427E-2</c:v>
                </c:pt>
                <c:pt idx="58">
                  <c:v>6.4210449341706319E-2</c:v>
                </c:pt>
                <c:pt idx="59">
                  <c:v>6.4286036831754351E-2</c:v>
                </c:pt>
                <c:pt idx="60">
                  <c:v>6.4265049596061427E-2</c:v>
                </c:pt>
                <c:pt idx="61">
                  <c:v>6.4201640133648236E-2</c:v>
                </c:pt>
                <c:pt idx="62">
                  <c:v>6.4193948436367304E-2</c:v>
                </c:pt>
                <c:pt idx="63">
                  <c:v>6.4165341712108179E-2</c:v>
                </c:pt>
                <c:pt idx="64">
                  <c:v>6.4200947478941464E-2</c:v>
                </c:pt>
                <c:pt idx="65">
                  <c:v>6.4261667516688256E-2</c:v>
                </c:pt>
                <c:pt idx="66">
                  <c:v>6.4203327938867794E-2</c:v>
                </c:pt>
                <c:pt idx="67">
                  <c:v>6.4165790791293045E-2</c:v>
                </c:pt>
                <c:pt idx="68">
                  <c:v>6.4162612394987509E-2</c:v>
                </c:pt>
                <c:pt idx="69">
                  <c:v>6.4216443854878846E-2</c:v>
                </c:pt>
                <c:pt idx="70">
                  <c:v>6.4184176442415392E-2</c:v>
                </c:pt>
                <c:pt idx="71">
                  <c:v>6.4186668454412718E-2</c:v>
                </c:pt>
                <c:pt idx="72">
                  <c:v>6.4143859223350946E-2</c:v>
                </c:pt>
                <c:pt idx="73">
                  <c:v>6.4194445151833465E-2</c:v>
                </c:pt>
                <c:pt idx="74">
                  <c:v>6.4229930390595741E-2</c:v>
                </c:pt>
                <c:pt idx="75">
                  <c:v>6.4224714832276E-2</c:v>
                </c:pt>
                <c:pt idx="76">
                  <c:v>6.420897006941638E-2</c:v>
                </c:pt>
                <c:pt idx="77">
                  <c:v>6.4199666642403355E-2</c:v>
                </c:pt>
                <c:pt idx="78">
                  <c:v>6.419865008667773E-2</c:v>
                </c:pt>
                <c:pt idx="79">
                  <c:v>6.4195099457737964E-2</c:v>
                </c:pt>
                <c:pt idx="80">
                  <c:v>6.4241075375388493E-2</c:v>
                </c:pt>
                <c:pt idx="81">
                  <c:v>6.4208628334549156E-2</c:v>
                </c:pt>
                <c:pt idx="82">
                  <c:v>6.4177207680795517E-2</c:v>
                </c:pt>
                <c:pt idx="83">
                  <c:v>6.4163147612231269E-2</c:v>
                </c:pt>
                <c:pt idx="84">
                  <c:v>6.4203068850751568E-2</c:v>
                </c:pt>
                <c:pt idx="85">
                  <c:v>6.4170771000031643E-2</c:v>
                </c:pt>
                <c:pt idx="86">
                  <c:v>6.4366758755618189E-2</c:v>
                </c:pt>
                <c:pt idx="87">
                  <c:v>6.4188931119031206E-2</c:v>
                </c:pt>
                <c:pt idx="88">
                  <c:v>6.4258859530075207E-2</c:v>
                </c:pt>
                <c:pt idx="89">
                  <c:v>6.4152282362543264E-2</c:v>
                </c:pt>
                <c:pt idx="90">
                  <c:v>6.4199500144070998E-2</c:v>
                </c:pt>
                <c:pt idx="91">
                  <c:v>6.423749647240698E-2</c:v>
                </c:pt>
                <c:pt idx="92">
                  <c:v>6.4220794426128075E-2</c:v>
                </c:pt>
                <c:pt idx="93">
                  <c:v>6.4202158968736739E-2</c:v>
                </c:pt>
                <c:pt idx="94">
                  <c:v>6.4211496210349814E-2</c:v>
                </c:pt>
                <c:pt idx="95">
                  <c:v>6.4188234827114762E-2</c:v>
                </c:pt>
                <c:pt idx="96">
                  <c:v>6.4242866311149574E-2</c:v>
                </c:pt>
                <c:pt idx="97">
                  <c:v>6.4146004982023067E-2</c:v>
                </c:pt>
                <c:pt idx="98">
                  <c:v>6.429645578426979E-2</c:v>
                </c:pt>
                <c:pt idx="99">
                  <c:v>6.4148480088531787E-2</c:v>
                </c:pt>
                <c:pt idx="100">
                  <c:v>6.4187625423366548E-2</c:v>
                </c:pt>
                <c:pt idx="101">
                  <c:v>6.4234992525587328E-2</c:v>
                </c:pt>
                <c:pt idx="102">
                  <c:v>6.4192817039728359E-2</c:v>
                </c:pt>
                <c:pt idx="103">
                  <c:v>6.4268809116231909E-2</c:v>
                </c:pt>
                <c:pt idx="104">
                  <c:v>6.4205411605938872E-2</c:v>
                </c:pt>
                <c:pt idx="105">
                  <c:v>6.4217577296081185E-2</c:v>
                </c:pt>
                <c:pt idx="106">
                  <c:v>6.4166472324473922E-2</c:v>
                </c:pt>
                <c:pt idx="107">
                  <c:v>6.4192814344341487E-2</c:v>
                </c:pt>
                <c:pt idx="108">
                  <c:v>6.4229491581990372E-2</c:v>
                </c:pt>
                <c:pt idx="109">
                  <c:v>6.4215292257197465E-2</c:v>
                </c:pt>
                <c:pt idx="110">
                  <c:v>6.4277069560204708E-2</c:v>
                </c:pt>
                <c:pt idx="111">
                  <c:v>6.417259777791437E-2</c:v>
                </c:pt>
                <c:pt idx="112">
                  <c:v>6.423537028887609E-2</c:v>
                </c:pt>
                <c:pt idx="113">
                  <c:v>6.4212170166525015E-2</c:v>
                </c:pt>
                <c:pt idx="114">
                  <c:v>6.4234626181761706E-2</c:v>
                </c:pt>
                <c:pt idx="115">
                  <c:v>6.4229563581202562E-2</c:v>
                </c:pt>
                <c:pt idx="116">
                  <c:v>6.4185290135907264E-2</c:v>
                </c:pt>
                <c:pt idx="117">
                  <c:v>6.4240331281626331E-2</c:v>
                </c:pt>
                <c:pt idx="118">
                  <c:v>6.4193110804286274E-2</c:v>
                </c:pt>
                <c:pt idx="119">
                  <c:v>6.4276365906392824E-2</c:v>
                </c:pt>
                <c:pt idx="120">
                  <c:v>6.4163701476535287E-2</c:v>
                </c:pt>
                <c:pt idx="121">
                  <c:v>6.424580691078681E-2</c:v>
                </c:pt>
                <c:pt idx="122">
                  <c:v>6.4215395118639024E-2</c:v>
                </c:pt>
                <c:pt idx="123">
                  <c:v>6.417429778534052E-2</c:v>
                </c:pt>
                <c:pt idx="124">
                  <c:v>6.4186756535069472E-2</c:v>
                </c:pt>
                <c:pt idx="125">
                  <c:v>6.4176683421160313E-2</c:v>
                </c:pt>
                <c:pt idx="126">
                  <c:v>6.4167866486645866E-2</c:v>
                </c:pt>
                <c:pt idx="127">
                  <c:v>6.4195656383345998E-2</c:v>
                </c:pt>
                <c:pt idx="128">
                  <c:v>6.417034434175603E-2</c:v>
                </c:pt>
                <c:pt idx="129">
                  <c:v>6.4217469102734751E-2</c:v>
                </c:pt>
                <c:pt idx="130">
                  <c:v>6.4201492062825424E-2</c:v>
                </c:pt>
                <c:pt idx="131">
                  <c:v>6.4257062614084176E-2</c:v>
                </c:pt>
                <c:pt idx="132">
                  <c:v>6.4234034289651618E-2</c:v>
                </c:pt>
                <c:pt idx="133">
                  <c:v>6.4164203342166687E-2</c:v>
                </c:pt>
                <c:pt idx="134">
                  <c:v>6.4212435151640296E-2</c:v>
                </c:pt>
                <c:pt idx="135">
                  <c:v>6.4222012871477538E-2</c:v>
                </c:pt>
                <c:pt idx="136">
                  <c:v>6.417638252540124E-2</c:v>
                </c:pt>
                <c:pt idx="137">
                  <c:v>6.4302027206437365E-2</c:v>
                </c:pt>
                <c:pt idx="138">
                  <c:v>6.4202127764795988E-2</c:v>
                </c:pt>
                <c:pt idx="139">
                  <c:v>6.4195149553154765E-2</c:v>
                </c:pt>
                <c:pt idx="140">
                  <c:v>6.4198929124479012E-2</c:v>
                </c:pt>
                <c:pt idx="141">
                  <c:v>6.4197468972778823E-2</c:v>
                </c:pt>
                <c:pt idx="142">
                  <c:v>6.4215308614824218E-2</c:v>
                </c:pt>
                <c:pt idx="143">
                  <c:v>6.4230314878671618E-2</c:v>
                </c:pt>
                <c:pt idx="144">
                  <c:v>6.4229567380925917E-2</c:v>
                </c:pt>
                <c:pt idx="145">
                  <c:v>6.4198737732393679E-2</c:v>
                </c:pt>
                <c:pt idx="146">
                  <c:v>6.4176718287984047E-2</c:v>
                </c:pt>
                <c:pt idx="147">
                  <c:v>6.4621991284663921E-2</c:v>
                </c:pt>
                <c:pt idx="148">
                  <c:v>6.4185533181934082E-2</c:v>
                </c:pt>
                <c:pt idx="149">
                  <c:v>6.4187722025390692E-2</c:v>
                </c:pt>
                <c:pt idx="150">
                  <c:v>6.4205038514319704E-2</c:v>
                </c:pt>
                <c:pt idx="151">
                  <c:v>6.4176336529528588E-2</c:v>
                </c:pt>
                <c:pt idx="152">
                  <c:v>6.4201951551948577E-2</c:v>
                </c:pt>
                <c:pt idx="153">
                  <c:v>6.4173352012237755E-2</c:v>
                </c:pt>
                <c:pt idx="154">
                  <c:v>6.4202226035155754E-2</c:v>
                </c:pt>
                <c:pt idx="155">
                  <c:v>6.4187848772806047E-2</c:v>
                </c:pt>
                <c:pt idx="156">
                  <c:v>6.4333262373150138E-2</c:v>
                </c:pt>
                <c:pt idx="157">
                  <c:v>6.4184517642838432E-2</c:v>
                </c:pt>
                <c:pt idx="158">
                  <c:v>6.4135744038044465E-2</c:v>
                </c:pt>
                <c:pt idx="159">
                  <c:v>6.4228020733959196E-2</c:v>
                </c:pt>
                <c:pt idx="160">
                  <c:v>6.4181774232513547E-2</c:v>
                </c:pt>
                <c:pt idx="161">
                  <c:v>6.4216474035154528E-2</c:v>
                </c:pt>
                <c:pt idx="162">
                  <c:v>6.4461342849291864E-2</c:v>
                </c:pt>
                <c:pt idx="163">
                  <c:v>6.4210724750156281E-2</c:v>
                </c:pt>
                <c:pt idx="164">
                  <c:v>6.4190265398610127E-2</c:v>
                </c:pt>
                <c:pt idx="165">
                  <c:v>6.4207839977109785E-2</c:v>
                </c:pt>
                <c:pt idx="166">
                  <c:v>6.4248658611283885E-2</c:v>
                </c:pt>
                <c:pt idx="167">
                  <c:v>6.4233578069732941E-2</c:v>
                </c:pt>
                <c:pt idx="168">
                  <c:v>6.416977270936515E-2</c:v>
                </c:pt>
                <c:pt idx="169">
                  <c:v>6.4189828457670003E-2</c:v>
                </c:pt>
                <c:pt idx="170">
                  <c:v>6.4231943535381558E-2</c:v>
                </c:pt>
                <c:pt idx="171">
                  <c:v>6.4290172171988944E-2</c:v>
                </c:pt>
                <c:pt idx="172">
                  <c:v>6.4207285045530749E-2</c:v>
                </c:pt>
                <c:pt idx="173">
                  <c:v>6.4199207787525192E-2</c:v>
                </c:pt>
                <c:pt idx="174">
                  <c:v>6.4184060025796741E-2</c:v>
                </c:pt>
                <c:pt idx="175">
                  <c:v>6.4229494344339153E-2</c:v>
                </c:pt>
                <c:pt idx="176">
                  <c:v>6.4227509977802494E-2</c:v>
                </c:pt>
                <c:pt idx="177">
                  <c:v>6.4251364287070858E-2</c:v>
                </c:pt>
                <c:pt idx="178">
                  <c:v>6.4222418622019245E-2</c:v>
                </c:pt>
                <c:pt idx="179">
                  <c:v>6.4173010594902255E-2</c:v>
                </c:pt>
                <c:pt idx="180">
                  <c:v>6.4159322073520722E-2</c:v>
                </c:pt>
                <c:pt idx="181">
                  <c:v>6.4159939537235505E-2</c:v>
                </c:pt>
                <c:pt idx="182">
                  <c:v>6.4195871193724219E-2</c:v>
                </c:pt>
                <c:pt idx="183">
                  <c:v>6.420641657594503E-2</c:v>
                </c:pt>
                <c:pt idx="184">
                  <c:v>6.4285168015840999E-2</c:v>
                </c:pt>
                <c:pt idx="185">
                  <c:v>6.4220244920679792E-2</c:v>
                </c:pt>
                <c:pt idx="186">
                  <c:v>6.4202194203345983E-2</c:v>
                </c:pt>
                <c:pt idx="187">
                  <c:v>6.4182040959633938E-2</c:v>
                </c:pt>
                <c:pt idx="188">
                  <c:v>6.4198789413589211E-2</c:v>
                </c:pt>
                <c:pt idx="189">
                  <c:v>6.420012202327556E-2</c:v>
                </c:pt>
                <c:pt idx="190">
                  <c:v>6.4197457529306154E-2</c:v>
                </c:pt>
                <c:pt idx="191">
                  <c:v>6.4173056951472546E-2</c:v>
                </c:pt>
                <c:pt idx="192">
                  <c:v>6.4164192235376422E-2</c:v>
                </c:pt>
                <c:pt idx="193">
                  <c:v>6.4265804502258161E-2</c:v>
                </c:pt>
                <c:pt idx="194">
                  <c:v>6.4219750951904367E-2</c:v>
                </c:pt>
                <c:pt idx="195">
                  <c:v>6.4183752760169438E-2</c:v>
                </c:pt>
                <c:pt idx="196">
                  <c:v>6.419679129891992E-2</c:v>
                </c:pt>
                <c:pt idx="197">
                  <c:v>6.4268507469675412E-2</c:v>
                </c:pt>
                <c:pt idx="198">
                  <c:v>6.4185035979423752E-2</c:v>
                </c:pt>
                <c:pt idx="199">
                  <c:v>6.4175660938674078E-2</c:v>
                </c:pt>
                <c:pt idx="200">
                  <c:v>6.4179922130989317E-2</c:v>
                </c:pt>
                <c:pt idx="201">
                  <c:v>6.4158826956546983E-2</c:v>
                </c:pt>
                <c:pt idx="202">
                  <c:v>6.419498560421584E-2</c:v>
                </c:pt>
                <c:pt idx="203">
                  <c:v>6.4162202067055432E-2</c:v>
                </c:pt>
                <c:pt idx="204">
                  <c:v>6.4186907258935277E-2</c:v>
                </c:pt>
                <c:pt idx="205">
                  <c:v>6.4220708602720999E-2</c:v>
                </c:pt>
                <c:pt idx="206">
                  <c:v>6.4204383575580254E-2</c:v>
                </c:pt>
                <c:pt idx="207">
                  <c:v>6.41725797295946E-2</c:v>
                </c:pt>
                <c:pt idx="208">
                  <c:v>6.4212790231019945E-2</c:v>
                </c:pt>
                <c:pt idx="209">
                  <c:v>6.4168948268133241E-2</c:v>
                </c:pt>
                <c:pt idx="210">
                  <c:v>6.4193184260422975E-2</c:v>
                </c:pt>
                <c:pt idx="211">
                  <c:v>6.4172762561644781E-2</c:v>
                </c:pt>
                <c:pt idx="212">
                  <c:v>6.4187787528181953E-2</c:v>
                </c:pt>
                <c:pt idx="213">
                  <c:v>6.422193720294482E-2</c:v>
                </c:pt>
                <c:pt idx="214">
                  <c:v>6.4164488694050739E-2</c:v>
                </c:pt>
                <c:pt idx="215">
                  <c:v>6.4187886994640647E-2</c:v>
                </c:pt>
                <c:pt idx="216">
                  <c:v>6.4236144772835652E-2</c:v>
                </c:pt>
                <c:pt idx="217">
                  <c:v>6.4219055209714562E-2</c:v>
                </c:pt>
                <c:pt idx="218">
                  <c:v>6.4175664252317091E-2</c:v>
                </c:pt>
                <c:pt idx="219">
                  <c:v>6.415344019786777E-2</c:v>
                </c:pt>
                <c:pt idx="220">
                  <c:v>6.4214925857751445E-2</c:v>
                </c:pt>
                <c:pt idx="221">
                  <c:v>6.4235004461609971E-2</c:v>
                </c:pt>
                <c:pt idx="222">
                  <c:v>6.4256288005033788E-2</c:v>
                </c:pt>
                <c:pt idx="223">
                  <c:v>6.4135911905369908E-2</c:v>
                </c:pt>
                <c:pt idx="224">
                  <c:v>6.4243077454071276E-2</c:v>
                </c:pt>
                <c:pt idx="225">
                  <c:v>6.4152827559015302E-2</c:v>
                </c:pt>
                <c:pt idx="226">
                  <c:v>6.4185810999632095E-2</c:v>
                </c:pt>
                <c:pt idx="227">
                  <c:v>6.4488308003764164E-2</c:v>
                </c:pt>
                <c:pt idx="228">
                  <c:v>6.4183437195743834E-2</c:v>
                </c:pt>
                <c:pt idx="229">
                  <c:v>6.4173155426190773E-2</c:v>
                </c:pt>
                <c:pt idx="230">
                  <c:v>6.4216174188438446E-2</c:v>
                </c:pt>
                <c:pt idx="231">
                  <c:v>6.418586755160928E-2</c:v>
                </c:pt>
                <c:pt idx="232">
                  <c:v>6.4230433791511873E-2</c:v>
                </c:pt>
                <c:pt idx="233">
                  <c:v>6.4215706162254152E-2</c:v>
                </c:pt>
                <c:pt idx="234">
                  <c:v>6.4191178610088967E-2</c:v>
                </c:pt>
                <c:pt idx="235">
                  <c:v>6.4268443461902663E-2</c:v>
                </c:pt>
                <c:pt idx="236">
                  <c:v>6.4175991879042937E-2</c:v>
                </c:pt>
                <c:pt idx="237">
                  <c:v>6.423956633071129E-2</c:v>
                </c:pt>
                <c:pt idx="238">
                  <c:v>6.4350132995336554E-2</c:v>
                </c:pt>
                <c:pt idx="239">
                  <c:v>6.4193649462013211E-2</c:v>
                </c:pt>
                <c:pt idx="240">
                  <c:v>6.4191301327131078E-2</c:v>
                </c:pt>
                <c:pt idx="241">
                  <c:v>6.414983003844843E-2</c:v>
                </c:pt>
                <c:pt idx="242">
                  <c:v>6.4210938352204872E-2</c:v>
                </c:pt>
                <c:pt idx="243">
                  <c:v>6.4209129267807058E-2</c:v>
                </c:pt>
                <c:pt idx="244">
                  <c:v>6.420881962946276E-2</c:v>
                </c:pt>
                <c:pt idx="245">
                  <c:v>6.4177386005504225E-2</c:v>
                </c:pt>
                <c:pt idx="246">
                  <c:v>6.4183316745593605E-2</c:v>
                </c:pt>
                <c:pt idx="247">
                  <c:v>6.4181019863418509E-2</c:v>
                </c:pt>
                <c:pt idx="248">
                  <c:v>6.4230715555963797E-2</c:v>
                </c:pt>
                <c:pt idx="249">
                  <c:v>6.417381028648235E-2</c:v>
                </c:pt>
                <c:pt idx="250">
                  <c:v>6.4246765376933954E-2</c:v>
                </c:pt>
                <c:pt idx="251">
                  <c:v>6.4237387560113129E-2</c:v>
                </c:pt>
                <c:pt idx="252">
                  <c:v>6.4228327093319826E-2</c:v>
                </c:pt>
                <c:pt idx="253">
                  <c:v>6.4206907981829903E-2</c:v>
                </c:pt>
                <c:pt idx="254">
                  <c:v>6.4185944550943314E-2</c:v>
                </c:pt>
                <c:pt idx="255">
                  <c:v>6.4230806672234811E-2</c:v>
                </c:pt>
                <c:pt idx="256">
                  <c:v>6.4193763084434946E-2</c:v>
                </c:pt>
                <c:pt idx="257">
                  <c:v>6.4182240727594736E-2</c:v>
                </c:pt>
                <c:pt idx="258">
                  <c:v>6.41979937486198E-2</c:v>
                </c:pt>
                <c:pt idx="259">
                  <c:v>6.4330145146654541E-2</c:v>
                </c:pt>
                <c:pt idx="260">
                  <c:v>6.4194525743210551E-2</c:v>
                </c:pt>
                <c:pt idx="261">
                  <c:v>6.4196303521167244E-2</c:v>
                </c:pt>
                <c:pt idx="262">
                  <c:v>6.4206285534326876E-2</c:v>
                </c:pt>
                <c:pt idx="263">
                  <c:v>6.4182314930105566E-2</c:v>
                </c:pt>
                <c:pt idx="264">
                  <c:v>6.4196266542619118E-2</c:v>
                </c:pt>
                <c:pt idx="265">
                  <c:v>6.4145171105741153E-2</c:v>
                </c:pt>
                <c:pt idx="266">
                  <c:v>6.4217697936467213E-2</c:v>
                </c:pt>
                <c:pt idx="267">
                  <c:v>6.4328804319798594E-2</c:v>
                </c:pt>
                <c:pt idx="268">
                  <c:v>6.4186353471114482E-2</c:v>
                </c:pt>
                <c:pt idx="269">
                  <c:v>6.4186427268156238E-2</c:v>
                </c:pt>
                <c:pt idx="270">
                  <c:v>6.4225184404759481E-2</c:v>
                </c:pt>
                <c:pt idx="271">
                  <c:v>6.4243549925002696E-2</c:v>
                </c:pt>
                <c:pt idx="272">
                  <c:v>6.4196431564479961E-2</c:v>
                </c:pt>
                <c:pt idx="273">
                  <c:v>6.4250733978230778E-2</c:v>
                </c:pt>
                <c:pt idx="274">
                  <c:v>6.423694946793547E-2</c:v>
                </c:pt>
                <c:pt idx="275">
                  <c:v>6.4165730535630267E-2</c:v>
                </c:pt>
                <c:pt idx="276">
                  <c:v>6.4177934604003672E-2</c:v>
                </c:pt>
                <c:pt idx="277">
                  <c:v>6.4257791664092553E-2</c:v>
                </c:pt>
                <c:pt idx="278">
                  <c:v>6.4183589990555803E-2</c:v>
                </c:pt>
                <c:pt idx="279">
                  <c:v>6.4203442906929808E-2</c:v>
                </c:pt>
                <c:pt idx="280">
                  <c:v>6.4188033123858845E-2</c:v>
                </c:pt>
                <c:pt idx="281">
                  <c:v>6.4197861259061753E-2</c:v>
                </c:pt>
                <c:pt idx="282">
                  <c:v>6.4167020250437995E-2</c:v>
                </c:pt>
                <c:pt idx="283">
                  <c:v>6.4218037493476529E-2</c:v>
                </c:pt>
                <c:pt idx="284">
                  <c:v>6.4257318246667194E-2</c:v>
                </c:pt>
                <c:pt idx="285">
                  <c:v>6.4219552704905522E-2</c:v>
                </c:pt>
                <c:pt idx="286">
                  <c:v>6.4191433165994502E-2</c:v>
                </c:pt>
                <c:pt idx="287">
                  <c:v>6.4243334196256954E-2</c:v>
                </c:pt>
                <c:pt idx="288">
                  <c:v>6.4269389882302047E-2</c:v>
                </c:pt>
                <c:pt idx="289">
                  <c:v>6.4196337696613398E-2</c:v>
                </c:pt>
                <c:pt idx="290">
                  <c:v>6.4255723187845185E-2</c:v>
                </c:pt>
                <c:pt idx="291">
                  <c:v>6.4228707791901055E-2</c:v>
                </c:pt>
                <c:pt idx="292">
                  <c:v>6.4213929320007593E-2</c:v>
                </c:pt>
                <c:pt idx="293">
                  <c:v>6.418070415659767E-2</c:v>
                </c:pt>
                <c:pt idx="294">
                  <c:v>6.4197354925939504E-2</c:v>
                </c:pt>
                <c:pt idx="295">
                  <c:v>6.4253183843760261E-2</c:v>
                </c:pt>
                <c:pt idx="296">
                  <c:v>6.4166387914067133E-2</c:v>
                </c:pt>
                <c:pt idx="297">
                  <c:v>6.4196206233119085E-2</c:v>
                </c:pt>
                <c:pt idx="298">
                  <c:v>6.4285674724887443E-2</c:v>
                </c:pt>
                <c:pt idx="299">
                  <c:v>6.4217997659551454E-2</c:v>
                </c:pt>
                <c:pt idx="300">
                  <c:v>6.4393471285149009E-2</c:v>
                </c:pt>
                <c:pt idx="301">
                  <c:v>6.4209781435442648E-2</c:v>
                </c:pt>
                <c:pt idx="302">
                  <c:v>6.4213525566853794E-2</c:v>
                </c:pt>
                <c:pt idx="303">
                  <c:v>6.4175563329353522E-2</c:v>
                </c:pt>
                <c:pt idx="304">
                  <c:v>6.4187667857451239E-2</c:v>
                </c:pt>
                <c:pt idx="305">
                  <c:v>6.4179775788256802E-2</c:v>
                </c:pt>
                <c:pt idx="306">
                  <c:v>6.4212864145580487E-2</c:v>
                </c:pt>
                <c:pt idx="307">
                  <c:v>6.4261292993881836E-2</c:v>
                </c:pt>
                <c:pt idx="308">
                  <c:v>6.4157836729120649E-2</c:v>
                </c:pt>
                <c:pt idx="309">
                  <c:v>6.4204912648085949E-2</c:v>
                </c:pt>
                <c:pt idx="310">
                  <c:v>6.4192606016539644E-2</c:v>
                </c:pt>
                <c:pt idx="311">
                  <c:v>6.426082188478173E-2</c:v>
                </c:pt>
                <c:pt idx="312">
                  <c:v>6.4211182983303292E-2</c:v>
                </c:pt>
                <c:pt idx="313">
                  <c:v>6.4172885860202214E-2</c:v>
                </c:pt>
                <c:pt idx="314">
                  <c:v>6.4142460159365436E-2</c:v>
                </c:pt>
                <c:pt idx="315">
                  <c:v>6.4203642238387468E-2</c:v>
                </c:pt>
                <c:pt idx="316">
                  <c:v>6.4171413664945984E-2</c:v>
                </c:pt>
                <c:pt idx="317">
                  <c:v>6.4185627151309141E-2</c:v>
                </c:pt>
                <c:pt idx="318">
                  <c:v>6.4173222990130729E-2</c:v>
                </c:pt>
                <c:pt idx="319">
                  <c:v>6.4210325011747671E-2</c:v>
                </c:pt>
                <c:pt idx="320">
                  <c:v>6.4246750393102472E-2</c:v>
                </c:pt>
                <c:pt idx="321">
                  <c:v>6.4177488508322708E-2</c:v>
                </c:pt>
                <c:pt idx="322">
                  <c:v>6.4208759562376344E-2</c:v>
                </c:pt>
                <c:pt idx="323">
                  <c:v>6.4187214083878577E-2</c:v>
                </c:pt>
                <c:pt idx="324">
                  <c:v>6.4182155351689973E-2</c:v>
                </c:pt>
                <c:pt idx="325">
                  <c:v>6.4243897408450837E-2</c:v>
                </c:pt>
                <c:pt idx="326">
                  <c:v>6.4292055232175474E-2</c:v>
                </c:pt>
                <c:pt idx="327">
                  <c:v>6.4158701851343911E-2</c:v>
                </c:pt>
                <c:pt idx="328">
                  <c:v>6.4186988670964257E-2</c:v>
                </c:pt>
                <c:pt idx="329">
                  <c:v>6.4234411532426608E-2</c:v>
                </c:pt>
                <c:pt idx="330">
                  <c:v>6.4174764758114289E-2</c:v>
                </c:pt>
                <c:pt idx="331">
                  <c:v>6.4194320600734364E-2</c:v>
                </c:pt>
                <c:pt idx="332">
                  <c:v>6.4210841362283833E-2</c:v>
                </c:pt>
                <c:pt idx="333">
                  <c:v>6.4193000119426261E-2</c:v>
                </c:pt>
                <c:pt idx="334">
                  <c:v>6.4181315141343245E-2</c:v>
                </c:pt>
                <c:pt idx="335">
                  <c:v>6.4217267401232708E-2</c:v>
                </c:pt>
                <c:pt idx="336">
                  <c:v>6.423875236513249E-2</c:v>
                </c:pt>
                <c:pt idx="337">
                  <c:v>6.4190653928315411E-2</c:v>
                </c:pt>
                <c:pt idx="338">
                  <c:v>6.4207227397345051E-2</c:v>
                </c:pt>
                <c:pt idx="339">
                  <c:v>6.4208402685663357E-2</c:v>
                </c:pt>
                <c:pt idx="340">
                  <c:v>6.4200047087290546E-2</c:v>
                </c:pt>
                <c:pt idx="341">
                  <c:v>6.4217196413277194E-2</c:v>
                </c:pt>
                <c:pt idx="342">
                  <c:v>6.4192960487825537E-2</c:v>
                </c:pt>
                <c:pt idx="343">
                  <c:v>6.4180813500518283E-2</c:v>
                </c:pt>
                <c:pt idx="344">
                  <c:v>6.4188866329639951E-2</c:v>
                </c:pt>
                <c:pt idx="345">
                  <c:v>6.4225517779928534E-2</c:v>
                </c:pt>
                <c:pt idx="346">
                  <c:v>6.4213493288125714E-2</c:v>
                </c:pt>
                <c:pt idx="347">
                  <c:v>6.4158629512340831E-2</c:v>
                </c:pt>
                <c:pt idx="348">
                  <c:v>6.4230077610320194E-2</c:v>
                </c:pt>
                <c:pt idx="349">
                  <c:v>6.4178992706896212E-2</c:v>
                </c:pt>
                <c:pt idx="350">
                  <c:v>6.4230593962270946E-2</c:v>
                </c:pt>
                <c:pt idx="351">
                  <c:v>6.4193814282124576E-2</c:v>
                </c:pt>
                <c:pt idx="352">
                  <c:v>6.4186721410686612E-2</c:v>
                </c:pt>
                <c:pt idx="353">
                  <c:v>6.4209896947378747E-2</c:v>
                </c:pt>
                <c:pt idx="354">
                  <c:v>6.4215913801676183E-2</c:v>
                </c:pt>
                <c:pt idx="355">
                  <c:v>6.421166561711103E-2</c:v>
                </c:pt>
                <c:pt idx="356">
                  <c:v>6.4222529082575405E-2</c:v>
                </c:pt>
                <c:pt idx="357">
                  <c:v>6.4230394741610158E-2</c:v>
                </c:pt>
                <c:pt idx="358">
                  <c:v>6.413958961737222E-2</c:v>
                </c:pt>
                <c:pt idx="359">
                  <c:v>6.420919141955414E-2</c:v>
                </c:pt>
                <c:pt idx="360">
                  <c:v>6.4172399339594191E-2</c:v>
                </c:pt>
                <c:pt idx="361">
                  <c:v>6.4188430475264874E-2</c:v>
                </c:pt>
                <c:pt idx="362">
                  <c:v>6.4239665979273025E-2</c:v>
                </c:pt>
                <c:pt idx="363">
                  <c:v>6.42648733247599E-2</c:v>
                </c:pt>
                <c:pt idx="364">
                  <c:v>6.4208365808042872E-2</c:v>
                </c:pt>
                <c:pt idx="365">
                  <c:v>6.4196640576357308E-2</c:v>
                </c:pt>
                <c:pt idx="366">
                  <c:v>6.4210546224620191E-2</c:v>
                </c:pt>
                <c:pt idx="367">
                  <c:v>6.4385869957543682E-2</c:v>
                </c:pt>
                <c:pt idx="368">
                  <c:v>6.4210019744390973E-2</c:v>
                </c:pt>
                <c:pt idx="369">
                  <c:v>6.417383484250265E-2</c:v>
                </c:pt>
                <c:pt idx="370">
                  <c:v>6.4337088107671345E-2</c:v>
                </c:pt>
                <c:pt idx="371">
                  <c:v>6.42763342443229E-2</c:v>
                </c:pt>
                <c:pt idx="372">
                  <c:v>6.4204671458408469E-2</c:v>
                </c:pt>
                <c:pt idx="373">
                  <c:v>6.4218853730555511E-2</c:v>
                </c:pt>
                <c:pt idx="374">
                  <c:v>6.4205847915701164E-2</c:v>
                </c:pt>
                <c:pt idx="375">
                  <c:v>6.4190059855266726E-2</c:v>
                </c:pt>
                <c:pt idx="376">
                  <c:v>6.4194357516254338E-2</c:v>
                </c:pt>
                <c:pt idx="377">
                  <c:v>6.419667281000857E-2</c:v>
                </c:pt>
                <c:pt idx="378">
                  <c:v>6.4166803011404802E-2</c:v>
                </c:pt>
                <c:pt idx="379">
                  <c:v>6.4201288696990266E-2</c:v>
                </c:pt>
                <c:pt idx="380">
                  <c:v>6.4202940590513402E-2</c:v>
                </c:pt>
                <c:pt idx="381">
                  <c:v>6.4158096014062999E-2</c:v>
                </c:pt>
                <c:pt idx="382">
                  <c:v>6.4184723005986197E-2</c:v>
                </c:pt>
                <c:pt idx="383">
                  <c:v>6.4196512693773369E-2</c:v>
                </c:pt>
                <c:pt idx="384">
                  <c:v>6.4201249900654747E-2</c:v>
                </c:pt>
                <c:pt idx="385">
                  <c:v>6.4213693949003364E-2</c:v>
                </c:pt>
                <c:pt idx="386">
                  <c:v>6.4178144154469416E-2</c:v>
                </c:pt>
                <c:pt idx="387">
                  <c:v>6.4199361508214148E-2</c:v>
                </c:pt>
                <c:pt idx="388">
                  <c:v>6.4212412354859832E-2</c:v>
                </c:pt>
                <c:pt idx="389">
                  <c:v>6.4186369882143227E-2</c:v>
                </c:pt>
                <c:pt idx="390">
                  <c:v>6.4133785839509086E-2</c:v>
                </c:pt>
                <c:pt idx="391">
                  <c:v>6.4162869192321059E-2</c:v>
                </c:pt>
                <c:pt idx="392">
                  <c:v>6.4238380423521507E-2</c:v>
                </c:pt>
                <c:pt idx="393">
                  <c:v>6.4233153710058249E-2</c:v>
                </c:pt>
                <c:pt idx="394">
                  <c:v>6.4219841965078212E-2</c:v>
                </c:pt>
                <c:pt idx="395">
                  <c:v>6.4198164810587585E-2</c:v>
                </c:pt>
                <c:pt idx="396">
                  <c:v>6.4271630649272271E-2</c:v>
                </c:pt>
                <c:pt idx="397">
                  <c:v>6.4222523199885043E-2</c:v>
                </c:pt>
                <c:pt idx="398">
                  <c:v>6.428666062723834E-2</c:v>
                </c:pt>
                <c:pt idx="399">
                  <c:v>6.4224867135067421E-2</c:v>
                </c:pt>
                <c:pt idx="400">
                  <c:v>6.4189300590214576E-2</c:v>
                </c:pt>
                <c:pt idx="401">
                  <c:v>6.4272570630163978E-2</c:v>
                </c:pt>
                <c:pt idx="402">
                  <c:v>6.4210943425662234E-2</c:v>
                </c:pt>
                <c:pt idx="403">
                  <c:v>6.4194919276346699E-2</c:v>
                </c:pt>
                <c:pt idx="404">
                  <c:v>6.4228986088824117E-2</c:v>
                </c:pt>
                <c:pt idx="405">
                  <c:v>6.4190118734774371E-2</c:v>
                </c:pt>
                <c:pt idx="406">
                  <c:v>6.4185738801634237E-2</c:v>
                </c:pt>
                <c:pt idx="407">
                  <c:v>6.4200686028748108E-2</c:v>
                </c:pt>
                <c:pt idx="408">
                  <c:v>6.4211292302686782E-2</c:v>
                </c:pt>
                <c:pt idx="409">
                  <c:v>6.4203555107408439E-2</c:v>
                </c:pt>
                <c:pt idx="410">
                  <c:v>6.4267176596467968E-2</c:v>
                </c:pt>
                <c:pt idx="411">
                  <c:v>6.4187395082616117E-2</c:v>
                </c:pt>
                <c:pt idx="412">
                  <c:v>6.4228390762438539E-2</c:v>
                </c:pt>
                <c:pt idx="413">
                  <c:v>6.4186872849518531E-2</c:v>
                </c:pt>
                <c:pt idx="414">
                  <c:v>6.4185007263788285E-2</c:v>
                </c:pt>
                <c:pt idx="415">
                  <c:v>6.4187731701780881E-2</c:v>
                </c:pt>
                <c:pt idx="416">
                  <c:v>6.4247980843236616E-2</c:v>
                </c:pt>
                <c:pt idx="417">
                  <c:v>6.4173360550950784E-2</c:v>
                </c:pt>
                <c:pt idx="418">
                  <c:v>6.4161099883995265E-2</c:v>
                </c:pt>
                <c:pt idx="419">
                  <c:v>6.4203479154899906E-2</c:v>
                </c:pt>
                <c:pt idx="420">
                  <c:v>6.4191549802874129E-2</c:v>
                </c:pt>
                <c:pt idx="421">
                  <c:v>6.4215800587584679E-2</c:v>
                </c:pt>
                <c:pt idx="422">
                  <c:v>6.4198282529773193E-2</c:v>
                </c:pt>
                <c:pt idx="423">
                  <c:v>6.4173601611871953E-2</c:v>
                </c:pt>
                <c:pt idx="424">
                  <c:v>6.4328493723991367E-2</c:v>
                </c:pt>
                <c:pt idx="425">
                  <c:v>6.4218146098946022E-2</c:v>
                </c:pt>
                <c:pt idx="426">
                  <c:v>6.4166259344840812E-2</c:v>
                </c:pt>
                <c:pt idx="427">
                  <c:v>6.4195748225744947E-2</c:v>
                </c:pt>
                <c:pt idx="428">
                  <c:v>6.4206410208167877E-2</c:v>
                </c:pt>
                <c:pt idx="429">
                  <c:v>6.418236198626677E-2</c:v>
                </c:pt>
                <c:pt idx="430">
                  <c:v>6.4190311274915979E-2</c:v>
                </c:pt>
                <c:pt idx="431">
                  <c:v>6.4161521474499383E-2</c:v>
                </c:pt>
                <c:pt idx="432">
                  <c:v>6.4224149934642788E-2</c:v>
                </c:pt>
                <c:pt idx="433">
                  <c:v>6.4209268819682849E-2</c:v>
                </c:pt>
                <c:pt idx="434">
                  <c:v>6.4249168677383117E-2</c:v>
                </c:pt>
                <c:pt idx="435">
                  <c:v>6.4187974317405111E-2</c:v>
                </c:pt>
                <c:pt idx="436">
                  <c:v>6.4208096595802677E-2</c:v>
                </c:pt>
                <c:pt idx="437">
                  <c:v>6.4164200210650987E-2</c:v>
                </c:pt>
                <c:pt idx="438">
                  <c:v>6.4205303306126421E-2</c:v>
                </c:pt>
                <c:pt idx="439">
                  <c:v>6.4239625010251628E-2</c:v>
                </c:pt>
                <c:pt idx="440">
                  <c:v>6.4192496319441766E-2</c:v>
                </c:pt>
                <c:pt idx="441">
                  <c:v>6.4345555914339145E-2</c:v>
                </c:pt>
                <c:pt idx="442">
                  <c:v>6.4223603040623009E-2</c:v>
                </c:pt>
                <c:pt idx="443">
                  <c:v>6.4180554955748995E-2</c:v>
                </c:pt>
                <c:pt idx="444">
                  <c:v>6.4267127660823292E-2</c:v>
                </c:pt>
                <c:pt idx="445">
                  <c:v>6.4204394942162291E-2</c:v>
                </c:pt>
                <c:pt idx="446">
                  <c:v>6.4215440485293152E-2</c:v>
                </c:pt>
                <c:pt idx="447">
                  <c:v>6.4333838982459146E-2</c:v>
                </c:pt>
                <c:pt idx="448">
                  <c:v>6.4273415912690729E-2</c:v>
                </c:pt>
                <c:pt idx="449">
                  <c:v>6.4181086618516778E-2</c:v>
                </c:pt>
                <c:pt idx="450">
                  <c:v>6.4184644953346207E-2</c:v>
                </c:pt>
                <c:pt idx="451">
                  <c:v>6.4223174670442279E-2</c:v>
                </c:pt>
                <c:pt idx="452">
                  <c:v>6.4453319095134631E-2</c:v>
                </c:pt>
                <c:pt idx="453">
                  <c:v>6.4168021411159834E-2</c:v>
                </c:pt>
                <c:pt idx="454">
                  <c:v>6.4178392431012782E-2</c:v>
                </c:pt>
                <c:pt idx="455">
                  <c:v>6.4200561317675986E-2</c:v>
                </c:pt>
                <c:pt idx="456">
                  <c:v>6.4192931840243439E-2</c:v>
                </c:pt>
                <c:pt idx="457">
                  <c:v>6.4200622594236839E-2</c:v>
                </c:pt>
                <c:pt idx="458">
                  <c:v>6.4262636377497448E-2</c:v>
                </c:pt>
                <c:pt idx="459">
                  <c:v>6.422186247357882E-2</c:v>
                </c:pt>
                <c:pt idx="460">
                  <c:v>6.4177892573926462E-2</c:v>
                </c:pt>
                <c:pt idx="461">
                  <c:v>6.4210546489722922E-2</c:v>
                </c:pt>
                <c:pt idx="462">
                  <c:v>6.4189252695710491E-2</c:v>
                </c:pt>
                <c:pt idx="463">
                  <c:v>6.4206868731287156E-2</c:v>
                </c:pt>
                <c:pt idx="464">
                  <c:v>6.4230115499075674E-2</c:v>
                </c:pt>
                <c:pt idx="465">
                  <c:v>6.4186750652368799E-2</c:v>
                </c:pt>
                <c:pt idx="466">
                  <c:v>6.4166773461948212E-2</c:v>
                </c:pt>
                <c:pt idx="467">
                  <c:v>6.4410304322308723E-2</c:v>
                </c:pt>
                <c:pt idx="468">
                  <c:v>6.421993443320155E-2</c:v>
                </c:pt>
                <c:pt idx="469">
                  <c:v>6.4190500930345451E-2</c:v>
                </c:pt>
                <c:pt idx="470">
                  <c:v>6.4198161804305653E-2</c:v>
                </c:pt>
                <c:pt idx="471">
                  <c:v>6.4215248524912935E-2</c:v>
                </c:pt>
                <c:pt idx="472">
                  <c:v>6.419544067609266E-2</c:v>
                </c:pt>
                <c:pt idx="473">
                  <c:v>6.4181831098036365E-2</c:v>
                </c:pt>
                <c:pt idx="474">
                  <c:v>6.4242261420088376E-2</c:v>
                </c:pt>
                <c:pt idx="475">
                  <c:v>6.4196873941406579E-2</c:v>
                </c:pt>
                <c:pt idx="476">
                  <c:v>6.4211885143317549E-2</c:v>
                </c:pt>
                <c:pt idx="477">
                  <c:v>6.4216396920884378E-2</c:v>
                </c:pt>
                <c:pt idx="478">
                  <c:v>6.4164791534826127E-2</c:v>
                </c:pt>
                <c:pt idx="479">
                  <c:v>6.4176560056708687E-2</c:v>
                </c:pt>
                <c:pt idx="480">
                  <c:v>6.4207714736193106E-2</c:v>
                </c:pt>
                <c:pt idx="481">
                  <c:v>6.4191851843366288E-2</c:v>
                </c:pt>
                <c:pt idx="482">
                  <c:v>6.4182748624446659E-2</c:v>
                </c:pt>
                <c:pt idx="483">
                  <c:v>6.4175734091661121E-2</c:v>
                </c:pt>
                <c:pt idx="484">
                  <c:v>6.4186720960759391E-2</c:v>
                </c:pt>
                <c:pt idx="485">
                  <c:v>6.4180354281360943E-2</c:v>
                </c:pt>
                <c:pt idx="486">
                  <c:v>6.4198354318780265E-2</c:v>
                </c:pt>
                <c:pt idx="487">
                  <c:v>6.4163652534669352E-2</c:v>
                </c:pt>
                <c:pt idx="488">
                  <c:v>6.421822484640087E-2</c:v>
                </c:pt>
                <c:pt idx="489">
                  <c:v>6.4174138104809597E-2</c:v>
                </c:pt>
                <c:pt idx="490">
                  <c:v>6.4223375982911113E-2</c:v>
                </c:pt>
                <c:pt idx="491">
                  <c:v>6.4213908573884815E-2</c:v>
                </c:pt>
                <c:pt idx="492">
                  <c:v>6.4268677490514889E-2</c:v>
                </c:pt>
                <c:pt idx="493">
                  <c:v>6.419372411204069E-2</c:v>
                </c:pt>
                <c:pt idx="494">
                  <c:v>6.4199657116140854E-2</c:v>
                </c:pt>
                <c:pt idx="495">
                  <c:v>6.4240374571853276E-2</c:v>
                </c:pt>
                <c:pt idx="496">
                  <c:v>6.42071952822513E-2</c:v>
                </c:pt>
                <c:pt idx="497">
                  <c:v>6.4210447370430496E-2</c:v>
                </c:pt>
                <c:pt idx="498">
                  <c:v>6.4246227103393838E-2</c:v>
                </c:pt>
                <c:pt idx="499">
                  <c:v>6.4180360066425093E-2</c:v>
                </c:pt>
                <c:pt idx="500">
                  <c:v>6.4164052105693078E-2</c:v>
                </c:pt>
                <c:pt idx="501">
                  <c:v>6.4182267042893662E-2</c:v>
                </c:pt>
                <c:pt idx="502">
                  <c:v>6.4257493572386012E-2</c:v>
                </c:pt>
                <c:pt idx="503">
                  <c:v>6.4183030637204971E-2</c:v>
                </c:pt>
                <c:pt idx="504">
                  <c:v>6.4215521952861204E-2</c:v>
                </c:pt>
                <c:pt idx="505">
                  <c:v>6.419773506159572E-2</c:v>
                </c:pt>
                <c:pt idx="506">
                  <c:v>6.4198355265989604E-2</c:v>
                </c:pt>
                <c:pt idx="507">
                  <c:v>6.4226622306732886E-2</c:v>
                </c:pt>
                <c:pt idx="508">
                  <c:v>6.4213716031907911E-2</c:v>
                </c:pt>
                <c:pt idx="509">
                  <c:v>6.4164375850794889E-2</c:v>
                </c:pt>
                <c:pt idx="510">
                  <c:v>6.4324021689578736E-2</c:v>
                </c:pt>
                <c:pt idx="511">
                  <c:v>6.428271394403362E-2</c:v>
                </c:pt>
                <c:pt idx="512">
                  <c:v>6.4244151832211299E-2</c:v>
                </c:pt>
                <c:pt idx="513">
                  <c:v>6.4400115617756437E-2</c:v>
                </c:pt>
                <c:pt idx="514">
                  <c:v>6.4164873773566458E-2</c:v>
                </c:pt>
                <c:pt idx="515">
                  <c:v>6.4153171762751385E-2</c:v>
                </c:pt>
                <c:pt idx="516">
                  <c:v>6.419793155731153E-2</c:v>
                </c:pt>
                <c:pt idx="517">
                  <c:v>6.4202230073906671E-2</c:v>
                </c:pt>
                <c:pt idx="518">
                  <c:v>6.4159640142514324E-2</c:v>
                </c:pt>
                <c:pt idx="519">
                  <c:v>6.4226496774114322E-2</c:v>
                </c:pt>
                <c:pt idx="520">
                  <c:v>6.4184509251540844E-2</c:v>
                </c:pt>
                <c:pt idx="521">
                  <c:v>6.4190825461226883E-2</c:v>
                </c:pt>
                <c:pt idx="522">
                  <c:v>6.4196959830741404E-2</c:v>
                </c:pt>
                <c:pt idx="523">
                  <c:v>6.4198015013680332E-2</c:v>
                </c:pt>
                <c:pt idx="524">
                  <c:v>6.4202623921362487E-2</c:v>
                </c:pt>
                <c:pt idx="525">
                  <c:v>6.4194759718808683E-2</c:v>
                </c:pt>
                <c:pt idx="526">
                  <c:v>6.417858987744432E-2</c:v>
                </c:pt>
                <c:pt idx="527">
                  <c:v>6.4206868623834609E-2</c:v>
                </c:pt>
                <c:pt idx="528">
                  <c:v>6.4326420649575416E-2</c:v>
                </c:pt>
                <c:pt idx="529">
                  <c:v>6.4167169048722536E-2</c:v>
                </c:pt>
                <c:pt idx="530">
                  <c:v>6.4158383650471884E-2</c:v>
                </c:pt>
                <c:pt idx="531">
                  <c:v>6.4243400086018657E-2</c:v>
                </c:pt>
                <c:pt idx="532">
                  <c:v>6.4213027533639194E-2</c:v>
                </c:pt>
                <c:pt idx="533">
                  <c:v>6.4164173102489425E-2</c:v>
                </c:pt>
                <c:pt idx="534">
                  <c:v>6.417250083533356E-2</c:v>
                </c:pt>
                <c:pt idx="535">
                  <c:v>6.4233542378884997E-2</c:v>
                </c:pt>
                <c:pt idx="536">
                  <c:v>6.4159969475678896E-2</c:v>
                </c:pt>
                <c:pt idx="537">
                  <c:v>6.4168182920371394E-2</c:v>
                </c:pt>
                <c:pt idx="538">
                  <c:v>6.4217464270345637E-2</c:v>
                </c:pt>
                <c:pt idx="539">
                  <c:v>6.4181793110169777E-2</c:v>
                </c:pt>
                <c:pt idx="540">
                  <c:v>6.4188363729868483E-2</c:v>
                </c:pt>
                <c:pt idx="541">
                  <c:v>6.4178682443308974E-2</c:v>
                </c:pt>
                <c:pt idx="542">
                  <c:v>6.4306149679821872E-2</c:v>
                </c:pt>
                <c:pt idx="543">
                  <c:v>6.4196078382855334E-2</c:v>
                </c:pt>
                <c:pt idx="544">
                  <c:v>6.4215827523358499E-2</c:v>
                </c:pt>
                <c:pt idx="545">
                  <c:v>6.4212575720141676E-2</c:v>
                </c:pt>
                <c:pt idx="546">
                  <c:v>6.4193704110072344E-2</c:v>
                </c:pt>
                <c:pt idx="547">
                  <c:v>6.421808126608082E-2</c:v>
                </c:pt>
                <c:pt idx="548">
                  <c:v>6.4340573534829873E-2</c:v>
                </c:pt>
                <c:pt idx="549">
                  <c:v>6.421830027240133E-2</c:v>
                </c:pt>
                <c:pt idx="550">
                  <c:v>6.4252129782119402E-2</c:v>
                </c:pt>
                <c:pt idx="551">
                  <c:v>6.4227355624905905E-2</c:v>
                </c:pt>
                <c:pt idx="552">
                  <c:v>6.4211542141590833E-2</c:v>
                </c:pt>
                <c:pt idx="553">
                  <c:v>6.4187505170579418E-2</c:v>
                </c:pt>
                <c:pt idx="554">
                  <c:v>6.4141957822602333E-2</c:v>
                </c:pt>
                <c:pt idx="555">
                  <c:v>6.4169581186041325E-2</c:v>
                </c:pt>
                <c:pt idx="556">
                  <c:v>6.419750664067285E-2</c:v>
                </c:pt>
                <c:pt idx="557">
                  <c:v>6.4181259151196546E-2</c:v>
                </c:pt>
                <c:pt idx="558">
                  <c:v>6.4459720159733488E-2</c:v>
                </c:pt>
                <c:pt idx="559">
                  <c:v>6.4194210294895873E-2</c:v>
                </c:pt>
                <c:pt idx="560">
                  <c:v>6.4174821575649299E-2</c:v>
                </c:pt>
                <c:pt idx="561">
                  <c:v>6.4207272254592565E-2</c:v>
                </c:pt>
                <c:pt idx="562">
                  <c:v>6.4183065234954401E-2</c:v>
                </c:pt>
                <c:pt idx="563">
                  <c:v>6.4184995771464609E-2</c:v>
                </c:pt>
                <c:pt idx="564">
                  <c:v>6.4174448514289384E-2</c:v>
                </c:pt>
                <c:pt idx="565">
                  <c:v>6.4184941450785168E-2</c:v>
                </c:pt>
                <c:pt idx="566">
                  <c:v>6.4195384548130868E-2</c:v>
                </c:pt>
                <c:pt idx="567">
                  <c:v>6.4192135074337311E-2</c:v>
                </c:pt>
                <c:pt idx="568">
                  <c:v>6.417342284063958E-2</c:v>
                </c:pt>
                <c:pt idx="569">
                  <c:v>6.4198168488723673E-2</c:v>
                </c:pt>
                <c:pt idx="570">
                  <c:v>6.4164186883940266E-2</c:v>
                </c:pt>
                <c:pt idx="571">
                  <c:v>6.4199623162168942E-2</c:v>
                </c:pt>
                <c:pt idx="572">
                  <c:v>6.4196362088982176E-2</c:v>
                </c:pt>
                <c:pt idx="573">
                  <c:v>6.4164645631057962E-2</c:v>
                </c:pt>
                <c:pt idx="574">
                  <c:v>6.4203090792221904E-2</c:v>
                </c:pt>
                <c:pt idx="575">
                  <c:v>6.4266621908503477E-2</c:v>
                </c:pt>
                <c:pt idx="576">
                  <c:v>6.4194255669122902E-2</c:v>
                </c:pt>
                <c:pt idx="577">
                  <c:v>6.41748321832014E-2</c:v>
                </c:pt>
                <c:pt idx="578">
                  <c:v>6.4172185379232749E-2</c:v>
                </c:pt>
                <c:pt idx="579">
                  <c:v>6.4195354539518829E-2</c:v>
                </c:pt>
                <c:pt idx="580">
                  <c:v>6.4199476637582492E-2</c:v>
                </c:pt>
                <c:pt idx="581">
                  <c:v>6.422036803420797E-2</c:v>
                </c:pt>
                <c:pt idx="582">
                  <c:v>6.4210782655887463E-2</c:v>
                </c:pt>
                <c:pt idx="583">
                  <c:v>6.4234900942909942E-2</c:v>
                </c:pt>
                <c:pt idx="584">
                  <c:v>6.4186680162363008E-2</c:v>
                </c:pt>
                <c:pt idx="585">
                  <c:v>6.4170153586144682E-2</c:v>
                </c:pt>
                <c:pt idx="586">
                  <c:v>6.4406789966259009E-2</c:v>
                </c:pt>
                <c:pt idx="587">
                  <c:v>6.4158980311482969E-2</c:v>
                </c:pt>
                <c:pt idx="588">
                  <c:v>6.4175975784090886E-2</c:v>
                </c:pt>
                <c:pt idx="589">
                  <c:v>6.4220112248351238E-2</c:v>
                </c:pt>
                <c:pt idx="590">
                  <c:v>6.4348241213804544E-2</c:v>
                </c:pt>
                <c:pt idx="591">
                  <c:v>6.4241943157864578E-2</c:v>
                </c:pt>
                <c:pt idx="592">
                  <c:v>6.4235982791730414E-2</c:v>
                </c:pt>
                <c:pt idx="593">
                  <c:v>6.4194131552221048E-2</c:v>
                </c:pt>
                <c:pt idx="594">
                  <c:v>6.419578829495956E-2</c:v>
                </c:pt>
                <c:pt idx="595">
                  <c:v>6.4230144468085629E-2</c:v>
                </c:pt>
                <c:pt idx="596">
                  <c:v>6.4176963022958042E-2</c:v>
                </c:pt>
                <c:pt idx="597">
                  <c:v>6.4252144228923239E-2</c:v>
                </c:pt>
                <c:pt idx="598">
                  <c:v>6.4256055392953024E-2</c:v>
                </c:pt>
                <c:pt idx="599">
                  <c:v>6.4197269477677857E-2</c:v>
                </c:pt>
                <c:pt idx="600">
                  <c:v>6.4242340496539707E-2</c:v>
                </c:pt>
                <c:pt idx="601">
                  <c:v>6.4221250423248888E-2</c:v>
                </c:pt>
                <c:pt idx="602">
                  <c:v>6.4169820646680614E-2</c:v>
                </c:pt>
                <c:pt idx="603">
                  <c:v>6.4193942016165878E-2</c:v>
                </c:pt>
                <c:pt idx="604">
                  <c:v>6.419080661343865E-2</c:v>
                </c:pt>
                <c:pt idx="605">
                  <c:v>6.4186834986645624E-2</c:v>
                </c:pt>
                <c:pt idx="606">
                  <c:v>6.4254975845319778E-2</c:v>
                </c:pt>
                <c:pt idx="607">
                  <c:v>6.4191412282416829E-2</c:v>
                </c:pt>
                <c:pt idx="608">
                  <c:v>6.4260728037598525E-2</c:v>
                </c:pt>
                <c:pt idx="609">
                  <c:v>6.4179372272704635E-2</c:v>
                </c:pt>
                <c:pt idx="610">
                  <c:v>6.4184707521839787E-2</c:v>
                </c:pt>
                <c:pt idx="611">
                  <c:v>6.421492407954979E-2</c:v>
                </c:pt>
                <c:pt idx="612">
                  <c:v>6.4149260535900823E-2</c:v>
                </c:pt>
                <c:pt idx="613">
                  <c:v>6.417725374588934E-2</c:v>
                </c:pt>
                <c:pt idx="614">
                  <c:v>6.4303160779330182E-2</c:v>
                </c:pt>
                <c:pt idx="615">
                  <c:v>6.419527869966711E-2</c:v>
                </c:pt>
                <c:pt idx="616">
                  <c:v>6.4179359516845572E-2</c:v>
                </c:pt>
                <c:pt idx="617">
                  <c:v>6.4192738629248444E-2</c:v>
                </c:pt>
                <c:pt idx="618">
                  <c:v>6.4182840083075912E-2</c:v>
                </c:pt>
                <c:pt idx="619">
                  <c:v>6.4191007094598365E-2</c:v>
                </c:pt>
                <c:pt idx="620">
                  <c:v>6.4601188703810875E-2</c:v>
                </c:pt>
                <c:pt idx="621">
                  <c:v>6.4254538542779141E-2</c:v>
                </c:pt>
                <c:pt idx="622">
                  <c:v>6.4176729287760165E-2</c:v>
                </c:pt>
                <c:pt idx="623">
                  <c:v>6.417949133532122E-2</c:v>
                </c:pt>
                <c:pt idx="624">
                  <c:v>6.4174481777515058E-2</c:v>
                </c:pt>
                <c:pt idx="625">
                  <c:v>6.4182031906221015E-2</c:v>
                </c:pt>
                <c:pt idx="626">
                  <c:v>6.4315786187288532E-2</c:v>
                </c:pt>
                <c:pt idx="627">
                  <c:v>6.4184078162298042E-2</c:v>
                </c:pt>
                <c:pt idx="628">
                  <c:v>6.4222771094617714E-2</c:v>
                </c:pt>
                <c:pt idx="629">
                  <c:v>6.4326564103349304E-2</c:v>
                </c:pt>
                <c:pt idx="630">
                  <c:v>6.4152004830627996E-2</c:v>
                </c:pt>
                <c:pt idx="631">
                  <c:v>6.4211353032627955E-2</c:v>
                </c:pt>
                <c:pt idx="632">
                  <c:v>6.4179712550905807E-2</c:v>
                </c:pt>
                <c:pt idx="633">
                  <c:v>6.4195095692185955E-2</c:v>
                </c:pt>
                <c:pt idx="634">
                  <c:v>6.4186146448818537E-2</c:v>
                </c:pt>
                <c:pt idx="635">
                  <c:v>6.4173665403455565E-2</c:v>
                </c:pt>
                <c:pt idx="636">
                  <c:v>6.4253571282121572E-2</c:v>
                </c:pt>
                <c:pt idx="637">
                  <c:v>6.41902826343312E-2</c:v>
                </c:pt>
                <c:pt idx="638">
                  <c:v>6.4236922477688516E-2</c:v>
                </c:pt>
                <c:pt idx="639">
                  <c:v>6.4168389833482567E-2</c:v>
                </c:pt>
                <c:pt idx="640">
                  <c:v>6.4194742075353348E-2</c:v>
                </c:pt>
                <c:pt idx="641">
                  <c:v>6.4165257938058537E-2</c:v>
                </c:pt>
                <c:pt idx="642">
                  <c:v>6.4260670271577516E-2</c:v>
                </c:pt>
                <c:pt idx="643">
                  <c:v>6.4271332228228492E-2</c:v>
                </c:pt>
                <c:pt idx="644">
                  <c:v>6.4269383149798007E-2</c:v>
                </c:pt>
                <c:pt idx="645">
                  <c:v>6.4217026016677489E-2</c:v>
                </c:pt>
                <c:pt idx="646">
                  <c:v>6.4178139663299147E-2</c:v>
                </c:pt>
                <c:pt idx="647">
                  <c:v>6.4252522084684016E-2</c:v>
                </c:pt>
                <c:pt idx="648">
                  <c:v>6.4277304584692552E-2</c:v>
                </c:pt>
                <c:pt idx="649">
                  <c:v>6.4205033526921779E-2</c:v>
                </c:pt>
                <c:pt idx="650">
                  <c:v>6.4208752190045557E-2</c:v>
                </c:pt>
                <c:pt idx="651">
                  <c:v>6.4191015570515986E-2</c:v>
                </c:pt>
                <c:pt idx="652">
                  <c:v>6.4218151742333973E-2</c:v>
                </c:pt>
                <c:pt idx="653">
                  <c:v>6.4212447478422779E-2</c:v>
                </c:pt>
                <c:pt idx="654">
                  <c:v>6.4227352262418033E-2</c:v>
                </c:pt>
                <c:pt idx="655">
                  <c:v>6.4175131580340217E-2</c:v>
                </c:pt>
                <c:pt idx="656">
                  <c:v>6.4250432705629079E-2</c:v>
                </c:pt>
                <c:pt idx="657">
                  <c:v>6.4278167640612269E-2</c:v>
                </c:pt>
                <c:pt idx="658">
                  <c:v>6.4172454035165805E-2</c:v>
                </c:pt>
                <c:pt idx="659">
                  <c:v>6.4166495009083835E-2</c:v>
                </c:pt>
                <c:pt idx="660">
                  <c:v>6.4185416969617673E-2</c:v>
                </c:pt>
                <c:pt idx="661">
                  <c:v>6.4221973055483716E-2</c:v>
                </c:pt>
                <c:pt idx="662">
                  <c:v>6.4222598629301797E-2</c:v>
                </c:pt>
                <c:pt idx="663">
                  <c:v>6.4184204980949872E-2</c:v>
                </c:pt>
                <c:pt idx="664">
                  <c:v>6.4200645870822873E-2</c:v>
                </c:pt>
                <c:pt idx="665">
                  <c:v>6.4181816133328101E-2</c:v>
                </c:pt>
                <c:pt idx="666">
                  <c:v>6.4174306626133437E-2</c:v>
                </c:pt>
                <c:pt idx="667">
                  <c:v>6.4240915713075039E-2</c:v>
                </c:pt>
                <c:pt idx="668">
                  <c:v>6.4358016258845741E-2</c:v>
                </c:pt>
                <c:pt idx="669">
                  <c:v>6.4177227173206439E-2</c:v>
                </c:pt>
                <c:pt idx="670">
                  <c:v>6.4200768654060478E-2</c:v>
                </c:pt>
                <c:pt idx="671">
                  <c:v>6.4195437339298833E-2</c:v>
                </c:pt>
                <c:pt idx="672">
                  <c:v>6.416092317053991E-2</c:v>
                </c:pt>
                <c:pt idx="673">
                  <c:v>6.4232057861450836E-2</c:v>
                </c:pt>
                <c:pt idx="674">
                  <c:v>6.4246823096811401E-2</c:v>
                </c:pt>
                <c:pt idx="675">
                  <c:v>6.4210709668085481E-2</c:v>
                </c:pt>
                <c:pt idx="676">
                  <c:v>6.4254722895093069E-2</c:v>
                </c:pt>
                <c:pt idx="677">
                  <c:v>6.4212570044973938E-2</c:v>
                </c:pt>
                <c:pt idx="678">
                  <c:v>6.423137046328746E-2</c:v>
                </c:pt>
                <c:pt idx="679">
                  <c:v>6.4345352527199709E-2</c:v>
                </c:pt>
                <c:pt idx="680">
                  <c:v>6.4167838423310558E-2</c:v>
                </c:pt>
                <c:pt idx="681">
                  <c:v>6.4212714270099711E-2</c:v>
                </c:pt>
                <c:pt idx="682">
                  <c:v>6.4198395842767361E-2</c:v>
                </c:pt>
                <c:pt idx="683">
                  <c:v>6.41714209300671E-2</c:v>
                </c:pt>
                <c:pt idx="684">
                  <c:v>6.4192349889296979E-2</c:v>
                </c:pt>
                <c:pt idx="685">
                  <c:v>6.4180514334711405E-2</c:v>
                </c:pt>
                <c:pt idx="686">
                  <c:v>6.4195341375474751E-2</c:v>
                </c:pt>
                <c:pt idx="687">
                  <c:v>6.4280875488451433E-2</c:v>
                </c:pt>
                <c:pt idx="688">
                  <c:v>6.4191056851976153E-2</c:v>
                </c:pt>
                <c:pt idx="689">
                  <c:v>6.4212525157479286E-2</c:v>
                </c:pt>
                <c:pt idx="690">
                  <c:v>6.4178408224447717E-2</c:v>
                </c:pt>
                <c:pt idx="691">
                  <c:v>6.4199273796677239E-2</c:v>
                </c:pt>
                <c:pt idx="692">
                  <c:v>6.4166704284278744E-2</c:v>
                </c:pt>
                <c:pt idx="693">
                  <c:v>6.4209874311920448E-2</c:v>
                </c:pt>
                <c:pt idx="694">
                  <c:v>6.4212344238382277E-2</c:v>
                </c:pt>
                <c:pt idx="695">
                  <c:v>6.4273099413070703E-2</c:v>
                </c:pt>
                <c:pt idx="696">
                  <c:v>6.4194675546598232E-2</c:v>
                </c:pt>
                <c:pt idx="697">
                  <c:v>6.4188267687600109E-2</c:v>
                </c:pt>
                <c:pt idx="698">
                  <c:v>6.4164278117186002E-2</c:v>
                </c:pt>
                <c:pt idx="699">
                  <c:v>6.4240190285075577E-2</c:v>
                </c:pt>
                <c:pt idx="700">
                  <c:v>6.4178461594071728E-2</c:v>
                </c:pt>
                <c:pt idx="701">
                  <c:v>6.4185835051863482E-2</c:v>
                </c:pt>
                <c:pt idx="702">
                  <c:v>6.4193269811618686E-2</c:v>
                </c:pt>
                <c:pt idx="703">
                  <c:v>6.418367690913715E-2</c:v>
                </c:pt>
                <c:pt idx="704">
                  <c:v>6.4178906337841735E-2</c:v>
                </c:pt>
                <c:pt idx="705">
                  <c:v>6.4198030648660809E-2</c:v>
                </c:pt>
                <c:pt idx="706">
                  <c:v>6.4175552500645633E-2</c:v>
                </c:pt>
                <c:pt idx="707">
                  <c:v>6.4220120856495061E-2</c:v>
                </c:pt>
                <c:pt idx="708">
                  <c:v>6.4211631522189533E-2</c:v>
                </c:pt>
                <c:pt idx="709">
                  <c:v>6.4208801498627607E-2</c:v>
                </c:pt>
                <c:pt idx="710">
                  <c:v>6.4199475413259072E-2</c:v>
                </c:pt>
                <c:pt idx="711">
                  <c:v>6.4180832515759456E-2</c:v>
                </c:pt>
                <c:pt idx="712">
                  <c:v>6.4216251348940268E-2</c:v>
                </c:pt>
                <c:pt idx="713">
                  <c:v>6.4166953961035181E-2</c:v>
                </c:pt>
                <c:pt idx="714">
                  <c:v>6.4189472206022197E-2</c:v>
                </c:pt>
                <c:pt idx="715">
                  <c:v>6.4207994778507832E-2</c:v>
                </c:pt>
                <c:pt idx="716">
                  <c:v>6.4282345253351955E-2</c:v>
                </c:pt>
                <c:pt idx="717">
                  <c:v>6.4220683784112498E-2</c:v>
                </c:pt>
                <c:pt idx="718">
                  <c:v>6.4241340905155972E-2</c:v>
                </c:pt>
                <c:pt idx="719">
                  <c:v>6.4211617352762776E-2</c:v>
                </c:pt>
                <c:pt idx="720">
                  <c:v>6.4299920858920528E-2</c:v>
                </c:pt>
                <c:pt idx="721">
                  <c:v>6.4135403885146186E-2</c:v>
                </c:pt>
                <c:pt idx="722">
                  <c:v>6.4167435385396515E-2</c:v>
                </c:pt>
                <c:pt idx="723">
                  <c:v>6.4197848801501936E-2</c:v>
                </c:pt>
                <c:pt idx="724">
                  <c:v>6.41653528982674E-2</c:v>
                </c:pt>
                <c:pt idx="725">
                  <c:v>6.4173802995159332E-2</c:v>
                </c:pt>
                <c:pt idx="726">
                  <c:v>6.4227290785088459E-2</c:v>
                </c:pt>
                <c:pt idx="727">
                  <c:v>6.4191913825753177E-2</c:v>
                </c:pt>
                <c:pt idx="728">
                  <c:v>6.4284350086075387E-2</c:v>
                </c:pt>
                <c:pt idx="729">
                  <c:v>6.4187512974587149E-2</c:v>
                </c:pt>
                <c:pt idx="730">
                  <c:v>6.4222516377600292E-2</c:v>
                </c:pt>
                <c:pt idx="731">
                  <c:v>6.4210014691134562E-2</c:v>
                </c:pt>
                <c:pt idx="732">
                  <c:v>6.4206959863908661E-2</c:v>
                </c:pt>
                <c:pt idx="733">
                  <c:v>6.4184679083798574E-2</c:v>
                </c:pt>
                <c:pt idx="734">
                  <c:v>6.4162380374525263E-2</c:v>
                </c:pt>
                <c:pt idx="735">
                  <c:v>6.4200812190334203E-2</c:v>
                </c:pt>
                <c:pt idx="736">
                  <c:v>6.4190189774906051E-2</c:v>
                </c:pt>
                <c:pt idx="737">
                  <c:v>6.4257886180724491E-2</c:v>
                </c:pt>
                <c:pt idx="738">
                  <c:v>6.4189723537266805E-2</c:v>
                </c:pt>
                <c:pt idx="739">
                  <c:v>6.4184202161689088E-2</c:v>
                </c:pt>
                <c:pt idx="740">
                  <c:v>6.4216731703438154E-2</c:v>
                </c:pt>
                <c:pt idx="741">
                  <c:v>6.4162138114283743E-2</c:v>
                </c:pt>
                <c:pt idx="742">
                  <c:v>6.4174243889221008E-2</c:v>
                </c:pt>
                <c:pt idx="743">
                  <c:v>6.418322373337261E-2</c:v>
                </c:pt>
                <c:pt idx="744">
                  <c:v>6.4207737395865619E-2</c:v>
                </c:pt>
                <c:pt idx="745">
                  <c:v>6.4196007591553444E-2</c:v>
                </c:pt>
                <c:pt idx="746">
                  <c:v>6.4216304105103358E-2</c:v>
                </c:pt>
                <c:pt idx="747">
                  <c:v>6.4230769439638596E-2</c:v>
                </c:pt>
                <c:pt idx="748">
                  <c:v>6.417566658923074E-2</c:v>
                </c:pt>
                <c:pt idx="749">
                  <c:v>6.4232997416222737E-2</c:v>
                </c:pt>
                <c:pt idx="750">
                  <c:v>6.4176373316518709E-2</c:v>
                </c:pt>
                <c:pt idx="751">
                  <c:v>6.4177392267719222E-2</c:v>
                </c:pt>
                <c:pt idx="752">
                  <c:v>6.4187235674192558E-2</c:v>
                </c:pt>
                <c:pt idx="753">
                  <c:v>6.4264042085567463E-2</c:v>
                </c:pt>
                <c:pt idx="754">
                  <c:v>6.4206541504666967E-2</c:v>
                </c:pt>
                <c:pt idx="755">
                  <c:v>6.4210589585009539E-2</c:v>
                </c:pt>
                <c:pt idx="756">
                  <c:v>6.4238253446318977E-2</c:v>
                </c:pt>
                <c:pt idx="757">
                  <c:v>6.4255358487073866E-2</c:v>
                </c:pt>
                <c:pt idx="758">
                  <c:v>6.419171547962696E-2</c:v>
                </c:pt>
                <c:pt idx="759">
                  <c:v>6.4260471327839033E-2</c:v>
                </c:pt>
                <c:pt idx="760">
                  <c:v>6.4191941515268358E-2</c:v>
                </c:pt>
                <c:pt idx="761">
                  <c:v>6.4152693407735301E-2</c:v>
                </c:pt>
                <c:pt idx="762">
                  <c:v>6.4198406738587094E-2</c:v>
                </c:pt>
                <c:pt idx="763">
                  <c:v>6.4154115491653729E-2</c:v>
                </c:pt>
                <c:pt idx="764">
                  <c:v>6.4187199930759303E-2</c:v>
                </c:pt>
                <c:pt idx="765">
                  <c:v>6.423213779173273E-2</c:v>
                </c:pt>
                <c:pt idx="766">
                  <c:v>6.4218429527340901E-2</c:v>
                </c:pt>
                <c:pt idx="767">
                  <c:v>6.4162539013958034E-2</c:v>
                </c:pt>
                <c:pt idx="768">
                  <c:v>6.4227536562488571E-2</c:v>
                </c:pt>
                <c:pt idx="769">
                  <c:v>6.4220698028909493E-2</c:v>
                </c:pt>
                <c:pt idx="770">
                  <c:v>6.4194272683563577E-2</c:v>
                </c:pt>
                <c:pt idx="771">
                  <c:v>6.4202503507160724E-2</c:v>
                </c:pt>
                <c:pt idx="772">
                  <c:v>6.4164474617638037E-2</c:v>
                </c:pt>
                <c:pt idx="773">
                  <c:v>6.4183400341732005E-2</c:v>
                </c:pt>
                <c:pt idx="774">
                  <c:v>6.4189281797206219E-2</c:v>
                </c:pt>
                <c:pt idx="775">
                  <c:v>6.4172884714117487E-2</c:v>
                </c:pt>
                <c:pt idx="776">
                  <c:v>6.4191891618412988E-2</c:v>
                </c:pt>
                <c:pt idx="777">
                  <c:v>6.4594705889119086E-2</c:v>
                </c:pt>
                <c:pt idx="778">
                  <c:v>6.4222077336495986E-2</c:v>
                </c:pt>
                <c:pt idx="779">
                  <c:v>6.4217457928670549E-2</c:v>
                </c:pt>
                <c:pt idx="780">
                  <c:v>6.4188058911591295E-2</c:v>
                </c:pt>
                <c:pt idx="781">
                  <c:v>6.4180681597389336E-2</c:v>
                </c:pt>
                <c:pt idx="782">
                  <c:v>6.4192707040588326E-2</c:v>
                </c:pt>
                <c:pt idx="783">
                  <c:v>6.4185558697097633E-2</c:v>
                </c:pt>
                <c:pt idx="784">
                  <c:v>6.4178663839830105E-2</c:v>
                </c:pt>
                <c:pt idx="785">
                  <c:v>6.4152778302857136E-2</c:v>
                </c:pt>
                <c:pt idx="786">
                  <c:v>6.430979334533532E-2</c:v>
                </c:pt>
                <c:pt idx="787">
                  <c:v>6.4176162704314463E-2</c:v>
                </c:pt>
                <c:pt idx="788">
                  <c:v>6.4205075373407014E-2</c:v>
                </c:pt>
                <c:pt idx="789">
                  <c:v>6.4220336285374088E-2</c:v>
                </c:pt>
                <c:pt idx="790">
                  <c:v>6.4231235549017024E-2</c:v>
                </c:pt>
                <c:pt idx="791">
                  <c:v>6.4166572854839302E-2</c:v>
                </c:pt>
                <c:pt idx="792">
                  <c:v>6.4216855198366285E-2</c:v>
                </c:pt>
                <c:pt idx="793">
                  <c:v>6.4209268819682849E-2</c:v>
                </c:pt>
                <c:pt idx="794">
                  <c:v>6.4179520300417237E-2</c:v>
                </c:pt>
                <c:pt idx="795">
                  <c:v>6.4224714832275986E-2</c:v>
                </c:pt>
                <c:pt idx="796">
                  <c:v>6.4273368469500103E-2</c:v>
                </c:pt>
                <c:pt idx="797">
                  <c:v>6.4142286463411233E-2</c:v>
                </c:pt>
                <c:pt idx="798">
                  <c:v>6.425019459529055E-2</c:v>
                </c:pt>
                <c:pt idx="799">
                  <c:v>6.4221830923941584E-2</c:v>
                </c:pt>
                <c:pt idx="800">
                  <c:v>6.444774323042847E-2</c:v>
                </c:pt>
                <c:pt idx="801">
                  <c:v>6.4304439987638004E-2</c:v>
                </c:pt>
                <c:pt idx="802">
                  <c:v>6.4220620204740855E-2</c:v>
                </c:pt>
                <c:pt idx="803">
                  <c:v>6.4170163060251209E-2</c:v>
                </c:pt>
                <c:pt idx="804">
                  <c:v>6.418437652805882E-2</c:v>
                </c:pt>
                <c:pt idx="805">
                  <c:v>6.415917771912015E-2</c:v>
                </c:pt>
                <c:pt idx="806">
                  <c:v>6.4171048121142812E-2</c:v>
                </c:pt>
                <c:pt idx="807">
                  <c:v>6.4204619623775133E-2</c:v>
                </c:pt>
                <c:pt idx="808">
                  <c:v>6.4165400991678473E-2</c:v>
                </c:pt>
                <c:pt idx="809">
                  <c:v>6.4213575839292047E-2</c:v>
                </c:pt>
                <c:pt idx="810">
                  <c:v>6.4190106076166181E-2</c:v>
                </c:pt>
                <c:pt idx="811">
                  <c:v>6.4186961392985062E-2</c:v>
                </c:pt>
                <c:pt idx="812">
                  <c:v>6.4279733558772145E-2</c:v>
                </c:pt>
                <c:pt idx="813">
                  <c:v>6.4173959570689165E-2</c:v>
                </c:pt>
                <c:pt idx="814">
                  <c:v>6.4235152851513572E-2</c:v>
                </c:pt>
                <c:pt idx="815">
                  <c:v>6.4159738099187638E-2</c:v>
                </c:pt>
                <c:pt idx="816">
                  <c:v>6.4201980382774027E-2</c:v>
                </c:pt>
                <c:pt idx="817">
                  <c:v>6.4173036292126215E-2</c:v>
                </c:pt>
                <c:pt idx="818">
                  <c:v>6.4232517588240681E-2</c:v>
                </c:pt>
                <c:pt idx="819">
                  <c:v>6.4185990601886567E-2</c:v>
                </c:pt>
                <c:pt idx="820">
                  <c:v>6.4182940407353575E-2</c:v>
                </c:pt>
                <c:pt idx="821">
                  <c:v>6.4223208148888281E-2</c:v>
                </c:pt>
                <c:pt idx="822">
                  <c:v>6.4179720772736246E-2</c:v>
                </c:pt>
                <c:pt idx="823">
                  <c:v>6.4231440710731488E-2</c:v>
                </c:pt>
                <c:pt idx="824">
                  <c:v>6.4197934804513718E-2</c:v>
                </c:pt>
                <c:pt idx="825">
                  <c:v>6.4222733172528301E-2</c:v>
                </c:pt>
                <c:pt idx="826">
                  <c:v>6.4201643086988308E-2</c:v>
                </c:pt>
                <c:pt idx="827">
                  <c:v>6.4178282014266938E-2</c:v>
                </c:pt>
                <c:pt idx="828">
                  <c:v>6.4178925747906027E-2</c:v>
                </c:pt>
                <c:pt idx="829">
                  <c:v>6.4230013843385364E-2</c:v>
                </c:pt>
                <c:pt idx="830">
                  <c:v>6.4203682333989501E-2</c:v>
                </c:pt>
                <c:pt idx="831">
                  <c:v>6.4214723550774969E-2</c:v>
                </c:pt>
                <c:pt idx="832">
                  <c:v>6.4202752176485328E-2</c:v>
                </c:pt>
                <c:pt idx="833">
                  <c:v>6.422857102713514E-2</c:v>
                </c:pt>
                <c:pt idx="834">
                  <c:v>6.4308503164104969E-2</c:v>
                </c:pt>
                <c:pt idx="835">
                  <c:v>6.4171704780437863E-2</c:v>
                </c:pt>
                <c:pt idx="836">
                  <c:v>6.4172916952784986E-2</c:v>
                </c:pt>
                <c:pt idx="837">
                  <c:v>6.4220681249602535E-2</c:v>
                </c:pt>
                <c:pt idx="838">
                  <c:v>6.4157363664362935E-2</c:v>
                </c:pt>
                <c:pt idx="839">
                  <c:v>6.4189886243691791E-2</c:v>
                </c:pt>
                <c:pt idx="840">
                  <c:v>6.4185133802806119E-2</c:v>
                </c:pt>
                <c:pt idx="841">
                  <c:v>6.4170209917260815E-2</c:v>
                </c:pt>
                <c:pt idx="842">
                  <c:v>6.4211939019683723E-2</c:v>
                </c:pt>
                <c:pt idx="843">
                  <c:v>6.4190207097359467E-2</c:v>
                </c:pt>
                <c:pt idx="844">
                  <c:v>6.4187473247515572E-2</c:v>
                </c:pt>
                <c:pt idx="845">
                  <c:v>6.4151486824991999E-2</c:v>
                </c:pt>
                <c:pt idx="846">
                  <c:v>6.4202581456290569E-2</c:v>
                </c:pt>
                <c:pt idx="847">
                  <c:v>6.4204507579569595E-2</c:v>
                </c:pt>
                <c:pt idx="848">
                  <c:v>6.4240104295998968E-2</c:v>
                </c:pt>
                <c:pt idx="849">
                  <c:v>6.4230047412783875E-2</c:v>
                </c:pt>
                <c:pt idx="850">
                  <c:v>6.4180643987920852E-2</c:v>
                </c:pt>
                <c:pt idx="851">
                  <c:v>6.4145721639772613E-2</c:v>
                </c:pt>
                <c:pt idx="852">
                  <c:v>6.439379068959325E-2</c:v>
                </c:pt>
                <c:pt idx="853">
                  <c:v>6.4214876256876718E-2</c:v>
                </c:pt>
                <c:pt idx="854">
                  <c:v>6.4215972638350965E-2</c:v>
                </c:pt>
                <c:pt idx="855">
                  <c:v>6.4219696488671943E-2</c:v>
                </c:pt>
                <c:pt idx="856">
                  <c:v>6.423158226452319E-2</c:v>
                </c:pt>
                <c:pt idx="857">
                  <c:v>6.4230718981755169E-2</c:v>
                </c:pt>
                <c:pt idx="858">
                  <c:v>6.41902629505475E-2</c:v>
                </c:pt>
                <c:pt idx="859">
                  <c:v>6.4202986601944109E-2</c:v>
                </c:pt>
                <c:pt idx="860">
                  <c:v>6.4267431905380229E-2</c:v>
                </c:pt>
                <c:pt idx="861">
                  <c:v>6.4224881407561329E-2</c:v>
                </c:pt>
                <c:pt idx="862">
                  <c:v>6.420581941184432E-2</c:v>
                </c:pt>
                <c:pt idx="863">
                  <c:v>6.4227839936678771E-2</c:v>
                </c:pt>
                <c:pt idx="864">
                  <c:v>6.4189251705463288E-2</c:v>
                </c:pt>
                <c:pt idx="865">
                  <c:v>6.4189663414528933E-2</c:v>
                </c:pt>
                <c:pt idx="866">
                  <c:v>6.4202447372945587E-2</c:v>
                </c:pt>
                <c:pt idx="867">
                  <c:v>6.4209200779351189E-2</c:v>
                </c:pt>
                <c:pt idx="868">
                  <c:v>6.4223393564340356E-2</c:v>
                </c:pt>
                <c:pt idx="869">
                  <c:v>6.4174940481591544E-2</c:v>
                </c:pt>
                <c:pt idx="870">
                  <c:v>6.4204291612302691E-2</c:v>
                </c:pt>
                <c:pt idx="871">
                  <c:v>6.4153257299208663E-2</c:v>
                </c:pt>
                <c:pt idx="872">
                  <c:v>6.4197580855666847E-2</c:v>
                </c:pt>
                <c:pt idx="873">
                  <c:v>6.4182344321399104E-2</c:v>
                </c:pt>
                <c:pt idx="874">
                  <c:v>6.4191941966665361E-2</c:v>
                </c:pt>
                <c:pt idx="875">
                  <c:v>6.4189845779695331E-2</c:v>
                </c:pt>
                <c:pt idx="876">
                  <c:v>6.4209335561930592E-2</c:v>
                </c:pt>
                <c:pt idx="877">
                  <c:v>6.4367052832525348E-2</c:v>
                </c:pt>
                <c:pt idx="878">
                  <c:v>6.423523596449289E-2</c:v>
                </c:pt>
                <c:pt idx="879">
                  <c:v>6.4184057294819449E-2</c:v>
                </c:pt>
                <c:pt idx="880">
                  <c:v>6.4179947919992569E-2</c:v>
                </c:pt>
                <c:pt idx="881">
                  <c:v>6.4166241938143118E-2</c:v>
                </c:pt>
                <c:pt idx="882">
                  <c:v>6.4171051717369101E-2</c:v>
                </c:pt>
                <c:pt idx="883">
                  <c:v>6.4181692592886516E-2</c:v>
                </c:pt>
                <c:pt idx="884">
                  <c:v>6.4184563453562118E-2</c:v>
                </c:pt>
                <c:pt idx="885">
                  <c:v>6.4213537776300803E-2</c:v>
                </c:pt>
                <c:pt idx="886">
                  <c:v>6.4884022955814524E-2</c:v>
                </c:pt>
                <c:pt idx="887">
                  <c:v>6.4194484268281643E-2</c:v>
                </c:pt>
                <c:pt idx="888">
                  <c:v>6.4187014990520638E-2</c:v>
                </c:pt>
                <c:pt idx="889">
                  <c:v>6.4185465820928128E-2</c:v>
                </c:pt>
                <c:pt idx="890">
                  <c:v>6.4206125819095711E-2</c:v>
                </c:pt>
                <c:pt idx="891">
                  <c:v>6.4169003796889446E-2</c:v>
                </c:pt>
                <c:pt idx="892">
                  <c:v>6.4171467891640813E-2</c:v>
                </c:pt>
                <c:pt idx="893">
                  <c:v>6.4197396666835577E-2</c:v>
                </c:pt>
                <c:pt idx="894">
                  <c:v>6.4198298410214918E-2</c:v>
                </c:pt>
                <c:pt idx="895">
                  <c:v>6.4214498767342948E-2</c:v>
                </c:pt>
                <c:pt idx="896">
                  <c:v>6.4202621075605371E-2</c:v>
                </c:pt>
                <c:pt idx="897">
                  <c:v>6.4192437664795668E-2</c:v>
                </c:pt>
                <c:pt idx="898">
                  <c:v>6.4213919850595672E-2</c:v>
                </c:pt>
                <c:pt idx="899">
                  <c:v>6.4226561264312365E-2</c:v>
                </c:pt>
                <c:pt idx="900">
                  <c:v>6.4177211271611828E-2</c:v>
                </c:pt>
                <c:pt idx="901">
                  <c:v>6.4202347515492142E-2</c:v>
                </c:pt>
                <c:pt idx="902">
                  <c:v>6.4181212758861544E-2</c:v>
                </c:pt>
                <c:pt idx="903">
                  <c:v>6.418566700252222E-2</c:v>
                </c:pt>
                <c:pt idx="904">
                  <c:v>6.415077753772383E-2</c:v>
                </c:pt>
                <c:pt idx="905">
                  <c:v>6.4328375879975447E-2</c:v>
                </c:pt>
                <c:pt idx="906">
                  <c:v>6.4392372524535696E-2</c:v>
                </c:pt>
                <c:pt idx="907">
                  <c:v>6.424020895047064E-2</c:v>
                </c:pt>
                <c:pt idx="908">
                  <c:v>6.4185450604584429E-2</c:v>
                </c:pt>
                <c:pt idx="909">
                  <c:v>6.4242861795932513E-2</c:v>
                </c:pt>
                <c:pt idx="910">
                  <c:v>6.4158558285109718E-2</c:v>
                </c:pt>
                <c:pt idx="911">
                  <c:v>6.42436109328125E-2</c:v>
                </c:pt>
                <c:pt idx="912">
                  <c:v>6.4206418617091796E-2</c:v>
                </c:pt>
                <c:pt idx="913">
                  <c:v>6.4194070430223293E-2</c:v>
                </c:pt>
                <c:pt idx="914">
                  <c:v>6.4162923355621543E-2</c:v>
                </c:pt>
                <c:pt idx="915">
                  <c:v>6.4215030551300331E-2</c:v>
                </c:pt>
                <c:pt idx="916">
                  <c:v>6.4205646910952444E-2</c:v>
                </c:pt>
                <c:pt idx="917">
                  <c:v>6.4184994798587858E-2</c:v>
                </c:pt>
                <c:pt idx="918">
                  <c:v>6.4246682708961084E-2</c:v>
                </c:pt>
                <c:pt idx="919">
                  <c:v>6.4178164020799469E-2</c:v>
                </c:pt>
                <c:pt idx="920">
                  <c:v>6.4214075400761614E-2</c:v>
                </c:pt>
                <c:pt idx="921">
                  <c:v>6.4159256105094473E-2</c:v>
                </c:pt>
                <c:pt idx="922">
                  <c:v>6.4255152682480346E-2</c:v>
                </c:pt>
                <c:pt idx="923">
                  <c:v>6.4179362585616906E-2</c:v>
                </c:pt>
                <c:pt idx="924">
                  <c:v>6.4169949410250754E-2</c:v>
                </c:pt>
                <c:pt idx="925">
                  <c:v>6.4190330942589663E-2</c:v>
                </c:pt>
                <c:pt idx="926">
                  <c:v>6.4184874106698514E-2</c:v>
                </c:pt>
                <c:pt idx="927">
                  <c:v>6.4247191076669902E-2</c:v>
                </c:pt>
                <c:pt idx="928">
                  <c:v>6.4280455538371473E-2</c:v>
                </c:pt>
                <c:pt idx="929">
                  <c:v>6.4226007601153809E-2</c:v>
                </c:pt>
                <c:pt idx="930">
                  <c:v>6.4616765421051908E-2</c:v>
                </c:pt>
                <c:pt idx="931">
                  <c:v>6.4225225823931129E-2</c:v>
                </c:pt>
                <c:pt idx="932">
                  <c:v>6.4211303732710015E-2</c:v>
                </c:pt>
                <c:pt idx="933">
                  <c:v>6.4199525903630691E-2</c:v>
                </c:pt>
                <c:pt idx="934">
                  <c:v>6.4186082172777034E-2</c:v>
                </c:pt>
                <c:pt idx="935">
                  <c:v>6.416953790605362E-2</c:v>
                </c:pt>
                <c:pt idx="936">
                  <c:v>6.430138181497444E-2</c:v>
                </c:pt>
                <c:pt idx="937">
                  <c:v>6.4221172905632382E-2</c:v>
                </c:pt>
                <c:pt idx="938">
                  <c:v>6.4181914711724825E-2</c:v>
                </c:pt>
                <c:pt idx="939">
                  <c:v>6.4152454997892766E-2</c:v>
                </c:pt>
                <c:pt idx="940">
                  <c:v>6.4140175058510496E-2</c:v>
                </c:pt>
                <c:pt idx="941">
                  <c:v>6.41957253364593E-2</c:v>
                </c:pt>
                <c:pt idx="942">
                  <c:v>6.4178888603973944E-2</c:v>
                </c:pt>
                <c:pt idx="943">
                  <c:v>6.4183327943180782E-2</c:v>
                </c:pt>
                <c:pt idx="944">
                  <c:v>6.4504419201289603E-2</c:v>
                </c:pt>
                <c:pt idx="945">
                  <c:v>6.4177807003588078E-2</c:v>
                </c:pt>
                <c:pt idx="946">
                  <c:v>6.4165451168756688E-2</c:v>
                </c:pt>
                <c:pt idx="947">
                  <c:v>6.4179297702495697E-2</c:v>
                </c:pt>
                <c:pt idx="948">
                  <c:v>6.417096110964958E-2</c:v>
                </c:pt>
                <c:pt idx="949">
                  <c:v>6.4191298635417338E-2</c:v>
                </c:pt>
                <c:pt idx="950">
                  <c:v>6.4175547098559896E-2</c:v>
                </c:pt>
                <c:pt idx="951">
                  <c:v>6.4183864545860933E-2</c:v>
                </c:pt>
                <c:pt idx="952">
                  <c:v>6.4190956735141316E-2</c:v>
                </c:pt>
                <c:pt idx="953">
                  <c:v>6.4239692050621938E-2</c:v>
                </c:pt>
                <c:pt idx="954">
                  <c:v>6.4166187668940694E-2</c:v>
                </c:pt>
                <c:pt idx="955">
                  <c:v>6.4224242969709147E-2</c:v>
                </c:pt>
                <c:pt idx="956">
                  <c:v>6.4173767692651401E-2</c:v>
                </c:pt>
                <c:pt idx="957">
                  <c:v>6.4189601806749333E-2</c:v>
                </c:pt>
                <c:pt idx="958">
                  <c:v>6.4196936655358486E-2</c:v>
                </c:pt>
                <c:pt idx="959">
                  <c:v>6.4215255310416122E-2</c:v>
                </c:pt>
                <c:pt idx="960">
                  <c:v>6.4211883894734867E-2</c:v>
                </c:pt>
                <c:pt idx="961">
                  <c:v>6.4163437234895829E-2</c:v>
                </c:pt>
                <c:pt idx="962">
                  <c:v>6.4274132065027648E-2</c:v>
                </c:pt>
                <c:pt idx="963">
                  <c:v>6.4172410895324439E-2</c:v>
                </c:pt>
                <c:pt idx="964">
                  <c:v>6.4214293003561906E-2</c:v>
                </c:pt>
                <c:pt idx="965">
                  <c:v>6.4179528375645001E-2</c:v>
                </c:pt>
                <c:pt idx="966">
                  <c:v>6.4190038852583425E-2</c:v>
                </c:pt>
                <c:pt idx="967">
                  <c:v>6.4190845710178926E-2</c:v>
                </c:pt>
                <c:pt idx="968">
                  <c:v>6.4330993065677869E-2</c:v>
                </c:pt>
                <c:pt idx="969">
                  <c:v>6.4198856505086652E-2</c:v>
                </c:pt>
                <c:pt idx="970">
                  <c:v>6.42681859882447E-2</c:v>
                </c:pt>
                <c:pt idx="971">
                  <c:v>6.4221559861529096E-2</c:v>
                </c:pt>
                <c:pt idx="972">
                  <c:v>6.4191392061556204E-2</c:v>
                </c:pt>
                <c:pt idx="973">
                  <c:v>6.4214524299092954E-2</c:v>
                </c:pt>
                <c:pt idx="974">
                  <c:v>6.4216996852590552E-2</c:v>
                </c:pt>
                <c:pt idx="975">
                  <c:v>6.4183033169402826E-2</c:v>
                </c:pt>
                <c:pt idx="976">
                  <c:v>6.4185492135809347E-2</c:v>
                </c:pt>
                <c:pt idx="977">
                  <c:v>6.4170720955341681E-2</c:v>
                </c:pt>
                <c:pt idx="978">
                  <c:v>6.4206853914584958E-2</c:v>
                </c:pt>
                <c:pt idx="979">
                  <c:v>6.4201463242373122E-2</c:v>
                </c:pt>
                <c:pt idx="980">
                  <c:v>6.4152630794216944E-2</c:v>
                </c:pt>
                <c:pt idx="981">
                  <c:v>6.419482559942262E-2</c:v>
                </c:pt>
                <c:pt idx="982">
                  <c:v>6.4182126298181014E-2</c:v>
                </c:pt>
                <c:pt idx="983">
                  <c:v>6.4236698599122788E-2</c:v>
                </c:pt>
                <c:pt idx="984">
                  <c:v>6.4174713150555257E-2</c:v>
                </c:pt>
                <c:pt idx="985">
                  <c:v>6.4214038469341941E-2</c:v>
                </c:pt>
                <c:pt idx="986">
                  <c:v>6.423958494327231E-2</c:v>
                </c:pt>
                <c:pt idx="987">
                  <c:v>6.4223955605662617E-2</c:v>
                </c:pt>
                <c:pt idx="988">
                  <c:v>6.4220169524557294E-2</c:v>
                </c:pt>
                <c:pt idx="989">
                  <c:v>6.4232133065949409E-2</c:v>
                </c:pt>
                <c:pt idx="990">
                  <c:v>6.4220466954638608E-2</c:v>
                </c:pt>
                <c:pt idx="991">
                  <c:v>6.4207576084439444E-2</c:v>
                </c:pt>
                <c:pt idx="992">
                  <c:v>6.4164581506802487E-2</c:v>
                </c:pt>
                <c:pt idx="993">
                  <c:v>6.420478989916889E-2</c:v>
                </c:pt>
                <c:pt idx="994">
                  <c:v>6.4194838223150988E-2</c:v>
                </c:pt>
                <c:pt idx="995">
                  <c:v>6.4215526453663713E-2</c:v>
                </c:pt>
                <c:pt idx="996">
                  <c:v>6.4247875957143069E-2</c:v>
                </c:pt>
                <c:pt idx="997">
                  <c:v>6.4206218279118515E-2</c:v>
                </c:pt>
                <c:pt idx="998">
                  <c:v>6.4217475268995974E-2</c:v>
                </c:pt>
                <c:pt idx="999">
                  <c:v>6.4230626589387857E-2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81-409E-97C5-39D001D07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Environmental!$O$2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Environmental!$O$3:$O$1002</c:f>
              <c:numCache>
                <c:formatCode>0%</c:formatCode>
                <c:ptCount val="1000"/>
                <c:pt idx="0">
                  <c:v>9.7365081477973167E-2</c:v>
                </c:pt>
                <c:pt idx="1">
                  <c:v>9.6273208624359813E-2</c:v>
                </c:pt>
                <c:pt idx="2">
                  <c:v>9.6061579828420507E-2</c:v>
                </c:pt>
                <c:pt idx="3">
                  <c:v>9.6266047928937032E-2</c:v>
                </c:pt>
                <c:pt idx="4">
                  <c:v>9.612479223483554E-2</c:v>
                </c:pt>
                <c:pt idx="5">
                  <c:v>9.5690998979853073E-2</c:v>
                </c:pt>
                <c:pt idx="6">
                  <c:v>9.612871928925594E-2</c:v>
                </c:pt>
                <c:pt idx="7">
                  <c:v>9.658303091358339E-2</c:v>
                </c:pt>
                <c:pt idx="8">
                  <c:v>9.5883176110890408E-2</c:v>
                </c:pt>
                <c:pt idx="9">
                  <c:v>9.5939493385079649E-2</c:v>
                </c:pt>
                <c:pt idx="10">
                  <c:v>9.5980884416556791E-2</c:v>
                </c:pt>
                <c:pt idx="11">
                  <c:v>9.5705875063903101E-2</c:v>
                </c:pt>
                <c:pt idx="12">
                  <c:v>9.5981873969439302E-2</c:v>
                </c:pt>
                <c:pt idx="13">
                  <c:v>9.6085235393033638E-2</c:v>
                </c:pt>
                <c:pt idx="14">
                  <c:v>9.6269047913860192E-2</c:v>
                </c:pt>
                <c:pt idx="15">
                  <c:v>9.6118402269749062E-2</c:v>
                </c:pt>
                <c:pt idx="16">
                  <c:v>9.636814545308553E-2</c:v>
                </c:pt>
                <c:pt idx="17">
                  <c:v>9.5694911733151214E-2</c:v>
                </c:pt>
                <c:pt idx="18">
                  <c:v>9.6030207481907381E-2</c:v>
                </c:pt>
                <c:pt idx="19">
                  <c:v>9.6099084260002396E-2</c:v>
                </c:pt>
                <c:pt idx="20">
                  <c:v>9.5945526329537914E-2</c:v>
                </c:pt>
                <c:pt idx="21">
                  <c:v>9.6224334547933443E-2</c:v>
                </c:pt>
                <c:pt idx="22">
                  <c:v>9.5699693179728568E-2</c:v>
                </c:pt>
                <c:pt idx="23">
                  <c:v>9.6004870886201035E-2</c:v>
                </c:pt>
                <c:pt idx="24">
                  <c:v>9.5997786093236614E-2</c:v>
                </c:pt>
                <c:pt idx="25">
                  <c:v>9.6058444687886255E-2</c:v>
                </c:pt>
                <c:pt idx="26">
                  <c:v>9.5954874426121467E-2</c:v>
                </c:pt>
                <c:pt idx="27">
                  <c:v>9.6022257123498878E-2</c:v>
                </c:pt>
                <c:pt idx="28">
                  <c:v>9.5710895679829266E-2</c:v>
                </c:pt>
                <c:pt idx="29">
                  <c:v>9.6105773329024299E-2</c:v>
                </c:pt>
                <c:pt idx="30">
                  <c:v>9.6022026313027295E-2</c:v>
                </c:pt>
                <c:pt idx="31">
                  <c:v>9.5996928513749941E-2</c:v>
                </c:pt>
                <c:pt idx="32">
                  <c:v>9.6191412037107321E-2</c:v>
                </c:pt>
                <c:pt idx="33">
                  <c:v>9.5936277636479633E-2</c:v>
                </c:pt>
                <c:pt idx="34">
                  <c:v>9.5767363434265423E-2</c:v>
                </c:pt>
                <c:pt idx="35">
                  <c:v>9.6129634305335762E-2</c:v>
                </c:pt>
                <c:pt idx="36">
                  <c:v>9.6000148941631891E-2</c:v>
                </c:pt>
                <c:pt idx="37">
                  <c:v>9.61620210445705E-2</c:v>
                </c:pt>
                <c:pt idx="38">
                  <c:v>9.6110423788981242E-2</c:v>
                </c:pt>
                <c:pt idx="39">
                  <c:v>9.5998035512073962E-2</c:v>
                </c:pt>
                <c:pt idx="40">
                  <c:v>9.6007357854922371E-2</c:v>
                </c:pt>
                <c:pt idx="41">
                  <c:v>9.5705100471747642E-2</c:v>
                </c:pt>
                <c:pt idx="42">
                  <c:v>9.6080284050456127E-2</c:v>
                </c:pt>
                <c:pt idx="43">
                  <c:v>9.6145014434617232E-2</c:v>
                </c:pt>
                <c:pt idx="44">
                  <c:v>9.6055468871655503E-2</c:v>
                </c:pt>
                <c:pt idx="45">
                  <c:v>9.5982409250992759E-2</c:v>
                </c:pt>
                <c:pt idx="46">
                  <c:v>9.6017225221362565E-2</c:v>
                </c:pt>
                <c:pt idx="47">
                  <c:v>9.5910124643293279E-2</c:v>
                </c:pt>
                <c:pt idx="48">
                  <c:v>9.5689213893903197E-2</c:v>
                </c:pt>
                <c:pt idx="49">
                  <c:v>9.6334191569644165E-2</c:v>
                </c:pt>
                <c:pt idx="50">
                  <c:v>9.6116813513133795E-2</c:v>
                </c:pt>
                <c:pt idx="51">
                  <c:v>9.6027993773054335E-2</c:v>
                </c:pt>
                <c:pt idx="52">
                  <c:v>9.5990145393394663E-2</c:v>
                </c:pt>
                <c:pt idx="53">
                  <c:v>9.6296072474450239E-2</c:v>
                </c:pt>
                <c:pt idx="54">
                  <c:v>9.5877273217147216E-2</c:v>
                </c:pt>
                <c:pt idx="55">
                  <c:v>9.5703098649736723E-2</c:v>
                </c:pt>
                <c:pt idx="56">
                  <c:v>9.6022841788508201E-2</c:v>
                </c:pt>
                <c:pt idx="57">
                  <c:v>9.588691618180048E-2</c:v>
                </c:pt>
                <c:pt idx="58">
                  <c:v>9.6233469370449867E-2</c:v>
                </c:pt>
                <c:pt idx="59">
                  <c:v>9.6328871961013265E-2</c:v>
                </c:pt>
                <c:pt idx="60">
                  <c:v>9.6182275523804706E-2</c:v>
                </c:pt>
                <c:pt idx="61">
                  <c:v>9.57183239729677E-2</c:v>
                </c:pt>
                <c:pt idx="62">
                  <c:v>9.5942210213921741E-2</c:v>
                </c:pt>
                <c:pt idx="63">
                  <c:v>9.5942078170532435E-2</c:v>
                </c:pt>
                <c:pt idx="64">
                  <c:v>9.6030833881745867E-2</c:v>
                </c:pt>
                <c:pt idx="65">
                  <c:v>9.6143831218092154E-2</c:v>
                </c:pt>
                <c:pt idx="66">
                  <c:v>9.6069251823046681E-2</c:v>
                </c:pt>
                <c:pt idx="67">
                  <c:v>9.6098594572594967E-2</c:v>
                </c:pt>
                <c:pt idx="68">
                  <c:v>9.5687497691533091E-2</c:v>
                </c:pt>
                <c:pt idx="69">
                  <c:v>9.6359640173000416E-2</c:v>
                </c:pt>
                <c:pt idx="70">
                  <c:v>9.6071505738795637E-2</c:v>
                </c:pt>
                <c:pt idx="71">
                  <c:v>9.6020532346528464E-2</c:v>
                </c:pt>
                <c:pt idx="72">
                  <c:v>9.5811789839333944E-2</c:v>
                </c:pt>
                <c:pt idx="73">
                  <c:v>9.5987408573471697E-2</c:v>
                </c:pt>
                <c:pt idx="74">
                  <c:v>9.610830317440025E-2</c:v>
                </c:pt>
                <c:pt idx="75">
                  <c:v>9.6323788175110447E-2</c:v>
                </c:pt>
                <c:pt idx="76">
                  <c:v>9.617230292906026E-2</c:v>
                </c:pt>
                <c:pt idx="77">
                  <c:v>9.5712653054214544E-2</c:v>
                </c:pt>
                <c:pt idx="78">
                  <c:v>9.5884136613458473E-2</c:v>
                </c:pt>
                <c:pt idx="79">
                  <c:v>9.5958788090280425E-2</c:v>
                </c:pt>
                <c:pt idx="80">
                  <c:v>9.6177836173199444E-2</c:v>
                </c:pt>
                <c:pt idx="81">
                  <c:v>9.613777952164046E-2</c:v>
                </c:pt>
                <c:pt idx="82">
                  <c:v>9.6122187925850533E-2</c:v>
                </c:pt>
                <c:pt idx="83">
                  <c:v>9.5992991762784502E-2</c:v>
                </c:pt>
                <c:pt idx="84">
                  <c:v>9.5709391702739358E-2</c:v>
                </c:pt>
                <c:pt idx="85">
                  <c:v>9.5914951116544023E-2</c:v>
                </c:pt>
                <c:pt idx="86">
                  <c:v>9.7222235480250052E-2</c:v>
                </c:pt>
                <c:pt idx="87">
                  <c:v>9.601960227592321E-2</c:v>
                </c:pt>
                <c:pt idx="88">
                  <c:v>9.574973582314189E-2</c:v>
                </c:pt>
                <c:pt idx="89">
                  <c:v>9.5935594758473408E-2</c:v>
                </c:pt>
                <c:pt idx="90">
                  <c:v>9.5847383970963346E-2</c:v>
                </c:pt>
                <c:pt idx="91">
                  <c:v>9.5968883560717144E-2</c:v>
                </c:pt>
                <c:pt idx="92">
                  <c:v>9.5889321406445349E-2</c:v>
                </c:pt>
                <c:pt idx="93">
                  <c:v>9.6026610606819815E-2</c:v>
                </c:pt>
                <c:pt idx="94">
                  <c:v>9.606627548414913E-2</c:v>
                </c:pt>
                <c:pt idx="95">
                  <c:v>9.5686523834978165E-2</c:v>
                </c:pt>
                <c:pt idx="96">
                  <c:v>9.6294033499277454E-2</c:v>
                </c:pt>
                <c:pt idx="97">
                  <c:v>9.5954970442359205E-2</c:v>
                </c:pt>
                <c:pt idx="98">
                  <c:v>9.6769263790602189E-2</c:v>
                </c:pt>
                <c:pt idx="99">
                  <c:v>9.5998604503459734E-2</c:v>
                </c:pt>
                <c:pt idx="100">
                  <c:v>9.5974307882283089E-2</c:v>
                </c:pt>
                <c:pt idx="101">
                  <c:v>9.5895389804411424E-2</c:v>
                </c:pt>
                <c:pt idx="102">
                  <c:v>9.5999822564728013E-2</c:v>
                </c:pt>
                <c:pt idx="103">
                  <c:v>9.6292003540659976E-2</c:v>
                </c:pt>
                <c:pt idx="104">
                  <c:v>9.6285429149612509E-2</c:v>
                </c:pt>
                <c:pt idx="105">
                  <c:v>9.6293092643688113E-2</c:v>
                </c:pt>
                <c:pt idx="106">
                  <c:v>9.5961889630919492E-2</c:v>
                </c:pt>
                <c:pt idx="107">
                  <c:v>9.6039382556031352E-2</c:v>
                </c:pt>
                <c:pt idx="108">
                  <c:v>9.5922485399369373E-2</c:v>
                </c:pt>
                <c:pt idx="109">
                  <c:v>9.569072835798266E-2</c:v>
                </c:pt>
                <c:pt idx="110">
                  <c:v>9.6531124704683044E-2</c:v>
                </c:pt>
                <c:pt idx="111">
                  <c:v>9.5990451576436778E-2</c:v>
                </c:pt>
                <c:pt idx="112">
                  <c:v>9.6184589028026526E-2</c:v>
                </c:pt>
                <c:pt idx="113">
                  <c:v>9.6397986667867169E-2</c:v>
                </c:pt>
                <c:pt idx="114">
                  <c:v>9.6203396875409797E-2</c:v>
                </c:pt>
                <c:pt idx="115">
                  <c:v>9.574205045100119E-2</c:v>
                </c:pt>
                <c:pt idx="116">
                  <c:v>9.5963280559959174E-2</c:v>
                </c:pt>
                <c:pt idx="117">
                  <c:v>9.6087031663530845E-2</c:v>
                </c:pt>
                <c:pt idx="118">
                  <c:v>9.6032086182874329E-2</c:v>
                </c:pt>
                <c:pt idx="119">
                  <c:v>9.6007451961633933E-2</c:v>
                </c:pt>
                <c:pt idx="120">
                  <c:v>9.5686039810474049E-2</c:v>
                </c:pt>
                <c:pt idx="121">
                  <c:v>9.6011052549249229E-2</c:v>
                </c:pt>
                <c:pt idx="122">
                  <c:v>9.6050035458650138E-2</c:v>
                </c:pt>
                <c:pt idx="123">
                  <c:v>9.5903131357866059E-2</c:v>
                </c:pt>
                <c:pt idx="124">
                  <c:v>9.6094484207799272E-2</c:v>
                </c:pt>
                <c:pt idx="125">
                  <c:v>9.5940921587121225E-2</c:v>
                </c:pt>
                <c:pt idx="126">
                  <c:v>9.5953101323108636E-2</c:v>
                </c:pt>
                <c:pt idx="127">
                  <c:v>9.5691837006889102E-2</c:v>
                </c:pt>
                <c:pt idx="128">
                  <c:v>9.5931689180900045E-2</c:v>
                </c:pt>
                <c:pt idx="129">
                  <c:v>9.6125531048116192E-2</c:v>
                </c:pt>
                <c:pt idx="130">
                  <c:v>9.600414759144156E-2</c:v>
                </c:pt>
                <c:pt idx="131">
                  <c:v>9.6406140079358799E-2</c:v>
                </c:pt>
                <c:pt idx="132">
                  <c:v>9.6238288140211875E-2</c:v>
                </c:pt>
                <c:pt idx="133">
                  <c:v>9.5858087588415061E-2</c:v>
                </c:pt>
                <c:pt idx="134">
                  <c:v>9.5949115756014752E-2</c:v>
                </c:pt>
                <c:pt idx="135">
                  <c:v>9.5687731707084459E-2</c:v>
                </c:pt>
                <c:pt idx="136">
                  <c:v>9.5904459273612644E-2</c:v>
                </c:pt>
                <c:pt idx="137">
                  <c:v>9.695889402028475E-2</c:v>
                </c:pt>
                <c:pt idx="138">
                  <c:v>9.600235967872621E-2</c:v>
                </c:pt>
                <c:pt idx="139">
                  <c:v>9.625058138030658E-2</c:v>
                </c:pt>
                <c:pt idx="140">
                  <c:v>9.6071359286026961E-2</c:v>
                </c:pt>
                <c:pt idx="141">
                  <c:v>9.6117232928986232E-2</c:v>
                </c:pt>
                <c:pt idx="142">
                  <c:v>9.5937267921677616E-2</c:v>
                </c:pt>
                <c:pt idx="143">
                  <c:v>9.5709578048500055E-2</c:v>
                </c:pt>
                <c:pt idx="144">
                  <c:v>9.6013633891290417E-2</c:v>
                </c:pt>
                <c:pt idx="145">
                  <c:v>9.6399481843949142E-2</c:v>
                </c:pt>
                <c:pt idx="146">
                  <c:v>9.6013164159651054E-2</c:v>
                </c:pt>
                <c:pt idx="147">
                  <c:v>9.6877615376460169E-2</c:v>
                </c:pt>
                <c:pt idx="148">
                  <c:v>9.6027511309367639E-2</c:v>
                </c:pt>
                <c:pt idx="149">
                  <c:v>9.5684610769647072E-2</c:v>
                </c:pt>
                <c:pt idx="150">
                  <c:v>9.6302858168040975E-2</c:v>
                </c:pt>
                <c:pt idx="151">
                  <c:v>9.5912674824297467E-2</c:v>
                </c:pt>
                <c:pt idx="152">
                  <c:v>9.5936269620877548E-2</c:v>
                </c:pt>
                <c:pt idx="153">
                  <c:v>9.5995816157656677E-2</c:v>
                </c:pt>
                <c:pt idx="154">
                  <c:v>9.6046045448762704E-2</c:v>
                </c:pt>
                <c:pt idx="155">
                  <c:v>9.5733006947957722E-2</c:v>
                </c:pt>
                <c:pt idx="156">
                  <c:v>9.6119742784822326E-2</c:v>
                </c:pt>
                <c:pt idx="157">
                  <c:v>9.6145689772686546E-2</c:v>
                </c:pt>
                <c:pt idx="158">
                  <c:v>9.5909010189004246E-2</c:v>
                </c:pt>
                <c:pt idx="159">
                  <c:v>9.6054308564062801E-2</c:v>
                </c:pt>
                <c:pt idx="160">
                  <c:v>9.6210247822846082E-2</c:v>
                </c:pt>
                <c:pt idx="161">
                  <c:v>9.6116164407441987E-2</c:v>
                </c:pt>
                <c:pt idx="162">
                  <c:v>9.7084050763039248E-2</c:v>
                </c:pt>
                <c:pt idx="163">
                  <c:v>9.5697510830624416E-2</c:v>
                </c:pt>
                <c:pt idx="164">
                  <c:v>9.5974597315883967E-2</c:v>
                </c:pt>
                <c:pt idx="165">
                  <c:v>9.6184442323213243E-2</c:v>
                </c:pt>
                <c:pt idx="166">
                  <c:v>9.6094039956544211E-2</c:v>
                </c:pt>
                <c:pt idx="167">
                  <c:v>9.5980381883376986E-2</c:v>
                </c:pt>
                <c:pt idx="168">
                  <c:v>9.5688305089670314E-2</c:v>
                </c:pt>
                <c:pt idx="169">
                  <c:v>9.607166794125685E-2</c:v>
                </c:pt>
                <c:pt idx="170">
                  <c:v>9.6130058256693893E-2</c:v>
                </c:pt>
                <c:pt idx="171">
                  <c:v>9.5977627944959731E-2</c:v>
                </c:pt>
                <c:pt idx="172">
                  <c:v>9.6145491685930937E-2</c:v>
                </c:pt>
                <c:pt idx="173">
                  <c:v>9.5910122294136979E-2</c:v>
                </c:pt>
                <c:pt idx="174">
                  <c:v>9.600754256717399E-2</c:v>
                </c:pt>
                <c:pt idx="175">
                  <c:v>9.5704707365460467E-2</c:v>
                </c:pt>
                <c:pt idx="176">
                  <c:v>9.6102570112966107E-2</c:v>
                </c:pt>
                <c:pt idx="177">
                  <c:v>9.6120371167876154E-2</c:v>
                </c:pt>
                <c:pt idx="178">
                  <c:v>9.6415063966339504E-2</c:v>
                </c:pt>
                <c:pt idx="179">
                  <c:v>9.5999922965272322E-2</c:v>
                </c:pt>
                <c:pt idx="180">
                  <c:v>9.5928870898343635E-2</c:v>
                </c:pt>
                <c:pt idx="181">
                  <c:v>9.5826377095299758E-2</c:v>
                </c:pt>
                <c:pt idx="182">
                  <c:v>9.6017888713636299E-2</c:v>
                </c:pt>
                <c:pt idx="183">
                  <c:v>9.5708094072442865E-2</c:v>
                </c:pt>
                <c:pt idx="184">
                  <c:v>9.6119024762188365E-2</c:v>
                </c:pt>
                <c:pt idx="185">
                  <c:v>9.605299730533734E-2</c:v>
                </c:pt>
                <c:pt idx="186">
                  <c:v>9.6106518643642988E-2</c:v>
                </c:pt>
                <c:pt idx="187">
                  <c:v>9.6269179606254515E-2</c:v>
                </c:pt>
                <c:pt idx="188">
                  <c:v>9.6006979275266344E-2</c:v>
                </c:pt>
                <c:pt idx="189">
                  <c:v>9.6157074173821744E-2</c:v>
                </c:pt>
                <c:pt idx="190">
                  <c:v>9.5871932403642168E-2</c:v>
                </c:pt>
                <c:pt idx="191">
                  <c:v>9.5744478545643191E-2</c:v>
                </c:pt>
                <c:pt idx="192">
                  <c:v>9.5919039071101955E-2</c:v>
                </c:pt>
                <c:pt idx="193">
                  <c:v>9.6395852123108097E-2</c:v>
                </c:pt>
                <c:pt idx="194">
                  <c:v>9.6000577943832849E-2</c:v>
                </c:pt>
                <c:pt idx="195">
                  <c:v>9.6128497595598814E-2</c:v>
                </c:pt>
                <c:pt idx="196">
                  <c:v>9.6407692631650929E-2</c:v>
                </c:pt>
                <c:pt idx="197">
                  <c:v>9.6462085317257279E-2</c:v>
                </c:pt>
                <c:pt idx="198">
                  <c:v>9.5723240316320221E-2</c:v>
                </c:pt>
                <c:pt idx="199">
                  <c:v>9.6218094767811763E-2</c:v>
                </c:pt>
                <c:pt idx="200">
                  <c:v>9.5992046673858716E-2</c:v>
                </c:pt>
                <c:pt idx="201">
                  <c:v>9.5975395472616687E-2</c:v>
                </c:pt>
                <c:pt idx="202">
                  <c:v>9.6253192869923829E-2</c:v>
                </c:pt>
                <c:pt idx="203">
                  <c:v>9.5939984861557956E-2</c:v>
                </c:pt>
                <c:pt idx="204">
                  <c:v>9.5695092744627439E-2</c:v>
                </c:pt>
                <c:pt idx="205">
                  <c:v>9.6147973396383479E-2</c:v>
                </c:pt>
                <c:pt idx="206">
                  <c:v>9.6129257807164317E-2</c:v>
                </c:pt>
                <c:pt idx="207">
                  <c:v>9.6118549691499869E-2</c:v>
                </c:pt>
                <c:pt idx="208">
                  <c:v>9.6041890997403123E-2</c:v>
                </c:pt>
                <c:pt idx="209">
                  <c:v>9.591817010391597E-2</c:v>
                </c:pt>
                <c:pt idx="210">
                  <c:v>9.5942466780458258E-2</c:v>
                </c:pt>
                <c:pt idx="211">
                  <c:v>9.5703085863788076E-2</c:v>
                </c:pt>
                <c:pt idx="212">
                  <c:v>9.6220089865058908E-2</c:v>
                </c:pt>
                <c:pt idx="213">
                  <c:v>9.5831691710064962E-2</c:v>
                </c:pt>
                <c:pt idx="214">
                  <c:v>9.6000374288804438E-2</c:v>
                </c:pt>
                <c:pt idx="215">
                  <c:v>9.5870199358005531E-2</c:v>
                </c:pt>
                <c:pt idx="216">
                  <c:v>9.6020762193142581E-2</c:v>
                </c:pt>
                <c:pt idx="217">
                  <c:v>9.5765709887807471E-2</c:v>
                </c:pt>
                <c:pt idx="218">
                  <c:v>9.6093314739363292E-2</c:v>
                </c:pt>
                <c:pt idx="219">
                  <c:v>9.5932397241937126E-2</c:v>
                </c:pt>
                <c:pt idx="220">
                  <c:v>9.6534567827204668E-2</c:v>
                </c:pt>
                <c:pt idx="221">
                  <c:v>9.6042985888914148E-2</c:v>
                </c:pt>
                <c:pt idx="222">
                  <c:v>9.6038011287679498E-2</c:v>
                </c:pt>
                <c:pt idx="223">
                  <c:v>9.5873882787671533E-2</c:v>
                </c:pt>
                <c:pt idx="224">
                  <c:v>9.5987188792688499E-2</c:v>
                </c:pt>
                <c:pt idx="225">
                  <c:v>9.5883747464775529E-2</c:v>
                </c:pt>
                <c:pt idx="226">
                  <c:v>9.5687746224539225E-2</c:v>
                </c:pt>
                <c:pt idx="227">
                  <c:v>9.654068498352586E-2</c:v>
                </c:pt>
                <c:pt idx="228">
                  <c:v>9.6101990063429385E-2</c:v>
                </c:pt>
                <c:pt idx="229">
                  <c:v>9.5930591712918359E-2</c:v>
                </c:pt>
                <c:pt idx="230">
                  <c:v>9.6045560717753803E-2</c:v>
                </c:pt>
                <c:pt idx="231">
                  <c:v>9.6195693678625585E-2</c:v>
                </c:pt>
                <c:pt idx="232">
                  <c:v>9.5935439465351838E-2</c:v>
                </c:pt>
                <c:pt idx="233">
                  <c:v>9.625770602927175E-2</c:v>
                </c:pt>
                <c:pt idx="234">
                  <c:v>9.5687066295373421E-2</c:v>
                </c:pt>
                <c:pt idx="235">
                  <c:v>9.6425141431173728E-2</c:v>
                </c:pt>
                <c:pt idx="236">
                  <c:v>9.5950330961813823E-2</c:v>
                </c:pt>
                <c:pt idx="237">
                  <c:v>9.6158006306114943E-2</c:v>
                </c:pt>
                <c:pt idx="238">
                  <c:v>9.6163414135250605E-2</c:v>
                </c:pt>
                <c:pt idx="239">
                  <c:v>9.5956405420371191E-2</c:v>
                </c:pt>
                <c:pt idx="240">
                  <c:v>9.5693902971303452E-2</c:v>
                </c:pt>
                <c:pt idx="241">
                  <c:v>9.5892609346103691E-2</c:v>
                </c:pt>
                <c:pt idx="242">
                  <c:v>9.634277469535367E-2</c:v>
                </c:pt>
                <c:pt idx="243">
                  <c:v>9.6140722631254075E-2</c:v>
                </c:pt>
                <c:pt idx="244">
                  <c:v>9.6042826502941131E-2</c:v>
                </c:pt>
                <c:pt idx="245">
                  <c:v>9.5904297767943361E-2</c:v>
                </c:pt>
                <c:pt idx="246">
                  <c:v>9.5709739258355228E-2</c:v>
                </c:pt>
                <c:pt idx="247">
                  <c:v>9.5964747578286713E-2</c:v>
                </c:pt>
                <c:pt idx="248">
                  <c:v>9.6724247778179895E-2</c:v>
                </c:pt>
                <c:pt idx="249">
                  <c:v>9.6068093450843911E-2</c:v>
                </c:pt>
                <c:pt idx="250">
                  <c:v>9.6332679705631821E-2</c:v>
                </c:pt>
                <c:pt idx="251">
                  <c:v>9.6083002895989297E-2</c:v>
                </c:pt>
                <c:pt idx="252">
                  <c:v>9.6184206186721327E-2</c:v>
                </c:pt>
                <c:pt idx="253">
                  <c:v>9.6203441762437697E-2</c:v>
                </c:pt>
                <c:pt idx="254">
                  <c:v>9.6062702656067089E-2</c:v>
                </c:pt>
                <c:pt idx="255">
                  <c:v>9.582358418573636E-2</c:v>
                </c:pt>
                <c:pt idx="256">
                  <c:v>9.6043040127441748E-2</c:v>
                </c:pt>
                <c:pt idx="257">
                  <c:v>9.5965771820056195E-2</c:v>
                </c:pt>
                <c:pt idx="258">
                  <c:v>9.6007362232568796E-2</c:v>
                </c:pt>
                <c:pt idx="259">
                  <c:v>9.6315426393334999E-2</c:v>
                </c:pt>
                <c:pt idx="260">
                  <c:v>9.5961376316558961E-2</c:v>
                </c:pt>
                <c:pt idx="261">
                  <c:v>9.5700074527866816E-2</c:v>
                </c:pt>
                <c:pt idx="262">
                  <c:v>9.6080852120463425E-2</c:v>
                </c:pt>
                <c:pt idx="263">
                  <c:v>9.5904330166748278E-2</c:v>
                </c:pt>
                <c:pt idx="264">
                  <c:v>9.5988927152870274E-2</c:v>
                </c:pt>
                <c:pt idx="265">
                  <c:v>9.5825960153848436E-2</c:v>
                </c:pt>
                <c:pt idx="266">
                  <c:v>9.5694518753425786E-2</c:v>
                </c:pt>
                <c:pt idx="267">
                  <c:v>9.7118325413077577E-2</c:v>
                </c:pt>
                <c:pt idx="268">
                  <c:v>9.596216607979087E-2</c:v>
                </c:pt>
                <c:pt idx="269">
                  <c:v>9.5928120232601874E-2</c:v>
                </c:pt>
                <c:pt idx="270">
                  <c:v>9.6390206795837569E-2</c:v>
                </c:pt>
                <c:pt idx="271">
                  <c:v>9.6410319859436142E-2</c:v>
                </c:pt>
                <c:pt idx="272">
                  <c:v>9.5941889649659176E-2</c:v>
                </c:pt>
                <c:pt idx="273">
                  <c:v>9.6218632425838876E-2</c:v>
                </c:pt>
                <c:pt idx="274">
                  <c:v>9.6690816688852058E-2</c:v>
                </c:pt>
                <c:pt idx="275">
                  <c:v>9.6103086866119319E-2</c:v>
                </c:pt>
                <c:pt idx="276">
                  <c:v>9.6067820746513849E-2</c:v>
                </c:pt>
                <c:pt idx="277">
                  <c:v>9.6064673512689575E-2</c:v>
                </c:pt>
                <c:pt idx="278">
                  <c:v>9.5954421067103224E-2</c:v>
                </c:pt>
                <c:pt idx="279">
                  <c:v>9.6209309844474414E-2</c:v>
                </c:pt>
                <c:pt idx="280">
                  <c:v>9.5938927371244764E-2</c:v>
                </c:pt>
                <c:pt idx="281">
                  <c:v>9.6216295493888909E-2</c:v>
                </c:pt>
                <c:pt idx="282">
                  <c:v>9.5872416382418224E-2</c:v>
                </c:pt>
                <c:pt idx="283">
                  <c:v>9.5921178231503729E-2</c:v>
                </c:pt>
                <c:pt idx="284">
                  <c:v>9.6243038708988649E-2</c:v>
                </c:pt>
                <c:pt idx="285">
                  <c:v>9.6225091259123263E-2</c:v>
                </c:pt>
                <c:pt idx="286">
                  <c:v>9.6344481336903029E-2</c:v>
                </c:pt>
                <c:pt idx="287">
                  <c:v>9.672483590198723E-2</c:v>
                </c:pt>
                <c:pt idx="288">
                  <c:v>9.6064329666350076E-2</c:v>
                </c:pt>
                <c:pt idx="289">
                  <c:v>9.5992086064874652E-2</c:v>
                </c:pt>
                <c:pt idx="290">
                  <c:v>9.6317836898029696E-2</c:v>
                </c:pt>
                <c:pt idx="291">
                  <c:v>9.6142600146030099E-2</c:v>
                </c:pt>
                <c:pt idx="292">
                  <c:v>9.6162784967750548E-2</c:v>
                </c:pt>
                <c:pt idx="293">
                  <c:v>9.6034874363853634E-2</c:v>
                </c:pt>
                <c:pt idx="294">
                  <c:v>9.6175730676448773E-2</c:v>
                </c:pt>
                <c:pt idx="295">
                  <c:v>9.5955881512283694E-2</c:v>
                </c:pt>
                <c:pt idx="296">
                  <c:v>9.600333906529715E-2</c:v>
                </c:pt>
                <c:pt idx="297">
                  <c:v>9.6134062018473437E-2</c:v>
                </c:pt>
                <c:pt idx="298">
                  <c:v>9.6235643552555136E-2</c:v>
                </c:pt>
                <c:pt idx="299">
                  <c:v>9.6002071603540462E-2</c:v>
                </c:pt>
                <c:pt idx="300">
                  <c:v>9.626462078336763E-2</c:v>
                </c:pt>
                <c:pt idx="301">
                  <c:v>9.6084910229012555E-2</c:v>
                </c:pt>
                <c:pt idx="302">
                  <c:v>9.6112601509599951E-2</c:v>
                </c:pt>
                <c:pt idx="303">
                  <c:v>9.6014307204826552E-2</c:v>
                </c:pt>
                <c:pt idx="304">
                  <c:v>9.6235577062828398E-2</c:v>
                </c:pt>
                <c:pt idx="305">
                  <c:v>9.6033550939815235E-2</c:v>
                </c:pt>
                <c:pt idx="306">
                  <c:v>9.6197972717275079E-2</c:v>
                </c:pt>
                <c:pt idx="307">
                  <c:v>9.7103366824411216E-2</c:v>
                </c:pt>
                <c:pt idx="308">
                  <c:v>9.6038686367001358E-2</c:v>
                </c:pt>
                <c:pt idx="309">
                  <c:v>9.593843147915862E-2</c:v>
                </c:pt>
                <c:pt idx="310">
                  <c:v>9.6045375321539589E-2</c:v>
                </c:pt>
                <c:pt idx="311">
                  <c:v>9.6186376897230016E-2</c:v>
                </c:pt>
                <c:pt idx="312">
                  <c:v>9.6004367659437179E-2</c:v>
                </c:pt>
                <c:pt idx="313">
                  <c:v>9.5949353257021988E-2</c:v>
                </c:pt>
                <c:pt idx="314">
                  <c:v>9.5904487466272254E-2</c:v>
                </c:pt>
                <c:pt idx="315">
                  <c:v>9.5979977423031534E-2</c:v>
                </c:pt>
                <c:pt idx="316">
                  <c:v>9.6310075339850559E-2</c:v>
                </c:pt>
                <c:pt idx="317">
                  <c:v>9.6070418934191812E-2</c:v>
                </c:pt>
                <c:pt idx="318">
                  <c:v>9.5906468567756947E-2</c:v>
                </c:pt>
                <c:pt idx="319">
                  <c:v>9.595382474169846E-2</c:v>
                </c:pt>
                <c:pt idx="320">
                  <c:v>9.6641464138987207E-2</c:v>
                </c:pt>
                <c:pt idx="321">
                  <c:v>9.6032985967421935E-2</c:v>
                </c:pt>
                <c:pt idx="322">
                  <c:v>9.6158181745201854E-2</c:v>
                </c:pt>
                <c:pt idx="323">
                  <c:v>9.599676519388535E-2</c:v>
                </c:pt>
                <c:pt idx="324">
                  <c:v>9.6044021148157868E-2</c:v>
                </c:pt>
                <c:pt idx="325">
                  <c:v>9.6057741209527175E-2</c:v>
                </c:pt>
                <c:pt idx="326">
                  <c:v>9.6681445491150528E-2</c:v>
                </c:pt>
                <c:pt idx="327">
                  <c:v>9.6071810224458404E-2</c:v>
                </c:pt>
                <c:pt idx="328">
                  <c:v>9.5997304471574146E-2</c:v>
                </c:pt>
                <c:pt idx="329">
                  <c:v>9.6310972171265316E-2</c:v>
                </c:pt>
                <c:pt idx="330">
                  <c:v>9.6013802905707518E-2</c:v>
                </c:pt>
                <c:pt idx="331">
                  <c:v>9.6186420718179524E-2</c:v>
                </c:pt>
                <c:pt idx="332">
                  <c:v>9.6088389818099224E-2</c:v>
                </c:pt>
                <c:pt idx="333">
                  <c:v>9.5965566231807145E-2</c:v>
                </c:pt>
                <c:pt idx="334">
                  <c:v>9.5931418975479008E-2</c:v>
                </c:pt>
                <c:pt idx="335">
                  <c:v>9.6026083542740115E-2</c:v>
                </c:pt>
                <c:pt idx="336">
                  <c:v>9.6121564735654946E-2</c:v>
                </c:pt>
                <c:pt idx="337">
                  <c:v>9.6122530615633847E-2</c:v>
                </c:pt>
                <c:pt idx="338">
                  <c:v>9.6013872636886807E-2</c:v>
                </c:pt>
                <c:pt idx="339">
                  <c:v>9.6209092426783854E-2</c:v>
                </c:pt>
                <c:pt idx="340">
                  <c:v>9.6013006280110835E-2</c:v>
                </c:pt>
                <c:pt idx="341">
                  <c:v>9.6012244037711844E-2</c:v>
                </c:pt>
                <c:pt idx="342">
                  <c:v>9.6023168423009772E-2</c:v>
                </c:pt>
                <c:pt idx="343">
                  <c:v>9.5979714683200629E-2</c:v>
                </c:pt>
                <c:pt idx="344">
                  <c:v>9.5952431690450007E-2</c:v>
                </c:pt>
                <c:pt idx="345">
                  <c:v>9.6082180851008295E-2</c:v>
                </c:pt>
                <c:pt idx="346">
                  <c:v>9.604864922758212E-2</c:v>
                </c:pt>
                <c:pt idx="347">
                  <c:v>9.5844866448010213E-2</c:v>
                </c:pt>
                <c:pt idx="348">
                  <c:v>9.639622706312416E-2</c:v>
                </c:pt>
                <c:pt idx="349">
                  <c:v>9.6491796004172847E-2</c:v>
                </c:pt>
                <c:pt idx="350">
                  <c:v>9.6384946010511466E-2</c:v>
                </c:pt>
                <c:pt idx="351">
                  <c:v>9.6038446931816263E-2</c:v>
                </c:pt>
                <c:pt idx="352">
                  <c:v>9.6375487505499749E-2</c:v>
                </c:pt>
                <c:pt idx="353">
                  <c:v>9.6089359869502358E-2</c:v>
                </c:pt>
                <c:pt idx="354">
                  <c:v>9.6025644623149692E-2</c:v>
                </c:pt>
                <c:pt idx="355">
                  <c:v>9.6094020417432729E-2</c:v>
                </c:pt>
                <c:pt idx="356">
                  <c:v>9.6041271090083868E-2</c:v>
                </c:pt>
                <c:pt idx="357">
                  <c:v>9.626353447406566E-2</c:v>
                </c:pt>
                <c:pt idx="358">
                  <c:v>9.586469733693094E-2</c:v>
                </c:pt>
                <c:pt idx="359">
                  <c:v>9.602003044293192E-2</c:v>
                </c:pt>
                <c:pt idx="360">
                  <c:v>9.5963198091960591E-2</c:v>
                </c:pt>
                <c:pt idx="361">
                  <c:v>9.6457618737222875E-2</c:v>
                </c:pt>
                <c:pt idx="362">
                  <c:v>9.6320306769319422E-2</c:v>
                </c:pt>
                <c:pt idx="363">
                  <c:v>9.6899900081652918E-2</c:v>
                </c:pt>
                <c:pt idx="364">
                  <c:v>9.6084578668237663E-2</c:v>
                </c:pt>
                <c:pt idx="365">
                  <c:v>9.6170281211072989E-2</c:v>
                </c:pt>
                <c:pt idx="366">
                  <c:v>9.6445654720693386E-2</c:v>
                </c:pt>
                <c:pt idx="367">
                  <c:v>9.7264160042647402E-2</c:v>
                </c:pt>
                <c:pt idx="368">
                  <c:v>9.6260735223063332E-2</c:v>
                </c:pt>
                <c:pt idx="369">
                  <c:v>9.6023757424293102E-2</c:v>
                </c:pt>
                <c:pt idx="370">
                  <c:v>9.6420713474397346E-2</c:v>
                </c:pt>
                <c:pt idx="371">
                  <c:v>9.6430603042891846E-2</c:v>
                </c:pt>
                <c:pt idx="372">
                  <c:v>9.6011707604670787E-2</c:v>
                </c:pt>
                <c:pt idx="373">
                  <c:v>9.6236241228827499E-2</c:v>
                </c:pt>
                <c:pt idx="374">
                  <c:v>9.6289805360119357E-2</c:v>
                </c:pt>
                <c:pt idx="375">
                  <c:v>9.6116168148505432E-2</c:v>
                </c:pt>
                <c:pt idx="376">
                  <c:v>9.6070981893676882E-2</c:v>
                </c:pt>
                <c:pt idx="377">
                  <c:v>9.5973759020982777E-2</c:v>
                </c:pt>
                <c:pt idx="378">
                  <c:v>9.5873779639374823E-2</c:v>
                </c:pt>
                <c:pt idx="379">
                  <c:v>9.5999856723012908E-2</c:v>
                </c:pt>
                <c:pt idx="380">
                  <c:v>9.5977182837331171E-2</c:v>
                </c:pt>
                <c:pt idx="381">
                  <c:v>9.5887732207714904E-2</c:v>
                </c:pt>
                <c:pt idx="382">
                  <c:v>9.6054780717659993E-2</c:v>
                </c:pt>
                <c:pt idx="383">
                  <c:v>9.601406070221967E-2</c:v>
                </c:pt>
                <c:pt idx="384">
                  <c:v>9.5984346276656349E-2</c:v>
                </c:pt>
                <c:pt idx="385">
                  <c:v>9.6096283285504125E-2</c:v>
                </c:pt>
                <c:pt idx="386">
                  <c:v>9.5917056370688383E-2</c:v>
                </c:pt>
                <c:pt idx="387">
                  <c:v>9.6199149419520208E-2</c:v>
                </c:pt>
                <c:pt idx="388">
                  <c:v>9.5962803706254735E-2</c:v>
                </c:pt>
                <c:pt idx="389">
                  <c:v>9.6073753956353689E-2</c:v>
                </c:pt>
                <c:pt idx="390">
                  <c:v>9.5837163901774547E-2</c:v>
                </c:pt>
                <c:pt idx="391">
                  <c:v>9.6102211600240961E-2</c:v>
                </c:pt>
                <c:pt idx="392">
                  <c:v>9.6233973639659659E-2</c:v>
                </c:pt>
                <c:pt idx="393">
                  <c:v>9.6484596832347905E-2</c:v>
                </c:pt>
                <c:pt idx="394">
                  <c:v>9.6073896284188665E-2</c:v>
                </c:pt>
                <c:pt idx="395">
                  <c:v>9.6039981395712834E-2</c:v>
                </c:pt>
                <c:pt idx="396">
                  <c:v>9.6670038014122259E-2</c:v>
                </c:pt>
                <c:pt idx="397">
                  <c:v>9.6448532445399235E-2</c:v>
                </c:pt>
                <c:pt idx="398">
                  <c:v>9.676517377964719E-2</c:v>
                </c:pt>
                <c:pt idx="399">
                  <c:v>9.6086398263154529E-2</c:v>
                </c:pt>
                <c:pt idx="400">
                  <c:v>9.6216535138778314E-2</c:v>
                </c:pt>
                <c:pt idx="401">
                  <c:v>9.626704096925591E-2</c:v>
                </c:pt>
                <c:pt idx="402">
                  <c:v>9.6027732358124659E-2</c:v>
                </c:pt>
                <c:pt idx="403">
                  <c:v>9.6160269442949586E-2</c:v>
                </c:pt>
                <c:pt idx="404">
                  <c:v>9.6282603760892149E-2</c:v>
                </c:pt>
                <c:pt idx="405">
                  <c:v>9.6160194008644478E-2</c:v>
                </c:pt>
                <c:pt idx="406">
                  <c:v>9.5870723700557131E-2</c:v>
                </c:pt>
                <c:pt idx="407">
                  <c:v>9.632736723748328E-2</c:v>
                </c:pt>
                <c:pt idx="408">
                  <c:v>9.6068912381213137E-2</c:v>
                </c:pt>
                <c:pt idx="409">
                  <c:v>9.5892852765931319E-2</c:v>
                </c:pt>
                <c:pt idx="410">
                  <c:v>9.6115722275509782E-2</c:v>
                </c:pt>
                <c:pt idx="411">
                  <c:v>9.6101434253024878E-2</c:v>
                </c:pt>
                <c:pt idx="412">
                  <c:v>9.6210399563336643E-2</c:v>
                </c:pt>
                <c:pt idx="413">
                  <c:v>9.5844958782251979E-2</c:v>
                </c:pt>
                <c:pt idx="414">
                  <c:v>9.6614152012759413E-2</c:v>
                </c:pt>
                <c:pt idx="415">
                  <c:v>9.6035680854525546E-2</c:v>
                </c:pt>
                <c:pt idx="416">
                  <c:v>9.6040829296637445E-2</c:v>
                </c:pt>
                <c:pt idx="417">
                  <c:v>9.6092827420660276E-2</c:v>
                </c:pt>
                <c:pt idx="418">
                  <c:v>9.5920911551575005E-2</c:v>
                </c:pt>
                <c:pt idx="419">
                  <c:v>9.6565783829865609E-2</c:v>
                </c:pt>
                <c:pt idx="420">
                  <c:v>9.612839045135306E-2</c:v>
                </c:pt>
                <c:pt idx="421">
                  <c:v>9.5934410250317875E-2</c:v>
                </c:pt>
                <c:pt idx="422">
                  <c:v>9.6251794933573331E-2</c:v>
                </c:pt>
                <c:pt idx="423">
                  <c:v>9.5931904967764714E-2</c:v>
                </c:pt>
                <c:pt idx="424">
                  <c:v>9.6199924443483159E-2</c:v>
                </c:pt>
                <c:pt idx="425">
                  <c:v>9.667496163521791E-2</c:v>
                </c:pt>
                <c:pt idx="426">
                  <c:v>9.6055580941482588E-2</c:v>
                </c:pt>
                <c:pt idx="427">
                  <c:v>9.599346554462862E-2</c:v>
                </c:pt>
                <c:pt idx="428">
                  <c:v>9.643865897135398E-2</c:v>
                </c:pt>
                <c:pt idx="429">
                  <c:v>9.5882229427540211E-2</c:v>
                </c:pt>
                <c:pt idx="430">
                  <c:v>9.5976252786021773E-2</c:v>
                </c:pt>
                <c:pt idx="431">
                  <c:v>9.5848171336064644E-2</c:v>
                </c:pt>
                <c:pt idx="432">
                  <c:v>9.6386769333711139E-2</c:v>
                </c:pt>
                <c:pt idx="433">
                  <c:v>9.6029154878627523E-2</c:v>
                </c:pt>
                <c:pt idx="434">
                  <c:v>9.6138501646843788E-2</c:v>
                </c:pt>
                <c:pt idx="435">
                  <c:v>9.6080551731846306E-2</c:v>
                </c:pt>
                <c:pt idx="436">
                  <c:v>9.6382542255284157E-2</c:v>
                </c:pt>
                <c:pt idx="437">
                  <c:v>9.5984379749950013E-2</c:v>
                </c:pt>
                <c:pt idx="438">
                  <c:v>9.6203161014779312E-2</c:v>
                </c:pt>
                <c:pt idx="439">
                  <c:v>9.6253833907923275E-2</c:v>
                </c:pt>
                <c:pt idx="440">
                  <c:v>9.60496824434076E-2</c:v>
                </c:pt>
                <c:pt idx="441">
                  <c:v>9.6170990103257997E-2</c:v>
                </c:pt>
                <c:pt idx="442">
                  <c:v>9.5964899773115897E-2</c:v>
                </c:pt>
                <c:pt idx="443">
                  <c:v>9.6266145613893225E-2</c:v>
                </c:pt>
                <c:pt idx="444">
                  <c:v>9.6206474495486125E-2</c:v>
                </c:pt>
                <c:pt idx="445">
                  <c:v>9.6363282571038128E-2</c:v>
                </c:pt>
                <c:pt idx="446">
                  <c:v>9.6191331476863498E-2</c:v>
                </c:pt>
                <c:pt idx="447">
                  <c:v>9.7020531260683801E-2</c:v>
                </c:pt>
                <c:pt idx="448">
                  <c:v>9.6269343735329999E-2</c:v>
                </c:pt>
                <c:pt idx="449">
                  <c:v>9.6001250879096112E-2</c:v>
                </c:pt>
                <c:pt idx="450">
                  <c:v>9.6020332629616026E-2</c:v>
                </c:pt>
                <c:pt idx="451">
                  <c:v>9.6128571439714372E-2</c:v>
                </c:pt>
                <c:pt idx="452">
                  <c:v>9.6709949911227083E-2</c:v>
                </c:pt>
                <c:pt idx="453">
                  <c:v>9.6077813102375967E-2</c:v>
                </c:pt>
                <c:pt idx="454">
                  <c:v>9.5958391684905164E-2</c:v>
                </c:pt>
                <c:pt idx="455">
                  <c:v>9.6198395790856442E-2</c:v>
                </c:pt>
                <c:pt idx="456">
                  <c:v>9.6110178078933794E-2</c:v>
                </c:pt>
                <c:pt idx="457">
                  <c:v>9.618988726523664E-2</c:v>
                </c:pt>
                <c:pt idx="458">
                  <c:v>9.6229914427481703E-2</c:v>
                </c:pt>
                <c:pt idx="459">
                  <c:v>9.6115038086599464E-2</c:v>
                </c:pt>
                <c:pt idx="460">
                  <c:v>9.6094051570543765E-2</c:v>
                </c:pt>
                <c:pt idx="461">
                  <c:v>9.5997570406947202E-2</c:v>
                </c:pt>
                <c:pt idx="462">
                  <c:v>9.592938446235362E-2</c:v>
                </c:pt>
                <c:pt idx="463">
                  <c:v>9.6136204873889158E-2</c:v>
                </c:pt>
                <c:pt idx="464">
                  <c:v>9.650927574915405E-2</c:v>
                </c:pt>
                <c:pt idx="465">
                  <c:v>9.6051709075824956E-2</c:v>
                </c:pt>
                <c:pt idx="466">
                  <c:v>9.5880200601279678E-2</c:v>
                </c:pt>
                <c:pt idx="467">
                  <c:v>9.6234397029409086E-2</c:v>
                </c:pt>
                <c:pt idx="468">
                  <c:v>9.6613183474513795E-2</c:v>
                </c:pt>
                <c:pt idx="469">
                  <c:v>9.5883577744931184E-2</c:v>
                </c:pt>
                <c:pt idx="470">
                  <c:v>9.5952581825998515E-2</c:v>
                </c:pt>
                <c:pt idx="471">
                  <c:v>9.6161295813231101E-2</c:v>
                </c:pt>
                <c:pt idx="472">
                  <c:v>9.5983340749860521E-2</c:v>
                </c:pt>
                <c:pt idx="473">
                  <c:v>9.5893942854081995E-2</c:v>
                </c:pt>
                <c:pt idx="474">
                  <c:v>9.6213475667027704E-2</c:v>
                </c:pt>
                <c:pt idx="475">
                  <c:v>9.6002823433633255E-2</c:v>
                </c:pt>
                <c:pt idx="476">
                  <c:v>9.6515759186403136E-2</c:v>
                </c:pt>
                <c:pt idx="477">
                  <c:v>9.6173531048767441E-2</c:v>
                </c:pt>
                <c:pt idx="478">
                  <c:v>9.5981795396052019E-2</c:v>
                </c:pt>
                <c:pt idx="479">
                  <c:v>9.5866895895130852E-2</c:v>
                </c:pt>
                <c:pt idx="480">
                  <c:v>9.6109738139291329E-2</c:v>
                </c:pt>
                <c:pt idx="481">
                  <c:v>9.6263222207413512E-2</c:v>
                </c:pt>
                <c:pt idx="482">
                  <c:v>9.6139812124607385E-2</c:v>
                </c:pt>
                <c:pt idx="483">
                  <c:v>9.6007459459931249E-2</c:v>
                </c:pt>
                <c:pt idx="484">
                  <c:v>9.5998888169746277E-2</c:v>
                </c:pt>
                <c:pt idx="485">
                  <c:v>9.5996373820153524E-2</c:v>
                </c:pt>
                <c:pt idx="486">
                  <c:v>9.6018970408763685E-2</c:v>
                </c:pt>
                <c:pt idx="487">
                  <c:v>9.6119078406792943E-2</c:v>
                </c:pt>
                <c:pt idx="488">
                  <c:v>9.6040187902892538E-2</c:v>
                </c:pt>
                <c:pt idx="489">
                  <c:v>9.6047179041299682E-2</c:v>
                </c:pt>
                <c:pt idx="490">
                  <c:v>9.6302376771159451E-2</c:v>
                </c:pt>
                <c:pt idx="491">
                  <c:v>9.6207739713441057E-2</c:v>
                </c:pt>
                <c:pt idx="492">
                  <c:v>9.6315395853594651E-2</c:v>
                </c:pt>
                <c:pt idx="493">
                  <c:v>9.6267021876529343E-2</c:v>
                </c:pt>
                <c:pt idx="494">
                  <c:v>9.5972614872479919E-2</c:v>
                </c:pt>
                <c:pt idx="495">
                  <c:v>9.6645534979629494E-2</c:v>
                </c:pt>
                <c:pt idx="496">
                  <c:v>9.6188126751055689E-2</c:v>
                </c:pt>
                <c:pt idx="497">
                  <c:v>9.6554344004543519E-2</c:v>
                </c:pt>
                <c:pt idx="498">
                  <c:v>9.6632835730385849E-2</c:v>
                </c:pt>
                <c:pt idx="499">
                  <c:v>9.6117952043826949E-2</c:v>
                </c:pt>
                <c:pt idx="500">
                  <c:v>9.5891086242953574E-2</c:v>
                </c:pt>
                <c:pt idx="501">
                  <c:v>9.6377493410450335E-2</c:v>
                </c:pt>
                <c:pt idx="502">
                  <c:v>9.6338108147301219E-2</c:v>
                </c:pt>
                <c:pt idx="503">
                  <c:v>9.6057677236413133E-2</c:v>
                </c:pt>
                <c:pt idx="504">
                  <c:v>9.5999690681481342E-2</c:v>
                </c:pt>
                <c:pt idx="505">
                  <c:v>9.6005497839003182E-2</c:v>
                </c:pt>
                <c:pt idx="506">
                  <c:v>9.6166741117545029E-2</c:v>
                </c:pt>
                <c:pt idx="507">
                  <c:v>9.5880091548226548E-2</c:v>
                </c:pt>
                <c:pt idx="508">
                  <c:v>9.6062819144784373E-2</c:v>
                </c:pt>
                <c:pt idx="509">
                  <c:v>9.5975069137668831E-2</c:v>
                </c:pt>
                <c:pt idx="510">
                  <c:v>9.6278197778239552E-2</c:v>
                </c:pt>
                <c:pt idx="511">
                  <c:v>9.6889330290096665E-2</c:v>
                </c:pt>
                <c:pt idx="512">
                  <c:v>9.6244862470597367E-2</c:v>
                </c:pt>
                <c:pt idx="513">
                  <c:v>9.6561816573775161E-2</c:v>
                </c:pt>
                <c:pt idx="514">
                  <c:v>9.6103230945723137E-2</c:v>
                </c:pt>
                <c:pt idx="515">
                  <c:v>9.614285648725289E-2</c:v>
                </c:pt>
                <c:pt idx="516">
                  <c:v>9.6312795841202531E-2</c:v>
                </c:pt>
                <c:pt idx="517">
                  <c:v>9.6249123187473362E-2</c:v>
                </c:pt>
                <c:pt idx="518">
                  <c:v>9.5897487482550628E-2</c:v>
                </c:pt>
                <c:pt idx="519">
                  <c:v>9.613383781929459E-2</c:v>
                </c:pt>
                <c:pt idx="520">
                  <c:v>9.6156481966076138E-2</c:v>
                </c:pt>
                <c:pt idx="521">
                  <c:v>9.6255006225152095E-2</c:v>
                </c:pt>
                <c:pt idx="522">
                  <c:v>9.6358498452234001E-2</c:v>
                </c:pt>
                <c:pt idx="523">
                  <c:v>9.6296521223034504E-2</c:v>
                </c:pt>
                <c:pt idx="524">
                  <c:v>9.6321828193912967E-2</c:v>
                </c:pt>
                <c:pt idx="525">
                  <c:v>9.6329189958372211E-2</c:v>
                </c:pt>
                <c:pt idx="526">
                  <c:v>9.5942789812892046E-2</c:v>
                </c:pt>
                <c:pt idx="527">
                  <c:v>9.6607395114505223E-2</c:v>
                </c:pt>
                <c:pt idx="528">
                  <c:v>9.6347118990666031E-2</c:v>
                </c:pt>
                <c:pt idx="529">
                  <c:v>9.5930167950455225E-2</c:v>
                </c:pt>
                <c:pt idx="530">
                  <c:v>9.5854846171307032E-2</c:v>
                </c:pt>
                <c:pt idx="531">
                  <c:v>9.6174103420598581E-2</c:v>
                </c:pt>
                <c:pt idx="532">
                  <c:v>9.5974738337696403E-2</c:v>
                </c:pt>
                <c:pt idx="533">
                  <c:v>9.5972164221076794E-2</c:v>
                </c:pt>
                <c:pt idx="534">
                  <c:v>9.5980057111082095E-2</c:v>
                </c:pt>
                <c:pt idx="535">
                  <c:v>9.6098709246689173E-2</c:v>
                </c:pt>
                <c:pt idx="536">
                  <c:v>9.5841889709126465E-2</c:v>
                </c:pt>
                <c:pt idx="537">
                  <c:v>9.5982497452964374E-2</c:v>
                </c:pt>
                <c:pt idx="538">
                  <c:v>9.6129773274703956E-2</c:v>
                </c:pt>
                <c:pt idx="539">
                  <c:v>9.5992901780903347E-2</c:v>
                </c:pt>
                <c:pt idx="540">
                  <c:v>9.6017309969548312E-2</c:v>
                </c:pt>
                <c:pt idx="541">
                  <c:v>9.6299874842620412E-2</c:v>
                </c:pt>
                <c:pt idx="542">
                  <c:v>9.6162492264464161E-2</c:v>
                </c:pt>
                <c:pt idx="543">
                  <c:v>9.6022947669641104E-2</c:v>
                </c:pt>
                <c:pt idx="544">
                  <c:v>9.6077148017848946E-2</c:v>
                </c:pt>
                <c:pt idx="545">
                  <c:v>9.6195865845006667E-2</c:v>
                </c:pt>
                <c:pt idx="546">
                  <c:v>9.5980568917994377E-2</c:v>
                </c:pt>
                <c:pt idx="547">
                  <c:v>9.6138691605708176E-2</c:v>
                </c:pt>
                <c:pt idx="548">
                  <c:v>9.7134832451408221E-2</c:v>
                </c:pt>
                <c:pt idx="549">
                  <c:v>9.6189514247745314E-2</c:v>
                </c:pt>
                <c:pt idx="550">
                  <c:v>9.6162263009761884E-2</c:v>
                </c:pt>
                <c:pt idx="551">
                  <c:v>9.6158962129335598E-2</c:v>
                </c:pt>
                <c:pt idx="552">
                  <c:v>9.6111016787330347E-2</c:v>
                </c:pt>
                <c:pt idx="553">
                  <c:v>9.6075728931177107E-2</c:v>
                </c:pt>
                <c:pt idx="554">
                  <c:v>9.5897653444774036E-2</c:v>
                </c:pt>
                <c:pt idx="555">
                  <c:v>9.599724788032124E-2</c:v>
                </c:pt>
                <c:pt idx="556">
                  <c:v>9.596561621702393E-2</c:v>
                </c:pt>
                <c:pt idx="557">
                  <c:v>9.6374059999732475E-2</c:v>
                </c:pt>
                <c:pt idx="558">
                  <c:v>9.7697014246170832E-2</c:v>
                </c:pt>
                <c:pt idx="559">
                  <c:v>9.6107969450464611E-2</c:v>
                </c:pt>
                <c:pt idx="560">
                  <c:v>9.5952682067374978E-2</c:v>
                </c:pt>
                <c:pt idx="561">
                  <c:v>9.6185378809374833E-2</c:v>
                </c:pt>
                <c:pt idx="562">
                  <c:v>9.598058812364349E-2</c:v>
                </c:pt>
                <c:pt idx="563">
                  <c:v>9.5979086620482573E-2</c:v>
                </c:pt>
                <c:pt idx="564">
                  <c:v>9.6033019999911151E-2</c:v>
                </c:pt>
                <c:pt idx="565">
                  <c:v>9.5952217590762501E-2</c:v>
                </c:pt>
                <c:pt idx="566">
                  <c:v>9.6418043964720493E-2</c:v>
                </c:pt>
                <c:pt idx="567">
                  <c:v>9.5989299029320047E-2</c:v>
                </c:pt>
                <c:pt idx="568">
                  <c:v>9.5934201109105735E-2</c:v>
                </c:pt>
                <c:pt idx="569">
                  <c:v>9.6011680586252354E-2</c:v>
                </c:pt>
                <c:pt idx="570">
                  <c:v>9.5917382845548488E-2</c:v>
                </c:pt>
                <c:pt idx="571">
                  <c:v>9.6001618864820212E-2</c:v>
                </c:pt>
                <c:pt idx="572">
                  <c:v>9.6018569077452889E-2</c:v>
                </c:pt>
                <c:pt idx="573">
                  <c:v>9.5992905191054273E-2</c:v>
                </c:pt>
                <c:pt idx="574">
                  <c:v>9.5915417447637236E-2</c:v>
                </c:pt>
                <c:pt idx="575">
                  <c:v>9.6327011007690921E-2</c:v>
                </c:pt>
                <c:pt idx="576">
                  <c:v>9.6136595269841321E-2</c:v>
                </c:pt>
                <c:pt idx="577">
                  <c:v>9.5955105915607686E-2</c:v>
                </c:pt>
                <c:pt idx="578">
                  <c:v>9.5957817962846206E-2</c:v>
                </c:pt>
                <c:pt idx="579">
                  <c:v>9.6015373380298738E-2</c:v>
                </c:pt>
                <c:pt idx="580">
                  <c:v>9.6501709816894238E-2</c:v>
                </c:pt>
                <c:pt idx="581">
                  <c:v>9.6128024285487917E-2</c:v>
                </c:pt>
                <c:pt idx="582">
                  <c:v>9.6167689216417149E-2</c:v>
                </c:pt>
                <c:pt idx="583">
                  <c:v>9.6734304237012972E-2</c:v>
                </c:pt>
                <c:pt idx="584">
                  <c:v>9.6201292099933541E-2</c:v>
                </c:pt>
                <c:pt idx="585">
                  <c:v>9.5967397487951384E-2</c:v>
                </c:pt>
                <c:pt idx="586">
                  <c:v>9.6882453868252505E-2</c:v>
                </c:pt>
                <c:pt idx="587">
                  <c:v>9.6023404821282701E-2</c:v>
                </c:pt>
                <c:pt idx="588">
                  <c:v>9.5947842885829665E-2</c:v>
                </c:pt>
                <c:pt idx="589">
                  <c:v>9.6141520268942363E-2</c:v>
                </c:pt>
                <c:pt idx="590">
                  <c:v>9.6257255978370926E-2</c:v>
                </c:pt>
                <c:pt idx="591">
                  <c:v>9.6075841679246723E-2</c:v>
                </c:pt>
                <c:pt idx="592">
                  <c:v>9.6106822031116701E-2</c:v>
                </c:pt>
                <c:pt idx="593">
                  <c:v>9.6072954352289658E-2</c:v>
                </c:pt>
                <c:pt idx="594">
                  <c:v>9.5978825838297338E-2</c:v>
                </c:pt>
                <c:pt idx="595">
                  <c:v>9.6200124872982989E-2</c:v>
                </c:pt>
                <c:pt idx="596">
                  <c:v>9.5930368138041511E-2</c:v>
                </c:pt>
                <c:pt idx="597">
                  <c:v>9.6080124269570355E-2</c:v>
                </c:pt>
                <c:pt idx="598">
                  <c:v>9.6776949222193639E-2</c:v>
                </c:pt>
                <c:pt idx="599">
                  <c:v>9.6035369310568455E-2</c:v>
                </c:pt>
                <c:pt idx="600">
                  <c:v>9.6414219445256327E-2</c:v>
                </c:pt>
                <c:pt idx="601">
                  <c:v>9.6138420301460817E-2</c:v>
                </c:pt>
                <c:pt idx="602">
                  <c:v>9.6069172272567685E-2</c:v>
                </c:pt>
                <c:pt idx="603">
                  <c:v>9.6188526181935255E-2</c:v>
                </c:pt>
                <c:pt idx="604">
                  <c:v>9.6121527060360965E-2</c:v>
                </c:pt>
                <c:pt idx="605">
                  <c:v>9.6163611959709239E-2</c:v>
                </c:pt>
                <c:pt idx="606">
                  <c:v>9.6499814672795337E-2</c:v>
                </c:pt>
                <c:pt idx="607">
                  <c:v>9.623299986673943E-2</c:v>
                </c:pt>
                <c:pt idx="608">
                  <c:v>9.6181084235189729E-2</c:v>
                </c:pt>
                <c:pt idx="609">
                  <c:v>9.6041244347516957E-2</c:v>
                </c:pt>
                <c:pt idx="610">
                  <c:v>9.5966612751926181E-2</c:v>
                </c:pt>
                <c:pt idx="611">
                  <c:v>9.6222564407628206E-2</c:v>
                </c:pt>
                <c:pt idx="612">
                  <c:v>9.5942826512343815E-2</c:v>
                </c:pt>
                <c:pt idx="613">
                  <c:v>9.587743318896999E-2</c:v>
                </c:pt>
                <c:pt idx="614">
                  <c:v>9.6121904038198536E-2</c:v>
                </c:pt>
                <c:pt idx="615">
                  <c:v>9.5934662568791865E-2</c:v>
                </c:pt>
                <c:pt idx="616">
                  <c:v>9.6070777533822829E-2</c:v>
                </c:pt>
                <c:pt idx="617">
                  <c:v>9.6053146615968463E-2</c:v>
                </c:pt>
                <c:pt idx="618">
                  <c:v>9.6310060165322245E-2</c:v>
                </c:pt>
                <c:pt idx="619">
                  <c:v>9.5982019404921765E-2</c:v>
                </c:pt>
                <c:pt idx="620">
                  <c:v>9.658694020244607E-2</c:v>
                </c:pt>
                <c:pt idx="621">
                  <c:v>9.6140510517098723E-2</c:v>
                </c:pt>
                <c:pt idx="622">
                  <c:v>9.5902642171928273E-2</c:v>
                </c:pt>
                <c:pt idx="623">
                  <c:v>9.6054318538955602E-2</c:v>
                </c:pt>
                <c:pt idx="624">
                  <c:v>9.6094750223164022E-2</c:v>
                </c:pt>
                <c:pt idx="625">
                  <c:v>9.5996808027049407E-2</c:v>
                </c:pt>
                <c:pt idx="626">
                  <c:v>9.6061876585572123E-2</c:v>
                </c:pt>
                <c:pt idx="627">
                  <c:v>9.6043873669062252E-2</c:v>
                </c:pt>
                <c:pt idx="628">
                  <c:v>9.596639709776919E-2</c:v>
                </c:pt>
                <c:pt idx="629">
                  <c:v>9.6623842150535308E-2</c:v>
                </c:pt>
                <c:pt idx="630">
                  <c:v>9.5857405277364957E-2</c:v>
                </c:pt>
                <c:pt idx="631">
                  <c:v>9.6386445416039038E-2</c:v>
                </c:pt>
                <c:pt idx="632">
                  <c:v>9.6012647489161537E-2</c:v>
                </c:pt>
                <c:pt idx="633">
                  <c:v>9.6235560769494147E-2</c:v>
                </c:pt>
                <c:pt idx="634">
                  <c:v>9.5995726445826185E-2</c:v>
                </c:pt>
                <c:pt idx="635">
                  <c:v>9.6095693034064414E-2</c:v>
                </c:pt>
                <c:pt idx="636">
                  <c:v>9.6353635575194746E-2</c:v>
                </c:pt>
                <c:pt idx="637">
                  <c:v>9.6022245474351786E-2</c:v>
                </c:pt>
                <c:pt idx="638">
                  <c:v>9.6240631964061976E-2</c:v>
                </c:pt>
                <c:pt idx="639">
                  <c:v>9.5986152393709986E-2</c:v>
                </c:pt>
                <c:pt idx="640">
                  <c:v>9.6238025746423178E-2</c:v>
                </c:pt>
                <c:pt idx="641">
                  <c:v>9.6161272279050233E-2</c:v>
                </c:pt>
                <c:pt idx="642">
                  <c:v>9.6251015722980879E-2</c:v>
                </c:pt>
                <c:pt idx="643">
                  <c:v>9.6110506376220928E-2</c:v>
                </c:pt>
                <c:pt idx="644">
                  <c:v>9.6183400503438932E-2</c:v>
                </c:pt>
                <c:pt idx="645">
                  <c:v>9.6032865617781599E-2</c:v>
                </c:pt>
                <c:pt idx="646">
                  <c:v>9.6015249198460897E-2</c:v>
                </c:pt>
                <c:pt idx="647">
                  <c:v>9.5996279989539773E-2</c:v>
                </c:pt>
                <c:pt idx="648">
                  <c:v>9.6321258623349504E-2</c:v>
                </c:pt>
                <c:pt idx="649">
                  <c:v>9.6076572208125363E-2</c:v>
                </c:pt>
                <c:pt idx="650">
                  <c:v>9.6130530016169655E-2</c:v>
                </c:pt>
                <c:pt idx="651">
                  <c:v>9.608963283800441E-2</c:v>
                </c:pt>
                <c:pt idx="652">
                  <c:v>9.6270618364072302E-2</c:v>
                </c:pt>
                <c:pt idx="653">
                  <c:v>9.6231866013396464E-2</c:v>
                </c:pt>
                <c:pt idx="654">
                  <c:v>9.6432615763928878E-2</c:v>
                </c:pt>
                <c:pt idx="655">
                  <c:v>9.6025539688083944E-2</c:v>
                </c:pt>
                <c:pt idx="656">
                  <c:v>9.7084205229338028E-2</c:v>
                </c:pt>
                <c:pt idx="657">
                  <c:v>9.6077242016958553E-2</c:v>
                </c:pt>
                <c:pt idx="658">
                  <c:v>9.5923164977434486E-2</c:v>
                </c:pt>
                <c:pt idx="659">
                  <c:v>9.6200091234018417E-2</c:v>
                </c:pt>
                <c:pt idx="660">
                  <c:v>9.6317715364593687E-2</c:v>
                </c:pt>
                <c:pt idx="661">
                  <c:v>9.5953409815752524E-2</c:v>
                </c:pt>
                <c:pt idx="662">
                  <c:v>9.6366361181613416E-2</c:v>
                </c:pt>
                <c:pt idx="663">
                  <c:v>9.5985099668047538E-2</c:v>
                </c:pt>
                <c:pt idx="664">
                  <c:v>9.623156277711728E-2</c:v>
                </c:pt>
                <c:pt idx="665">
                  <c:v>9.5916232897496692E-2</c:v>
                </c:pt>
                <c:pt idx="666">
                  <c:v>9.5932866308408832E-2</c:v>
                </c:pt>
                <c:pt idx="667">
                  <c:v>9.6478217551049031E-2</c:v>
                </c:pt>
                <c:pt idx="668">
                  <c:v>9.6620877911299016E-2</c:v>
                </c:pt>
                <c:pt idx="669">
                  <c:v>9.6011709743805712E-2</c:v>
                </c:pt>
                <c:pt idx="670">
                  <c:v>9.6601230076855477E-2</c:v>
                </c:pt>
                <c:pt idx="671">
                  <c:v>9.6257010850012578E-2</c:v>
                </c:pt>
                <c:pt idx="672">
                  <c:v>9.595702885488433E-2</c:v>
                </c:pt>
                <c:pt idx="673">
                  <c:v>9.6142494967584521E-2</c:v>
                </c:pt>
                <c:pt idx="674">
                  <c:v>9.6128576558570961E-2</c:v>
                </c:pt>
                <c:pt idx="675">
                  <c:v>9.6220849962350669E-2</c:v>
                </c:pt>
                <c:pt idx="676">
                  <c:v>9.6213212487223254E-2</c:v>
                </c:pt>
                <c:pt idx="677">
                  <c:v>9.6127670321168521E-2</c:v>
                </c:pt>
                <c:pt idx="678">
                  <c:v>9.6100303233179654E-2</c:v>
                </c:pt>
                <c:pt idx="679">
                  <c:v>9.7191057465701558E-2</c:v>
                </c:pt>
                <c:pt idx="680">
                  <c:v>9.5917010344509571E-2</c:v>
                </c:pt>
                <c:pt idx="681">
                  <c:v>9.6028040466225859E-2</c:v>
                </c:pt>
                <c:pt idx="682">
                  <c:v>9.6237123347083148E-2</c:v>
                </c:pt>
                <c:pt idx="683">
                  <c:v>9.592774669705835E-2</c:v>
                </c:pt>
                <c:pt idx="684">
                  <c:v>9.5972369673654828E-2</c:v>
                </c:pt>
                <c:pt idx="685">
                  <c:v>9.606220945029284E-2</c:v>
                </c:pt>
                <c:pt idx="686">
                  <c:v>9.6107060047614989E-2</c:v>
                </c:pt>
                <c:pt idx="687">
                  <c:v>9.623421379080048E-2</c:v>
                </c:pt>
                <c:pt idx="688">
                  <c:v>9.60082954356518E-2</c:v>
                </c:pt>
                <c:pt idx="689">
                  <c:v>9.6150283672848891E-2</c:v>
                </c:pt>
                <c:pt idx="690">
                  <c:v>9.6237001336139841E-2</c:v>
                </c:pt>
                <c:pt idx="691">
                  <c:v>9.6186710131142356E-2</c:v>
                </c:pt>
                <c:pt idx="692">
                  <c:v>9.5889364001907146E-2</c:v>
                </c:pt>
                <c:pt idx="693">
                  <c:v>9.6498884663939521E-2</c:v>
                </c:pt>
                <c:pt idx="694">
                  <c:v>9.6092775885578172E-2</c:v>
                </c:pt>
                <c:pt idx="695">
                  <c:v>9.640403028823151E-2</c:v>
                </c:pt>
                <c:pt idx="696">
                  <c:v>9.6257167517717401E-2</c:v>
                </c:pt>
                <c:pt idx="697">
                  <c:v>9.6122133152260147E-2</c:v>
                </c:pt>
                <c:pt idx="698">
                  <c:v>9.6053003859107727E-2</c:v>
                </c:pt>
                <c:pt idx="699">
                  <c:v>9.6378841753102559E-2</c:v>
                </c:pt>
                <c:pt idx="700">
                  <c:v>9.5911411713637651E-2</c:v>
                </c:pt>
                <c:pt idx="701">
                  <c:v>9.5906343799190108E-2</c:v>
                </c:pt>
                <c:pt idx="702">
                  <c:v>9.6061219839962575E-2</c:v>
                </c:pt>
                <c:pt idx="703">
                  <c:v>9.5989414941112128E-2</c:v>
                </c:pt>
                <c:pt idx="704">
                  <c:v>9.609376498782056E-2</c:v>
                </c:pt>
                <c:pt idx="705">
                  <c:v>9.6053221014296197E-2</c:v>
                </c:pt>
                <c:pt idx="706">
                  <c:v>9.5942698626106576E-2</c:v>
                </c:pt>
                <c:pt idx="707">
                  <c:v>9.6404458787516065E-2</c:v>
                </c:pt>
                <c:pt idx="708">
                  <c:v>9.639480069985995E-2</c:v>
                </c:pt>
                <c:pt idx="709">
                  <c:v>9.6027023907083509E-2</c:v>
                </c:pt>
                <c:pt idx="710">
                  <c:v>9.6195893778147079E-2</c:v>
                </c:pt>
                <c:pt idx="711">
                  <c:v>9.5859199960830685E-2</c:v>
                </c:pt>
                <c:pt idx="712">
                  <c:v>9.5987748095373984E-2</c:v>
                </c:pt>
                <c:pt idx="713">
                  <c:v>9.6011956722514544E-2</c:v>
                </c:pt>
                <c:pt idx="714">
                  <c:v>9.5949822491498735E-2</c:v>
                </c:pt>
                <c:pt idx="715">
                  <c:v>9.6173804726855827E-2</c:v>
                </c:pt>
                <c:pt idx="716">
                  <c:v>9.6138303733526817E-2</c:v>
                </c:pt>
                <c:pt idx="717">
                  <c:v>9.6028346319850272E-2</c:v>
                </c:pt>
                <c:pt idx="718">
                  <c:v>9.5949989329814592E-2</c:v>
                </c:pt>
                <c:pt idx="719">
                  <c:v>9.602676661653646E-2</c:v>
                </c:pt>
                <c:pt idx="720">
                  <c:v>9.6352388078067855E-2</c:v>
                </c:pt>
                <c:pt idx="721">
                  <c:v>9.5897699298010397E-2</c:v>
                </c:pt>
                <c:pt idx="722">
                  <c:v>9.6062746541370078E-2</c:v>
                </c:pt>
                <c:pt idx="723">
                  <c:v>9.6477262579378872E-2</c:v>
                </c:pt>
                <c:pt idx="724">
                  <c:v>9.5941382141130196E-2</c:v>
                </c:pt>
                <c:pt idx="725">
                  <c:v>9.6130187232786102E-2</c:v>
                </c:pt>
                <c:pt idx="726">
                  <c:v>9.6230344268014259E-2</c:v>
                </c:pt>
                <c:pt idx="727">
                  <c:v>9.6111185698770418E-2</c:v>
                </c:pt>
                <c:pt idx="728">
                  <c:v>9.6134823942330389E-2</c:v>
                </c:pt>
                <c:pt idx="729">
                  <c:v>9.5936836394304489E-2</c:v>
                </c:pt>
                <c:pt idx="730">
                  <c:v>9.6574878122728677E-2</c:v>
                </c:pt>
                <c:pt idx="731">
                  <c:v>9.5943869331013579E-2</c:v>
                </c:pt>
                <c:pt idx="732">
                  <c:v>9.6018022427457772E-2</c:v>
                </c:pt>
                <c:pt idx="733">
                  <c:v>9.5897520579615148E-2</c:v>
                </c:pt>
                <c:pt idx="734">
                  <c:v>9.5872261041905327E-2</c:v>
                </c:pt>
                <c:pt idx="735">
                  <c:v>9.6287689598502146E-2</c:v>
                </c:pt>
                <c:pt idx="736">
                  <c:v>9.6049073911073229E-2</c:v>
                </c:pt>
                <c:pt idx="737">
                  <c:v>9.6065293723082049E-2</c:v>
                </c:pt>
                <c:pt idx="738">
                  <c:v>9.5938651780812664E-2</c:v>
                </c:pt>
                <c:pt idx="739">
                  <c:v>9.6223098340861929E-2</c:v>
                </c:pt>
                <c:pt idx="740">
                  <c:v>9.6029800227224418E-2</c:v>
                </c:pt>
                <c:pt idx="741">
                  <c:v>9.5978952579333934E-2</c:v>
                </c:pt>
                <c:pt idx="742">
                  <c:v>9.6000348982067676E-2</c:v>
                </c:pt>
                <c:pt idx="743">
                  <c:v>9.6029644428932054E-2</c:v>
                </c:pt>
                <c:pt idx="744">
                  <c:v>9.6011469848192588E-2</c:v>
                </c:pt>
                <c:pt idx="745">
                  <c:v>9.6108441703248948E-2</c:v>
                </c:pt>
                <c:pt idx="746">
                  <c:v>9.5966044564210734E-2</c:v>
                </c:pt>
                <c:pt idx="747">
                  <c:v>9.6098080612901191E-2</c:v>
                </c:pt>
                <c:pt idx="748">
                  <c:v>9.6218307227124059E-2</c:v>
                </c:pt>
                <c:pt idx="749">
                  <c:v>9.6121226833618581E-2</c:v>
                </c:pt>
                <c:pt idx="750">
                  <c:v>9.5934387414707098E-2</c:v>
                </c:pt>
                <c:pt idx="751">
                  <c:v>9.6001525322417333E-2</c:v>
                </c:pt>
                <c:pt idx="752">
                  <c:v>9.6039920039220572E-2</c:v>
                </c:pt>
                <c:pt idx="753">
                  <c:v>9.6095049523418116E-2</c:v>
                </c:pt>
                <c:pt idx="754">
                  <c:v>9.6277175293442513E-2</c:v>
                </c:pt>
                <c:pt idx="755">
                  <c:v>9.5982738941655418E-2</c:v>
                </c:pt>
                <c:pt idx="756">
                  <c:v>9.616110514174854E-2</c:v>
                </c:pt>
                <c:pt idx="757">
                  <c:v>9.6083080746734814E-2</c:v>
                </c:pt>
                <c:pt idx="758">
                  <c:v>9.6352409898367644E-2</c:v>
                </c:pt>
                <c:pt idx="759">
                  <c:v>9.653644539609546E-2</c:v>
                </c:pt>
                <c:pt idx="760">
                  <c:v>9.6025323622082437E-2</c:v>
                </c:pt>
                <c:pt idx="761">
                  <c:v>9.5908671303283538E-2</c:v>
                </c:pt>
                <c:pt idx="762">
                  <c:v>9.6194586351411163E-2</c:v>
                </c:pt>
                <c:pt idx="763">
                  <c:v>9.5961899176962198E-2</c:v>
                </c:pt>
                <c:pt idx="764">
                  <c:v>9.6019586598540166E-2</c:v>
                </c:pt>
                <c:pt idx="765">
                  <c:v>9.6035574414871011E-2</c:v>
                </c:pt>
                <c:pt idx="766">
                  <c:v>9.6252012111020815E-2</c:v>
                </c:pt>
                <c:pt idx="767">
                  <c:v>9.6116774191871215E-2</c:v>
                </c:pt>
                <c:pt idx="768">
                  <c:v>9.6191934071854945E-2</c:v>
                </c:pt>
                <c:pt idx="769">
                  <c:v>9.5986242505777045E-2</c:v>
                </c:pt>
                <c:pt idx="770">
                  <c:v>9.6085132797388104E-2</c:v>
                </c:pt>
                <c:pt idx="771">
                  <c:v>9.6101925475438624E-2</c:v>
                </c:pt>
                <c:pt idx="772">
                  <c:v>9.6394893064560769E-2</c:v>
                </c:pt>
                <c:pt idx="773">
                  <c:v>9.5942492272696578E-2</c:v>
                </c:pt>
                <c:pt idx="774">
                  <c:v>9.6023495848967244E-2</c:v>
                </c:pt>
                <c:pt idx="775">
                  <c:v>9.600295271751777E-2</c:v>
                </c:pt>
                <c:pt idx="776">
                  <c:v>9.5979724119533219E-2</c:v>
                </c:pt>
                <c:pt idx="777">
                  <c:v>9.679299830194027E-2</c:v>
                </c:pt>
                <c:pt idx="778">
                  <c:v>9.6367274851926199E-2</c:v>
                </c:pt>
                <c:pt idx="779">
                  <c:v>9.602282102987833E-2</c:v>
                </c:pt>
                <c:pt idx="780">
                  <c:v>9.6163594033737906E-2</c:v>
                </c:pt>
                <c:pt idx="781">
                  <c:v>9.6177974570258534E-2</c:v>
                </c:pt>
                <c:pt idx="782">
                  <c:v>9.5991905275795264E-2</c:v>
                </c:pt>
                <c:pt idx="783">
                  <c:v>9.6225078821684129E-2</c:v>
                </c:pt>
                <c:pt idx="784">
                  <c:v>9.5964524635558768E-2</c:v>
                </c:pt>
                <c:pt idx="785">
                  <c:v>9.6172939207574401E-2</c:v>
                </c:pt>
                <c:pt idx="786">
                  <c:v>9.619319136513664E-2</c:v>
                </c:pt>
                <c:pt idx="787">
                  <c:v>9.5961592407540944E-2</c:v>
                </c:pt>
                <c:pt idx="788">
                  <c:v>9.599887267445105E-2</c:v>
                </c:pt>
                <c:pt idx="789">
                  <c:v>9.5989283611574133E-2</c:v>
                </c:pt>
                <c:pt idx="790">
                  <c:v>9.6168217420782492E-2</c:v>
                </c:pt>
                <c:pt idx="791">
                  <c:v>9.6068263963482725E-2</c:v>
                </c:pt>
                <c:pt idx="792">
                  <c:v>9.6323208715111727E-2</c:v>
                </c:pt>
                <c:pt idx="793">
                  <c:v>9.6667853263537107E-2</c:v>
                </c:pt>
                <c:pt idx="794">
                  <c:v>9.5955807577902993E-2</c:v>
                </c:pt>
                <c:pt idx="795">
                  <c:v>9.6249374054590039E-2</c:v>
                </c:pt>
                <c:pt idx="796">
                  <c:v>9.5984728403911354E-2</c:v>
                </c:pt>
                <c:pt idx="797">
                  <c:v>9.604616335323457E-2</c:v>
                </c:pt>
                <c:pt idx="798">
                  <c:v>9.6137536105537866E-2</c:v>
                </c:pt>
                <c:pt idx="799">
                  <c:v>9.6241508206760543E-2</c:v>
                </c:pt>
                <c:pt idx="800">
                  <c:v>9.6531405982683269E-2</c:v>
                </c:pt>
                <c:pt idx="801">
                  <c:v>9.6134626303393436E-2</c:v>
                </c:pt>
                <c:pt idx="802">
                  <c:v>9.6041973090896987E-2</c:v>
                </c:pt>
                <c:pt idx="803">
                  <c:v>9.6061316050012335E-2</c:v>
                </c:pt>
                <c:pt idx="804">
                  <c:v>9.5929647084306374E-2</c:v>
                </c:pt>
                <c:pt idx="805">
                  <c:v>9.5863208381368137E-2</c:v>
                </c:pt>
                <c:pt idx="806">
                  <c:v>9.605949757568126E-2</c:v>
                </c:pt>
                <c:pt idx="807">
                  <c:v>9.6134679414102545E-2</c:v>
                </c:pt>
                <c:pt idx="808">
                  <c:v>9.6087535491329285E-2</c:v>
                </c:pt>
                <c:pt idx="809">
                  <c:v>9.612277328629297E-2</c:v>
                </c:pt>
                <c:pt idx="810">
                  <c:v>9.5944436743605047E-2</c:v>
                </c:pt>
                <c:pt idx="811">
                  <c:v>9.5990729774692404E-2</c:v>
                </c:pt>
                <c:pt idx="812">
                  <c:v>9.7008046764978553E-2</c:v>
                </c:pt>
                <c:pt idx="813">
                  <c:v>9.5910413026091143E-2</c:v>
                </c:pt>
                <c:pt idx="814">
                  <c:v>9.630275371553039E-2</c:v>
                </c:pt>
                <c:pt idx="815">
                  <c:v>9.6052309355679891E-2</c:v>
                </c:pt>
                <c:pt idx="816">
                  <c:v>9.6025554576358113E-2</c:v>
                </c:pt>
                <c:pt idx="817">
                  <c:v>9.6119200602979196E-2</c:v>
                </c:pt>
                <c:pt idx="818">
                  <c:v>9.6185194454645281E-2</c:v>
                </c:pt>
                <c:pt idx="819">
                  <c:v>9.6131565663399254E-2</c:v>
                </c:pt>
                <c:pt idx="820">
                  <c:v>9.6080135338415223E-2</c:v>
                </c:pt>
                <c:pt idx="821">
                  <c:v>9.6115413227813959E-2</c:v>
                </c:pt>
                <c:pt idx="822">
                  <c:v>9.6038498637921216E-2</c:v>
                </c:pt>
                <c:pt idx="823">
                  <c:v>9.6244353712872086E-2</c:v>
                </c:pt>
                <c:pt idx="824">
                  <c:v>9.618865330078509E-2</c:v>
                </c:pt>
                <c:pt idx="825">
                  <c:v>9.612321043006844E-2</c:v>
                </c:pt>
                <c:pt idx="826">
                  <c:v>9.6075003534274089E-2</c:v>
                </c:pt>
                <c:pt idx="827">
                  <c:v>9.6105132478854147E-2</c:v>
                </c:pt>
                <c:pt idx="828">
                  <c:v>9.5900464362438792E-2</c:v>
                </c:pt>
                <c:pt idx="829">
                  <c:v>9.6046157444070204E-2</c:v>
                </c:pt>
                <c:pt idx="830">
                  <c:v>9.6020590831976227E-2</c:v>
                </c:pt>
                <c:pt idx="831">
                  <c:v>9.605830708078282E-2</c:v>
                </c:pt>
                <c:pt idx="832">
                  <c:v>9.5999642065881796E-2</c:v>
                </c:pt>
                <c:pt idx="833">
                  <c:v>9.6313591144973093E-2</c:v>
                </c:pt>
                <c:pt idx="834">
                  <c:v>9.6251900047742117E-2</c:v>
                </c:pt>
                <c:pt idx="835">
                  <c:v>9.5934713119960005E-2</c:v>
                </c:pt>
                <c:pt idx="836">
                  <c:v>9.5960973266721095E-2</c:v>
                </c:pt>
                <c:pt idx="837">
                  <c:v>9.6480721400798261E-2</c:v>
                </c:pt>
                <c:pt idx="838">
                  <c:v>9.6156783391007652E-2</c:v>
                </c:pt>
                <c:pt idx="839">
                  <c:v>9.6040093496550599E-2</c:v>
                </c:pt>
                <c:pt idx="840">
                  <c:v>9.5893749176644352E-2</c:v>
                </c:pt>
                <c:pt idx="841">
                  <c:v>9.6365828910452644E-2</c:v>
                </c:pt>
                <c:pt idx="842">
                  <c:v>9.6097821830131658E-2</c:v>
                </c:pt>
                <c:pt idx="843">
                  <c:v>9.5960401556043198E-2</c:v>
                </c:pt>
                <c:pt idx="844">
                  <c:v>9.6129148984596846E-2</c:v>
                </c:pt>
                <c:pt idx="845">
                  <c:v>9.5921436477955022E-2</c:v>
                </c:pt>
                <c:pt idx="846">
                  <c:v>9.6202574590374262E-2</c:v>
                </c:pt>
                <c:pt idx="847">
                  <c:v>9.6071572030010544E-2</c:v>
                </c:pt>
                <c:pt idx="848">
                  <c:v>9.6218509379772693E-2</c:v>
                </c:pt>
                <c:pt idx="849">
                  <c:v>9.6073662513486049E-2</c:v>
                </c:pt>
                <c:pt idx="850">
                  <c:v>9.609319817199212E-2</c:v>
                </c:pt>
                <c:pt idx="851">
                  <c:v>9.6012045698506285E-2</c:v>
                </c:pt>
                <c:pt idx="852">
                  <c:v>9.6729931804780706E-2</c:v>
                </c:pt>
                <c:pt idx="853">
                  <c:v>9.6325474776350672E-2</c:v>
                </c:pt>
                <c:pt idx="854">
                  <c:v>9.5962420578056845E-2</c:v>
                </c:pt>
                <c:pt idx="855">
                  <c:v>9.6048817456213312E-2</c:v>
                </c:pt>
                <c:pt idx="856">
                  <c:v>9.6207315341243146E-2</c:v>
                </c:pt>
                <c:pt idx="857">
                  <c:v>9.603369054651005E-2</c:v>
                </c:pt>
                <c:pt idx="858">
                  <c:v>9.6011876588784975E-2</c:v>
                </c:pt>
                <c:pt idx="859">
                  <c:v>9.6310730515748275E-2</c:v>
                </c:pt>
                <c:pt idx="860">
                  <c:v>9.6683225106148324E-2</c:v>
                </c:pt>
                <c:pt idx="861">
                  <c:v>9.6260804482475121E-2</c:v>
                </c:pt>
                <c:pt idx="862">
                  <c:v>9.6074947837731184E-2</c:v>
                </c:pt>
                <c:pt idx="863">
                  <c:v>9.6539303015836977E-2</c:v>
                </c:pt>
                <c:pt idx="864">
                  <c:v>9.5931346221709332E-2</c:v>
                </c:pt>
                <c:pt idx="865">
                  <c:v>9.5985106008914647E-2</c:v>
                </c:pt>
                <c:pt idx="866">
                  <c:v>9.5961572580945259E-2</c:v>
                </c:pt>
                <c:pt idx="867">
                  <c:v>9.6206028197860963E-2</c:v>
                </c:pt>
                <c:pt idx="868">
                  <c:v>9.6070529948513159E-2</c:v>
                </c:pt>
                <c:pt idx="869">
                  <c:v>9.5999975138059024E-2</c:v>
                </c:pt>
                <c:pt idx="870">
                  <c:v>9.6021260681233248E-2</c:v>
                </c:pt>
                <c:pt idx="871">
                  <c:v>9.6005543260056184E-2</c:v>
                </c:pt>
                <c:pt idx="872">
                  <c:v>9.6166771679591062E-2</c:v>
                </c:pt>
                <c:pt idx="873">
                  <c:v>9.5999436658400758E-2</c:v>
                </c:pt>
                <c:pt idx="874">
                  <c:v>9.6195286721469306E-2</c:v>
                </c:pt>
                <c:pt idx="875">
                  <c:v>9.6111300114186421E-2</c:v>
                </c:pt>
                <c:pt idx="876">
                  <c:v>9.6608166832552134E-2</c:v>
                </c:pt>
                <c:pt idx="877">
                  <c:v>9.6099790759973214E-2</c:v>
                </c:pt>
                <c:pt idx="878">
                  <c:v>9.6152956391397343E-2</c:v>
                </c:pt>
                <c:pt idx="879">
                  <c:v>9.5948013321512024E-2</c:v>
                </c:pt>
                <c:pt idx="880">
                  <c:v>9.6004453534261874E-2</c:v>
                </c:pt>
                <c:pt idx="881">
                  <c:v>9.5999628918260124E-2</c:v>
                </c:pt>
                <c:pt idx="882">
                  <c:v>9.5900799580599119E-2</c:v>
                </c:pt>
                <c:pt idx="883">
                  <c:v>9.5930608983442411E-2</c:v>
                </c:pt>
                <c:pt idx="884">
                  <c:v>9.6354839494696393E-2</c:v>
                </c:pt>
                <c:pt idx="885">
                  <c:v>9.6328504997698433E-2</c:v>
                </c:pt>
                <c:pt idx="886">
                  <c:v>9.7752617680177276E-2</c:v>
                </c:pt>
                <c:pt idx="887">
                  <c:v>9.5934665026000232E-2</c:v>
                </c:pt>
                <c:pt idx="888">
                  <c:v>9.60350948048313E-2</c:v>
                </c:pt>
                <c:pt idx="889">
                  <c:v>9.6071306473001689E-2</c:v>
                </c:pt>
                <c:pt idx="890">
                  <c:v>9.6031470241353348E-2</c:v>
                </c:pt>
                <c:pt idx="891">
                  <c:v>9.6057705577138164E-2</c:v>
                </c:pt>
                <c:pt idx="892">
                  <c:v>9.5870356008003671E-2</c:v>
                </c:pt>
                <c:pt idx="893">
                  <c:v>9.6024608315065277E-2</c:v>
                </c:pt>
                <c:pt idx="894">
                  <c:v>9.5913174615692237E-2</c:v>
                </c:pt>
                <c:pt idx="895">
                  <c:v>9.612381525459647E-2</c:v>
                </c:pt>
                <c:pt idx="896">
                  <c:v>9.6016374073705571E-2</c:v>
                </c:pt>
                <c:pt idx="897">
                  <c:v>9.6005838281042089E-2</c:v>
                </c:pt>
                <c:pt idx="898">
                  <c:v>9.6030611691365661E-2</c:v>
                </c:pt>
                <c:pt idx="899">
                  <c:v>9.6069383616621512E-2</c:v>
                </c:pt>
                <c:pt idx="900">
                  <c:v>9.6185148027104664E-2</c:v>
                </c:pt>
                <c:pt idx="901">
                  <c:v>9.6070346787263991E-2</c:v>
                </c:pt>
                <c:pt idx="902">
                  <c:v>9.5852961459291716E-2</c:v>
                </c:pt>
                <c:pt idx="903">
                  <c:v>9.6194130290876687E-2</c:v>
                </c:pt>
                <c:pt idx="904">
                  <c:v>9.6019279096807408E-2</c:v>
                </c:pt>
                <c:pt idx="905">
                  <c:v>9.6198023176766692E-2</c:v>
                </c:pt>
                <c:pt idx="906">
                  <c:v>9.6525119114992231E-2</c:v>
                </c:pt>
                <c:pt idx="907">
                  <c:v>9.6315740054286683E-2</c:v>
                </c:pt>
                <c:pt idx="908">
                  <c:v>9.5930436090497312E-2</c:v>
                </c:pt>
                <c:pt idx="909">
                  <c:v>9.601143517241098E-2</c:v>
                </c:pt>
                <c:pt idx="910">
                  <c:v>9.6015787850717391E-2</c:v>
                </c:pt>
                <c:pt idx="911">
                  <c:v>9.6306453309108933E-2</c:v>
                </c:pt>
                <c:pt idx="912">
                  <c:v>9.6002335318163295E-2</c:v>
                </c:pt>
                <c:pt idx="913">
                  <c:v>9.6018265360429872E-2</c:v>
                </c:pt>
                <c:pt idx="914">
                  <c:v>9.6413432177960903E-2</c:v>
                </c:pt>
                <c:pt idx="915">
                  <c:v>9.621644258108196E-2</c:v>
                </c:pt>
                <c:pt idx="916">
                  <c:v>9.6129298193991838E-2</c:v>
                </c:pt>
                <c:pt idx="917">
                  <c:v>9.6027263216434067E-2</c:v>
                </c:pt>
                <c:pt idx="918">
                  <c:v>9.6008297852970603E-2</c:v>
                </c:pt>
                <c:pt idx="919">
                  <c:v>9.6532193856539564E-2</c:v>
                </c:pt>
                <c:pt idx="920">
                  <c:v>9.6622863411693599E-2</c:v>
                </c:pt>
                <c:pt idx="921">
                  <c:v>9.5841720875957742E-2</c:v>
                </c:pt>
                <c:pt idx="922">
                  <c:v>9.6020730642180654E-2</c:v>
                </c:pt>
                <c:pt idx="923">
                  <c:v>9.595288122016972E-2</c:v>
                </c:pt>
                <c:pt idx="924">
                  <c:v>9.593176253339232E-2</c:v>
                </c:pt>
                <c:pt idx="925">
                  <c:v>9.6368365693094343E-2</c:v>
                </c:pt>
                <c:pt idx="926">
                  <c:v>9.6030852808584879E-2</c:v>
                </c:pt>
                <c:pt idx="927">
                  <c:v>9.6387757224111553E-2</c:v>
                </c:pt>
                <c:pt idx="928">
                  <c:v>9.6207584731859142E-2</c:v>
                </c:pt>
                <c:pt idx="929">
                  <c:v>9.6327376597668879E-2</c:v>
                </c:pt>
                <c:pt idx="930">
                  <c:v>9.6388050428113964E-2</c:v>
                </c:pt>
                <c:pt idx="931">
                  <c:v>9.6331552465160078E-2</c:v>
                </c:pt>
                <c:pt idx="932">
                  <c:v>9.656767740491122E-2</c:v>
                </c:pt>
                <c:pt idx="933">
                  <c:v>9.6496506999439929E-2</c:v>
                </c:pt>
                <c:pt idx="934">
                  <c:v>9.6034368881140086E-2</c:v>
                </c:pt>
                <c:pt idx="935">
                  <c:v>9.5913507736704984E-2</c:v>
                </c:pt>
                <c:pt idx="936">
                  <c:v>9.6536197950663413E-2</c:v>
                </c:pt>
                <c:pt idx="937">
                  <c:v>9.6025677024095132E-2</c:v>
                </c:pt>
                <c:pt idx="938">
                  <c:v>9.626198826565821E-2</c:v>
                </c:pt>
                <c:pt idx="939">
                  <c:v>9.5872682765232975E-2</c:v>
                </c:pt>
                <c:pt idx="940">
                  <c:v>9.5819208697126748E-2</c:v>
                </c:pt>
                <c:pt idx="941">
                  <c:v>9.6144570607134827E-2</c:v>
                </c:pt>
                <c:pt idx="942">
                  <c:v>9.6028682783049518E-2</c:v>
                </c:pt>
                <c:pt idx="943">
                  <c:v>9.6231683517197159E-2</c:v>
                </c:pt>
                <c:pt idx="944">
                  <c:v>9.6677375636510396E-2</c:v>
                </c:pt>
                <c:pt idx="945">
                  <c:v>9.6307979647058423E-2</c:v>
                </c:pt>
                <c:pt idx="946">
                  <c:v>9.5863477140687423E-2</c:v>
                </c:pt>
                <c:pt idx="947">
                  <c:v>9.5973231945373036E-2</c:v>
                </c:pt>
                <c:pt idx="948">
                  <c:v>9.5969118377121493E-2</c:v>
                </c:pt>
                <c:pt idx="949">
                  <c:v>9.6045707438040848E-2</c:v>
                </c:pt>
                <c:pt idx="950">
                  <c:v>9.6087951082232143E-2</c:v>
                </c:pt>
                <c:pt idx="951">
                  <c:v>9.6277345541109505E-2</c:v>
                </c:pt>
                <c:pt idx="952">
                  <c:v>9.5993186507705372E-2</c:v>
                </c:pt>
                <c:pt idx="953">
                  <c:v>9.6130640954574006E-2</c:v>
                </c:pt>
                <c:pt idx="954">
                  <c:v>9.6182950297860073E-2</c:v>
                </c:pt>
                <c:pt idx="955">
                  <c:v>9.6046802218741179E-2</c:v>
                </c:pt>
                <c:pt idx="956">
                  <c:v>9.5944794887582618E-2</c:v>
                </c:pt>
                <c:pt idx="957">
                  <c:v>9.6005251047348764E-2</c:v>
                </c:pt>
                <c:pt idx="958">
                  <c:v>9.609107416198398E-2</c:v>
                </c:pt>
                <c:pt idx="959">
                  <c:v>9.6452913583490896E-2</c:v>
                </c:pt>
                <c:pt idx="960">
                  <c:v>9.5960640046378581E-2</c:v>
                </c:pt>
                <c:pt idx="961">
                  <c:v>9.5927124479769713E-2</c:v>
                </c:pt>
                <c:pt idx="962">
                  <c:v>9.6474963561445207E-2</c:v>
                </c:pt>
                <c:pt idx="963">
                  <c:v>9.5935406754944802E-2</c:v>
                </c:pt>
                <c:pt idx="964">
                  <c:v>9.6172941845232854E-2</c:v>
                </c:pt>
                <c:pt idx="965">
                  <c:v>9.6167667204494656E-2</c:v>
                </c:pt>
                <c:pt idx="966">
                  <c:v>9.6036437162716135E-2</c:v>
                </c:pt>
                <c:pt idx="967">
                  <c:v>9.6127764369613067E-2</c:v>
                </c:pt>
                <c:pt idx="968">
                  <c:v>9.6208639300390017E-2</c:v>
                </c:pt>
                <c:pt idx="969">
                  <c:v>9.6008634213905E-2</c:v>
                </c:pt>
                <c:pt idx="970">
                  <c:v>9.6330506737392227E-2</c:v>
                </c:pt>
                <c:pt idx="971">
                  <c:v>9.6200121366917274E-2</c:v>
                </c:pt>
                <c:pt idx="972">
                  <c:v>9.6445206017974155E-2</c:v>
                </c:pt>
                <c:pt idx="973">
                  <c:v>9.6285764337492391E-2</c:v>
                </c:pt>
                <c:pt idx="974">
                  <c:v>9.6152413926113983E-2</c:v>
                </c:pt>
                <c:pt idx="975">
                  <c:v>9.6200558586582718E-2</c:v>
                </c:pt>
                <c:pt idx="976">
                  <c:v>9.6240151967270329E-2</c:v>
                </c:pt>
                <c:pt idx="977">
                  <c:v>9.5898601769622643E-2</c:v>
                </c:pt>
                <c:pt idx="978">
                  <c:v>9.6041500317349454E-2</c:v>
                </c:pt>
                <c:pt idx="979">
                  <c:v>9.5977705810048011E-2</c:v>
                </c:pt>
                <c:pt idx="980">
                  <c:v>9.5909748779796355E-2</c:v>
                </c:pt>
                <c:pt idx="981">
                  <c:v>9.5926727971411191E-2</c:v>
                </c:pt>
                <c:pt idx="982">
                  <c:v>9.6107740384857657E-2</c:v>
                </c:pt>
                <c:pt idx="983">
                  <c:v>9.6105638346611844E-2</c:v>
                </c:pt>
                <c:pt idx="984">
                  <c:v>9.6088108777655584E-2</c:v>
                </c:pt>
                <c:pt idx="985">
                  <c:v>9.6371159157168554E-2</c:v>
                </c:pt>
                <c:pt idx="986">
                  <c:v>9.5927171093691407E-2</c:v>
                </c:pt>
                <c:pt idx="987">
                  <c:v>9.6268982850583079E-2</c:v>
                </c:pt>
                <c:pt idx="988">
                  <c:v>9.6146584941040558E-2</c:v>
                </c:pt>
                <c:pt idx="989">
                  <c:v>9.6331613068711811E-2</c:v>
                </c:pt>
                <c:pt idx="990">
                  <c:v>9.6370976903042541E-2</c:v>
                </c:pt>
                <c:pt idx="991">
                  <c:v>9.6244530789874758E-2</c:v>
                </c:pt>
                <c:pt idx="992">
                  <c:v>9.5946328809258727E-2</c:v>
                </c:pt>
                <c:pt idx="993">
                  <c:v>9.6322444953709493E-2</c:v>
                </c:pt>
                <c:pt idx="994">
                  <c:v>9.5912632041979085E-2</c:v>
                </c:pt>
                <c:pt idx="995">
                  <c:v>9.618896634222647E-2</c:v>
                </c:pt>
                <c:pt idx="996">
                  <c:v>9.6900614328066167E-2</c:v>
                </c:pt>
                <c:pt idx="997">
                  <c:v>9.637254072940632E-2</c:v>
                </c:pt>
                <c:pt idx="998">
                  <c:v>9.603073148464765E-2</c:v>
                </c:pt>
                <c:pt idx="999">
                  <c:v>9.6023481393465795E-2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E3-41A2-9E42-0737A6FF8CBA}"/>
            </c:ext>
          </c:extLst>
        </c:ser>
        <c:ser>
          <c:idx val="1"/>
          <c:order val="1"/>
          <c:tx>
            <c:strRef>
              <c:f>Environmental!$P$2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31688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1688E"/>
              </a:solidFill>
              <a:ln w="9525">
                <a:solidFill>
                  <a:srgbClr val="31688E"/>
                </a:solidFill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Environmental!$P$3:$P$1002</c:f>
              <c:numCache>
                <c:formatCode>0%</c:formatCode>
                <c:ptCount val="1000"/>
                <c:pt idx="0">
                  <c:v>7.1987255258628216E-2</c:v>
                </c:pt>
                <c:pt idx="1">
                  <c:v>7.5104530710230502E-2</c:v>
                </c:pt>
                <c:pt idx="2">
                  <c:v>7.5195304328817006E-2</c:v>
                </c:pt>
                <c:pt idx="3">
                  <c:v>7.5222314235349141E-2</c:v>
                </c:pt>
                <c:pt idx="4">
                  <c:v>7.5210886773736815E-2</c:v>
                </c:pt>
                <c:pt idx="5">
                  <c:v>7.5112858723365539E-2</c:v>
                </c:pt>
                <c:pt idx="6">
                  <c:v>7.5082494150933918E-2</c:v>
                </c:pt>
                <c:pt idx="7">
                  <c:v>7.5017677682717693E-2</c:v>
                </c:pt>
                <c:pt idx="8">
                  <c:v>7.5360163724683238E-2</c:v>
                </c:pt>
                <c:pt idx="9">
                  <c:v>7.5287766700937217E-2</c:v>
                </c:pt>
                <c:pt idx="10">
                  <c:v>7.5290628706506948E-2</c:v>
                </c:pt>
                <c:pt idx="11">
                  <c:v>7.5226205949068287E-2</c:v>
                </c:pt>
                <c:pt idx="12">
                  <c:v>7.5283285129481028E-2</c:v>
                </c:pt>
                <c:pt idx="13">
                  <c:v>7.4837166081285766E-2</c:v>
                </c:pt>
                <c:pt idx="14">
                  <c:v>7.5220555448360524E-2</c:v>
                </c:pt>
                <c:pt idx="15">
                  <c:v>7.4986142152395602E-2</c:v>
                </c:pt>
                <c:pt idx="16">
                  <c:v>7.5052123305435536E-2</c:v>
                </c:pt>
                <c:pt idx="17">
                  <c:v>7.5311299778723376E-2</c:v>
                </c:pt>
                <c:pt idx="18">
                  <c:v>7.5135335492185776E-2</c:v>
                </c:pt>
                <c:pt idx="19">
                  <c:v>7.481670401713679E-2</c:v>
                </c:pt>
                <c:pt idx="20">
                  <c:v>7.5187438917821411E-2</c:v>
                </c:pt>
                <c:pt idx="21">
                  <c:v>7.522842917658884E-2</c:v>
                </c:pt>
                <c:pt idx="22">
                  <c:v>7.5151613399052505E-2</c:v>
                </c:pt>
                <c:pt idx="23">
                  <c:v>7.5333935896047102E-2</c:v>
                </c:pt>
                <c:pt idx="24">
                  <c:v>7.5155136426847166E-2</c:v>
                </c:pt>
                <c:pt idx="25">
                  <c:v>7.5274937648048643E-2</c:v>
                </c:pt>
                <c:pt idx="26">
                  <c:v>7.5331398500954536E-2</c:v>
                </c:pt>
                <c:pt idx="27">
                  <c:v>7.5232526830516108E-2</c:v>
                </c:pt>
                <c:pt idx="28">
                  <c:v>7.5018743004645755E-2</c:v>
                </c:pt>
                <c:pt idx="29">
                  <c:v>7.5159288300784735E-2</c:v>
                </c:pt>
                <c:pt idx="30">
                  <c:v>7.5133252877204681E-2</c:v>
                </c:pt>
                <c:pt idx="31">
                  <c:v>7.5313301641070876E-2</c:v>
                </c:pt>
                <c:pt idx="32">
                  <c:v>7.5367170117745672E-2</c:v>
                </c:pt>
                <c:pt idx="33">
                  <c:v>7.5348100921684244E-2</c:v>
                </c:pt>
                <c:pt idx="34">
                  <c:v>7.5122112663425014E-2</c:v>
                </c:pt>
                <c:pt idx="35">
                  <c:v>7.5165321848873673E-2</c:v>
                </c:pt>
                <c:pt idx="36">
                  <c:v>7.5157615790677521E-2</c:v>
                </c:pt>
                <c:pt idx="37">
                  <c:v>7.48917263765599E-2</c:v>
                </c:pt>
                <c:pt idx="38">
                  <c:v>7.5182278124948765E-2</c:v>
                </c:pt>
                <c:pt idx="39">
                  <c:v>7.5342089183035268E-2</c:v>
                </c:pt>
                <c:pt idx="40">
                  <c:v>7.5174385911507866E-2</c:v>
                </c:pt>
                <c:pt idx="41">
                  <c:v>7.4748851869345503E-2</c:v>
                </c:pt>
                <c:pt idx="42">
                  <c:v>7.5297524060660967E-2</c:v>
                </c:pt>
                <c:pt idx="43">
                  <c:v>7.5217088049112882E-2</c:v>
                </c:pt>
                <c:pt idx="44">
                  <c:v>7.5310496803049798E-2</c:v>
                </c:pt>
                <c:pt idx="45">
                  <c:v>7.5235169103798849E-2</c:v>
                </c:pt>
                <c:pt idx="46">
                  <c:v>7.5262298000071171E-2</c:v>
                </c:pt>
                <c:pt idx="47">
                  <c:v>7.5394388251830202E-2</c:v>
                </c:pt>
                <c:pt idx="48">
                  <c:v>7.5323733641593449E-2</c:v>
                </c:pt>
                <c:pt idx="49">
                  <c:v>7.5332584919894058E-2</c:v>
                </c:pt>
                <c:pt idx="50">
                  <c:v>7.5285543074257485E-2</c:v>
                </c:pt>
                <c:pt idx="51">
                  <c:v>7.5355017355100043E-2</c:v>
                </c:pt>
                <c:pt idx="52">
                  <c:v>7.5310876153732928E-2</c:v>
                </c:pt>
                <c:pt idx="53">
                  <c:v>7.5300884180591457E-2</c:v>
                </c:pt>
                <c:pt idx="54">
                  <c:v>7.5443297092744374E-2</c:v>
                </c:pt>
                <c:pt idx="55">
                  <c:v>7.5011422769912781E-2</c:v>
                </c:pt>
                <c:pt idx="56">
                  <c:v>7.5000608004833325E-2</c:v>
                </c:pt>
                <c:pt idx="57">
                  <c:v>7.5241260264472656E-2</c:v>
                </c:pt>
                <c:pt idx="58">
                  <c:v>7.5290067091515686E-2</c:v>
                </c:pt>
                <c:pt idx="59">
                  <c:v>7.4350376309752567E-2</c:v>
                </c:pt>
                <c:pt idx="60">
                  <c:v>7.5352144103377983E-2</c:v>
                </c:pt>
                <c:pt idx="61">
                  <c:v>7.5123453159697123E-2</c:v>
                </c:pt>
                <c:pt idx="62">
                  <c:v>7.5291723697322996E-2</c:v>
                </c:pt>
                <c:pt idx="63">
                  <c:v>7.5318256880537518E-2</c:v>
                </c:pt>
                <c:pt idx="64">
                  <c:v>7.5287727058834408E-2</c:v>
                </c:pt>
                <c:pt idx="65">
                  <c:v>7.5182178012243098E-2</c:v>
                </c:pt>
                <c:pt idx="66">
                  <c:v>7.5210656222285788E-2</c:v>
                </c:pt>
                <c:pt idx="67">
                  <c:v>7.5268230051344517E-2</c:v>
                </c:pt>
                <c:pt idx="68">
                  <c:v>7.535406831377324E-2</c:v>
                </c:pt>
                <c:pt idx="69">
                  <c:v>7.5150828981764409E-2</c:v>
                </c:pt>
                <c:pt idx="70">
                  <c:v>7.5140073155515241E-2</c:v>
                </c:pt>
                <c:pt idx="71">
                  <c:v>7.5353202886365864E-2</c:v>
                </c:pt>
                <c:pt idx="72">
                  <c:v>7.5333269102745168E-2</c:v>
                </c:pt>
                <c:pt idx="73">
                  <c:v>7.5288278032167311E-2</c:v>
                </c:pt>
                <c:pt idx="74">
                  <c:v>7.5279127975848181E-2</c:v>
                </c:pt>
                <c:pt idx="75">
                  <c:v>7.536453613530146E-2</c:v>
                </c:pt>
                <c:pt idx="76">
                  <c:v>7.4846510910194702E-2</c:v>
                </c:pt>
                <c:pt idx="77">
                  <c:v>7.5244818421968659E-2</c:v>
                </c:pt>
                <c:pt idx="78">
                  <c:v>7.5462574054306605E-2</c:v>
                </c:pt>
                <c:pt idx="79">
                  <c:v>7.5337686628115449E-2</c:v>
                </c:pt>
                <c:pt idx="80">
                  <c:v>7.475950676546371E-2</c:v>
                </c:pt>
                <c:pt idx="81">
                  <c:v>7.5093072667252E-2</c:v>
                </c:pt>
                <c:pt idx="82">
                  <c:v>7.5285727145576881E-2</c:v>
                </c:pt>
                <c:pt idx="83">
                  <c:v>7.5249769111715964E-2</c:v>
                </c:pt>
                <c:pt idx="84">
                  <c:v>7.531073045549698E-2</c:v>
                </c:pt>
                <c:pt idx="85">
                  <c:v>7.5223320730851556E-2</c:v>
                </c:pt>
                <c:pt idx="86">
                  <c:v>7.4675288563447254E-2</c:v>
                </c:pt>
                <c:pt idx="87">
                  <c:v>7.5217393497005361E-2</c:v>
                </c:pt>
                <c:pt idx="88">
                  <c:v>7.4637049001170436E-2</c:v>
                </c:pt>
                <c:pt idx="89">
                  <c:v>7.5246490134481217E-2</c:v>
                </c:pt>
                <c:pt idx="90">
                  <c:v>7.5562123853230009E-2</c:v>
                </c:pt>
                <c:pt idx="91">
                  <c:v>7.5366935944825408E-2</c:v>
                </c:pt>
                <c:pt idx="92">
                  <c:v>7.5077718212829894E-2</c:v>
                </c:pt>
                <c:pt idx="93">
                  <c:v>7.5258891237980394E-2</c:v>
                </c:pt>
                <c:pt idx="94">
                  <c:v>7.504151802970202E-2</c:v>
                </c:pt>
                <c:pt idx="95">
                  <c:v>7.5362488023101665E-2</c:v>
                </c:pt>
                <c:pt idx="96">
                  <c:v>7.5116285062675786E-2</c:v>
                </c:pt>
                <c:pt idx="97">
                  <c:v>7.5320716385370662E-2</c:v>
                </c:pt>
                <c:pt idx="98">
                  <c:v>7.5174956601386303E-2</c:v>
                </c:pt>
                <c:pt idx="99">
                  <c:v>7.54371592705258E-2</c:v>
                </c:pt>
                <c:pt idx="100">
                  <c:v>7.5361005872035786E-2</c:v>
                </c:pt>
                <c:pt idx="101">
                  <c:v>7.4914220862104586E-2</c:v>
                </c:pt>
                <c:pt idx="102">
                  <c:v>7.539696786351742E-2</c:v>
                </c:pt>
                <c:pt idx="103">
                  <c:v>7.5064611819088314E-2</c:v>
                </c:pt>
                <c:pt idx="104">
                  <c:v>7.5014127143420734E-2</c:v>
                </c:pt>
                <c:pt idx="105">
                  <c:v>7.4918355762872313E-2</c:v>
                </c:pt>
                <c:pt idx="106">
                  <c:v>7.5255219768711704E-2</c:v>
                </c:pt>
                <c:pt idx="107">
                  <c:v>7.5314774961109193E-2</c:v>
                </c:pt>
                <c:pt idx="108">
                  <c:v>7.5371901637569017E-2</c:v>
                </c:pt>
                <c:pt idx="109">
                  <c:v>7.5293690466136945E-2</c:v>
                </c:pt>
                <c:pt idx="110">
                  <c:v>7.5295127665337955E-2</c:v>
                </c:pt>
                <c:pt idx="111">
                  <c:v>7.5141389148646168E-2</c:v>
                </c:pt>
                <c:pt idx="112">
                  <c:v>7.5256568383411132E-2</c:v>
                </c:pt>
                <c:pt idx="113">
                  <c:v>7.5093937780434508E-2</c:v>
                </c:pt>
                <c:pt idx="114">
                  <c:v>7.5175774708731671E-2</c:v>
                </c:pt>
                <c:pt idx="115">
                  <c:v>7.491807170377747E-2</c:v>
                </c:pt>
                <c:pt idx="116">
                  <c:v>7.5288267302294293E-2</c:v>
                </c:pt>
                <c:pt idx="117">
                  <c:v>7.47644984910599E-2</c:v>
                </c:pt>
                <c:pt idx="118">
                  <c:v>7.527696970256538E-2</c:v>
                </c:pt>
                <c:pt idx="119">
                  <c:v>7.5081089939601137E-2</c:v>
                </c:pt>
                <c:pt idx="120">
                  <c:v>7.5287764734450008E-2</c:v>
                </c:pt>
                <c:pt idx="121">
                  <c:v>7.5062729934398456E-2</c:v>
                </c:pt>
                <c:pt idx="122">
                  <c:v>7.5400189699585771E-2</c:v>
                </c:pt>
                <c:pt idx="123">
                  <c:v>7.5405609410605201E-2</c:v>
                </c:pt>
                <c:pt idx="124">
                  <c:v>7.5066933674219405E-2</c:v>
                </c:pt>
                <c:pt idx="125">
                  <c:v>7.5177738504442537E-2</c:v>
                </c:pt>
                <c:pt idx="126">
                  <c:v>7.5196585510228675E-2</c:v>
                </c:pt>
                <c:pt idx="127">
                  <c:v>7.5338980137050746E-2</c:v>
                </c:pt>
                <c:pt idx="128">
                  <c:v>7.5297487303528282E-2</c:v>
                </c:pt>
                <c:pt idx="129">
                  <c:v>7.4922081815024091E-2</c:v>
                </c:pt>
                <c:pt idx="130">
                  <c:v>7.52570931412746E-2</c:v>
                </c:pt>
                <c:pt idx="131">
                  <c:v>7.5171897784020864E-2</c:v>
                </c:pt>
                <c:pt idx="132">
                  <c:v>7.5158676279144132E-2</c:v>
                </c:pt>
                <c:pt idx="133">
                  <c:v>7.5454033129908005E-2</c:v>
                </c:pt>
                <c:pt idx="134">
                  <c:v>7.531727963495144E-2</c:v>
                </c:pt>
                <c:pt idx="135">
                  <c:v>7.5285564629731641E-2</c:v>
                </c:pt>
                <c:pt idx="136">
                  <c:v>7.5452175476686978E-2</c:v>
                </c:pt>
                <c:pt idx="137">
                  <c:v>7.4526497017767687E-2</c:v>
                </c:pt>
                <c:pt idx="138">
                  <c:v>7.5224843757488002E-2</c:v>
                </c:pt>
                <c:pt idx="139">
                  <c:v>7.5305341902451334E-2</c:v>
                </c:pt>
                <c:pt idx="140">
                  <c:v>7.504450283554108E-2</c:v>
                </c:pt>
                <c:pt idx="141">
                  <c:v>7.5229388287102461E-2</c:v>
                </c:pt>
                <c:pt idx="142">
                  <c:v>7.5237605443640235E-2</c:v>
                </c:pt>
                <c:pt idx="143">
                  <c:v>7.5343605509634093E-2</c:v>
                </c:pt>
                <c:pt idx="144">
                  <c:v>7.4813680656059714E-2</c:v>
                </c:pt>
                <c:pt idx="145">
                  <c:v>7.5334996287807834E-2</c:v>
                </c:pt>
                <c:pt idx="146">
                  <c:v>7.5381809754892171E-2</c:v>
                </c:pt>
                <c:pt idx="147">
                  <c:v>7.3604178931885644E-2</c:v>
                </c:pt>
                <c:pt idx="148">
                  <c:v>7.5169612908764699E-2</c:v>
                </c:pt>
                <c:pt idx="149">
                  <c:v>7.528282099349351E-2</c:v>
                </c:pt>
                <c:pt idx="150">
                  <c:v>7.5230055188994893E-2</c:v>
                </c:pt>
                <c:pt idx="151">
                  <c:v>7.5372124942201246E-2</c:v>
                </c:pt>
                <c:pt idx="152">
                  <c:v>7.533548709339058E-2</c:v>
                </c:pt>
                <c:pt idx="153">
                  <c:v>7.5342103790611473E-2</c:v>
                </c:pt>
                <c:pt idx="154">
                  <c:v>7.522192464681679E-2</c:v>
                </c:pt>
                <c:pt idx="155">
                  <c:v>7.4984503298889407E-2</c:v>
                </c:pt>
                <c:pt idx="156">
                  <c:v>7.5499123247723704E-2</c:v>
                </c:pt>
                <c:pt idx="157">
                  <c:v>7.5139378808105894E-2</c:v>
                </c:pt>
                <c:pt idx="158">
                  <c:v>7.5429393814476775E-2</c:v>
                </c:pt>
                <c:pt idx="159">
                  <c:v>7.5347909824830792E-2</c:v>
                </c:pt>
                <c:pt idx="160">
                  <c:v>7.5231826061775781E-2</c:v>
                </c:pt>
                <c:pt idx="161">
                  <c:v>7.5249097885089308E-2</c:v>
                </c:pt>
                <c:pt idx="162">
                  <c:v>7.4689853748611729E-2</c:v>
                </c:pt>
                <c:pt idx="163">
                  <c:v>7.5089093981005037E-2</c:v>
                </c:pt>
                <c:pt idx="164">
                  <c:v>7.5269581392962123E-2</c:v>
                </c:pt>
                <c:pt idx="165">
                  <c:v>7.5089394614232696E-2</c:v>
                </c:pt>
                <c:pt idx="166">
                  <c:v>7.5190389703752455E-2</c:v>
                </c:pt>
                <c:pt idx="167">
                  <c:v>7.5310815419648541E-2</c:v>
                </c:pt>
                <c:pt idx="168">
                  <c:v>7.5272360780478845E-2</c:v>
                </c:pt>
                <c:pt idx="169">
                  <c:v>7.5302783122903116E-2</c:v>
                </c:pt>
                <c:pt idx="170">
                  <c:v>7.5073268098595602E-2</c:v>
                </c:pt>
                <c:pt idx="171">
                  <c:v>7.5184578167281246E-2</c:v>
                </c:pt>
                <c:pt idx="172">
                  <c:v>7.5305541744303761E-2</c:v>
                </c:pt>
                <c:pt idx="173">
                  <c:v>7.5240427801252965E-2</c:v>
                </c:pt>
                <c:pt idx="174">
                  <c:v>7.5192830107638317E-2</c:v>
                </c:pt>
                <c:pt idx="175">
                  <c:v>7.5040646511494807E-2</c:v>
                </c:pt>
                <c:pt idx="176">
                  <c:v>7.5202203721251012E-2</c:v>
                </c:pt>
                <c:pt idx="177">
                  <c:v>7.4804483735489119E-2</c:v>
                </c:pt>
                <c:pt idx="178">
                  <c:v>7.4778367384714842E-2</c:v>
                </c:pt>
                <c:pt idx="179">
                  <c:v>7.5414731116485195E-2</c:v>
                </c:pt>
                <c:pt idx="180">
                  <c:v>7.5482550351286523E-2</c:v>
                </c:pt>
                <c:pt idx="181">
                  <c:v>7.536383383229997E-2</c:v>
                </c:pt>
                <c:pt idx="182">
                  <c:v>7.5268987387158107E-2</c:v>
                </c:pt>
                <c:pt idx="183">
                  <c:v>7.5240289263468207E-2</c:v>
                </c:pt>
                <c:pt idx="184">
                  <c:v>7.5478623069855838E-2</c:v>
                </c:pt>
                <c:pt idx="185">
                  <c:v>7.524155575882345E-2</c:v>
                </c:pt>
                <c:pt idx="186">
                  <c:v>7.5230990141100088E-2</c:v>
                </c:pt>
                <c:pt idx="187">
                  <c:v>7.538483971065689E-2</c:v>
                </c:pt>
                <c:pt idx="188">
                  <c:v>7.4954645010462201E-2</c:v>
                </c:pt>
                <c:pt idx="189">
                  <c:v>7.5261337043910775E-2</c:v>
                </c:pt>
                <c:pt idx="190">
                  <c:v>7.5341715626446176E-2</c:v>
                </c:pt>
                <c:pt idx="191">
                  <c:v>7.5465163152518625E-2</c:v>
                </c:pt>
                <c:pt idx="192">
                  <c:v>7.5207800268454722E-2</c:v>
                </c:pt>
                <c:pt idx="193">
                  <c:v>7.5026198731859006E-2</c:v>
                </c:pt>
                <c:pt idx="194">
                  <c:v>7.5268511897731122E-2</c:v>
                </c:pt>
                <c:pt idx="195">
                  <c:v>7.5392883905716829E-2</c:v>
                </c:pt>
                <c:pt idx="196">
                  <c:v>7.497284541505056E-2</c:v>
                </c:pt>
                <c:pt idx="197">
                  <c:v>7.5244806698297723E-2</c:v>
                </c:pt>
                <c:pt idx="198">
                  <c:v>7.548681524293821E-2</c:v>
                </c:pt>
                <c:pt idx="199">
                  <c:v>7.5073293983620282E-2</c:v>
                </c:pt>
                <c:pt idx="200">
                  <c:v>7.5239109577872096E-2</c:v>
                </c:pt>
                <c:pt idx="201">
                  <c:v>7.501435412303839E-2</c:v>
                </c:pt>
                <c:pt idx="202">
                  <c:v>7.465022030671728E-2</c:v>
                </c:pt>
                <c:pt idx="203">
                  <c:v>7.5353569729588371E-2</c:v>
                </c:pt>
                <c:pt idx="204">
                  <c:v>7.5315548052317868E-2</c:v>
                </c:pt>
                <c:pt idx="205">
                  <c:v>7.5036681285580414E-2</c:v>
                </c:pt>
                <c:pt idx="206">
                  <c:v>7.5188284543777337E-2</c:v>
                </c:pt>
                <c:pt idx="207">
                  <c:v>7.5252886590365137E-2</c:v>
                </c:pt>
                <c:pt idx="208">
                  <c:v>7.5161441923407998E-2</c:v>
                </c:pt>
                <c:pt idx="209">
                  <c:v>7.5243123903466061E-2</c:v>
                </c:pt>
                <c:pt idx="210">
                  <c:v>7.5314384543686969E-2</c:v>
                </c:pt>
                <c:pt idx="211">
                  <c:v>7.544923837700504E-2</c:v>
                </c:pt>
                <c:pt idx="212">
                  <c:v>7.5313455726117126E-2</c:v>
                </c:pt>
                <c:pt idx="213">
                  <c:v>7.5492379450671568E-2</c:v>
                </c:pt>
                <c:pt idx="214">
                  <c:v>7.5212097547354279E-2</c:v>
                </c:pt>
                <c:pt idx="215">
                  <c:v>7.5379645204644963E-2</c:v>
                </c:pt>
                <c:pt idx="216">
                  <c:v>7.5489529153875329E-2</c:v>
                </c:pt>
                <c:pt idx="217">
                  <c:v>7.5096695570717645E-2</c:v>
                </c:pt>
                <c:pt idx="218">
                  <c:v>7.5351940100835194E-2</c:v>
                </c:pt>
                <c:pt idx="219">
                  <c:v>7.5252286956292255E-2</c:v>
                </c:pt>
                <c:pt idx="220">
                  <c:v>7.5136861941593192E-2</c:v>
                </c:pt>
                <c:pt idx="221">
                  <c:v>7.5240120044590825E-2</c:v>
                </c:pt>
                <c:pt idx="222">
                  <c:v>7.5294862250740488E-2</c:v>
                </c:pt>
                <c:pt idx="223">
                  <c:v>7.5489016514994484E-2</c:v>
                </c:pt>
                <c:pt idx="224">
                  <c:v>7.5412477918821427E-2</c:v>
                </c:pt>
                <c:pt idx="225">
                  <c:v>7.5478574436238996E-2</c:v>
                </c:pt>
                <c:pt idx="226">
                  <c:v>7.5222816189832495E-2</c:v>
                </c:pt>
                <c:pt idx="227">
                  <c:v>7.4545615016962621E-2</c:v>
                </c:pt>
                <c:pt idx="228">
                  <c:v>7.5126551180962495E-2</c:v>
                </c:pt>
                <c:pt idx="229">
                  <c:v>7.5322543379517687E-2</c:v>
                </c:pt>
                <c:pt idx="230">
                  <c:v>7.5033246804099424E-2</c:v>
                </c:pt>
                <c:pt idx="231">
                  <c:v>7.5080498219507352E-2</c:v>
                </c:pt>
                <c:pt idx="232">
                  <c:v>7.521646464306718E-2</c:v>
                </c:pt>
                <c:pt idx="233">
                  <c:v>7.509859123201261E-2</c:v>
                </c:pt>
                <c:pt idx="234">
                  <c:v>7.5210400226362356E-2</c:v>
                </c:pt>
                <c:pt idx="235">
                  <c:v>7.4872063044214454E-2</c:v>
                </c:pt>
                <c:pt idx="236">
                  <c:v>7.5293663546890099E-2</c:v>
                </c:pt>
                <c:pt idx="237">
                  <c:v>7.5081304508595334E-2</c:v>
                </c:pt>
                <c:pt idx="238">
                  <c:v>7.5229669977186317E-2</c:v>
                </c:pt>
                <c:pt idx="239">
                  <c:v>7.5340500547811995E-2</c:v>
                </c:pt>
                <c:pt idx="240">
                  <c:v>7.5304084821381762E-2</c:v>
                </c:pt>
                <c:pt idx="241">
                  <c:v>7.5172480703334543E-2</c:v>
                </c:pt>
                <c:pt idx="242">
                  <c:v>7.5114939186434956E-2</c:v>
                </c:pt>
                <c:pt idx="243">
                  <c:v>7.5323271968292152E-2</c:v>
                </c:pt>
                <c:pt idx="244">
                  <c:v>7.4997935395144211E-2</c:v>
                </c:pt>
                <c:pt idx="245">
                  <c:v>7.5347420588035466E-2</c:v>
                </c:pt>
                <c:pt idx="246">
                  <c:v>7.5053483819230521E-2</c:v>
                </c:pt>
                <c:pt idx="247">
                  <c:v>7.5286391908614955E-2</c:v>
                </c:pt>
                <c:pt idx="248">
                  <c:v>7.4753836949907559E-2</c:v>
                </c:pt>
                <c:pt idx="249">
                  <c:v>7.5412671904857925E-2</c:v>
                </c:pt>
                <c:pt idx="250">
                  <c:v>7.5265253889872222E-2</c:v>
                </c:pt>
                <c:pt idx="251">
                  <c:v>7.5264910295686896E-2</c:v>
                </c:pt>
                <c:pt idx="252">
                  <c:v>7.5119096330048971E-2</c:v>
                </c:pt>
                <c:pt idx="253">
                  <c:v>7.5138587985548733E-2</c:v>
                </c:pt>
                <c:pt idx="254">
                  <c:v>7.5060261618093066E-2</c:v>
                </c:pt>
                <c:pt idx="255">
                  <c:v>7.5378579316322594E-2</c:v>
                </c:pt>
                <c:pt idx="256">
                  <c:v>7.5292680673925305E-2</c:v>
                </c:pt>
                <c:pt idx="257">
                  <c:v>7.5296315170386749E-2</c:v>
                </c:pt>
                <c:pt idx="258">
                  <c:v>7.5331400141347829E-2</c:v>
                </c:pt>
                <c:pt idx="259">
                  <c:v>7.5340961299140835E-2</c:v>
                </c:pt>
                <c:pt idx="260">
                  <c:v>7.508715483592282E-2</c:v>
                </c:pt>
                <c:pt idx="261">
                  <c:v>7.5441841997309633E-2</c:v>
                </c:pt>
                <c:pt idx="262">
                  <c:v>7.5246416454131312E-2</c:v>
                </c:pt>
                <c:pt idx="263">
                  <c:v>7.5364748697013276E-2</c:v>
                </c:pt>
                <c:pt idx="264">
                  <c:v>7.5264115279985666E-2</c:v>
                </c:pt>
                <c:pt idx="265">
                  <c:v>7.5428628990571386E-2</c:v>
                </c:pt>
                <c:pt idx="266">
                  <c:v>7.5354880542169697E-2</c:v>
                </c:pt>
                <c:pt idx="267">
                  <c:v>7.4998283754544648E-2</c:v>
                </c:pt>
                <c:pt idx="268">
                  <c:v>7.5133579743561427E-2</c:v>
                </c:pt>
                <c:pt idx="269">
                  <c:v>7.5315963823571433E-2</c:v>
                </c:pt>
                <c:pt idx="270">
                  <c:v>7.5116865254326939E-2</c:v>
                </c:pt>
                <c:pt idx="271">
                  <c:v>7.5171415514780654E-2</c:v>
                </c:pt>
                <c:pt idx="272">
                  <c:v>7.5348637009183012E-2</c:v>
                </c:pt>
                <c:pt idx="273">
                  <c:v>7.5327082071568366E-2</c:v>
                </c:pt>
                <c:pt idx="274">
                  <c:v>7.512573016876764E-2</c:v>
                </c:pt>
                <c:pt idx="275">
                  <c:v>7.5136347799657915E-2</c:v>
                </c:pt>
                <c:pt idx="276">
                  <c:v>7.5305523551934553E-2</c:v>
                </c:pt>
                <c:pt idx="277">
                  <c:v>7.4949953468208999E-2</c:v>
                </c:pt>
                <c:pt idx="278">
                  <c:v>7.5392828029795772E-2</c:v>
                </c:pt>
                <c:pt idx="279">
                  <c:v>7.5170379803260121E-2</c:v>
                </c:pt>
                <c:pt idx="280">
                  <c:v>7.5403012727384242E-2</c:v>
                </c:pt>
                <c:pt idx="281">
                  <c:v>7.5078882261001484E-2</c:v>
                </c:pt>
                <c:pt idx="282">
                  <c:v>7.5213428432850934E-2</c:v>
                </c:pt>
                <c:pt idx="283">
                  <c:v>7.5113453335303074E-2</c:v>
                </c:pt>
                <c:pt idx="284">
                  <c:v>7.5179643743239349E-2</c:v>
                </c:pt>
                <c:pt idx="285">
                  <c:v>7.5411623017417023E-2</c:v>
                </c:pt>
                <c:pt idx="286">
                  <c:v>7.533716820573011E-2</c:v>
                </c:pt>
                <c:pt idx="287">
                  <c:v>7.5005012380753175E-2</c:v>
                </c:pt>
                <c:pt idx="288">
                  <c:v>7.4934062045355049E-2</c:v>
                </c:pt>
                <c:pt idx="289">
                  <c:v>7.5369708911854974E-2</c:v>
                </c:pt>
                <c:pt idx="290">
                  <c:v>7.5359866016738622E-2</c:v>
                </c:pt>
                <c:pt idx="291">
                  <c:v>7.4435409654670479E-2</c:v>
                </c:pt>
                <c:pt idx="292">
                  <c:v>7.5318257779507722E-2</c:v>
                </c:pt>
                <c:pt idx="293">
                  <c:v>7.5149771549363392E-2</c:v>
                </c:pt>
                <c:pt idx="294">
                  <c:v>7.5248332257395939E-2</c:v>
                </c:pt>
                <c:pt idx="295">
                  <c:v>7.5438417621597725E-2</c:v>
                </c:pt>
                <c:pt idx="296">
                  <c:v>7.5237397053113025E-2</c:v>
                </c:pt>
                <c:pt idx="297">
                  <c:v>7.5322347624106709E-2</c:v>
                </c:pt>
                <c:pt idx="298">
                  <c:v>7.5427176425064982E-2</c:v>
                </c:pt>
                <c:pt idx="299">
                  <c:v>7.533137263542572E-2</c:v>
                </c:pt>
                <c:pt idx="300">
                  <c:v>7.5756567842059183E-2</c:v>
                </c:pt>
                <c:pt idx="301">
                  <c:v>7.5295981564819869E-2</c:v>
                </c:pt>
                <c:pt idx="302">
                  <c:v>7.5342514767679239E-2</c:v>
                </c:pt>
                <c:pt idx="303">
                  <c:v>7.520242153847756E-2</c:v>
                </c:pt>
                <c:pt idx="304">
                  <c:v>7.5198922376013E-2</c:v>
                </c:pt>
                <c:pt idx="305">
                  <c:v>7.5309937748562206E-2</c:v>
                </c:pt>
                <c:pt idx="306">
                  <c:v>7.5120365044008652E-2</c:v>
                </c:pt>
                <c:pt idx="307">
                  <c:v>7.4923776345873341E-2</c:v>
                </c:pt>
                <c:pt idx="308">
                  <c:v>7.5117105882404014E-2</c:v>
                </c:pt>
                <c:pt idx="309">
                  <c:v>7.5438448382521228E-2</c:v>
                </c:pt>
                <c:pt idx="310">
                  <c:v>7.5398190846938482E-2</c:v>
                </c:pt>
                <c:pt idx="311">
                  <c:v>7.5375522362079533E-2</c:v>
                </c:pt>
                <c:pt idx="312">
                  <c:v>7.5281739467283781E-2</c:v>
                </c:pt>
                <c:pt idx="313">
                  <c:v>7.5251782013744398E-2</c:v>
                </c:pt>
                <c:pt idx="314">
                  <c:v>7.5304095543385172E-2</c:v>
                </c:pt>
                <c:pt idx="315">
                  <c:v>7.5350805795392092E-2</c:v>
                </c:pt>
                <c:pt idx="316">
                  <c:v>7.4903289818320104E-2</c:v>
                </c:pt>
                <c:pt idx="317">
                  <c:v>7.5349619686656488E-2</c:v>
                </c:pt>
                <c:pt idx="318">
                  <c:v>7.5022696080132956E-2</c:v>
                </c:pt>
                <c:pt idx="319">
                  <c:v>7.5180456854225947E-2</c:v>
                </c:pt>
                <c:pt idx="320">
                  <c:v>7.5144162245340498E-2</c:v>
                </c:pt>
                <c:pt idx="321">
                  <c:v>7.5274903779532151E-2</c:v>
                </c:pt>
                <c:pt idx="322">
                  <c:v>7.5323942234474264E-2</c:v>
                </c:pt>
                <c:pt idx="323">
                  <c:v>7.5299317188580919E-2</c:v>
                </c:pt>
                <c:pt idx="324">
                  <c:v>7.4958495633707795E-2</c:v>
                </c:pt>
                <c:pt idx="325">
                  <c:v>7.5108832787625646E-2</c:v>
                </c:pt>
                <c:pt idx="326">
                  <c:v>7.4517926025160192E-2</c:v>
                </c:pt>
                <c:pt idx="327">
                  <c:v>7.5327070278225883E-2</c:v>
                </c:pt>
                <c:pt idx="328">
                  <c:v>7.5278067503241466E-2</c:v>
                </c:pt>
                <c:pt idx="329">
                  <c:v>7.5208895677280591E-2</c:v>
                </c:pt>
                <c:pt idx="330">
                  <c:v>7.5285927209462492E-2</c:v>
                </c:pt>
                <c:pt idx="331">
                  <c:v>7.5348144509667675E-2</c:v>
                </c:pt>
                <c:pt idx="332">
                  <c:v>7.50015268302274E-2</c:v>
                </c:pt>
                <c:pt idx="333">
                  <c:v>7.5342791165805278E-2</c:v>
                </c:pt>
                <c:pt idx="334">
                  <c:v>7.533297131874217E-2</c:v>
                </c:pt>
                <c:pt idx="335">
                  <c:v>7.5104330044672443E-2</c:v>
                </c:pt>
                <c:pt idx="336">
                  <c:v>7.4917765311297568E-2</c:v>
                </c:pt>
                <c:pt idx="337">
                  <c:v>7.5166068075347869E-2</c:v>
                </c:pt>
                <c:pt idx="338">
                  <c:v>7.5086046623864297E-2</c:v>
                </c:pt>
                <c:pt idx="339">
                  <c:v>7.5255736889750305E-2</c:v>
                </c:pt>
                <c:pt idx="340">
                  <c:v>7.5334124703765687E-2</c:v>
                </c:pt>
                <c:pt idx="341">
                  <c:v>7.5295019324453316E-2</c:v>
                </c:pt>
                <c:pt idx="342">
                  <c:v>7.5162781035514895E-2</c:v>
                </c:pt>
                <c:pt idx="343">
                  <c:v>7.5270958567912133E-2</c:v>
                </c:pt>
                <c:pt idx="344">
                  <c:v>7.5259461186773999E-2</c:v>
                </c:pt>
                <c:pt idx="345">
                  <c:v>7.515701808896548E-2</c:v>
                </c:pt>
                <c:pt idx="346">
                  <c:v>7.5243017726936506E-2</c:v>
                </c:pt>
                <c:pt idx="347">
                  <c:v>7.5394914378843866E-2</c:v>
                </c:pt>
                <c:pt idx="348">
                  <c:v>7.5159769849806116E-2</c:v>
                </c:pt>
                <c:pt idx="349">
                  <c:v>7.4984745382136953E-2</c:v>
                </c:pt>
                <c:pt idx="350">
                  <c:v>7.5205945465440294E-2</c:v>
                </c:pt>
                <c:pt idx="351">
                  <c:v>7.5221998323529812E-2</c:v>
                </c:pt>
                <c:pt idx="352">
                  <c:v>7.512883598594261E-2</c:v>
                </c:pt>
                <c:pt idx="353">
                  <c:v>7.5162597600908293E-2</c:v>
                </c:pt>
                <c:pt idx="354">
                  <c:v>7.5181770350043003E-2</c:v>
                </c:pt>
                <c:pt idx="355">
                  <c:v>7.5315154421982514E-2</c:v>
                </c:pt>
                <c:pt idx="356">
                  <c:v>7.5276132151779709E-2</c:v>
                </c:pt>
                <c:pt idx="357">
                  <c:v>7.4744562183626087E-2</c:v>
                </c:pt>
                <c:pt idx="358">
                  <c:v>7.4855289705522826E-2</c:v>
                </c:pt>
                <c:pt idx="359">
                  <c:v>7.5256755737331954E-2</c:v>
                </c:pt>
                <c:pt idx="360">
                  <c:v>7.5422123656044282E-2</c:v>
                </c:pt>
                <c:pt idx="361">
                  <c:v>7.5136143582451465E-2</c:v>
                </c:pt>
                <c:pt idx="362">
                  <c:v>7.5003936273654842E-2</c:v>
                </c:pt>
                <c:pt idx="363">
                  <c:v>7.5132417135733612E-2</c:v>
                </c:pt>
                <c:pt idx="364">
                  <c:v>7.518822580984684E-2</c:v>
                </c:pt>
                <c:pt idx="365">
                  <c:v>7.5029808271787013E-2</c:v>
                </c:pt>
                <c:pt idx="366">
                  <c:v>7.5131546050942355E-2</c:v>
                </c:pt>
                <c:pt idx="367">
                  <c:v>7.4356957514921496E-2</c:v>
                </c:pt>
                <c:pt idx="368">
                  <c:v>7.5272533869413905E-2</c:v>
                </c:pt>
                <c:pt idx="369">
                  <c:v>7.5364091602644234E-2</c:v>
                </c:pt>
                <c:pt idx="370">
                  <c:v>7.4758736099384993E-2</c:v>
                </c:pt>
                <c:pt idx="371">
                  <c:v>7.4819076717744681E-2</c:v>
                </c:pt>
                <c:pt idx="372">
                  <c:v>7.5439385539000522E-2</c:v>
                </c:pt>
                <c:pt idx="373">
                  <c:v>7.5063292926451072E-2</c:v>
                </c:pt>
                <c:pt idx="374">
                  <c:v>7.5177185490400561E-2</c:v>
                </c:pt>
                <c:pt idx="375">
                  <c:v>7.530835340905985E-2</c:v>
                </c:pt>
                <c:pt idx="376">
                  <c:v>7.5010038082292924E-2</c:v>
                </c:pt>
                <c:pt idx="377">
                  <c:v>7.5306689959155307E-2</c:v>
                </c:pt>
                <c:pt idx="378">
                  <c:v>7.5358111023342361E-2</c:v>
                </c:pt>
                <c:pt idx="379">
                  <c:v>7.5211853164519518E-2</c:v>
                </c:pt>
                <c:pt idx="380">
                  <c:v>7.5329507745107785E-2</c:v>
                </c:pt>
                <c:pt idx="381">
                  <c:v>7.5047237030461331E-2</c:v>
                </c:pt>
                <c:pt idx="382">
                  <c:v>7.5356712234180487E-2</c:v>
                </c:pt>
                <c:pt idx="383">
                  <c:v>7.5205975175290457E-2</c:v>
                </c:pt>
                <c:pt idx="384">
                  <c:v>7.5274865401751517E-2</c:v>
                </c:pt>
                <c:pt idx="385">
                  <c:v>7.5173358841633578E-2</c:v>
                </c:pt>
                <c:pt idx="386">
                  <c:v>7.5425808133726277E-2</c:v>
                </c:pt>
                <c:pt idx="387">
                  <c:v>7.5164636235840548E-2</c:v>
                </c:pt>
                <c:pt idx="388">
                  <c:v>7.5202033953435998E-2</c:v>
                </c:pt>
                <c:pt idx="389">
                  <c:v>7.5217642810572707E-2</c:v>
                </c:pt>
                <c:pt idx="390">
                  <c:v>7.5372270541107705E-2</c:v>
                </c:pt>
                <c:pt idx="391">
                  <c:v>7.4936022755589221E-2</c:v>
                </c:pt>
                <c:pt idx="392">
                  <c:v>7.3933274399554313E-2</c:v>
                </c:pt>
                <c:pt idx="393">
                  <c:v>7.514884479153687E-2</c:v>
                </c:pt>
                <c:pt idx="394">
                  <c:v>7.5372871239911252E-2</c:v>
                </c:pt>
                <c:pt idx="395">
                  <c:v>7.5222965568130892E-2</c:v>
                </c:pt>
                <c:pt idx="396">
                  <c:v>7.5205637656240013E-2</c:v>
                </c:pt>
                <c:pt idx="397">
                  <c:v>7.5125797559921048E-2</c:v>
                </c:pt>
                <c:pt idx="398">
                  <c:v>7.5010150147125101E-2</c:v>
                </c:pt>
                <c:pt idx="399">
                  <c:v>7.5062891044581817E-2</c:v>
                </c:pt>
                <c:pt idx="400">
                  <c:v>7.5385348124398691E-2</c:v>
                </c:pt>
                <c:pt idx="401">
                  <c:v>7.5130076341316993E-2</c:v>
                </c:pt>
                <c:pt idx="402">
                  <c:v>7.5313179421515997E-2</c:v>
                </c:pt>
                <c:pt idx="403">
                  <c:v>7.5412968164905975E-2</c:v>
                </c:pt>
                <c:pt idx="404">
                  <c:v>7.5118816880474074E-2</c:v>
                </c:pt>
                <c:pt idx="405">
                  <c:v>7.5372382348275244E-2</c:v>
                </c:pt>
                <c:pt idx="406">
                  <c:v>7.5383145974358662E-2</c:v>
                </c:pt>
                <c:pt idx="407">
                  <c:v>7.5136922886233359E-2</c:v>
                </c:pt>
                <c:pt idx="408">
                  <c:v>7.5342250702066321E-2</c:v>
                </c:pt>
                <c:pt idx="409">
                  <c:v>7.5226416870448967E-2</c:v>
                </c:pt>
                <c:pt idx="410">
                  <c:v>7.5541091570985791E-2</c:v>
                </c:pt>
                <c:pt idx="411">
                  <c:v>7.5297761220094198E-2</c:v>
                </c:pt>
                <c:pt idx="412">
                  <c:v>7.5386189638201997E-2</c:v>
                </c:pt>
                <c:pt idx="413">
                  <c:v>7.5393481745658741E-2</c:v>
                </c:pt>
                <c:pt idx="414">
                  <c:v>7.5173584813076039E-2</c:v>
                </c:pt>
                <c:pt idx="415">
                  <c:v>7.5249730160949144E-2</c:v>
                </c:pt>
                <c:pt idx="416">
                  <c:v>7.512269871671301E-2</c:v>
                </c:pt>
                <c:pt idx="417">
                  <c:v>7.5180680896185265E-2</c:v>
                </c:pt>
                <c:pt idx="418">
                  <c:v>7.5246748178441292E-2</c:v>
                </c:pt>
                <c:pt idx="419">
                  <c:v>7.5043077939283082E-2</c:v>
                </c:pt>
                <c:pt idx="420">
                  <c:v>7.5356644219600602E-2</c:v>
                </c:pt>
                <c:pt idx="421">
                  <c:v>7.5409425568406796E-2</c:v>
                </c:pt>
                <c:pt idx="422">
                  <c:v>7.523770754326356E-2</c:v>
                </c:pt>
                <c:pt idx="423">
                  <c:v>7.5347516720959171E-2</c:v>
                </c:pt>
                <c:pt idx="424">
                  <c:v>7.4295029263832066E-2</c:v>
                </c:pt>
                <c:pt idx="425">
                  <c:v>7.5155390532253494E-2</c:v>
                </c:pt>
                <c:pt idx="426">
                  <c:v>7.5227738776107736E-2</c:v>
                </c:pt>
                <c:pt idx="427">
                  <c:v>7.5253205901531325E-2</c:v>
                </c:pt>
                <c:pt idx="428">
                  <c:v>7.5241083882638421E-2</c:v>
                </c:pt>
                <c:pt idx="429">
                  <c:v>7.553972189311263E-2</c:v>
                </c:pt>
                <c:pt idx="430">
                  <c:v>7.5263247951321222E-2</c:v>
                </c:pt>
                <c:pt idx="431">
                  <c:v>7.5414864950161836E-2</c:v>
                </c:pt>
                <c:pt idx="432">
                  <c:v>7.5173888815511097E-2</c:v>
                </c:pt>
                <c:pt idx="433">
                  <c:v>7.5402967415654068E-2</c:v>
                </c:pt>
                <c:pt idx="434">
                  <c:v>7.5264698080590567E-2</c:v>
                </c:pt>
                <c:pt idx="435">
                  <c:v>7.5255223046648514E-2</c:v>
                </c:pt>
                <c:pt idx="436">
                  <c:v>7.4992521754572258E-2</c:v>
                </c:pt>
                <c:pt idx="437">
                  <c:v>7.5245494275648056E-2</c:v>
                </c:pt>
                <c:pt idx="438">
                  <c:v>7.495030997914312E-2</c:v>
                </c:pt>
                <c:pt idx="439">
                  <c:v>7.4601663939544621E-2</c:v>
                </c:pt>
                <c:pt idx="440">
                  <c:v>7.5288944541183664E-2</c:v>
                </c:pt>
                <c:pt idx="441">
                  <c:v>7.4772633961901522E-2</c:v>
                </c:pt>
                <c:pt idx="442">
                  <c:v>7.5096396182703432E-2</c:v>
                </c:pt>
                <c:pt idx="443">
                  <c:v>7.5208223763421567E-2</c:v>
                </c:pt>
                <c:pt idx="444">
                  <c:v>7.498377443519591E-2</c:v>
                </c:pt>
                <c:pt idx="445">
                  <c:v>7.5146459617876207E-2</c:v>
                </c:pt>
                <c:pt idx="446">
                  <c:v>7.5041684475610035E-2</c:v>
                </c:pt>
                <c:pt idx="447">
                  <c:v>7.5230725330433901E-2</c:v>
                </c:pt>
                <c:pt idx="448">
                  <c:v>7.5387580646262192E-2</c:v>
                </c:pt>
                <c:pt idx="449">
                  <c:v>7.5228007354560839E-2</c:v>
                </c:pt>
                <c:pt idx="450">
                  <c:v>7.51715957167267E-2</c:v>
                </c:pt>
                <c:pt idx="451">
                  <c:v>7.4938761493404518E-2</c:v>
                </c:pt>
                <c:pt idx="452">
                  <c:v>7.4747322481067871E-2</c:v>
                </c:pt>
                <c:pt idx="453">
                  <c:v>7.5160587148637659E-2</c:v>
                </c:pt>
                <c:pt idx="454">
                  <c:v>7.5379724968801409E-2</c:v>
                </c:pt>
                <c:pt idx="455">
                  <c:v>7.5389444447979806E-2</c:v>
                </c:pt>
                <c:pt idx="456">
                  <c:v>7.5108218868567542E-2</c:v>
                </c:pt>
                <c:pt idx="457">
                  <c:v>7.5105582313014077E-2</c:v>
                </c:pt>
                <c:pt idx="458">
                  <c:v>7.5017194986925648E-2</c:v>
                </c:pt>
                <c:pt idx="459">
                  <c:v>7.5242861780488599E-2</c:v>
                </c:pt>
                <c:pt idx="460">
                  <c:v>7.5383137249596499E-2</c:v>
                </c:pt>
                <c:pt idx="461">
                  <c:v>7.5157056551824919E-2</c:v>
                </c:pt>
                <c:pt idx="462">
                  <c:v>7.5138756682619781E-2</c:v>
                </c:pt>
                <c:pt idx="463">
                  <c:v>7.5355079338819714E-2</c:v>
                </c:pt>
                <c:pt idx="464">
                  <c:v>7.449099874402966E-2</c:v>
                </c:pt>
                <c:pt idx="465">
                  <c:v>7.5130724712460101E-2</c:v>
                </c:pt>
                <c:pt idx="466">
                  <c:v>7.5464581168227254E-2</c:v>
                </c:pt>
                <c:pt idx="467">
                  <c:v>7.5064138802624358E-2</c:v>
                </c:pt>
                <c:pt idx="468">
                  <c:v>7.48754526790959E-2</c:v>
                </c:pt>
                <c:pt idx="469">
                  <c:v>7.535486830723083E-2</c:v>
                </c:pt>
                <c:pt idx="470">
                  <c:v>7.5219113923795697E-2</c:v>
                </c:pt>
                <c:pt idx="471">
                  <c:v>7.5133882954285316E-2</c:v>
                </c:pt>
                <c:pt idx="472">
                  <c:v>7.5269224326911063E-2</c:v>
                </c:pt>
                <c:pt idx="473">
                  <c:v>7.5338888163438075E-2</c:v>
                </c:pt>
                <c:pt idx="474">
                  <c:v>7.4566897812705271E-2</c:v>
                </c:pt>
                <c:pt idx="475">
                  <c:v>7.5280962029981011E-2</c:v>
                </c:pt>
                <c:pt idx="476">
                  <c:v>7.5054513145769275E-2</c:v>
                </c:pt>
                <c:pt idx="477">
                  <c:v>7.5254025551883139E-2</c:v>
                </c:pt>
                <c:pt idx="478">
                  <c:v>7.5353106064979039E-2</c:v>
                </c:pt>
                <c:pt idx="479">
                  <c:v>7.534420006563379E-2</c:v>
                </c:pt>
                <c:pt idx="480">
                  <c:v>7.5140998540544041E-2</c:v>
                </c:pt>
                <c:pt idx="481">
                  <c:v>7.5291113512641644E-2</c:v>
                </c:pt>
                <c:pt idx="482">
                  <c:v>7.5072456624928688E-2</c:v>
                </c:pt>
                <c:pt idx="483">
                  <c:v>7.5299852805561479E-2</c:v>
                </c:pt>
                <c:pt idx="484">
                  <c:v>7.5409674059473852E-2</c:v>
                </c:pt>
                <c:pt idx="485">
                  <c:v>7.528802720591167E-2</c:v>
                </c:pt>
                <c:pt idx="486">
                  <c:v>7.52416615643514E-2</c:v>
                </c:pt>
                <c:pt idx="487">
                  <c:v>7.5266949410504713E-2</c:v>
                </c:pt>
                <c:pt idx="488">
                  <c:v>7.5087902261979228E-2</c:v>
                </c:pt>
                <c:pt idx="489">
                  <c:v>7.5327682443549232E-2</c:v>
                </c:pt>
                <c:pt idx="490">
                  <c:v>7.5054045548913748E-2</c:v>
                </c:pt>
                <c:pt idx="491">
                  <c:v>7.5345763202356933E-2</c:v>
                </c:pt>
                <c:pt idx="492">
                  <c:v>7.5305843060686301E-2</c:v>
                </c:pt>
                <c:pt idx="493">
                  <c:v>7.5323924255924476E-2</c:v>
                </c:pt>
                <c:pt idx="494">
                  <c:v>7.5318682692118444E-2</c:v>
                </c:pt>
                <c:pt idx="495">
                  <c:v>7.52982983418201E-2</c:v>
                </c:pt>
                <c:pt idx="496">
                  <c:v>7.5131973593349735E-2</c:v>
                </c:pt>
                <c:pt idx="497">
                  <c:v>7.5282214748950999E-2</c:v>
                </c:pt>
                <c:pt idx="498">
                  <c:v>7.4186145453774457E-2</c:v>
                </c:pt>
                <c:pt idx="499">
                  <c:v>7.5215340340192671E-2</c:v>
                </c:pt>
                <c:pt idx="500">
                  <c:v>7.5390325404068634E-2</c:v>
                </c:pt>
                <c:pt idx="501">
                  <c:v>7.5206931638230431E-2</c:v>
                </c:pt>
                <c:pt idx="502">
                  <c:v>7.5014249304354519E-2</c:v>
                </c:pt>
                <c:pt idx="503">
                  <c:v>7.516430795097935E-2</c:v>
                </c:pt>
                <c:pt idx="504">
                  <c:v>7.5311850152179602E-2</c:v>
                </c:pt>
                <c:pt idx="505">
                  <c:v>7.528925457681393E-2</c:v>
                </c:pt>
                <c:pt idx="506">
                  <c:v>7.5246415223406166E-2</c:v>
                </c:pt>
                <c:pt idx="507">
                  <c:v>7.5587976111645541E-2</c:v>
                </c:pt>
                <c:pt idx="508">
                  <c:v>7.4760926681798789E-2</c:v>
                </c:pt>
                <c:pt idx="509">
                  <c:v>7.5186214594939918E-2</c:v>
                </c:pt>
                <c:pt idx="510">
                  <c:v>7.502240139757807E-2</c:v>
                </c:pt>
                <c:pt idx="511">
                  <c:v>7.4429207181872084E-2</c:v>
                </c:pt>
                <c:pt idx="512">
                  <c:v>7.5309065203036318E-2</c:v>
                </c:pt>
                <c:pt idx="513">
                  <c:v>7.5227580486235221E-2</c:v>
                </c:pt>
                <c:pt idx="514">
                  <c:v>7.5284363791405934E-2</c:v>
                </c:pt>
                <c:pt idx="515">
                  <c:v>7.5376595281998388E-2</c:v>
                </c:pt>
                <c:pt idx="516">
                  <c:v>7.5115276368842757E-2</c:v>
                </c:pt>
                <c:pt idx="517">
                  <c:v>7.504047544380206E-2</c:v>
                </c:pt>
                <c:pt idx="518">
                  <c:v>7.5384742874581134E-2</c:v>
                </c:pt>
                <c:pt idx="519">
                  <c:v>7.5074908541907542E-2</c:v>
                </c:pt>
                <c:pt idx="520">
                  <c:v>7.515019128792555E-2</c:v>
                </c:pt>
                <c:pt idx="521">
                  <c:v>7.5386126434445727E-2</c:v>
                </c:pt>
                <c:pt idx="522">
                  <c:v>7.5299425612328857E-2</c:v>
                </c:pt>
                <c:pt idx="523">
                  <c:v>7.5169971371211966E-2</c:v>
                </c:pt>
                <c:pt idx="524">
                  <c:v>7.5294239167443905E-2</c:v>
                </c:pt>
                <c:pt idx="525">
                  <c:v>7.5259602446807516E-2</c:v>
                </c:pt>
                <c:pt idx="526">
                  <c:v>7.511235247391411E-2</c:v>
                </c:pt>
                <c:pt idx="527">
                  <c:v>7.5198297387062144E-2</c:v>
                </c:pt>
                <c:pt idx="528">
                  <c:v>7.5207570319786213E-2</c:v>
                </c:pt>
                <c:pt idx="529">
                  <c:v>7.5311681262490632E-2</c:v>
                </c:pt>
                <c:pt idx="530">
                  <c:v>7.5370275989908767E-2</c:v>
                </c:pt>
                <c:pt idx="531">
                  <c:v>7.5045646105815211E-2</c:v>
                </c:pt>
                <c:pt idx="532">
                  <c:v>7.5255100051225224E-2</c:v>
                </c:pt>
                <c:pt idx="533">
                  <c:v>7.5295570074821766E-2</c:v>
                </c:pt>
                <c:pt idx="534">
                  <c:v>7.5256541540283675E-2</c:v>
                </c:pt>
                <c:pt idx="535">
                  <c:v>7.4989945069105141E-2</c:v>
                </c:pt>
                <c:pt idx="536">
                  <c:v>7.5458452614015237E-2</c:v>
                </c:pt>
                <c:pt idx="537">
                  <c:v>7.5274241555691179E-2</c:v>
                </c:pt>
                <c:pt idx="538">
                  <c:v>7.5327398949985899E-2</c:v>
                </c:pt>
                <c:pt idx="539">
                  <c:v>7.5343730772322967E-2</c:v>
                </c:pt>
                <c:pt idx="540">
                  <c:v>7.512713108562466E-2</c:v>
                </c:pt>
                <c:pt idx="541">
                  <c:v>7.5269168964949909E-2</c:v>
                </c:pt>
                <c:pt idx="542">
                  <c:v>7.494292363034484E-2</c:v>
                </c:pt>
                <c:pt idx="543">
                  <c:v>7.5268899534644232E-2</c:v>
                </c:pt>
                <c:pt idx="544">
                  <c:v>7.5164324591067255E-2</c:v>
                </c:pt>
                <c:pt idx="545">
                  <c:v>7.5346489299935621E-2</c:v>
                </c:pt>
                <c:pt idx="546">
                  <c:v>7.5296314781915077E-2</c:v>
                </c:pt>
                <c:pt idx="547">
                  <c:v>7.509144463073103E-2</c:v>
                </c:pt>
                <c:pt idx="548">
                  <c:v>7.4868093334007235E-2</c:v>
                </c:pt>
                <c:pt idx="549">
                  <c:v>7.5051728128404938E-2</c:v>
                </c:pt>
                <c:pt idx="550">
                  <c:v>7.5253603801532273E-2</c:v>
                </c:pt>
                <c:pt idx="551">
                  <c:v>7.5155239120698908E-2</c:v>
                </c:pt>
                <c:pt idx="552">
                  <c:v>7.5176790211173725E-2</c:v>
                </c:pt>
                <c:pt idx="553">
                  <c:v>7.5191639860370432E-2</c:v>
                </c:pt>
                <c:pt idx="554">
                  <c:v>7.4944169869178748E-2</c:v>
                </c:pt>
                <c:pt idx="555">
                  <c:v>7.5282920937398398E-2</c:v>
                </c:pt>
                <c:pt idx="556">
                  <c:v>7.5259470768455905E-2</c:v>
                </c:pt>
                <c:pt idx="557">
                  <c:v>7.5207117533959991E-2</c:v>
                </c:pt>
                <c:pt idx="558">
                  <c:v>7.3643792530344185E-2</c:v>
                </c:pt>
                <c:pt idx="559">
                  <c:v>7.5289420632850643E-2</c:v>
                </c:pt>
                <c:pt idx="560">
                  <c:v>7.5466060315510022E-2</c:v>
                </c:pt>
                <c:pt idx="561">
                  <c:v>7.5012808685820956E-2</c:v>
                </c:pt>
                <c:pt idx="562">
                  <c:v>7.5367758626118109E-2</c:v>
                </c:pt>
                <c:pt idx="563">
                  <c:v>7.5138394163928132E-2</c:v>
                </c:pt>
                <c:pt idx="564">
                  <c:v>7.5216243058040047E-2</c:v>
                </c:pt>
                <c:pt idx="565">
                  <c:v>7.5326694738740624E-2</c:v>
                </c:pt>
                <c:pt idx="566">
                  <c:v>7.5106746524014972E-2</c:v>
                </c:pt>
                <c:pt idx="567">
                  <c:v>7.532746975027392E-2</c:v>
                </c:pt>
                <c:pt idx="568">
                  <c:v>7.5267922886679148E-2</c:v>
                </c:pt>
                <c:pt idx="569">
                  <c:v>7.53914231587548E-2</c:v>
                </c:pt>
                <c:pt idx="570">
                  <c:v>7.5369275123987195E-2</c:v>
                </c:pt>
                <c:pt idx="571">
                  <c:v>7.5388584587101168E-2</c:v>
                </c:pt>
                <c:pt idx="572">
                  <c:v>7.5118351768319672E-2</c:v>
                </c:pt>
                <c:pt idx="573">
                  <c:v>7.5163611944864359E-2</c:v>
                </c:pt>
                <c:pt idx="574">
                  <c:v>7.4753255314905745E-2</c:v>
                </c:pt>
                <c:pt idx="575">
                  <c:v>7.534846710916869E-2</c:v>
                </c:pt>
                <c:pt idx="576">
                  <c:v>7.5247423774845029E-2</c:v>
                </c:pt>
                <c:pt idx="577">
                  <c:v>7.5239318689662604E-2</c:v>
                </c:pt>
                <c:pt idx="578">
                  <c:v>7.5298534012667645E-2</c:v>
                </c:pt>
                <c:pt idx="579">
                  <c:v>7.4739614245894731E-2</c:v>
                </c:pt>
                <c:pt idx="580">
                  <c:v>7.5249733848551797E-2</c:v>
                </c:pt>
                <c:pt idx="581">
                  <c:v>7.5190839423695977E-2</c:v>
                </c:pt>
                <c:pt idx="582">
                  <c:v>7.5123110433285817E-2</c:v>
                </c:pt>
                <c:pt idx="583">
                  <c:v>7.5220167544019223E-2</c:v>
                </c:pt>
                <c:pt idx="584">
                  <c:v>7.5291061850404489E-2</c:v>
                </c:pt>
                <c:pt idx="585">
                  <c:v>7.5254991846169003E-2</c:v>
                </c:pt>
                <c:pt idx="586">
                  <c:v>7.3766115075331248E-2</c:v>
                </c:pt>
                <c:pt idx="587">
                  <c:v>7.5257893100629053E-2</c:v>
                </c:pt>
                <c:pt idx="588">
                  <c:v>7.5422767080082484E-2</c:v>
                </c:pt>
                <c:pt idx="589">
                  <c:v>7.5176209004329211E-2</c:v>
                </c:pt>
                <c:pt idx="590">
                  <c:v>7.502018547647811E-2</c:v>
                </c:pt>
                <c:pt idx="591">
                  <c:v>7.5188645290698797E-2</c:v>
                </c:pt>
                <c:pt idx="592">
                  <c:v>7.5148661584141088E-2</c:v>
                </c:pt>
                <c:pt idx="593">
                  <c:v>7.5313171248017591E-2</c:v>
                </c:pt>
                <c:pt idx="594">
                  <c:v>7.5404644014941472E-2</c:v>
                </c:pt>
                <c:pt idx="595">
                  <c:v>7.481176620733665E-2</c:v>
                </c:pt>
                <c:pt idx="596">
                  <c:v>7.5312370047167662E-2</c:v>
                </c:pt>
                <c:pt idx="597">
                  <c:v>7.5382796403106411E-2</c:v>
                </c:pt>
                <c:pt idx="598">
                  <c:v>7.5371537249091777E-2</c:v>
                </c:pt>
                <c:pt idx="599">
                  <c:v>7.5315347749502534E-2</c:v>
                </c:pt>
                <c:pt idx="600">
                  <c:v>7.5169764876806142E-2</c:v>
                </c:pt>
                <c:pt idx="601">
                  <c:v>7.5103031229846989E-2</c:v>
                </c:pt>
                <c:pt idx="602">
                  <c:v>7.5068345500443931E-2</c:v>
                </c:pt>
                <c:pt idx="603">
                  <c:v>7.5364023803794852E-2</c:v>
                </c:pt>
                <c:pt idx="604">
                  <c:v>7.5261118276658753E-2</c:v>
                </c:pt>
                <c:pt idx="605">
                  <c:v>7.5317714740193414E-2</c:v>
                </c:pt>
                <c:pt idx="606">
                  <c:v>7.5146961226682615E-2</c:v>
                </c:pt>
                <c:pt idx="607">
                  <c:v>7.5002942459379315E-2</c:v>
                </c:pt>
                <c:pt idx="608">
                  <c:v>7.5224528405407803E-2</c:v>
                </c:pt>
                <c:pt idx="609">
                  <c:v>7.534828388880821E-2</c:v>
                </c:pt>
                <c:pt idx="610">
                  <c:v>7.5029449736508116E-2</c:v>
                </c:pt>
                <c:pt idx="611">
                  <c:v>7.5214087204681215E-2</c:v>
                </c:pt>
                <c:pt idx="612">
                  <c:v>7.5120001613458026E-2</c:v>
                </c:pt>
                <c:pt idx="613">
                  <c:v>7.5322603679369146E-2</c:v>
                </c:pt>
                <c:pt idx="614">
                  <c:v>7.5024901479046294E-2</c:v>
                </c:pt>
                <c:pt idx="615">
                  <c:v>7.531840896257451E-2</c:v>
                </c:pt>
                <c:pt idx="616">
                  <c:v>7.5245549603901798E-2</c:v>
                </c:pt>
                <c:pt idx="617">
                  <c:v>7.5094407280284908E-2</c:v>
                </c:pt>
                <c:pt idx="618">
                  <c:v>7.4857254270521437E-2</c:v>
                </c:pt>
                <c:pt idx="619">
                  <c:v>7.5101106606281207E-2</c:v>
                </c:pt>
                <c:pt idx="620">
                  <c:v>7.4155870764045201E-2</c:v>
                </c:pt>
                <c:pt idx="621">
                  <c:v>7.5110062261028399E-2</c:v>
                </c:pt>
                <c:pt idx="622">
                  <c:v>7.5371422085177178E-2</c:v>
                </c:pt>
                <c:pt idx="623">
                  <c:v>7.5258595275484175E-2</c:v>
                </c:pt>
                <c:pt idx="624">
                  <c:v>7.5068571451321148E-2</c:v>
                </c:pt>
                <c:pt idx="625">
                  <c:v>7.5291034261231182E-2</c:v>
                </c:pt>
                <c:pt idx="626">
                  <c:v>7.4907995386922624E-2</c:v>
                </c:pt>
                <c:pt idx="627">
                  <c:v>7.5230734163967389E-2</c:v>
                </c:pt>
                <c:pt idx="628">
                  <c:v>7.5314622039551263E-2</c:v>
                </c:pt>
                <c:pt idx="629">
                  <c:v>7.4479226248959085E-2</c:v>
                </c:pt>
                <c:pt idx="630">
                  <c:v>7.5321969415096682E-2</c:v>
                </c:pt>
                <c:pt idx="631">
                  <c:v>7.5329373870049274E-2</c:v>
                </c:pt>
                <c:pt idx="632">
                  <c:v>7.5171000211395514E-2</c:v>
                </c:pt>
                <c:pt idx="633">
                  <c:v>7.5183310564954628E-2</c:v>
                </c:pt>
                <c:pt idx="634">
                  <c:v>7.5300108481130557E-2</c:v>
                </c:pt>
                <c:pt idx="635">
                  <c:v>7.5349133858426634E-2</c:v>
                </c:pt>
                <c:pt idx="636">
                  <c:v>7.4995530291793788E-2</c:v>
                </c:pt>
                <c:pt idx="637">
                  <c:v>7.530175792337046E-2</c:v>
                </c:pt>
                <c:pt idx="638">
                  <c:v>7.5005752046310062E-2</c:v>
                </c:pt>
                <c:pt idx="639">
                  <c:v>7.5106259152161209E-2</c:v>
                </c:pt>
                <c:pt idx="640">
                  <c:v>7.500506500644856E-2</c:v>
                </c:pt>
                <c:pt idx="641">
                  <c:v>7.5355856205084462E-2</c:v>
                </c:pt>
                <c:pt idx="642">
                  <c:v>7.4986429443874014E-2</c:v>
                </c:pt>
                <c:pt idx="643">
                  <c:v>7.4933713955791473E-2</c:v>
                </c:pt>
                <c:pt idx="644">
                  <c:v>7.514908188462055E-2</c:v>
                </c:pt>
                <c:pt idx="645">
                  <c:v>7.5291503906239995E-2</c:v>
                </c:pt>
                <c:pt idx="646">
                  <c:v>7.4905180793198564E-2</c:v>
                </c:pt>
                <c:pt idx="647">
                  <c:v>7.5442227632716408E-2</c:v>
                </c:pt>
                <c:pt idx="648">
                  <c:v>7.5464351691045845E-2</c:v>
                </c:pt>
                <c:pt idx="649">
                  <c:v>7.5254402151195388E-2</c:v>
                </c:pt>
                <c:pt idx="650">
                  <c:v>7.5150479025750422E-2</c:v>
                </c:pt>
                <c:pt idx="651">
                  <c:v>7.5024058051804288E-2</c:v>
                </c:pt>
                <c:pt idx="652">
                  <c:v>7.5329600076618458E-2</c:v>
                </c:pt>
                <c:pt idx="653">
                  <c:v>7.5224485002751487E-2</c:v>
                </c:pt>
                <c:pt idx="654">
                  <c:v>7.5237979467652885E-2</c:v>
                </c:pt>
                <c:pt idx="655">
                  <c:v>7.5324798624395395E-2</c:v>
                </c:pt>
                <c:pt idx="656">
                  <c:v>7.4634693987633616E-2</c:v>
                </c:pt>
                <c:pt idx="657">
                  <c:v>7.5043658183613637E-2</c:v>
                </c:pt>
                <c:pt idx="658">
                  <c:v>7.5333767565545634E-2</c:v>
                </c:pt>
                <c:pt idx="659">
                  <c:v>7.5036482142669406E-2</c:v>
                </c:pt>
                <c:pt idx="660">
                  <c:v>7.516322526216504E-2</c:v>
                </c:pt>
                <c:pt idx="661">
                  <c:v>7.5534635698303168E-2</c:v>
                </c:pt>
                <c:pt idx="662">
                  <c:v>7.5099544870665419E-2</c:v>
                </c:pt>
                <c:pt idx="663">
                  <c:v>7.5341294209154613E-2</c:v>
                </c:pt>
                <c:pt idx="664">
                  <c:v>7.487851065333101E-2</c:v>
                </c:pt>
                <c:pt idx="665">
                  <c:v>7.5405731203291318E-2</c:v>
                </c:pt>
                <c:pt idx="666">
                  <c:v>7.5328254026062927E-2</c:v>
                </c:pt>
                <c:pt idx="667">
                  <c:v>7.546192408230247E-2</c:v>
                </c:pt>
                <c:pt idx="668">
                  <c:v>7.5046457888741036E-2</c:v>
                </c:pt>
                <c:pt idx="669">
                  <c:v>7.5249245129701783E-2</c:v>
                </c:pt>
                <c:pt idx="670">
                  <c:v>7.4985115276826345E-2</c:v>
                </c:pt>
                <c:pt idx="671">
                  <c:v>7.533894419330936E-2</c:v>
                </c:pt>
                <c:pt idx="672">
                  <c:v>7.5323462621959714E-2</c:v>
                </c:pt>
                <c:pt idx="673">
                  <c:v>7.4965782749087356E-2</c:v>
                </c:pt>
                <c:pt idx="674">
                  <c:v>7.5144174866514812E-2</c:v>
                </c:pt>
                <c:pt idx="675">
                  <c:v>7.5496210289150337E-2</c:v>
                </c:pt>
                <c:pt idx="676">
                  <c:v>7.3758935537706752E-2</c:v>
                </c:pt>
                <c:pt idx="677">
                  <c:v>7.5154018025216748E-2</c:v>
                </c:pt>
                <c:pt idx="678">
                  <c:v>7.5135787584768812E-2</c:v>
                </c:pt>
                <c:pt idx="679">
                  <c:v>7.4254219623306569E-2</c:v>
                </c:pt>
                <c:pt idx="680">
                  <c:v>7.5209171554571394E-2</c:v>
                </c:pt>
                <c:pt idx="681">
                  <c:v>7.5376454246093155E-2</c:v>
                </c:pt>
                <c:pt idx="682">
                  <c:v>7.527777877198133E-2</c:v>
                </c:pt>
                <c:pt idx="683">
                  <c:v>7.5210834867644086E-2</c:v>
                </c:pt>
                <c:pt idx="684">
                  <c:v>7.5297719078465775E-2</c:v>
                </c:pt>
                <c:pt idx="685">
                  <c:v>7.5266040974241361E-2</c:v>
                </c:pt>
                <c:pt idx="686">
                  <c:v>7.5165253670634702E-2</c:v>
                </c:pt>
                <c:pt idx="687">
                  <c:v>7.5043245219411178E-2</c:v>
                </c:pt>
                <c:pt idx="688">
                  <c:v>7.5295125071009383E-2</c:v>
                </c:pt>
                <c:pt idx="689">
                  <c:v>7.4937872284784615E-2</c:v>
                </c:pt>
                <c:pt idx="690">
                  <c:v>7.5258717653651969E-2</c:v>
                </c:pt>
                <c:pt idx="691">
                  <c:v>7.5304652884100307E-2</c:v>
                </c:pt>
                <c:pt idx="692">
                  <c:v>7.5438018841704549E-2</c:v>
                </c:pt>
                <c:pt idx="693">
                  <c:v>7.5351786097326776E-2</c:v>
                </c:pt>
                <c:pt idx="694">
                  <c:v>7.5292285629762437E-2</c:v>
                </c:pt>
                <c:pt idx="695">
                  <c:v>7.5217345714941056E-2</c:v>
                </c:pt>
                <c:pt idx="696">
                  <c:v>7.5187990092104459E-2</c:v>
                </c:pt>
                <c:pt idx="697">
                  <c:v>7.5225879967048312E-2</c:v>
                </c:pt>
                <c:pt idx="698">
                  <c:v>7.5226311710428234E-2</c:v>
                </c:pt>
                <c:pt idx="699">
                  <c:v>7.5078258203466183E-2</c:v>
                </c:pt>
                <c:pt idx="700">
                  <c:v>7.531464225431897E-2</c:v>
                </c:pt>
                <c:pt idx="701">
                  <c:v>7.5320974692757614E-2</c:v>
                </c:pt>
                <c:pt idx="702">
                  <c:v>7.5316334980587096E-2</c:v>
                </c:pt>
                <c:pt idx="703">
                  <c:v>7.5327099038073345E-2</c:v>
                </c:pt>
                <c:pt idx="704">
                  <c:v>7.5301373845078734E-2</c:v>
                </c:pt>
                <c:pt idx="705">
                  <c:v>7.4707381429506683E-2</c:v>
                </c:pt>
                <c:pt idx="706">
                  <c:v>7.5274611083535017E-2</c:v>
                </c:pt>
                <c:pt idx="707">
                  <c:v>7.5056691950324161E-2</c:v>
                </c:pt>
                <c:pt idx="708">
                  <c:v>7.5146398563252378E-2</c:v>
                </c:pt>
                <c:pt idx="709">
                  <c:v>7.5234031793590755E-2</c:v>
                </c:pt>
                <c:pt idx="710">
                  <c:v>7.5416276440133004E-2</c:v>
                </c:pt>
                <c:pt idx="711">
                  <c:v>7.5387537848452535E-2</c:v>
                </c:pt>
                <c:pt idx="712">
                  <c:v>7.5151284596723752E-2</c:v>
                </c:pt>
                <c:pt idx="713">
                  <c:v>7.527867555182223E-2</c:v>
                </c:pt>
                <c:pt idx="714">
                  <c:v>7.5233639611268915E-2</c:v>
                </c:pt>
                <c:pt idx="715">
                  <c:v>7.5172441452920888E-2</c:v>
                </c:pt>
                <c:pt idx="716">
                  <c:v>7.5177221649983916E-2</c:v>
                </c:pt>
                <c:pt idx="717">
                  <c:v>7.5316448930027813E-2</c:v>
                </c:pt>
                <c:pt idx="718">
                  <c:v>7.5503527676411344E-2</c:v>
                </c:pt>
                <c:pt idx="719">
                  <c:v>7.512849822805838E-2</c:v>
                </c:pt>
                <c:pt idx="720">
                  <c:v>7.4366990535299257E-2</c:v>
                </c:pt>
                <c:pt idx="721">
                  <c:v>7.533793777842783E-2</c:v>
                </c:pt>
                <c:pt idx="722">
                  <c:v>7.5273633718323948E-2</c:v>
                </c:pt>
                <c:pt idx="723">
                  <c:v>7.5082527752744849E-2</c:v>
                </c:pt>
                <c:pt idx="724">
                  <c:v>7.5442825250526493E-2</c:v>
                </c:pt>
                <c:pt idx="725">
                  <c:v>7.5246091107181404E-2</c:v>
                </c:pt>
                <c:pt idx="726">
                  <c:v>7.5028782367975971E-2</c:v>
                </c:pt>
                <c:pt idx="727">
                  <c:v>7.5287931818438181E-2</c:v>
                </c:pt>
                <c:pt idx="728">
                  <c:v>7.5297284762123246E-2</c:v>
                </c:pt>
                <c:pt idx="729">
                  <c:v>7.5354943876718469E-2</c:v>
                </c:pt>
                <c:pt idx="730">
                  <c:v>7.4925793222311299E-2</c:v>
                </c:pt>
                <c:pt idx="731">
                  <c:v>7.5374714447686272E-2</c:v>
                </c:pt>
                <c:pt idx="732">
                  <c:v>7.5135422775169686E-2</c:v>
                </c:pt>
                <c:pt idx="733">
                  <c:v>7.5397383834009096E-2</c:v>
                </c:pt>
                <c:pt idx="734">
                  <c:v>7.5357186852164637E-2</c:v>
                </c:pt>
                <c:pt idx="735">
                  <c:v>7.5310436644961731E-2</c:v>
                </c:pt>
                <c:pt idx="736">
                  <c:v>7.5096574640270725E-2</c:v>
                </c:pt>
                <c:pt idx="737">
                  <c:v>7.5135723656388403E-2</c:v>
                </c:pt>
                <c:pt idx="738">
                  <c:v>7.5281544514494148E-2</c:v>
                </c:pt>
                <c:pt idx="739">
                  <c:v>7.5281773382714773E-2</c:v>
                </c:pt>
                <c:pt idx="740">
                  <c:v>7.5089389139237031E-2</c:v>
                </c:pt>
                <c:pt idx="741">
                  <c:v>7.5210536121105315E-2</c:v>
                </c:pt>
                <c:pt idx="742">
                  <c:v>7.5336375445134898E-2</c:v>
                </c:pt>
                <c:pt idx="743">
                  <c:v>7.5432775037691413E-2</c:v>
                </c:pt>
                <c:pt idx="744">
                  <c:v>7.5193087523267504E-2</c:v>
                </c:pt>
                <c:pt idx="745">
                  <c:v>7.517599785449211E-2</c:v>
                </c:pt>
                <c:pt idx="746">
                  <c:v>7.5245054206545495E-2</c:v>
                </c:pt>
                <c:pt idx="747">
                  <c:v>7.4869505520046814E-2</c:v>
                </c:pt>
                <c:pt idx="748">
                  <c:v>7.5250023899812821E-2</c:v>
                </c:pt>
                <c:pt idx="749">
                  <c:v>7.5174182874472736E-2</c:v>
                </c:pt>
                <c:pt idx="750">
                  <c:v>7.5277447499620259E-2</c:v>
                </c:pt>
                <c:pt idx="751">
                  <c:v>7.5299060850790731E-2</c:v>
                </c:pt>
                <c:pt idx="752">
                  <c:v>7.5124392791442368E-2</c:v>
                </c:pt>
                <c:pt idx="753">
                  <c:v>7.5135298521644467E-2</c:v>
                </c:pt>
                <c:pt idx="754">
                  <c:v>7.513931068330737E-2</c:v>
                </c:pt>
                <c:pt idx="755">
                  <c:v>7.5258120586134139E-2</c:v>
                </c:pt>
                <c:pt idx="756">
                  <c:v>7.4961604409757174E-2</c:v>
                </c:pt>
                <c:pt idx="757">
                  <c:v>7.518773035869393E-2</c:v>
                </c:pt>
                <c:pt idx="758">
                  <c:v>7.4765713269203254E-2</c:v>
                </c:pt>
                <c:pt idx="759">
                  <c:v>7.5086509454359504E-2</c:v>
                </c:pt>
                <c:pt idx="760">
                  <c:v>7.5323430336390482E-2</c:v>
                </c:pt>
                <c:pt idx="761">
                  <c:v>7.5359338659235761E-2</c:v>
                </c:pt>
                <c:pt idx="762">
                  <c:v>7.5001278243944619E-2</c:v>
                </c:pt>
                <c:pt idx="763">
                  <c:v>7.5273886855644095E-2</c:v>
                </c:pt>
                <c:pt idx="764">
                  <c:v>7.5219081424933068E-2</c:v>
                </c:pt>
                <c:pt idx="765">
                  <c:v>7.510131161045934E-2</c:v>
                </c:pt>
                <c:pt idx="766">
                  <c:v>7.4839341956628225E-2</c:v>
                </c:pt>
                <c:pt idx="767">
                  <c:v>7.527032892498256E-2</c:v>
                </c:pt>
                <c:pt idx="768">
                  <c:v>7.5025189511491466E-2</c:v>
                </c:pt>
                <c:pt idx="769">
                  <c:v>7.51601359260059E-2</c:v>
                </c:pt>
                <c:pt idx="770">
                  <c:v>7.5161949190243479E-2</c:v>
                </c:pt>
                <c:pt idx="771">
                  <c:v>7.5132150769799025E-2</c:v>
                </c:pt>
                <c:pt idx="772">
                  <c:v>7.4809664017832442E-2</c:v>
                </c:pt>
                <c:pt idx="773">
                  <c:v>7.5253709902025734E-2</c:v>
                </c:pt>
                <c:pt idx="774">
                  <c:v>7.5151187442369288E-2</c:v>
                </c:pt>
                <c:pt idx="775">
                  <c:v>7.5287840339589393E-2</c:v>
                </c:pt>
                <c:pt idx="776">
                  <c:v>7.5372391657507032E-2</c:v>
                </c:pt>
                <c:pt idx="777">
                  <c:v>7.4484258438689763E-2</c:v>
                </c:pt>
                <c:pt idx="778">
                  <c:v>7.5236804571271271E-2</c:v>
                </c:pt>
                <c:pt idx="779">
                  <c:v>7.5106911016704553E-2</c:v>
                </c:pt>
                <c:pt idx="780">
                  <c:v>7.5118252772161068E-2</c:v>
                </c:pt>
                <c:pt idx="781">
                  <c:v>7.5212646247029252E-2</c:v>
                </c:pt>
                <c:pt idx="782">
                  <c:v>7.515658554793736E-2</c:v>
                </c:pt>
                <c:pt idx="783">
                  <c:v>7.5338978810027116E-2</c:v>
                </c:pt>
                <c:pt idx="784">
                  <c:v>7.5336553693086422E-2</c:v>
                </c:pt>
                <c:pt idx="785">
                  <c:v>7.5285664102024322E-2</c:v>
                </c:pt>
                <c:pt idx="786">
                  <c:v>7.5209617188845682E-2</c:v>
                </c:pt>
                <c:pt idx="787">
                  <c:v>7.5124702842166408E-2</c:v>
                </c:pt>
                <c:pt idx="788">
                  <c:v>7.534169626596339E-2</c:v>
                </c:pt>
                <c:pt idx="789">
                  <c:v>7.5337070045526935E-2</c:v>
                </c:pt>
                <c:pt idx="790">
                  <c:v>7.5036272594922543E-2</c:v>
                </c:pt>
                <c:pt idx="791">
                  <c:v>7.5332701858151802E-2</c:v>
                </c:pt>
                <c:pt idx="792">
                  <c:v>7.5084358708551263E-2</c:v>
                </c:pt>
                <c:pt idx="793">
                  <c:v>7.5014855572458766E-2</c:v>
                </c:pt>
                <c:pt idx="794">
                  <c:v>7.5371583458367933E-2</c:v>
                </c:pt>
                <c:pt idx="795">
                  <c:v>7.5298685488175643E-2</c:v>
                </c:pt>
                <c:pt idx="796">
                  <c:v>7.5566582699275256E-2</c:v>
                </c:pt>
                <c:pt idx="797">
                  <c:v>7.5247440170669477E-2</c:v>
                </c:pt>
                <c:pt idx="798">
                  <c:v>7.543922519098728E-2</c:v>
                </c:pt>
                <c:pt idx="799">
                  <c:v>7.5265193900453595E-2</c:v>
                </c:pt>
                <c:pt idx="800">
                  <c:v>7.504588914616106E-2</c:v>
                </c:pt>
                <c:pt idx="801">
                  <c:v>7.5359227870355899E-2</c:v>
                </c:pt>
                <c:pt idx="802">
                  <c:v>7.5387194882420697E-2</c:v>
                </c:pt>
                <c:pt idx="803">
                  <c:v>7.5264457650419003E-2</c:v>
                </c:pt>
                <c:pt idx="804">
                  <c:v>7.5394627779253459E-2</c:v>
                </c:pt>
                <c:pt idx="805">
                  <c:v>7.5366418607327984E-2</c:v>
                </c:pt>
                <c:pt idx="806">
                  <c:v>7.533546645814386E-2</c:v>
                </c:pt>
                <c:pt idx="807">
                  <c:v>7.5360668640268857E-2</c:v>
                </c:pt>
                <c:pt idx="808">
                  <c:v>7.5195133107371484E-2</c:v>
                </c:pt>
                <c:pt idx="809">
                  <c:v>7.5264468930712564E-2</c:v>
                </c:pt>
                <c:pt idx="810">
                  <c:v>7.5117687678777731E-2</c:v>
                </c:pt>
                <c:pt idx="811">
                  <c:v>7.5353798934142679E-2</c:v>
                </c:pt>
                <c:pt idx="812">
                  <c:v>7.5199964186855456E-2</c:v>
                </c:pt>
                <c:pt idx="813">
                  <c:v>7.5400866940077901E-2</c:v>
                </c:pt>
                <c:pt idx="814">
                  <c:v>7.4554218064339733E-2</c:v>
                </c:pt>
                <c:pt idx="815">
                  <c:v>7.5300147877779389E-2</c:v>
                </c:pt>
                <c:pt idx="816">
                  <c:v>7.5126760068245202E-2</c:v>
                </c:pt>
                <c:pt idx="817">
                  <c:v>7.5388812842595895E-2</c:v>
                </c:pt>
                <c:pt idx="818">
                  <c:v>7.5287979829471635E-2</c:v>
                </c:pt>
                <c:pt idx="819">
                  <c:v>7.4878708531439395E-2</c:v>
                </c:pt>
                <c:pt idx="820">
                  <c:v>7.5308913653591297E-2</c:v>
                </c:pt>
                <c:pt idx="821">
                  <c:v>7.5231099849744756E-2</c:v>
                </c:pt>
                <c:pt idx="822">
                  <c:v>7.5398629805862635E-2</c:v>
                </c:pt>
                <c:pt idx="823">
                  <c:v>7.505356295852271E-2</c:v>
                </c:pt>
                <c:pt idx="824">
                  <c:v>7.4895393253015793E-2</c:v>
                </c:pt>
                <c:pt idx="825">
                  <c:v>7.4977541972993125E-2</c:v>
                </c:pt>
                <c:pt idx="826">
                  <c:v>7.5273283674511082E-2</c:v>
                </c:pt>
                <c:pt idx="827">
                  <c:v>7.5165238880443783E-2</c:v>
                </c:pt>
                <c:pt idx="828">
                  <c:v>7.5371911421071455E-2</c:v>
                </c:pt>
                <c:pt idx="829">
                  <c:v>7.5250383990603006E-2</c:v>
                </c:pt>
                <c:pt idx="830">
                  <c:v>7.5200457548243935E-2</c:v>
                </c:pt>
                <c:pt idx="831">
                  <c:v>7.5315704640510239E-2</c:v>
                </c:pt>
                <c:pt idx="832">
                  <c:v>7.5347382183095571E-2</c:v>
                </c:pt>
                <c:pt idx="833">
                  <c:v>7.525855231036381E-2</c:v>
                </c:pt>
                <c:pt idx="834">
                  <c:v>7.5325513300394262E-2</c:v>
                </c:pt>
                <c:pt idx="835">
                  <c:v>7.5252728285774326E-2</c:v>
                </c:pt>
                <c:pt idx="836">
                  <c:v>7.5113205764570534E-2</c:v>
                </c:pt>
                <c:pt idx="837">
                  <c:v>7.5240711500186339E-2</c:v>
                </c:pt>
                <c:pt idx="838">
                  <c:v>7.5280896091799207E-2</c:v>
                </c:pt>
                <c:pt idx="839">
                  <c:v>7.5190500733542803E-2</c:v>
                </c:pt>
                <c:pt idx="840">
                  <c:v>7.4952882951770217E-2</c:v>
                </c:pt>
                <c:pt idx="841">
                  <c:v>7.5001578359167403E-2</c:v>
                </c:pt>
                <c:pt idx="842">
                  <c:v>7.5164834362981894E-2</c:v>
                </c:pt>
                <c:pt idx="843">
                  <c:v>7.5220782182735105E-2</c:v>
                </c:pt>
                <c:pt idx="844">
                  <c:v>7.5246990467336614E-2</c:v>
                </c:pt>
                <c:pt idx="845">
                  <c:v>7.5257604016081725E-2</c:v>
                </c:pt>
                <c:pt idx="846">
                  <c:v>7.5176616671948235E-2</c:v>
                </c:pt>
                <c:pt idx="847">
                  <c:v>7.5303415179944128E-2</c:v>
                </c:pt>
                <c:pt idx="848">
                  <c:v>7.5205834918616321E-2</c:v>
                </c:pt>
                <c:pt idx="849">
                  <c:v>7.5168901726854184E-2</c:v>
                </c:pt>
                <c:pt idx="850">
                  <c:v>7.523578693964024E-2</c:v>
                </c:pt>
                <c:pt idx="851">
                  <c:v>7.5171505379590539E-2</c:v>
                </c:pt>
                <c:pt idx="852">
                  <c:v>7.4708624491025416E-2</c:v>
                </c:pt>
                <c:pt idx="853">
                  <c:v>7.5156231541946575E-2</c:v>
                </c:pt>
                <c:pt idx="854">
                  <c:v>7.5220143323675034E-2</c:v>
                </c:pt>
                <c:pt idx="855">
                  <c:v>7.5089344083574247E-2</c:v>
                </c:pt>
                <c:pt idx="856">
                  <c:v>7.4874783893459404E-2</c:v>
                </c:pt>
                <c:pt idx="857">
                  <c:v>7.4907887047379371E-2</c:v>
                </c:pt>
                <c:pt idx="858">
                  <c:v>7.5190554641569526E-2</c:v>
                </c:pt>
                <c:pt idx="859">
                  <c:v>7.510944124870543E-2</c:v>
                </c:pt>
                <c:pt idx="860">
                  <c:v>7.5054867444315748E-2</c:v>
                </c:pt>
                <c:pt idx="861">
                  <c:v>7.5217728443241164E-2</c:v>
                </c:pt>
                <c:pt idx="862">
                  <c:v>7.5211095609127712E-2</c:v>
                </c:pt>
                <c:pt idx="863">
                  <c:v>7.5243344595088441E-2</c:v>
                </c:pt>
                <c:pt idx="864">
                  <c:v>7.529844499643927E-2</c:v>
                </c:pt>
                <c:pt idx="865">
                  <c:v>7.5244335429611509E-2</c:v>
                </c:pt>
                <c:pt idx="866">
                  <c:v>7.5162569685862102E-2</c:v>
                </c:pt>
                <c:pt idx="867">
                  <c:v>7.5196588277017973E-2</c:v>
                </c:pt>
                <c:pt idx="868">
                  <c:v>7.5174272633375547E-2</c:v>
                </c:pt>
                <c:pt idx="869">
                  <c:v>7.522085796868283E-2</c:v>
                </c:pt>
                <c:pt idx="870">
                  <c:v>7.5333754939715197E-2</c:v>
                </c:pt>
                <c:pt idx="871">
                  <c:v>7.5174006657338602E-2</c:v>
                </c:pt>
                <c:pt idx="872">
                  <c:v>7.514392226346335E-2</c:v>
                </c:pt>
                <c:pt idx="873">
                  <c:v>7.5342707257282024E-2</c:v>
                </c:pt>
                <c:pt idx="874">
                  <c:v>7.5263968829758623E-2</c:v>
                </c:pt>
                <c:pt idx="875">
                  <c:v>7.5377198140190657E-2</c:v>
                </c:pt>
                <c:pt idx="876">
                  <c:v>7.494024422478579E-2</c:v>
                </c:pt>
                <c:pt idx="877">
                  <c:v>7.5378700287666925E-2</c:v>
                </c:pt>
                <c:pt idx="878">
                  <c:v>7.5262187288546653E-2</c:v>
                </c:pt>
                <c:pt idx="879">
                  <c:v>7.538359608338073E-2</c:v>
                </c:pt>
                <c:pt idx="880">
                  <c:v>7.5391155020260198E-2</c:v>
                </c:pt>
                <c:pt idx="881">
                  <c:v>7.5034925741600672E-2</c:v>
                </c:pt>
                <c:pt idx="882">
                  <c:v>7.5338844251914186E-2</c:v>
                </c:pt>
                <c:pt idx="883">
                  <c:v>7.5228128959888785E-2</c:v>
                </c:pt>
                <c:pt idx="884">
                  <c:v>7.5294856602303853E-2</c:v>
                </c:pt>
                <c:pt idx="885">
                  <c:v>7.5395631340509167E-2</c:v>
                </c:pt>
                <c:pt idx="886">
                  <c:v>7.350583228043879E-2</c:v>
                </c:pt>
                <c:pt idx="887">
                  <c:v>7.528834408260246E-2</c:v>
                </c:pt>
                <c:pt idx="888">
                  <c:v>7.5339314773128357E-2</c:v>
                </c:pt>
                <c:pt idx="889">
                  <c:v>7.5148709749229492E-2</c:v>
                </c:pt>
                <c:pt idx="890">
                  <c:v>7.5107850940543355E-2</c:v>
                </c:pt>
                <c:pt idx="891">
                  <c:v>7.54719669489268E-2</c:v>
                </c:pt>
                <c:pt idx="892">
                  <c:v>7.5330048840261746E-2</c:v>
                </c:pt>
                <c:pt idx="893">
                  <c:v>7.5216450895288486E-2</c:v>
                </c:pt>
                <c:pt idx="894">
                  <c:v>7.534743626912721E-2</c:v>
                </c:pt>
                <c:pt idx="895">
                  <c:v>7.5158105315263013E-2</c:v>
                </c:pt>
                <c:pt idx="896">
                  <c:v>7.5335733438712763E-2</c:v>
                </c:pt>
                <c:pt idx="897">
                  <c:v>7.5325953140867874E-2</c:v>
                </c:pt>
                <c:pt idx="898">
                  <c:v>7.5231453516185529E-2</c:v>
                </c:pt>
                <c:pt idx="899">
                  <c:v>7.5170528312616655E-2</c:v>
                </c:pt>
                <c:pt idx="900">
                  <c:v>7.5237767033738343E-2</c:v>
                </c:pt>
                <c:pt idx="901">
                  <c:v>7.5245711920667716E-2</c:v>
                </c:pt>
                <c:pt idx="902">
                  <c:v>7.524909245206475E-2</c:v>
                </c:pt>
                <c:pt idx="903">
                  <c:v>7.5303924878128758E-2</c:v>
                </c:pt>
                <c:pt idx="904">
                  <c:v>7.5262567119354751E-2</c:v>
                </c:pt>
                <c:pt idx="905">
                  <c:v>7.5460441379032767E-2</c:v>
                </c:pt>
                <c:pt idx="906">
                  <c:v>7.4771417178999003E-2</c:v>
                </c:pt>
                <c:pt idx="907">
                  <c:v>7.534263410809855E-2</c:v>
                </c:pt>
                <c:pt idx="908">
                  <c:v>7.5266437042786488E-2</c:v>
                </c:pt>
                <c:pt idx="909">
                  <c:v>7.5363995425292443E-2</c:v>
                </c:pt>
                <c:pt idx="910">
                  <c:v>7.5489398684611825E-2</c:v>
                </c:pt>
                <c:pt idx="911">
                  <c:v>7.5374222806123325E-2</c:v>
                </c:pt>
                <c:pt idx="912">
                  <c:v>7.5284484019720252E-2</c:v>
                </c:pt>
                <c:pt idx="913">
                  <c:v>7.514645160093289E-2</c:v>
                </c:pt>
                <c:pt idx="914">
                  <c:v>7.4711334601137463E-2</c:v>
                </c:pt>
                <c:pt idx="915">
                  <c:v>7.5075477418914016E-2</c:v>
                </c:pt>
                <c:pt idx="916">
                  <c:v>7.5383677407335939E-2</c:v>
                </c:pt>
                <c:pt idx="917">
                  <c:v>7.531993965813652E-2</c:v>
                </c:pt>
                <c:pt idx="918">
                  <c:v>7.532415028663153E-2</c:v>
                </c:pt>
                <c:pt idx="919">
                  <c:v>7.5186529403016802E-2</c:v>
                </c:pt>
                <c:pt idx="920">
                  <c:v>7.3964359401015298E-2</c:v>
                </c:pt>
                <c:pt idx="921">
                  <c:v>7.5406310778364016E-2</c:v>
                </c:pt>
                <c:pt idx="922">
                  <c:v>7.5210753094423793E-2</c:v>
                </c:pt>
                <c:pt idx="923">
                  <c:v>7.5185500816251513E-2</c:v>
                </c:pt>
                <c:pt idx="924">
                  <c:v>7.5283281539826483E-2</c:v>
                </c:pt>
                <c:pt idx="925">
                  <c:v>7.5320971900991324E-2</c:v>
                </c:pt>
                <c:pt idx="926">
                  <c:v>7.5293011616425057E-2</c:v>
                </c:pt>
                <c:pt idx="927">
                  <c:v>7.476836159049495E-2</c:v>
                </c:pt>
                <c:pt idx="928">
                  <c:v>7.4886269540976796E-2</c:v>
                </c:pt>
                <c:pt idx="929">
                  <c:v>7.5023870237925547E-2</c:v>
                </c:pt>
                <c:pt idx="930">
                  <c:v>7.4400969593981847E-2</c:v>
                </c:pt>
                <c:pt idx="931">
                  <c:v>7.5276381408386522E-2</c:v>
                </c:pt>
                <c:pt idx="932">
                  <c:v>7.5353990853633451E-2</c:v>
                </c:pt>
                <c:pt idx="933">
                  <c:v>7.5128090486442409E-2</c:v>
                </c:pt>
                <c:pt idx="934">
                  <c:v>7.5151096918671348E-2</c:v>
                </c:pt>
                <c:pt idx="935">
                  <c:v>7.5440845878889662E-2</c:v>
                </c:pt>
                <c:pt idx="936">
                  <c:v>7.5331282641055E-2</c:v>
                </c:pt>
                <c:pt idx="937">
                  <c:v>7.514295706194038E-2</c:v>
                </c:pt>
                <c:pt idx="938">
                  <c:v>7.5260659577301561E-2</c:v>
                </c:pt>
                <c:pt idx="939">
                  <c:v>7.5314452047465202E-2</c:v>
                </c:pt>
                <c:pt idx="940">
                  <c:v>7.5373308956479229E-2</c:v>
                </c:pt>
                <c:pt idx="941">
                  <c:v>7.5337678388747775E-2</c:v>
                </c:pt>
                <c:pt idx="942">
                  <c:v>7.5162482526721086E-2</c:v>
                </c:pt>
                <c:pt idx="943">
                  <c:v>7.5281328930045188E-2</c:v>
                </c:pt>
                <c:pt idx="944">
                  <c:v>7.4864413247281367E-2</c:v>
                </c:pt>
                <c:pt idx="945">
                  <c:v>7.5231906690269482E-2</c:v>
                </c:pt>
                <c:pt idx="946">
                  <c:v>7.535214424195652E-2</c:v>
                </c:pt>
                <c:pt idx="947">
                  <c:v>7.5365835718183477E-2</c:v>
                </c:pt>
                <c:pt idx="948">
                  <c:v>7.5354584111733389E-2</c:v>
                </c:pt>
                <c:pt idx="949">
                  <c:v>7.5208641247421257E-2</c:v>
                </c:pt>
                <c:pt idx="950">
                  <c:v>7.5322696972910427E-2</c:v>
                </c:pt>
                <c:pt idx="951">
                  <c:v>7.508585614473616E-2</c:v>
                </c:pt>
                <c:pt idx="952">
                  <c:v>7.5238712284823747E-2</c:v>
                </c:pt>
                <c:pt idx="953">
                  <c:v>7.5094382642358806E-2</c:v>
                </c:pt>
                <c:pt idx="954">
                  <c:v>7.4762458672433876E-2</c:v>
                </c:pt>
                <c:pt idx="955">
                  <c:v>7.518649997460565E-2</c:v>
                </c:pt>
                <c:pt idx="956">
                  <c:v>7.5261594821692118E-2</c:v>
                </c:pt>
                <c:pt idx="957">
                  <c:v>7.5202560535936075E-2</c:v>
                </c:pt>
                <c:pt idx="958">
                  <c:v>7.4763035249916107E-2</c:v>
                </c:pt>
                <c:pt idx="959">
                  <c:v>7.525595294780367E-2</c:v>
                </c:pt>
                <c:pt idx="960">
                  <c:v>7.5400730673577471E-2</c:v>
                </c:pt>
                <c:pt idx="961">
                  <c:v>7.5439375254854252E-2</c:v>
                </c:pt>
                <c:pt idx="962">
                  <c:v>7.5049895701801941E-2</c:v>
                </c:pt>
                <c:pt idx="963">
                  <c:v>7.5380457689906602E-2</c:v>
                </c:pt>
                <c:pt idx="964">
                  <c:v>7.5172656406108027E-2</c:v>
                </c:pt>
                <c:pt idx="965">
                  <c:v>7.5292093707088795E-2</c:v>
                </c:pt>
                <c:pt idx="966">
                  <c:v>7.5232310947210557E-2</c:v>
                </c:pt>
                <c:pt idx="967">
                  <c:v>7.5239719939735453E-2</c:v>
                </c:pt>
                <c:pt idx="968">
                  <c:v>7.4931907556837346E-2</c:v>
                </c:pt>
                <c:pt idx="969">
                  <c:v>7.5021043746833146E-2</c:v>
                </c:pt>
                <c:pt idx="970">
                  <c:v>7.4893968271125613E-2</c:v>
                </c:pt>
                <c:pt idx="971">
                  <c:v>7.531853679681251E-2</c:v>
                </c:pt>
                <c:pt idx="972">
                  <c:v>7.5292768972113483E-2</c:v>
                </c:pt>
                <c:pt idx="973">
                  <c:v>7.4737224438121683E-2</c:v>
                </c:pt>
                <c:pt idx="974">
                  <c:v>7.5289462634628018E-2</c:v>
                </c:pt>
                <c:pt idx="975">
                  <c:v>7.5199313679360252E-2</c:v>
                </c:pt>
                <c:pt idx="976">
                  <c:v>7.5303459970201672E-2</c:v>
                </c:pt>
                <c:pt idx="977">
                  <c:v>7.52885807244425E-2</c:v>
                </c:pt>
                <c:pt idx="978">
                  <c:v>7.4960787223608161E-2</c:v>
                </c:pt>
                <c:pt idx="979">
                  <c:v>7.5442532289184169E-2</c:v>
                </c:pt>
                <c:pt idx="980">
                  <c:v>7.5426544655081113E-2</c:v>
                </c:pt>
                <c:pt idx="981">
                  <c:v>7.5352069257552876E-2</c:v>
                </c:pt>
                <c:pt idx="982">
                  <c:v>7.5239330779335659E-2</c:v>
                </c:pt>
                <c:pt idx="983">
                  <c:v>7.5089016879208464E-2</c:v>
                </c:pt>
                <c:pt idx="984">
                  <c:v>7.5226361492073568E-2</c:v>
                </c:pt>
                <c:pt idx="985">
                  <c:v>7.5296778538990861E-2</c:v>
                </c:pt>
                <c:pt idx="986">
                  <c:v>7.5358667771559973E-2</c:v>
                </c:pt>
                <c:pt idx="987">
                  <c:v>7.5231388839486352E-2</c:v>
                </c:pt>
                <c:pt idx="988">
                  <c:v>7.521860213024073E-2</c:v>
                </c:pt>
                <c:pt idx="989">
                  <c:v>7.5046388373792489E-2</c:v>
                </c:pt>
                <c:pt idx="990">
                  <c:v>7.5398265993651334E-2</c:v>
                </c:pt>
                <c:pt idx="991">
                  <c:v>7.5182947657927102E-2</c:v>
                </c:pt>
                <c:pt idx="992">
                  <c:v>7.476928285776438E-2</c:v>
                </c:pt>
                <c:pt idx="993">
                  <c:v>7.5278766324362048E-2</c:v>
                </c:pt>
                <c:pt idx="994">
                  <c:v>7.5048953553464151E-2</c:v>
                </c:pt>
                <c:pt idx="995">
                  <c:v>7.4901509419757498E-2</c:v>
                </c:pt>
                <c:pt idx="996">
                  <c:v>7.3289650849343149E-2</c:v>
                </c:pt>
                <c:pt idx="997">
                  <c:v>7.5259643652861183E-2</c:v>
                </c:pt>
                <c:pt idx="998">
                  <c:v>7.511947387812043E-2</c:v>
                </c:pt>
                <c:pt idx="999">
                  <c:v>7.5149762403325396E-2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3-41A2-9E42-0737A6FF8CBA}"/>
            </c:ext>
          </c:extLst>
        </c:ser>
        <c:ser>
          <c:idx val="2"/>
          <c:order val="2"/>
          <c:tx>
            <c:strRef>
              <c:f>Environmental!$Q$2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6DCD5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6DCD59"/>
              </a:solidFill>
              <a:ln w="9525">
                <a:noFill/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Environmental!$Q$3:$Q$1002</c:f>
              <c:numCache>
                <c:formatCode>0%</c:formatCode>
                <c:ptCount val="1000"/>
                <c:pt idx="0">
                  <c:v>6.4669420256165663E-2</c:v>
                </c:pt>
                <c:pt idx="1">
                  <c:v>6.4218164070221198E-2</c:v>
                </c:pt>
                <c:pt idx="2">
                  <c:v>6.4178515249707233E-2</c:v>
                </c:pt>
                <c:pt idx="3">
                  <c:v>6.4239153837523905E-2</c:v>
                </c:pt>
                <c:pt idx="4">
                  <c:v>6.4187764021686231E-2</c:v>
                </c:pt>
                <c:pt idx="5">
                  <c:v>6.4208148015525893E-2</c:v>
                </c:pt>
                <c:pt idx="6">
                  <c:v>6.4264859103462205E-2</c:v>
                </c:pt>
                <c:pt idx="7">
                  <c:v>6.4200187418308463E-2</c:v>
                </c:pt>
                <c:pt idx="8">
                  <c:v>6.4178739038606977E-2</c:v>
                </c:pt>
                <c:pt idx="9">
                  <c:v>6.4176595815981091E-2</c:v>
                </c:pt>
                <c:pt idx="10">
                  <c:v>6.4169453311914593E-2</c:v>
                </c:pt>
                <c:pt idx="11">
                  <c:v>6.4230531811785868E-2</c:v>
                </c:pt>
                <c:pt idx="12">
                  <c:v>6.41736205562045E-2</c:v>
                </c:pt>
                <c:pt idx="13">
                  <c:v>6.4200644810989749E-2</c:v>
                </c:pt>
                <c:pt idx="14">
                  <c:v>6.4226697949903364E-2</c:v>
                </c:pt>
                <c:pt idx="15">
                  <c:v>6.430947765498253E-2</c:v>
                </c:pt>
                <c:pt idx="16">
                  <c:v>6.4231908402974464E-2</c:v>
                </c:pt>
                <c:pt idx="17">
                  <c:v>6.4232031692450189E-2</c:v>
                </c:pt>
                <c:pt idx="18">
                  <c:v>6.4182281813296396E-2</c:v>
                </c:pt>
                <c:pt idx="19">
                  <c:v>6.4182194935884965E-2</c:v>
                </c:pt>
                <c:pt idx="20">
                  <c:v>6.4211751442652135E-2</c:v>
                </c:pt>
                <c:pt idx="21">
                  <c:v>6.4184954993431353E-2</c:v>
                </c:pt>
                <c:pt idx="22">
                  <c:v>6.4213766042018353E-2</c:v>
                </c:pt>
                <c:pt idx="23">
                  <c:v>6.4224750009009388E-2</c:v>
                </c:pt>
                <c:pt idx="24">
                  <c:v>6.420405278693915E-2</c:v>
                </c:pt>
                <c:pt idx="25">
                  <c:v>6.4217400593483021E-2</c:v>
                </c:pt>
                <c:pt idx="26">
                  <c:v>6.4215028399739998E-2</c:v>
                </c:pt>
                <c:pt idx="27">
                  <c:v>6.4204737530904207E-2</c:v>
                </c:pt>
                <c:pt idx="28">
                  <c:v>6.4192194029281682E-2</c:v>
                </c:pt>
                <c:pt idx="29">
                  <c:v>6.420526052432407E-2</c:v>
                </c:pt>
                <c:pt idx="30">
                  <c:v>6.4191291292591851E-2</c:v>
                </c:pt>
                <c:pt idx="31">
                  <c:v>6.4174538881393711E-2</c:v>
                </c:pt>
                <c:pt idx="32">
                  <c:v>6.4177423359152053E-2</c:v>
                </c:pt>
                <c:pt idx="33">
                  <c:v>6.4201922144092483E-2</c:v>
                </c:pt>
                <c:pt idx="34">
                  <c:v>6.4490135615795294E-2</c:v>
                </c:pt>
                <c:pt idx="35">
                  <c:v>6.4237367726468042E-2</c:v>
                </c:pt>
                <c:pt idx="36">
                  <c:v>6.4218633581577006E-2</c:v>
                </c:pt>
                <c:pt idx="37">
                  <c:v>6.4196381207710596E-2</c:v>
                </c:pt>
                <c:pt idx="38">
                  <c:v>6.4193906798466607E-2</c:v>
                </c:pt>
                <c:pt idx="39">
                  <c:v>6.4172463909722047E-2</c:v>
                </c:pt>
                <c:pt idx="40">
                  <c:v>6.4177095071608389E-2</c:v>
                </c:pt>
                <c:pt idx="41">
                  <c:v>6.4231039966995668E-2</c:v>
                </c:pt>
                <c:pt idx="42">
                  <c:v>6.4237378708989032E-2</c:v>
                </c:pt>
                <c:pt idx="43">
                  <c:v>6.4176857728676096E-2</c:v>
                </c:pt>
                <c:pt idx="44">
                  <c:v>6.4191129381353268E-2</c:v>
                </c:pt>
                <c:pt idx="45">
                  <c:v>6.4197052106292327E-2</c:v>
                </c:pt>
                <c:pt idx="46">
                  <c:v>6.4191220278116162E-2</c:v>
                </c:pt>
                <c:pt idx="47">
                  <c:v>6.4159713862059445E-2</c:v>
                </c:pt>
                <c:pt idx="48">
                  <c:v>6.4195191984400019E-2</c:v>
                </c:pt>
                <c:pt idx="49">
                  <c:v>6.4172700941418456E-2</c:v>
                </c:pt>
                <c:pt idx="50">
                  <c:v>6.4167204574266057E-2</c:v>
                </c:pt>
                <c:pt idx="51">
                  <c:v>6.4240465591630977E-2</c:v>
                </c:pt>
                <c:pt idx="52">
                  <c:v>6.4192675598726323E-2</c:v>
                </c:pt>
                <c:pt idx="53">
                  <c:v>6.4215476369948316E-2</c:v>
                </c:pt>
                <c:pt idx="54">
                  <c:v>6.4169847830690685E-2</c:v>
                </c:pt>
                <c:pt idx="55">
                  <c:v>6.4214194864863253E-2</c:v>
                </c:pt>
                <c:pt idx="56">
                  <c:v>6.4206600303712988E-2</c:v>
                </c:pt>
                <c:pt idx="57">
                  <c:v>6.4138688660696427E-2</c:v>
                </c:pt>
                <c:pt idx="58">
                  <c:v>6.4210449341706319E-2</c:v>
                </c:pt>
                <c:pt idx="59">
                  <c:v>6.4286036831754351E-2</c:v>
                </c:pt>
                <c:pt idx="60">
                  <c:v>6.4265049596061427E-2</c:v>
                </c:pt>
                <c:pt idx="61">
                  <c:v>6.4201640133648236E-2</c:v>
                </c:pt>
                <c:pt idx="62">
                  <c:v>6.4193948436367304E-2</c:v>
                </c:pt>
                <c:pt idx="63">
                  <c:v>6.4165341712108179E-2</c:v>
                </c:pt>
                <c:pt idx="64">
                  <c:v>6.4200947478941464E-2</c:v>
                </c:pt>
                <c:pt idx="65">
                  <c:v>6.4261667516688256E-2</c:v>
                </c:pt>
                <c:pt idx="66">
                  <c:v>6.4203327938867794E-2</c:v>
                </c:pt>
                <c:pt idx="67">
                  <c:v>6.4165790791293045E-2</c:v>
                </c:pt>
                <c:pt idx="68">
                  <c:v>6.4162612394987509E-2</c:v>
                </c:pt>
                <c:pt idx="69">
                  <c:v>6.4216443854878846E-2</c:v>
                </c:pt>
                <c:pt idx="70">
                  <c:v>6.4184176442415392E-2</c:v>
                </c:pt>
                <c:pt idx="71">
                  <c:v>6.4186668454412718E-2</c:v>
                </c:pt>
                <c:pt idx="72">
                  <c:v>6.4143859223350946E-2</c:v>
                </c:pt>
                <c:pt idx="73">
                  <c:v>6.4194445151833465E-2</c:v>
                </c:pt>
                <c:pt idx="74">
                  <c:v>6.4229930390595741E-2</c:v>
                </c:pt>
                <c:pt idx="75">
                  <c:v>6.4224714832276E-2</c:v>
                </c:pt>
                <c:pt idx="76">
                  <c:v>6.420897006941638E-2</c:v>
                </c:pt>
                <c:pt idx="77">
                  <c:v>6.4199666642403355E-2</c:v>
                </c:pt>
                <c:pt idx="78">
                  <c:v>6.419865008667773E-2</c:v>
                </c:pt>
                <c:pt idx="79">
                  <c:v>6.4195099457737964E-2</c:v>
                </c:pt>
                <c:pt idx="80">
                  <c:v>6.4241075375388493E-2</c:v>
                </c:pt>
                <c:pt idx="81">
                  <c:v>6.4208628334549156E-2</c:v>
                </c:pt>
                <c:pt idx="82">
                  <c:v>6.4177207680795517E-2</c:v>
                </c:pt>
                <c:pt idx="83">
                  <c:v>6.4163147612231269E-2</c:v>
                </c:pt>
                <c:pt idx="84">
                  <c:v>6.4203068850751568E-2</c:v>
                </c:pt>
                <c:pt idx="85">
                  <c:v>6.4170771000031643E-2</c:v>
                </c:pt>
                <c:pt idx="86">
                  <c:v>6.4366758755618189E-2</c:v>
                </c:pt>
                <c:pt idx="87">
                  <c:v>6.4188931119031206E-2</c:v>
                </c:pt>
                <c:pt idx="88">
                  <c:v>6.4258859530075207E-2</c:v>
                </c:pt>
                <c:pt idx="89">
                  <c:v>6.4152282362543264E-2</c:v>
                </c:pt>
                <c:pt idx="90">
                  <c:v>6.4199500144070998E-2</c:v>
                </c:pt>
                <c:pt idx="91">
                  <c:v>6.423749647240698E-2</c:v>
                </c:pt>
                <c:pt idx="92">
                  <c:v>6.4220794426128075E-2</c:v>
                </c:pt>
                <c:pt idx="93">
                  <c:v>6.4202158968736739E-2</c:v>
                </c:pt>
                <c:pt idx="94">
                  <c:v>6.4211496210349814E-2</c:v>
                </c:pt>
                <c:pt idx="95">
                  <c:v>6.4188234827114762E-2</c:v>
                </c:pt>
                <c:pt idx="96">
                  <c:v>6.4242866311149574E-2</c:v>
                </c:pt>
                <c:pt idx="97">
                  <c:v>6.4146004982023067E-2</c:v>
                </c:pt>
                <c:pt idx="98">
                  <c:v>6.429645578426979E-2</c:v>
                </c:pt>
                <c:pt idx="99">
                  <c:v>6.4148480088531787E-2</c:v>
                </c:pt>
                <c:pt idx="100">
                  <c:v>6.4187625423366548E-2</c:v>
                </c:pt>
                <c:pt idx="101">
                  <c:v>6.4234992525587328E-2</c:v>
                </c:pt>
                <c:pt idx="102">
                  <c:v>6.4192817039728359E-2</c:v>
                </c:pt>
                <c:pt idx="103">
                  <c:v>6.4268809116231909E-2</c:v>
                </c:pt>
                <c:pt idx="104">
                  <c:v>6.4205411605938872E-2</c:v>
                </c:pt>
                <c:pt idx="105">
                  <c:v>6.4217577296081185E-2</c:v>
                </c:pt>
                <c:pt idx="106">
                  <c:v>6.4166472324473922E-2</c:v>
                </c:pt>
                <c:pt idx="107">
                  <c:v>6.4192814344341487E-2</c:v>
                </c:pt>
                <c:pt idx="108">
                  <c:v>6.4229491581990372E-2</c:v>
                </c:pt>
                <c:pt idx="109">
                  <c:v>6.4215292257197465E-2</c:v>
                </c:pt>
                <c:pt idx="110">
                  <c:v>6.4277069560204708E-2</c:v>
                </c:pt>
                <c:pt idx="111">
                  <c:v>6.417259777791437E-2</c:v>
                </c:pt>
                <c:pt idx="112">
                  <c:v>6.423537028887609E-2</c:v>
                </c:pt>
                <c:pt idx="113">
                  <c:v>6.4212170166525015E-2</c:v>
                </c:pt>
                <c:pt idx="114">
                  <c:v>6.4234626181761706E-2</c:v>
                </c:pt>
                <c:pt idx="115">
                  <c:v>6.4229563581202562E-2</c:v>
                </c:pt>
                <c:pt idx="116">
                  <c:v>6.4185290135907264E-2</c:v>
                </c:pt>
                <c:pt idx="117">
                  <c:v>6.4240331281626331E-2</c:v>
                </c:pt>
                <c:pt idx="118">
                  <c:v>6.4193110804286274E-2</c:v>
                </c:pt>
                <c:pt idx="119">
                  <c:v>6.4276365906392824E-2</c:v>
                </c:pt>
                <c:pt idx="120">
                  <c:v>6.4163701476535287E-2</c:v>
                </c:pt>
                <c:pt idx="121">
                  <c:v>6.424580691078681E-2</c:v>
                </c:pt>
                <c:pt idx="122">
                  <c:v>6.4215395118639024E-2</c:v>
                </c:pt>
                <c:pt idx="123">
                  <c:v>6.417429778534052E-2</c:v>
                </c:pt>
                <c:pt idx="124">
                  <c:v>6.4186756535069472E-2</c:v>
                </c:pt>
                <c:pt idx="125">
                  <c:v>6.4176683421160313E-2</c:v>
                </c:pt>
                <c:pt idx="126">
                  <c:v>6.4167866486645866E-2</c:v>
                </c:pt>
                <c:pt idx="127">
                  <c:v>6.4195656383345998E-2</c:v>
                </c:pt>
                <c:pt idx="128">
                  <c:v>6.417034434175603E-2</c:v>
                </c:pt>
                <c:pt idx="129">
                  <c:v>6.4217469102734751E-2</c:v>
                </c:pt>
                <c:pt idx="130">
                  <c:v>6.4201492062825424E-2</c:v>
                </c:pt>
                <c:pt idx="131">
                  <c:v>6.4257062614084176E-2</c:v>
                </c:pt>
                <c:pt idx="132">
                  <c:v>6.4234034289651618E-2</c:v>
                </c:pt>
                <c:pt idx="133">
                  <c:v>6.4164203342166687E-2</c:v>
                </c:pt>
                <c:pt idx="134">
                  <c:v>6.4212435151640296E-2</c:v>
                </c:pt>
                <c:pt idx="135">
                  <c:v>6.4222012871477538E-2</c:v>
                </c:pt>
                <c:pt idx="136">
                  <c:v>6.417638252540124E-2</c:v>
                </c:pt>
                <c:pt idx="137">
                  <c:v>6.4302027206437365E-2</c:v>
                </c:pt>
                <c:pt idx="138">
                  <c:v>6.4202127764795988E-2</c:v>
                </c:pt>
                <c:pt idx="139">
                  <c:v>6.4195149553154765E-2</c:v>
                </c:pt>
                <c:pt idx="140">
                  <c:v>6.4198929124479012E-2</c:v>
                </c:pt>
                <c:pt idx="141">
                  <c:v>6.4197468972778823E-2</c:v>
                </c:pt>
                <c:pt idx="142">
                  <c:v>6.4215308614824218E-2</c:v>
                </c:pt>
                <c:pt idx="143">
                  <c:v>6.4230314878671618E-2</c:v>
                </c:pt>
                <c:pt idx="144">
                  <c:v>6.4229567380925917E-2</c:v>
                </c:pt>
                <c:pt idx="145">
                  <c:v>6.4198737732393679E-2</c:v>
                </c:pt>
                <c:pt idx="146">
                  <c:v>6.4176718287984047E-2</c:v>
                </c:pt>
                <c:pt idx="147">
                  <c:v>6.4621991284663921E-2</c:v>
                </c:pt>
                <c:pt idx="148">
                  <c:v>6.4185533181934082E-2</c:v>
                </c:pt>
                <c:pt idx="149">
                  <c:v>6.4187722025390692E-2</c:v>
                </c:pt>
                <c:pt idx="150">
                  <c:v>6.4205038514319704E-2</c:v>
                </c:pt>
                <c:pt idx="151">
                  <c:v>6.4176336529528588E-2</c:v>
                </c:pt>
                <c:pt idx="152">
                  <c:v>6.4201951551948577E-2</c:v>
                </c:pt>
                <c:pt idx="153">
                  <c:v>6.4173352012237755E-2</c:v>
                </c:pt>
                <c:pt idx="154">
                  <c:v>6.4202226035155754E-2</c:v>
                </c:pt>
                <c:pt idx="155">
                  <c:v>6.4187848772806047E-2</c:v>
                </c:pt>
                <c:pt idx="156">
                  <c:v>6.4333262373150138E-2</c:v>
                </c:pt>
                <c:pt idx="157">
                  <c:v>6.4184517642838432E-2</c:v>
                </c:pt>
                <c:pt idx="158">
                  <c:v>6.4135744038044465E-2</c:v>
                </c:pt>
                <c:pt idx="159">
                  <c:v>6.4228020733959196E-2</c:v>
                </c:pt>
                <c:pt idx="160">
                  <c:v>6.4181774232513547E-2</c:v>
                </c:pt>
                <c:pt idx="161">
                  <c:v>6.4216474035154528E-2</c:v>
                </c:pt>
                <c:pt idx="162">
                  <c:v>6.4461342849291864E-2</c:v>
                </c:pt>
                <c:pt idx="163">
                  <c:v>6.4210724750156281E-2</c:v>
                </c:pt>
                <c:pt idx="164">
                  <c:v>6.4190265398610127E-2</c:v>
                </c:pt>
                <c:pt idx="165">
                  <c:v>6.4207839977109785E-2</c:v>
                </c:pt>
                <c:pt idx="166">
                  <c:v>6.4248658611283885E-2</c:v>
                </c:pt>
                <c:pt idx="167">
                  <c:v>6.4233578069732941E-2</c:v>
                </c:pt>
                <c:pt idx="168">
                  <c:v>6.416977270936515E-2</c:v>
                </c:pt>
                <c:pt idx="169">
                  <c:v>6.4189828457670003E-2</c:v>
                </c:pt>
                <c:pt idx="170">
                  <c:v>6.4231943535381558E-2</c:v>
                </c:pt>
                <c:pt idx="171">
                  <c:v>6.4290172171988944E-2</c:v>
                </c:pt>
                <c:pt idx="172">
                  <c:v>6.4207285045530749E-2</c:v>
                </c:pt>
                <c:pt idx="173">
                  <c:v>6.4199207787525192E-2</c:v>
                </c:pt>
                <c:pt idx="174">
                  <c:v>6.4184060025796741E-2</c:v>
                </c:pt>
                <c:pt idx="175">
                  <c:v>6.4229494344339153E-2</c:v>
                </c:pt>
                <c:pt idx="176">
                  <c:v>6.4227509977802494E-2</c:v>
                </c:pt>
                <c:pt idx="177">
                  <c:v>6.4251364287070858E-2</c:v>
                </c:pt>
                <c:pt idx="178">
                  <c:v>6.4222418622019245E-2</c:v>
                </c:pt>
                <c:pt idx="179">
                  <c:v>6.4173010594902255E-2</c:v>
                </c:pt>
                <c:pt idx="180">
                  <c:v>6.4159322073520722E-2</c:v>
                </c:pt>
                <c:pt idx="181">
                  <c:v>6.4159939537235505E-2</c:v>
                </c:pt>
                <c:pt idx="182">
                  <c:v>6.4195871193724219E-2</c:v>
                </c:pt>
                <c:pt idx="183">
                  <c:v>6.420641657594503E-2</c:v>
                </c:pt>
                <c:pt idx="184">
                  <c:v>6.4285168015840999E-2</c:v>
                </c:pt>
                <c:pt idx="185">
                  <c:v>6.4220244920679792E-2</c:v>
                </c:pt>
                <c:pt idx="186">
                  <c:v>6.4202194203345983E-2</c:v>
                </c:pt>
                <c:pt idx="187">
                  <c:v>6.4182040959633938E-2</c:v>
                </c:pt>
                <c:pt idx="188">
                  <c:v>6.4198789413589211E-2</c:v>
                </c:pt>
                <c:pt idx="189">
                  <c:v>6.420012202327556E-2</c:v>
                </c:pt>
                <c:pt idx="190">
                  <c:v>6.4197457529306154E-2</c:v>
                </c:pt>
                <c:pt idx="191">
                  <c:v>6.4173056951472546E-2</c:v>
                </c:pt>
                <c:pt idx="192">
                  <c:v>6.4164192235376422E-2</c:v>
                </c:pt>
                <c:pt idx="193">
                  <c:v>6.4265804502258161E-2</c:v>
                </c:pt>
                <c:pt idx="194">
                  <c:v>6.4219750951904367E-2</c:v>
                </c:pt>
                <c:pt idx="195">
                  <c:v>6.4183752760169438E-2</c:v>
                </c:pt>
                <c:pt idx="196">
                  <c:v>6.419679129891992E-2</c:v>
                </c:pt>
                <c:pt idx="197">
                  <c:v>6.4268507469675412E-2</c:v>
                </c:pt>
                <c:pt idx="198">
                  <c:v>6.4185035979423752E-2</c:v>
                </c:pt>
                <c:pt idx="199">
                  <c:v>6.4175660938674078E-2</c:v>
                </c:pt>
                <c:pt idx="200">
                  <c:v>6.4179922130989317E-2</c:v>
                </c:pt>
                <c:pt idx="201">
                  <c:v>6.4158826956546983E-2</c:v>
                </c:pt>
                <c:pt idx="202">
                  <c:v>6.419498560421584E-2</c:v>
                </c:pt>
                <c:pt idx="203">
                  <c:v>6.4162202067055432E-2</c:v>
                </c:pt>
                <c:pt idx="204">
                  <c:v>6.4186907258935277E-2</c:v>
                </c:pt>
                <c:pt idx="205">
                  <c:v>6.4220708602720999E-2</c:v>
                </c:pt>
                <c:pt idx="206">
                  <c:v>6.4204383575580254E-2</c:v>
                </c:pt>
                <c:pt idx="207">
                  <c:v>6.41725797295946E-2</c:v>
                </c:pt>
                <c:pt idx="208">
                  <c:v>6.4212790231019945E-2</c:v>
                </c:pt>
                <c:pt idx="209">
                  <c:v>6.4168948268133241E-2</c:v>
                </c:pt>
                <c:pt idx="210">
                  <c:v>6.4193184260422975E-2</c:v>
                </c:pt>
                <c:pt idx="211">
                  <c:v>6.4172762561644781E-2</c:v>
                </c:pt>
                <c:pt idx="212">
                  <c:v>6.4187787528181953E-2</c:v>
                </c:pt>
                <c:pt idx="213">
                  <c:v>6.422193720294482E-2</c:v>
                </c:pt>
                <c:pt idx="214">
                  <c:v>6.4164488694050739E-2</c:v>
                </c:pt>
                <c:pt idx="215">
                  <c:v>6.4187886994640647E-2</c:v>
                </c:pt>
                <c:pt idx="216">
                  <c:v>6.4236144772835652E-2</c:v>
                </c:pt>
                <c:pt idx="217">
                  <c:v>6.4219055209714562E-2</c:v>
                </c:pt>
                <c:pt idx="218">
                  <c:v>6.4175664252317091E-2</c:v>
                </c:pt>
                <c:pt idx="219">
                  <c:v>6.415344019786777E-2</c:v>
                </c:pt>
                <c:pt idx="220">
                  <c:v>6.4214925857751445E-2</c:v>
                </c:pt>
                <c:pt idx="221">
                  <c:v>6.4235004461609971E-2</c:v>
                </c:pt>
                <c:pt idx="222">
                  <c:v>6.4256288005033788E-2</c:v>
                </c:pt>
                <c:pt idx="223">
                  <c:v>6.4135911905369908E-2</c:v>
                </c:pt>
                <c:pt idx="224">
                  <c:v>6.4243077454071276E-2</c:v>
                </c:pt>
                <c:pt idx="225">
                  <c:v>6.4152827559015302E-2</c:v>
                </c:pt>
                <c:pt idx="226">
                  <c:v>6.4185810999632095E-2</c:v>
                </c:pt>
                <c:pt idx="227">
                  <c:v>6.4488308003764164E-2</c:v>
                </c:pt>
                <c:pt idx="228">
                  <c:v>6.4183437195743834E-2</c:v>
                </c:pt>
                <c:pt idx="229">
                  <c:v>6.4173155426190773E-2</c:v>
                </c:pt>
                <c:pt idx="230">
                  <c:v>6.4216174188438446E-2</c:v>
                </c:pt>
                <c:pt idx="231">
                  <c:v>6.418586755160928E-2</c:v>
                </c:pt>
                <c:pt idx="232">
                  <c:v>6.4230433791511873E-2</c:v>
                </c:pt>
                <c:pt idx="233">
                  <c:v>6.4215706162254152E-2</c:v>
                </c:pt>
                <c:pt idx="234">
                  <c:v>6.4191178610088967E-2</c:v>
                </c:pt>
                <c:pt idx="235">
                  <c:v>6.4268443461902663E-2</c:v>
                </c:pt>
                <c:pt idx="236">
                  <c:v>6.4175991879042937E-2</c:v>
                </c:pt>
                <c:pt idx="237">
                  <c:v>6.423956633071129E-2</c:v>
                </c:pt>
                <c:pt idx="238">
                  <c:v>6.4350132995336554E-2</c:v>
                </c:pt>
                <c:pt idx="239">
                  <c:v>6.4193649462013211E-2</c:v>
                </c:pt>
                <c:pt idx="240">
                  <c:v>6.4191301327131078E-2</c:v>
                </c:pt>
                <c:pt idx="241">
                  <c:v>6.414983003844843E-2</c:v>
                </c:pt>
                <c:pt idx="242">
                  <c:v>6.4210938352204872E-2</c:v>
                </c:pt>
                <c:pt idx="243">
                  <c:v>6.4209129267807058E-2</c:v>
                </c:pt>
                <c:pt idx="244">
                  <c:v>6.420881962946276E-2</c:v>
                </c:pt>
                <c:pt idx="245">
                  <c:v>6.4177386005504225E-2</c:v>
                </c:pt>
                <c:pt idx="246">
                  <c:v>6.4183316745593605E-2</c:v>
                </c:pt>
                <c:pt idx="247">
                  <c:v>6.4181019863418509E-2</c:v>
                </c:pt>
                <c:pt idx="248">
                  <c:v>6.4230715555963797E-2</c:v>
                </c:pt>
                <c:pt idx="249">
                  <c:v>6.417381028648235E-2</c:v>
                </c:pt>
                <c:pt idx="250">
                  <c:v>6.4246765376933954E-2</c:v>
                </c:pt>
                <c:pt idx="251">
                  <c:v>6.4237387560113129E-2</c:v>
                </c:pt>
                <c:pt idx="252">
                  <c:v>6.4228327093319826E-2</c:v>
                </c:pt>
                <c:pt idx="253">
                  <c:v>6.4206907981829903E-2</c:v>
                </c:pt>
                <c:pt idx="254">
                  <c:v>6.4185944550943314E-2</c:v>
                </c:pt>
                <c:pt idx="255">
                  <c:v>6.4230806672234811E-2</c:v>
                </c:pt>
                <c:pt idx="256">
                  <c:v>6.4193763084434946E-2</c:v>
                </c:pt>
                <c:pt idx="257">
                  <c:v>6.4182240727594736E-2</c:v>
                </c:pt>
                <c:pt idx="258">
                  <c:v>6.41979937486198E-2</c:v>
                </c:pt>
                <c:pt idx="259">
                  <c:v>6.4330145146654541E-2</c:v>
                </c:pt>
                <c:pt idx="260">
                  <c:v>6.4194525743210551E-2</c:v>
                </c:pt>
                <c:pt idx="261">
                  <c:v>6.4196303521167244E-2</c:v>
                </c:pt>
                <c:pt idx="262">
                  <c:v>6.4206285534326876E-2</c:v>
                </c:pt>
                <c:pt idx="263">
                  <c:v>6.4182314930105566E-2</c:v>
                </c:pt>
                <c:pt idx="264">
                  <c:v>6.4196266542619118E-2</c:v>
                </c:pt>
                <c:pt idx="265">
                  <c:v>6.4145171105741153E-2</c:v>
                </c:pt>
                <c:pt idx="266">
                  <c:v>6.4217697936467213E-2</c:v>
                </c:pt>
                <c:pt idx="267">
                  <c:v>6.4328804319798594E-2</c:v>
                </c:pt>
                <c:pt idx="268">
                  <c:v>6.4186353471114482E-2</c:v>
                </c:pt>
                <c:pt idx="269">
                  <c:v>6.4186427268156238E-2</c:v>
                </c:pt>
                <c:pt idx="270">
                  <c:v>6.4225184404759481E-2</c:v>
                </c:pt>
                <c:pt idx="271">
                  <c:v>6.4243549925002696E-2</c:v>
                </c:pt>
                <c:pt idx="272">
                  <c:v>6.4196431564479961E-2</c:v>
                </c:pt>
                <c:pt idx="273">
                  <c:v>6.4250733978230778E-2</c:v>
                </c:pt>
                <c:pt idx="274">
                  <c:v>6.423694946793547E-2</c:v>
                </c:pt>
                <c:pt idx="275">
                  <c:v>6.4165730535630267E-2</c:v>
                </c:pt>
                <c:pt idx="276">
                  <c:v>6.4177934604003672E-2</c:v>
                </c:pt>
                <c:pt idx="277">
                  <c:v>6.4257791664092553E-2</c:v>
                </c:pt>
                <c:pt idx="278">
                  <c:v>6.4183589990555803E-2</c:v>
                </c:pt>
                <c:pt idx="279">
                  <c:v>6.4203442906929808E-2</c:v>
                </c:pt>
                <c:pt idx="280">
                  <c:v>6.4188033123858845E-2</c:v>
                </c:pt>
                <c:pt idx="281">
                  <c:v>6.4197861259061753E-2</c:v>
                </c:pt>
                <c:pt idx="282">
                  <c:v>6.4167020250437995E-2</c:v>
                </c:pt>
                <c:pt idx="283">
                  <c:v>6.4218037493476529E-2</c:v>
                </c:pt>
                <c:pt idx="284">
                  <c:v>6.4257318246667194E-2</c:v>
                </c:pt>
                <c:pt idx="285">
                  <c:v>6.4219552704905522E-2</c:v>
                </c:pt>
                <c:pt idx="286">
                  <c:v>6.4191433165994502E-2</c:v>
                </c:pt>
                <c:pt idx="287">
                  <c:v>6.4243334196256954E-2</c:v>
                </c:pt>
                <c:pt idx="288">
                  <c:v>6.4269389882302047E-2</c:v>
                </c:pt>
                <c:pt idx="289">
                  <c:v>6.4196337696613398E-2</c:v>
                </c:pt>
                <c:pt idx="290">
                  <c:v>6.4255723187845185E-2</c:v>
                </c:pt>
                <c:pt idx="291">
                  <c:v>6.4228707791901055E-2</c:v>
                </c:pt>
                <c:pt idx="292">
                  <c:v>6.4213929320007593E-2</c:v>
                </c:pt>
                <c:pt idx="293">
                  <c:v>6.418070415659767E-2</c:v>
                </c:pt>
                <c:pt idx="294">
                  <c:v>6.4197354925939504E-2</c:v>
                </c:pt>
                <c:pt idx="295">
                  <c:v>6.4253183843760261E-2</c:v>
                </c:pt>
                <c:pt idx="296">
                  <c:v>6.4166387914067133E-2</c:v>
                </c:pt>
                <c:pt idx="297">
                  <c:v>6.4196206233119085E-2</c:v>
                </c:pt>
                <c:pt idx="298">
                  <c:v>6.4285674724887443E-2</c:v>
                </c:pt>
                <c:pt idx="299">
                  <c:v>6.4217997659551454E-2</c:v>
                </c:pt>
                <c:pt idx="300">
                  <c:v>6.4393471285149009E-2</c:v>
                </c:pt>
                <c:pt idx="301">
                  <c:v>6.4209781435442648E-2</c:v>
                </c:pt>
                <c:pt idx="302">
                  <c:v>6.4213525566853794E-2</c:v>
                </c:pt>
                <c:pt idx="303">
                  <c:v>6.4175563329353522E-2</c:v>
                </c:pt>
                <c:pt idx="304">
                  <c:v>6.4187667857451239E-2</c:v>
                </c:pt>
                <c:pt idx="305">
                  <c:v>6.4179775788256802E-2</c:v>
                </c:pt>
                <c:pt idx="306">
                  <c:v>6.4212864145580487E-2</c:v>
                </c:pt>
                <c:pt idx="307">
                  <c:v>6.4261292993881836E-2</c:v>
                </c:pt>
                <c:pt idx="308">
                  <c:v>6.4157836729120649E-2</c:v>
                </c:pt>
                <c:pt idx="309">
                  <c:v>6.4204912648085949E-2</c:v>
                </c:pt>
                <c:pt idx="310">
                  <c:v>6.4192606016539644E-2</c:v>
                </c:pt>
                <c:pt idx="311">
                  <c:v>6.426082188478173E-2</c:v>
                </c:pt>
                <c:pt idx="312">
                  <c:v>6.4211182983303292E-2</c:v>
                </c:pt>
                <c:pt idx="313">
                  <c:v>6.4172885860202214E-2</c:v>
                </c:pt>
                <c:pt idx="314">
                  <c:v>6.4142460159365436E-2</c:v>
                </c:pt>
                <c:pt idx="315">
                  <c:v>6.4203642238387468E-2</c:v>
                </c:pt>
                <c:pt idx="316">
                  <c:v>6.4171413664945984E-2</c:v>
                </c:pt>
                <c:pt idx="317">
                  <c:v>6.4185627151309141E-2</c:v>
                </c:pt>
                <c:pt idx="318">
                  <c:v>6.4173222990130729E-2</c:v>
                </c:pt>
                <c:pt idx="319">
                  <c:v>6.4210325011747671E-2</c:v>
                </c:pt>
                <c:pt idx="320">
                  <c:v>6.4246750393102472E-2</c:v>
                </c:pt>
                <c:pt idx="321">
                  <c:v>6.4177488508322708E-2</c:v>
                </c:pt>
                <c:pt idx="322">
                  <c:v>6.4208759562376344E-2</c:v>
                </c:pt>
                <c:pt idx="323">
                  <c:v>6.4187214083878577E-2</c:v>
                </c:pt>
                <c:pt idx="324">
                  <c:v>6.4182155351689973E-2</c:v>
                </c:pt>
                <c:pt idx="325">
                  <c:v>6.4243897408450837E-2</c:v>
                </c:pt>
                <c:pt idx="326">
                  <c:v>6.4292055232175474E-2</c:v>
                </c:pt>
                <c:pt idx="327">
                  <c:v>6.4158701851343911E-2</c:v>
                </c:pt>
                <c:pt idx="328">
                  <c:v>6.4186988670964257E-2</c:v>
                </c:pt>
                <c:pt idx="329">
                  <c:v>6.4234411532426608E-2</c:v>
                </c:pt>
                <c:pt idx="330">
                  <c:v>6.4174764758114289E-2</c:v>
                </c:pt>
                <c:pt idx="331">
                  <c:v>6.4194320600734364E-2</c:v>
                </c:pt>
                <c:pt idx="332">
                  <c:v>6.4210841362283833E-2</c:v>
                </c:pt>
                <c:pt idx="333">
                  <c:v>6.4193000119426261E-2</c:v>
                </c:pt>
                <c:pt idx="334">
                  <c:v>6.4181315141343245E-2</c:v>
                </c:pt>
                <c:pt idx="335">
                  <c:v>6.4217267401232708E-2</c:v>
                </c:pt>
                <c:pt idx="336">
                  <c:v>6.423875236513249E-2</c:v>
                </c:pt>
                <c:pt idx="337">
                  <c:v>6.4190653928315411E-2</c:v>
                </c:pt>
                <c:pt idx="338">
                  <c:v>6.4207227397345051E-2</c:v>
                </c:pt>
                <c:pt idx="339">
                  <c:v>6.4208402685663357E-2</c:v>
                </c:pt>
                <c:pt idx="340">
                  <c:v>6.4200047087290546E-2</c:v>
                </c:pt>
                <c:pt idx="341">
                  <c:v>6.4217196413277194E-2</c:v>
                </c:pt>
                <c:pt idx="342">
                  <c:v>6.4192960487825537E-2</c:v>
                </c:pt>
                <c:pt idx="343">
                  <c:v>6.4180813500518283E-2</c:v>
                </c:pt>
                <c:pt idx="344">
                  <c:v>6.4188866329639951E-2</c:v>
                </c:pt>
                <c:pt idx="345">
                  <c:v>6.4225517779928534E-2</c:v>
                </c:pt>
                <c:pt idx="346">
                  <c:v>6.4213493288125714E-2</c:v>
                </c:pt>
                <c:pt idx="347">
                  <c:v>6.4158629512340831E-2</c:v>
                </c:pt>
                <c:pt idx="348">
                  <c:v>6.4230077610320194E-2</c:v>
                </c:pt>
                <c:pt idx="349">
                  <c:v>6.4178992706896212E-2</c:v>
                </c:pt>
                <c:pt idx="350">
                  <c:v>6.4230593962270946E-2</c:v>
                </c:pt>
                <c:pt idx="351">
                  <c:v>6.4193814282124576E-2</c:v>
                </c:pt>
                <c:pt idx="352">
                  <c:v>6.4186721410686612E-2</c:v>
                </c:pt>
                <c:pt idx="353">
                  <c:v>6.4209896947378747E-2</c:v>
                </c:pt>
                <c:pt idx="354">
                  <c:v>6.4215913801676183E-2</c:v>
                </c:pt>
                <c:pt idx="355">
                  <c:v>6.421166561711103E-2</c:v>
                </c:pt>
                <c:pt idx="356">
                  <c:v>6.4222529082575405E-2</c:v>
                </c:pt>
                <c:pt idx="357">
                  <c:v>6.4230394741610158E-2</c:v>
                </c:pt>
                <c:pt idx="358">
                  <c:v>6.413958961737222E-2</c:v>
                </c:pt>
                <c:pt idx="359">
                  <c:v>6.420919141955414E-2</c:v>
                </c:pt>
                <c:pt idx="360">
                  <c:v>6.4172399339594191E-2</c:v>
                </c:pt>
                <c:pt idx="361">
                  <c:v>6.4188430475264874E-2</c:v>
                </c:pt>
                <c:pt idx="362">
                  <c:v>6.4239665979273025E-2</c:v>
                </c:pt>
                <c:pt idx="363">
                  <c:v>6.42648733247599E-2</c:v>
                </c:pt>
                <c:pt idx="364">
                  <c:v>6.4208365808042872E-2</c:v>
                </c:pt>
                <c:pt idx="365">
                  <c:v>6.4196640576357308E-2</c:v>
                </c:pt>
                <c:pt idx="366">
                  <c:v>6.4210546224620191E-2</c:v>
                </c:pt>
                <c:pt idx="367">
                  <c:v>6.4385869957543682E-2</c:v>
                </c:pt>
                <c:pt idx="368">
                  <c:v>6.4210019744390973E-2</c:v>
                </c:pt>
                <c:pt idx="369">
                  <c:v>6.417383484250265E-2</c:v>
                </c:pt>
                <c:pt idx="370">
                  <c:v>6.4337088107671345E-2</c:v>
                </c:pt>
                <c:pt idx="371">
                  <c:v>6.42763342443229E-2</c:v>
                </c:pt>
                <c:pt idx="372">
                  <c:v>6.4204671458408469E-2</c:v>
                </c:pt>
                <c:pt idx="373">
                  <c:v>6.4218853730555511E-2</c:v>
                </c:pt>
                <c:pt idx="374">
                  <c:v>6.4205847915701164E-2</c:v>
                </c:pt>
                <c:pt idx="375">
                  <c:v>6.4190059855266726E-2</c:v>
                </c:pt>
                <c:pt idx="376">
                  <c:v>6.4194357516254338E-2</c:v>
                </c:pt>
                <c:pt idx="377">
                  <c:v>6.419667281000857E-2</c:v>
                </c:pt>
                <c:pt idx="378">
                  <c:v>6.4166803011404802E-2</c:v>
                </c:pt>
                <c:pt idx="379">
                  <c:v>6.4201288696990266E-2</c:v>
                </c:pt>
                <c:pt idx="380">
                  <c:v>6.4202940590513402E-2</c:v>
                </c:pt>
                <c:pt idx="381">
                  <c:v>6.4158096014062999E-2</c:v>
                </c:pt>
                <c:pt idx="382">
                  <c:v>6.4184723005986197E-2</c:v>
                </c:pt>
                <c:pt idx="383">
                  <c:v>6.4196512693773369E-2</c:v>
                </c:pt>
                <c:pt idx="384">
                  <c:v>6.4201249900654747E-2</c:v>
                </c:pt>
                <c:pt idx="385">
                  <c:v>6.4213693949003364E-2</c:v>
                </c:pt>
                <c:pt idx="386">
                  <c:v>6.4178144154469416E-2</c:v>
                </c:pt>
                <c:pt idx="387">
                  <c:v>6.4199361508214148E-2</c:v>
                </c:pt>
                <c:pt idx="388">
                  <c:v>6.4212412354859832E-2</c:v>
                </c:pt>
                <c:pt idx="389">
                  <c:v>6.4186369882143227E-2</c:v>
                </c:pt>
                <c:pt idx="390">
                  <c:v>6.4133785839509086E-2</c:v>
                </c:pt>
                <c:pt idx="391">
                  <c:v>6.4162869192321059E-2</c:v>
                </c:pt>
                <c:pt idx="392">
                  <c:v>6.4238380423521507E-2</c:v>
                </c:pt>
                <c:pt idx="393">
                  <c:v>6.4233153710058249E-2</c:v>
                </c:pt>
                <c:pt idx="394">
                  <c:v>6.4219841965078212E-2</c:v>
                </c:pt>
                <c:pt idx="395">
                  <c:v>6.4198164810587585E-2</c:v>
                </c:pt>
                <c:pt idx="396">
                  <c:v>6.4271630649272271E-2</c:v>
                </c:pt>
                <c:pt idx="397">
                  <c:v>6.4222523199885043E-2</c:v>
                </c:pt>
                <c:pt idx="398">
                  <c:v>6.428666062723834E-2</c:v>
                </c:pt>
                <c:pt idx="399">
                  <c:v>6.4224867135067421E-2</c:v>
                </c:pt>
                <c:pt idx="400">
                  <c:v>6.4189300590214576E-2</c:v>
                </c:pt>
                <c:pt idx="401">
                  <c:v>6.4272570630163978E-2</c:v>
                </c:pt>
                <c:pt idx="402">
                  <c:v>6.4210943425662234E-2</c:v>
                </c:pt>
                <c:pt idx="403">
                  <c:v>6.4194919276346699E-2</c:v>
                </c:pt>
                <c:pt idx="404">
                  <c:v>6.4228986088824117E-2</c:v>
                </c:pt>
                <c:pt idx="405">
                  <c:v>6.4190118734774371E-2</c:v>
                </c:pt>
                <c:pt idx="406">
                  <c:v>6.4185738801634237E-2</c:v>
                </c:pt>
                <c:pt idx="407">
                  <c:v>6.4200686028748108E-2</c:v>
                </c:pt>
                <c:pt idx="408">
                  <c:v>6.4211292302686782E-2</c:v>
                </c:pt>
                <c:pt idx="409">
                  <c:v>6.4203555107408439E-2</c:v>
                </c:pt>
                <c:pt idx="410">
                  <c:v>6.4267176596467968E-2</c:v>
                </c:pt>
                <c:pt idx="411">
                  <c:v>6.4187395082616117E-2</c:v>
                </c:pt>
                <c:pt idx="412">
                  <c:v>6.4228390762438539E-2</c:v>
                </c:pt>
                <c:pt idx="413">
                  <c:v>6.4186872849518531E-2</c:v>
                </c:pt>
                <c:pt idx="414">
                  <c:v>6.4185007263788285E-2</c:v>
                </c:pt>
                <c:pt idx="415">
                  <c:v>6.4187731701780881E-2</c:v>
                </c:pt>
                <c:pt idx="416">
                  <c:v>6.4247980843236616E-2</c:v>
                </c:pt>
                <c:pt idx="417">
                  <c:v>6.4173360550950784E-2</c:v>
                </c:pt>
                <c:pt idx="418">
                  <c:v>6.4161099883995265E-2</c:v>
                </c:pt>
                <c:pt idx="419">
                  <c:v>6.4203479154899906E-2</c:v>
                </c:pt>
                <c:pt idx="420">
                  <c:v>6.4191549802874129E-2</c:v>
                </c:pt>
                <c:pt idx="421">
                  <c:v>6.4215800587584679E-2</c:v>
                </c:pt>
                <c:pt idx="422">
                  <c:v>6.4198282529773193E-2</c:v>
                </c:pt>
                <c:pt idx="423">
                  <c:v>6.4173601611871953E-2</c:v>
                </c:pt>
                <c:pt idx="424">
                  <c:v>6.4328493723991367E-2</c:v>
                </c:pt>
                <c:pt idx="425">
                  <c:v>6.4218146098946022E-2</c:v>
                </c:pt>
                <c:pt idx="426">
                  <c:v>6.4166259344840812E-2</c:v>
                </c:pt>
                <c:pt idx="427">
                  <c:v>6.4195748225744947E-2</c:v>
                </c:pt>
                <c:pt idx="428">
                  <c:v>6.4206410208167877E-2</c:v>
                </c:pt>
                <c:pt idx="429">
                  <c:v>6.418236198626677E-2</c:v>
                </c:pt>
                <c:pt idx="430">
                  <c:v>6.4190311274915979E-2</c:v>
                </c:pt>
                <c:pt idx="431">
                  <c:v>6.4161521474499383E-2</c:v>
                </c:pt>
                <c:pt idx="432">
                  <c:v>6.4224149934642788E-2</c:v>
                </c:pt>
                <c:pt idx="433">
                  <c:v>6.4209268819682849E-2</c:v>
                </c:pt>
                <c:pt idx="434">
                  <c:v>6.4249168677383117E-2</c:v>
                </c:pt>
                <c:pt idx="435">
                  <c:v>6.4187974317405111E-2</c:v>
                </c:pt>
                <c:pt idx="436">
                  <c:v>6.4208096595802677E-2</c:v>
                </c:pt>
                <c:pt idx="437">
                  <c:v>6.4164200210650987E-2</c:v>
                </c:pt>
                <c:pt idx="438">
                  <c:v>6.4205303306126421E-2</c:v>
                </c:pt>
                <c:pt idx="439">
                  <c:v>6.4239625010251628E-2</c:v>
                </c:pt>
                <c:pt idx="440">
                  <c:v>6.4192496319441766E-2</c:v>
                </c:pt>
                <c:pt idx="441">
                  <c:v>6.4345555914339145E-2</c:v>
                </c:pt>
                <c:pt idx="442">
                  <c:v>6.4223603040623009E-2</c:v>
                </c:pt>
                <c:pt idx="443">
                  <c:v>6.4180554955748995E-2</c:v>
                </c:pt>
                <c:pt idx="444">
                  <c:v>6.4267127660823292E-2</c:v>
                </c:pt>
                <c:pt idx="445">
                  <c:v>6.4204394942162291E-2</c:v>
                </c:pt>
                <c:pt idx="446">
                  <c:v>6.4215440485293152E-2</c:v>
                </c:pt>
                <c:pt idx="447">
                  <c:v>6.4333838982459146E-2</c:v>
                </c:pt>
                <c:pt idx="448">
                  <c:v>6.4273415912690729E-2</c:v>
                </c:pt>
                <c:pt idx="449">
                  <c:v>6.4181086618516778E-2</c:v>
                </c:pt>
                <c:pt idx="450">
                  <c:v>6.4184644953346207E-2</c:v>
                </c:pt>
                <c:pt idx="451">
                  <c:v>6.4223174670442279E-2</c:v>
                </c:pt>
                <c:pt idx="452">
                  <c:v>6.4453319095134631E-2</c:v>
                </c:pt>
                <c:pt idx="453">
                  <c:v>6.4168021411159834E-2</c:v>
                </c:pt>
                <c:pt idx="454">
                  <c:v>6.4178392431012782E-2</c:v>
                </c:pt>
                <c:pt idx="455">
                  <c:v>6.4200561317675986E-2</c:v>
                </c:pt>
                <c:pt idx="456">
                  <c:v>6.4192931840243439E-2</c:v>
                </c:pt>
                <c:pt idx="457">
                  <c:v>6.4200622594236839E-2</c:v>
                </c:pt>
                <c:pt idx="458">
                  <c:v>6.4262636377497448E-2</c:v>
                </c:pt>
                <c:pt idx="459">
                  <c:v>6.422186247357882E-2</c:v>
                </c:pt>
                <c:pt idx="460">
                  <c:v>6.4177892573926462E-2</c:v>
                </c:pt>
                <c:pt idx="461">
                  <c:v>6.4210546489722922E-2</c:v>
                </c:pt>
                <c:pt idx="462">
                  <c:v>6.4189252695710491E-2</c:v>
                </c:pt>
                <c:pt idx="463">
                  <c:v>6.4206868731287156E-2</c:v>
                </c:pt>
                <c:pt idx="464">
                  <c:v>6.4230115499075674E-2</c:v>
                </c:pt>
                <c:pt idx="465">
                  <c:v>6.4186750652368799E-2</c:v>
                </c:pt>
                <c:pt idx="466">
                  <c:v>6.4166773461948212E-2</c:v>
                </c:pt>
                <c:pt idx="467">
                  <c:v>6.4410304322308723E-2</c:v>
                </c:pt>
                <c:pt idx="468">
                  <c:v>6.421993443320155E-2</c:v>
                </c:pt>
                <c:pt idx="469">
                  <c:v>6.4190500930345451E-2</c:v>
                </c:pt>
                <c:pt idx="470">
                  <c:v>6.4198161804305653E-2</c:v>
                </c:pt>
                <c:pt idx="471">
                  <c:v>6.4215248524912935E-2</c:v>
                </c:pt>
                <c:pt idx="472">
                  <c:v>6.419544067609266E-2</c:v>
                </c:pt>
                <c:pt idx="473">
                  <c:v>6.4181831098036365E-2</c:v>
                </c:pt>
                <c:pt idx="474">
                  <c:v>6.4242261420088376E-2</c:v>
                </c:pt>
                <c:pt idx="475">
                  <c:v>6.4196873941406579E-2</c:v>
                </c:pt>
                <c:pt idx="476">
                  <c:v>6.4211885143317549E-2</c:v>
                </c:pt>
                <c:pt idx="477">
                  <c:v>6.4216396920884378E-2</c:v>
                </c:pt>
                <c:pt idx="478">
                  <c:v>6.4164791534826127E-2</c:v>
                </c:pt>
                <c:pt idx="479">
                  <c:v>6.4176560056708687E-2</c:v>
                </c:pt>
                <c:pt idx="480">
                  <c:v>6.4207714736193106E-2</c:v>
                </c:pt>
                <c:pt idx="481">
                  <c:v>6.4191851843366288E-2</c:v>
                </c:pt>
                <c:pt idx="482">
                  <c:v>6.4182748624446659E-2</c:v>
                </c:pt>
                <c:pt idx="483">
                  <c:v>6.4175734091661121E-2</c:v>
                </c:pt>
                <c:pt idx="484">
                  <c:v>6.4186720960759391E-2</c:v>
                </c:pt>
                <c:pt idx="485">
                  <c:v>6.4180354281360943E-2</c:v>
                </c:pt>
                <c:pt idx="486">
                  <c:v>6.4198354318780265E-2</c:v>
                </c:pt>
                <c:pt idx="487">
                  <c:v>6.4163652534669352E-2</c:v>
                </c:pt>
                <c:pt idx="488">
                  <c:v>6.421822484640087E-2</c:v>
                </c:pt>
                <c:pt idx="489">
                  <c:v>6.4174138104809597E-2</c:v>
                </c:pt>
                <c:pt idx="490">
                  <c:v>6.4223375982911113E-2</c:v>
                </c:pt>
                <c:pt idx="491">
                  <c:v>6.4213908573884815E-2</c:v>
                </c:pt>
                <c:pt idx="492">
                  <c:v>6.4268677490514889E-2</c:v>
                </c:pt>
                <c:pt idx="493">
                  <c:v>6.419372411204069E-2</c:v>
                </c:pt>
                <c:pt idx="494">
                  <c:v>6.4199657116140854E-2</c:v>
                </c:pt>
                <c:pt idx="495">
                  <c:v>6.4240374571853276E-2</c:v>
                </c:pt>
                <c:pt idx="496">
                  <c:v>6.42071952822513E-2</c:v>
                </c:pt>
                <c:pt idx="497">
                  <c:v>6.4210447370430496E-2</c:v>
                </c:pt>
                <c:pt idx="498">
                  <c:v>6.4246227103393838E-2</c:v>
                </c:pt>
                <c:pt idx="499">
                  <c:v>6.4180360066425093E-2</c:v>
                </c:pt>
                <c:pt idx="500">
                  <c:v>6.4164052105693078E-2</c:v>
                </c:pt>
                <c:pt idx="501">
                  <c:v>6.4182267042893662E-2</c:v>
                </c:pt>
                <c:pt idx="502">
                  <c:v>6.4257493572386012E-2</c:v>
                </c:pt>
                <c:pt idx="503">
                  <c:v>6.4183030637204971E-2</c:v>
                </c:pt>
                <c:pt idx="504">
                  <c:v>6.4215521952861204E-2</c:v>
                </c:pt>
                <c:pt idx="505">
                  <c:v>6.419773506159572E-2</c:v>
                </c:pt>
                <c:pt idx="506">
                  <c:v>6.4198355265989604E-2</c:v>
                </c:pt>
                <c:pt idx="507">
                  <c:v>6.4226622306732886E-2</c:v>
                </c:pt>
                <c:pt idx="508">
                  <c:v>6.4213716031907911E-2</c:v>
                </c:pt>
                <c:pt idx="509">
                  <c:v>6.4164375850794889E-2</c:v>
                </c:pt>
                <c:pt idx="510">
                  <c:v>6.4324021689578736E-2</c:v>
                </c:pt>
                <c:pt idx="511">
                  <c:v>6.428271394403362E-2</c:v>
                </c:pt>
                <c:pt idx="512">
                  <c:v>6.4244151832211299E-2</c:v>
                </c:pt>
                <c:pt idx="513">
                  <c:v>6.4400115617756437E-2</c:v>
                </c:pt>
                <c:pt idx="514">
                  <c:v>6.4164873773566458E-2</c:v>
                </c:pt>
                <c:pt idx="515">
                  <c:v>6.4153171762751385E-2</c:v>
                </c:pt>
                <c:pt idx="516">
                  <c:v>6.419793155731153E-2</c:v>
                </c:pt>
                <c:pt idx="517">
                  <c:v>6.4202230073906671E-2</c:v>
                </c:pt>
                <c:pt idx="518">
                  <c:v>6.4159640142514324E-2</c:v>
                </c:pt>
                <c:pt idx="519">
                  <c:v>6.4226496774114322E-2</c:v>
                </c:pt>
                <c:pt idx="520">
                  <c:v>6.4184509251540844E-2</c:v>
                </c:pt>
                <c:pt idx="521">
                  <c:v>6.4190825461226883E-2</c:v>
                </c:pt>
                <c:pt idx="522">
                  <c:v>6.4196959830741404E-2</c:v>
                </c:pt>
                <c:pt idx="523">
                  <c:v>6.4198015013680332E-2</c:v>
                </c:pt>
                <c:pt idx="524">
                  <c:v>6.4202623921362487E-2</c:v>
                </c:pt>
                <c:pt idx="525">
                  <c:v>6.4194759718808683E-2</c:v>
                </c:pt>
                <c:pt idx="526">
                  <c:v>6.417858987744432E-2</c:v>
                </c:pt>
                <c:pt idx="527">
                  <c:v>6.4206868623834609E-2</c:v>
                </c:pt>
                <c:pt idx="528">
                  <c:v>6.4326420649575416E-2</c:v>
                </c:pt>
                <c:pt idx="529">
                  <c:v>6.4167169048722536E-2</c:v>
                </c:pt>
                <c:pt idx="530">
                  <c:v>6.4158383650471884E-2</c:v>
                </c:pt>
                <c:pt idx="531">
                  <c:v>6.4243400086018657E-2</c:v>
                </c:pt>
                <c:pt idx="532">
                  <c:v>6.4213027533639194E-2</c:v>
                </c:pt>
                <c:pt idx="533">
                  <c:v>6.4164173102489425E-2</c:v>
                </c:pt>
                <c:pt idx="534">
                  <c:v>6.417250083533356E-2</c:v>
                </c:pt>
                <c:pt idx="535">
                  <c:v>6.4233542378884997E-2</c:v>
                </c:pt>
                <c:pt idx="536">
                  <c:v>6.4159969475678896E-2</c:v>
                </c:pt>
                <c:pt idx="537">
                  <c:v>6.4168182920371394E-2</c:v>
                </c:pt>
                <c:pt idx="538">
                  <c:v>6.4217464270345637E-2</c:v>
                </c:pt>
                <c:pt idx="539">
                  <c:v>6.4181793110169777E-2</c:v>
                </c:pt>
                <c:pt idx="540">
                  <c:v>6.4188363729868483E-2</c:v>
                </c:pt>
                <c:pt idx="541">
                  <c:v>6.4178682443308974E-2</c:v>
                </c:pt>
                <c:pt idx="542">
                  <c:v>6.4306149679821872E-2</c:v>
                </c:pt>
                <c:pt idx="543">
                  <c:v>6.4196078382855334E-2</c:v>
                </c:pt>
                <c:pt idx="544">
                  <c:v>6.4215827523358499E-2</c:v>
                </c:pt>
                <c:pt idx="545">
                  <c:v>6.4212575720141676E-2</c:v>
                </c:pt>
                <c:pt idx="546">
                  <c:v>6.4193704110072344E-2</c:v>
                </c:pt>
                <c:pt idx="547">
                  <c:v>6.421808126608082E-2</c:v>
                </c:pt>
                <c:pt idx="548">
                  <c:v>6.4340573534829873E-2</c:v>
                </c:pt>
                <c:pt idx="549">
                  <c:v>6.421830027240133E-2</c:v>
                </c:pt>
                <c:pt idx="550">
                  <c:v>6.4252129782119402E-2</c:v>
                </c:pt>
                <c:pt idx="551">
                  <c:v>6.4227355624905905E-2</c:v>
                </c:pt>
                <c:pt idx="552">
                  <c:v>6.4211542141590833E-2</c:v>
                </c:pt>
                <c:pt idx="553">
                  <c:v>6.4187505170579418E-2</c:v>
                </c:pt>
                <c:pt idx="554">
                  <c:v>6.4141957822602333E-2</c:v>
                </c:pt>
                <c:pt idx="555">
                  <c:v>6.4169581186041325E-2</c:v>
                </c:pt>
                <c:pt idx="556">
                  <c:v>6.419750664067285E-2</c:v>
                </c:pt>
                <c:pt idx="557">
                  <c:v>6.4181259151196546E-2</c:v>
                </c:pt>
                <c:pt idx="558">
                  <c:v>6.4459720159733488E-2</c:v>
                </c:pt>
                <c:pt idx="559">
                  <c:v>6.4194210294895873E-2</c:v>
                </c:pt>
                <c:pt idx="560">
                  <c:v>6.4174821575649299E-2</c:v>
                </c:pt>
                <c:pt idx="561">
                  <c:v>6.4207272254592565E-2</c:v>
                </c:pt>
                <c:pt idx="562">
                  <c:v>6.4183065234954401E-2</c:v>
                </c:pt>
                <c:pt idx="563">
                  <c:v>6.4184995771464609E-2</c:v>
                </c:pt>
                <c:pt idx="564">
                  <c:v>6.4174448514289384E-2</c:v>
                </c:pt>
                <c:pt idx="565">
                  <c:v>6.4184941450785168E-2</c:v>
                </c:pt>
                <c:pt idx="566">
                  <c:v>6.4195384548130868E-2</c:v>
                </c:pt>
                <c:pt idx="567">
                  <c:v>6.4192135074337311E-2</c:v>
                </c:pt>
                <c:pt idx="568">
                  <c:v>6.417342284063958E-2</c:v>
                </c:pt>
                <c:pt idx="569">
                  <c:v>6.4198168488723673E-2</c:v>
                </c:pt>
                <c:pt idx="570">
                  <c:v>6.4164186883940266E-2</c:v>
                </c:pt>
                <c:pt idx="571">
                  <c:v>6.4199623162168942E-2</c:v>
                </c:pt>
                <c:pt idx="572">
                  <c:v>6.4196362088982176E-2</c:v>
                </c:pt>
                <c:pt idx="573">
                  <c:v>6.4164645631057962E-2</c:v>
                </c:pt>
                <c:pt idx="574">
                  <c:v>6.4203090792221904E-2</c:v>
                </c:pt>
                <c:pt idx="575">
                  <c:v>6.4266621908503477E-2</c:v>
                </c:pt>
                <c:pt idx="576">
                  <c:v>6.4194255669122902E-2</c:v>
                </c:pt>
                <c:pt idx="577">
                  <c:v>6.41748321832014E-2</c:v>
                </c:pt>
                <c:pt idx="578">
                  <c:v>6.4172185379232749E-2</c:v>
                </c:pt>
                <c:pt idx="579">
                  <c:v>6.4195354539518829E-2</c:v>
                </c:pt>
                <c:pt idx="580">
                  <c:v>6.4199476637582492E-2</c:v>
                </c:pt>
                <c:pt idx="581">
                  <c:v>6.422036803420797E-2</c:v>
                </c:pt>
                <c:pt idx="582">
                  <c:v>6.4210782655887463E-2</c:v>
                </c:pt>
                <c:pt idx="583">
                  <c:v>6.4234900942909942E-2</c:v>
                </c:pt>
                <c:pt idx="584">
                  <c:v>6.4186680162363008E-2</c:v>
                </c:pt>
                <c:pt idx="585">
                  <c:v>6.4170153586144682E-2</c:v>
                </c:pt>
                <c:pt idx="586">
                  <c:v>6.4406789966259009E-2</c:v>
                </c:pt>
                <c:pt idx="587">
                  <c:v>6.4158980311482969E-2</c:v>
                </c:pt>
                <c:pt idx="588">
                  <c:v>6.4175975784090886E-2</c:v>
                </c:pt>
                <c:pt idx="589">
                  <c:v>6.4220112248351238E-2</c:v>
                </c:pt>
                <c:pt idx="590">
                  <c:v>6.4348241213804544E-2</c:v>
                </c:pt>
                <c:pt idx="591">
                  <c:v>6.4241943157864578E-2</c:v>
                </c:pt>
                <c:pt idx="592">
                  <c:v>6.4235982791730414E-2</c:v>
                </c:pt>
                <c:pt idx="593">
                  <c:v>6.4194131552221048E-2</c:v>
                </c:pt>
                <c:pt idx="594">
                  <c:v>6.419578829495956E-2</c:v>
                </c:pt>
                <c:pt idx="595">
                  <c:v>6.4230144468085629E-2</c:v>
                </c:pt>
                <c:pt idx="596">
                  <c:v>6.4176963022958042E-2</c:v>
                </c:pt>
                <c:pt idx="597">
                  <c:v>6.4252144228923239E-2</c:v>
                </c:pt>
                <c:pt idx="598">
                  <c:v>6.4256055392953024E-2</c:v>
                </c:pt>
                <c:pt idx="599">
                  <c:v>6.4197269477677857E-2</c:v>
                </c:pt>
                <c:pt idx="600">
                  <c:v>6.4242340496539707E-2</c:v>
                </c:pt>
                <c:pt idx="601">
                  <c:v>6.4221250423248888E-2</c:v>
                </c:pt>
                <c:pt idx="602">
                  <c:v>6.4169820646680614E-2</c:v>
                </c:pt>
                <c:pt idx="603">
                  <c:v>6.4193942016165878E-2</c:v>
                </c:pt>
                <c:pt idx="604">
                  <c:v>6.419080661343865E-2</c:v>
                </c:pt>
                <c:pt idx="605">
                  <c:v>6.4186834986645624E-2</c:v>
                </c:pt>
                <c:pt idx="606">
                  <c:v>6.4254975845319778E-2</c:v>
                </c:pt>
                <c:pt idx="607">
                  <c:v>6.4191412282416829E-2</c:v>
                </c:pt>
                <c:pt idx="608">
                  <c:v>6.4260728037598525E-2</c:v>
                </c:pt>
                <c:pt idx="609">
                  <c:v>6.4179372272704635E-2</c:v>
                </c:pt>
                <c:pt idx="610">
                  <c:v>6.4184707521839787E-2</c:v>
                </c:pt>
                <c:pt idx="611">
                  <c:v>6.421492407954979E-2</c:v>
                </c:pt>
                <c:pt idx="612">
                  <c:v>6.4149260535900823E-2</c:v>
                </c:pt>
                <c:pt idx="613">
                  <c:v>6.417725374588934E-2</c:v>
                </c:pt>
                <c:pt idx="614">
                  <c:v>6.4303160779330182E-2</c:v>
                </c:pt>
                <c:pt idx="615">
                  <c:v>6.419527869966711E-2</c:v>
                </c:pt>
                <c:pt idx="616">
                  <c:v>6.4179359516845572E-2</c:v>
                </c:pt>
                <c:pt idx="617">
                  <c:v>6.4192738629248444E-2</c:v>
                </c:pt>
                <c:pt idx="618">
                  <c:v>6.4182840083075912E-2</c:v>
                </c:pt>
                <c:pt idx="619">
                  <c:v>6.4191007094598365E-2</c:v>
                </c:pt>
                <c:pt idx="620">
                  <c:v>6.4601188703810875E-2</c:v>
                </c:pt>
                <c:pt idx="621">
                  <c:v>6.4254538542779141E-2</c:v>
                </c:pt>
                <c:pt idx="622">
                  <c:v>6.4176729287760165E-2</c:v>
                </c:pt>
                <c:pt idx="623">
                  <c:v>6.417949133532122E-2</c:v>
                </c:pt>
                <c:pt idx="624">
                  <c:v>6.4174481777515058E-2</c:v>
                </c:pt>
                <c:pt idx="625">
                  <c:v>6.4182031906221015E-2</c:v>
                </c:pt>
                <c:pt idx="626">
                  <c:v>6.4315786187288532E-2</c:v>
                </c:pt>
                <c:pt idx="627">
                  <c:v>6.4184078162298042E-2</c:v>
                </c:pt>
                <c:pt idx="628">
                  <c:v>6.4222771094617714E-2</c:v>
                </c:pt>
                <c:pt idx="629">
                  <c:v>6.4326564103349304E-2</c:v>
                </c:pt>
                <c:pt idx="630">
                  <c:v>6.4152004830627996E-2</c:v>
                </c:pt>
                <c:pt idx="631">
                  <c:v>6.4211353032627955E-2</c:v>
                </c:pt>
                <c:pt idx="632">
                  <c:v>6.4179712550905807E-2</c:v>
                </c:pt>
                <c:pt idx="633">
                  <c:v>6.4195095692185955E-2</c:v>
                </c:pt>
                <c:pt idx="634">
                  <c:v>6.4186146448818537E-2</c:v>
                </c:pt>
                <c:pt idx="635">
                  <c:v>6.4173665403455565E-2</c:v>
                </c:pt>
                <c:pt idx="636">
                  <c:v>6.4253571282121572E-2</c:v>
                </c:pt>
                <c:pt idx="637">
                  <c:v>6.41902826343312E-2</c:v>
                </c:pt>
                <c:pt idx="638">
                  <c:v>6.4236922477688516E-2</c:v>
                </c:pt>
                <c:pt idx="639">
                  <c:v>6.4168389833482567E-2</c:v>
                </c:pt>
                <c:pt idx="640">
                  <c:v>6.4194742075353348E-2</c:v>
                </c:pt>
                <c:pt idx="641">
                  <c:v>6.4165257938058537E-2</c:v>
                </c:pt>
                <c:pt idx="642">
                  <c:v>6.4260670271577516E-2</c:v>
                </c:pt>
                <c:pt idx="643">
                  <c:v>6.4271332228228492E-2</c:v>
                </c:pt>
                <c:pt idx="644">
                  <c:v>6.4269383149798007E-2</c:v>
                </c:pt>
                <c:pt idx="645">
                  <c:v>6.4217026016677489E-2</c:v>
                </c:pt>
                <c:pt idx="646">
                  <c:v>6.4178139663299147E-2</c:v>
                </c:pt>
                <c:pt idx="647">
                  <c:v>6.4252522084684016E-2</c:v>
                </c:pt>
                <c:pt idx="648">
                  <c:v>6.4277304584692552E-2</c:v>
                </c:pt>
                <c:pt idx="649">
                  <c:v>6.4205033526921779E-2</c:v>
                </c:pt>
                <c:pt idx="650">
                  <c:v>6.4208752190045557E-2</c:v>
                </c:pt>
                <c:pt idx="651">
                  <c:v>6.4191015570515986E-2</c:v>
                </c:pt>
                <c:pt idx="652">
                  <c:v>6.4218151742333973E-2</c:v>
                </c:pt>
                <c:pt idx="653">
                  <c:v>6.4212447478422779E-2</c:v>
                </c:pt>
                <c:pt idx="654">
                  <c:v>6.4227352262418033E-2</c:v>
                </c:pt>
                <c:pt idx="655">
                  <c:v>6.4175131580340217E-2</c:v>
                </c:pt>
                <c:pt idx="656">
                  <c:v>6.4250432705629079E-2</c:v>
                </c:pt>
                <c:pt idx="657">
                  <c:v>6.4278167640612269E-2</c:v>
                </c:pt>
                <c:pt idx="658">
                  <c:v>6.4172454035165805E-2</c:v>
                </c:pt>
                <c:pt idx="659">
                  <c:v>6.4166495009083835E-2</c:v>
                </c:pt>
                <c:pt idx="660">
                  <c:v>6.4185416969617673E-2</c:v>
                </c:pt>
                <c:pt idx="661">
                  <c:v>6.4221973055483716E-2</c:v>
                </c:pt>
                <c:pt idx="662">
                  <c:v>6.4222598629301797E-2</c:v>
                </c:pt>
                <c:pt idx="663">
                  <c:v>6.4184204980949872E-2</c:v>
                </c:pt>
                <c:pt idx="664">
                  <c:v>6.4200645870822873E-2</c:v>
                </c:pt>
                <c:pt idx="665">
                  <c:v>6.4181816133328101E-2</c:v>
                </c:pt>
                <c:pt idx="666">
                  <c:v>6.4174306626133437E-2</c:v>
                </c:pt>
                <c:pt idx="667">
                  <c:v>6.4240915713075039E-2</c:v>
                </c:pt>
                <c:pt idx="668">
                  <c:v>6.4358016258845741E-2</c:v>
                </c:pt>
                <c:pt idx="669">
                  <c:v>6.4177227173206439E-2</c:v>
                </c:pt>
                <c:pt idx="670">
                  <c:v>6.4200768654060478E-2</c:v>
                </c:pt>
                <c:pt idx="671">
                  <c:v>6.4195437339298833E-2</c:v>
                </c:pt>
                <c:pt idx="672">
                  <c:v>6.416092317053991E-2</c:v>
                </c:pt>
                <c:pt idx="673">
                  <c:v>6.4232057861450836E-2</c:v>
                </c:pt>
                <c:pt idx="674">
                  <c:v>6.4246823096811401E-2</c:v>
                </c:pt>
                <c:pt idx="675">
                  <c:v>6.4210709668085481E-2</c:v>
                </c:pt>
                <c:pt idx="676">
                  <c:v>6.4254722895093069E-2</c:v>
                </c:pt>
                <c:pt idx="677">
                  <c:v>6.4212570044973938E-2</c:v>
                </c:pt>
                <c:pt idx="678">
                  <c:v>6.423137046328746E-2</c:v>
                </c:pt>
                <c:pt idx="679">
                  <c:v>6.4345352527199709E-2</c:v>
                </c:pt>
                <c:pt idx="680">
                  <c:v>6.4167838423310558E-2</c:v>
                </c:pt>
                <c:pt idx="681">
                  <c:v>6.4212714270099711E-2</c:v>
                </c:pt>
                <c:pt idx="682">
                  <c:v>6.4198395842767361E-2</c:v>
                </c:pt>
                <c:pt idx="683">
                  <c:v>6.41714209300671E-2</c:v>
                </c:pt>
                <c:pt idx="684">
                  <c:v>6.4192349889296979E-2</c:v>
                </c:pt>
                <c:pt idx="685">
                  <c:v>6.4180514334711405E-2</c:v>
                </c:pt>
                <c:pt idx="686">
                  <c:v>6.4195341375474751E-2</c:v>
                </c:pt>
                <c:pt idx="687">
                  <c:v>6.4280875488451433E-2</c:v>
                </c:pt>
                <c:pt idx="688">
                  <c:v>6.4191056851976153E-2</c:v>
                </c:pt>
                <c:pt idx="689">
                  <c:v>6.4212525157479286E-2</c:v>
                </c:pt>
                <c:pt idx="690">
                  <c:v>6.4178408224447717E-2</c:v>
                </c:pt>
                <c:pt idx="691">
                  <c:v>6.4199273796677239E-2</c:v>
                </c:pt>
                <c:pt idx="692">
                  <c:v>6.4166704284278744E-2</c:v>
                </c:pt>
                <c:pt idx="693">
                  <c:v>6.4209874311920448E-2</c:v>
                </c:pt>
                <c:pt idx="694">
                  <c:v>6.4212344238382277E-2</c:v>
                </c:pt>
                <c:pt idx="695">
                  <c:v>6.4273099413070703E-2</c:v>
                </c:pt>
                <c:pt idx="696">
                  <c:v>6.4194675546598232E-2</c:v>
                </c:pt>
                <c:pt idx="697">
                  <c:v>6.4188267687600109E-2</c:v>
                </c:pt>
                <c:pt idx="698">
                  <c:v>6.4164278117186002E-2</c:v>
                </c:pt>
                <c:pt idx="699">
                  <c:v>6.4240190285075577E-2</c:v>
                </c:pt>
                <c:pt idx="700">
                  <c:v>6.4178461594071728E-2</c:v>
                </c:pt>
                <c:pt idx="701">
                  <c:v>6.4185835051863482E-2</c:v>
                </c:pt>
                <c:pt idx="702">
                  <c:v>6.4193269811618686E-2</c:v>
                </c:pt>
                <c:pt idx="703">
                  <c:v>6.418367690913715E-2</c:v>
                </c:pt>
                <c:pt idx="704">
                  <c:v>6.4178906337841735E-2</c:v>
                </c:pt>
                <c:pt idx="705">
                  <c:v>6.4198030648660809E-2</c:v>
                </c:pt>
                <c:pt idx="706">
                  <c:v>6.4175552500645633E-2</c:v>
                </c:pt>
                <c:pt idx="707">
                  <c:v>6.4220120856495061E-2</c:v>
                </c:pt>
                <c:pt idx="708">
                  <c:v>6.4211631522189533E-2</c:v>
                </c:pt>
                <c:pt idx="709">
                  <c:v>6.4208801498627607E-2</c:v>
                </c:pt>
                <c:pt idx="710">
                  <c:v>6.4199475413259072E-2</c:v>
                </c:pt>
                <c:pt idx="711">
                  <c:v>6.4180832515759456E-2</c:v>
                </c:pt>
                <c:pt idx="712">
                  <c:v>6.4216251348940268E-2</c:v>
                </c:pt>
                <c:pt idx="713">
                  <c:v>6.4166953961035181E-2</c:v>
                </c:pt>
                <c:pt idx="714">
                  <c:v>6.4189472206022197E-2</c:v>
                </c:pt>
                <c:pt idx="715">
                  <c:v>6.4207994778507832E-2</c:v>
                </c:pt>
                <c:pt idx="716">
                  <c:v>6.4282345253351955E-2</c:v>
                </c:pt>
                <c:pt idx="717">
                  <c:v>6.4220683784112498E-2</c:v>
                </c:pt>
                <c:pt idx="718">
                  <c:v>6.4241340905155972E-2</c:v>
                </c:pt>
                <c:pt idx="719">
                  <c:v>6.4211617352762776E-2</c:v>
                </c:pt>
                <c:pt idx="720">
                  <c:v>6.4299920858920528E-2</c:v>
                </c:pt>
                <c:pt idx="721">
                  <c:v>6.4135403885146186E-2</c:v>
                </c:pt>
                <c:pt idx="722">
                  <c:v>6.4167435385396515E-2</c:v>
                </c:pt>
                <c:pt idx="723">
                  <c:v>6.4197848801501936E-2</c:v>
                </c:pt>
                <c:pt idx="724">
                  <c:v>6.41653528982674E-2</c:v>
                </c:pt>
                <c:pt idx="725">
                  <c:v>6.4173802995159332E-2</c:v>
                </c:pt>
                <c:pt idx="726">
                  <c:v>6.4227290785088459E-2</c:v>
                </c:pt>
                <c:pt idx="727">
                  <c:v>6.4191913825753177E-2</c:v>
                </c:pt>
                <c:pt idx="728">
                  <c:v>6.4284350086075387E-2</c:v>
                </c:pt>
                <c:pt idx="729">
                  <c:v>6.4187512974587149E-2</c:v>
                </c:pt>
                <c:pt idx="730">
                  <c:v>6.4222516377600292E-2</c:v>
                </c:pt>
                <c:pt idx="731">
                  <c:v>6.4210014691134562E-2</c:v>
                </c:pt>
                <c:pt idx="732">
                  <c:v>6.4206959863908661E-2</c:v>
                </c:pt>
                <c:pt idx="733">
                  <c:v>6.4184679083798574E-2</c:v>
                </c:pt>
                <c:pt idx="734">
                  <c:v>6.4162380374525263E-2</c:v>
                </c:pt>
                <c:pt idx="735">
                  <c:v>6.4200812190334203E-2</c:v>
                </c:pt>
                <c:pt idx="736">
                  <c:v>6.4190189774906051E-2</c:v>
                </c:pt>
                <c:pt idx="737">
                  <c:v>6.4257886180724491E-2</c:v>
                </c:pt>
                <c:pt idx="738">
                  <c:v>6.4189723537266805E-2</c:v>
                </c:pt>
                <c:pt idx="739">
                  <c:v>6.4184202161689088E-2</c:v>
                </c:pt>
                <c:pt idx="740">
                  <c:v>6.4216731703438154E-2</c:v>
                </c:pt>
                <c:pt idx="741">
                  <c:v>6.4162138114283743E-2</c:v>
                </c:pt>
                <c:pt idx="742">
                  <c:v>6.4174243889221008E-2</c:v>
                </c:pt>
                <c:pt idx="743">
                  <c:v>6.418322373337261E-2</c:v>
                </c:pt>
                <c:pt idx="744">
                  <c:v>6.4207737395865619E-2</c:v>
                </c:pt>
                <c:pt idx="745">
                  <c:v>6.4196007591553444E-2</c:v>
                </c:pt>
                <c:pt idx="746">
                  <c:v>6.4216304105103358E-2</c:v>
                </c:pt>
                <c:pt idx="747">
                  <c:v>6.4230769439638596E-2</c:v>
                </c:pt>
                <c:pt idx="748">
                  <c:v>6.417566658923074E-2</c:v>
                </c:pt>
                <c:pt idx="749">
                  <c:v>6.4232997416222737E-2</c:v>
                </c:pt>
                <c:pt idx="750">
                  <c:v>6.4176373316518709E-2</c:v>
                </c:pt>
                <c:pt idx="751">
                  <c:v>6.4177392267719222E-2</c:v>
                </c:pt>
                <c:pt idx="752">
                  <c:v>6.4187235674192558E-2</c:v>
                </c:pt>
                <c:pt idx="753">
                  <c:v>6.4264042085567463E-2</c:v>
                </c:pt>
                <c:pt idx="754">
                  <c:v>6.4206541504666967E-2</c:v>
                </c:pt>
                <c:pt idx="755">
                  <c:v>6.4210589585009539E-2</c:v>
                </c:pt>
                <c:pt idx="756">
                  <c:v>6.4238253446318977E-2</c:v>
                </c:pt>
                <c:pt idx="757">
                  <c:v>6.4255358487073866E-2</c:v>
                </c:pt>
                <c:pt idx="758">
                  <c:v>6.419171547962696E-2</c:v>
                </c:pt>
                <c:pt idx="759">
                  <c:v>6.4260471327839033E-2</c:v>
                </c:pt>
                <c:pt idx="760">
                  <c:v>6.4191941515268358E-2</c:v>
                </c:pt>
                <c:pt idx="761">
                  <c:v>6.4152693407735301E-2</c:v>
                </c:pt>
                <c:pt idx="762">
                  <c:v>6.4198406738587094E-2</c:v>
                </c:pt>
                <c:pt idx="763">
                  <c:v>6.4154115491653729E-2</c:v>
                </c:pt>
                <c:pt idx="764">
                  <c:v>6.4187199930759303E-2</c:v>
                </c:pt>
                <c:pt idx="765">
                  <c:v>6.423213779173273E-2</c:v>
                </c:pt>
                <c:pt idx="766">
                  <c:v>6.4218429527340901E-2</c:v>
                </c:pt>
                <c:pt idx="767">
                  <c:v>6.4162539013958034E-2</c:v>
                </c:pt>
                <c:pt idx="768">
                  <c:v>6.4227536562488571E-2</c:v>
                </c:pt>
                <c:pt idx="769">
                  <c:v>6.4220698028909493E-2</c:v>
                </c:pt>
                <c:pt idx="770">
                  <c:v>6.4194272683563577E-2</c:v>
                </c:pt>
                <c:pt idx="771">
                  <c:v>6.4202503507160724E-2</c:v>
                </c:pt>
                <c:pt idx="772">
                  <c:v>6.4164474617638037E-2</c:v>
                </c:pt>
                <c:pt idx="773">
                  <c:v>6.4183400341732005E-2</c:v>
                </c:pt>
                <c:pt idx="774">
                  <c:v>6.4189281797206219E-2</c:v>
                </c:pt>
                <c:pt idx="775">
                  <c:v>6.4172884714117487E-2</c:v>
                </c:pt>
                <c:pt idx="776">
                  <c:v>6.4191891618412988E-2</c:v>
                </c:pt>
                <c:pt idx="777">
                  <c:v>6.4594705889119086E-2</c:v>
                </c:pt>
                <c:pt idx="778">
                  <c:v>6.4222077336495986E-2</c:v>
                </c:pt>
                <c:pt idx="779">
                  <c:v>6.4217457928670549E-2</c:v>
                </c:pt>
                <c:pt idx="780">
                  <c:v>6.4188058911591295E-2</c:v>
                </c:pt>
                <c:pt idx="781">
                  <c:v>6.4180681597389336E-2</c:v>
                </c:pt>
                <c:pt idx="782">
                  <c:v>6.4192707040588326E-2</c:v>
                </c:pt>
                <c:pt idx="783">
                  <c:v>6.4185558697097633E-2</c:v>
                </c:pt>
                <c:pt idx="784">
                  <c:v>6.4178663839830105E-2</c:v>
                </c:pt>
                <c:pt idx="785">
                  <c:v>6.4152778302857136E-2</c:v>
                </c:pt>
                <c:pt idx="786">
                  <c:v>6.430979334533532E-2</c:v>
                </c:pt>
                <c:pt idx="787">
                  <c:v>6.4176162704314463E-2</c:v>
                </c:pt>
                <c:pt idx="788">
                  <c:v>6.4205075373407014E-2</c:v>
                </c:pt>
                <c:pt idx="789">
                  <c:v>6.4220336285374088E-2</c:v>
                </c:pt>
                <c:pt idx="790">
                  <c:v>6.4231235549017024E-2</c:v>
                </c:pt>
                <c:pt idx="791">
                  <c:v>6.4166572854839302E-2</c:v>
                </c:pt>
                <c:pt idx="792">
                  <c:v>6.4216855198366285E-2</c:v>
                </c:pt>
                <c:pt idx="793">
                  <c:v>6.4209268819682849E-2</c:v>
                </c:pt>
                <c:pt idx="794">
                  <c:v>6.4179520300417237E-2</c:v>
                </c:pt>
                <c:pt idx="795">
                  <c:v>6.4224714832275986E-2</c:v>
                </c:pt>
                <c:pt idx="796">
                  <c:v>6.4273368469500103E-2</c:v>
                </c:pt>
                <c:pt idx="797">
                  <c:v>6.4142286463411233E-2</c:v>
                </c:pt>
                <c:pt idx="798">
                  <c:v>6.425019459529055E-2</c:v>
                </c:pt>
                <c:pt idx="799">
                  <c:v>6.4221830923941584E-2</c:v>
                </c:pt>
                <c:pt idx="800">
                  <c:v>6.444774323042847E-2</c:v>
                </c:pt>
                <c:pt idx="801">
                  <c:v>6.4304439987638004E-2</c:v>
                </c:pt>
                <c:pt idx="802">
                  <c:v>6.4220620204740855E-2</c:v>
                </c:pt>
                <c:pt idx="803">
                  <c:v>6.4170163060251209E-2</c:v>
                </c:pt>
                <c:pt idx="804">
                  <c:v>6.418437652805882E-2</c:v>
                </c:pt>
                <c:pt idx="805">
                  <c:v>6.415917771912015E-2</c:v>
                </c:pt>
                <c:pt idx="806">
                  <c:v>6.4171048121142812E-2</c:v>
                </c:pt>
                <c:pt idx="807">
                  <c:v>6.4204619623775133E-2</c:v>
                </c:pt>
                <c:pt idx="808">
                  <c:v>6.4165400991678473E-2</c:v>
                </c:pt>
                <c:pt idx="809">
                  <c:v>6.4213575839292047E-2</c:v>
                </c:pt>
                <c:pt idx="810">
                  <c:v>6.4190106076166181E-2</c:v>
                </c:pt>
                <c:pt idx="811">
                  <c:v>6.4186961392985062E-2</c:v>
                </c:pt>
                <c:pt idx="812">
                  <c:v>6.4279733558772145E-2</c:v>
                </c:pt>
                <c:pt idx="813">
                  <c:v>6.4173959570689165E-2</c:v>
                </c:pt>
                <c:pt idx="814">
                  <c:v>6.4235152851513572E-2</c:v>
                </c:pt>
                <c:pt idx="815">
                  <c:v>6.4159738099187638E-2</c:v>
                </c:pt>
                <c:pt idx="816">
                  <c:v>6.4201980382774027E-2</c:v>
                </c:pt>
                <c:pt idx="817">
                  <c:v>6.4173036292126215E-2</c:v>
                </c:pt>
                <c:pt idx="818">
                  <c:v>6.4232517588240681E-2</c:v>
                </c:pt>
                <c:pt idx="819">
                  <c:v>6.4185990601886567E-2</c:v>
                </c:pt>
                <c:pt idx="820">
                  <c:v>6.4182940407353575E-2</c:v>
                </c:pt>
                <c:pt idx="821">
                  <c:v>6.4223208148888281E-2</c:v>
                </c:pt>
                <c:pt idx="822">
                  <c:v>6.4179720772736246E-2</c:v>
                </c:pt>
                <c:pt idx="823">
                  <c:v>6.4231440710731488E-2</c:v>
                </c:pt>
                <c:pt idx="824">
                  <c:v>6.4197934804513718E-2</c:v>
                </c:pt>
                <c:pt idx="825">
                  <c:v>6.4222733172528301E-2</c:v>
                </c:pt>
                <c:pt idx="826">
                  <c:v>6.4201643086988308E-2</c:v>
                </c:pt>
                <c:pt idx="827">
                  <c:v>6.4178282014266938E-2</c:v>
                </c:pt>
                <c:pt idx="828">
                  <c:v>6.4178925747906027E-2</c:v>
                </c:pt>
                <c:pt idx="829">
                  <c:v>6.4230013843385364E-2</c:v>
                </c:pt>
                <c:pt idx="830">
                  <c:v>6.4203682333989501E-2</c:v>
                </c:pt>
                <c:pt idx="831">
                  <c:v>6.4214723550774969E-2</c:v>
                </c:pt>
                <c:pt idx="832">
                  <c:v>6.4202752176485328E-2</c:v>
                </c:pt>
                <c:pt idx="833">
                  <c:v>6.422857102713514E-2</c:v>
                </c:pt>
                <c:pt idx="834">
                  <c:v>6.4308503164104969E-2</c:v>
                </c:pt>
                <c:pt idx="835">
                  <c:v>6.4171704780437863E-2</c:v>
                </c:pt>
                <c:pt idx="836">
                  <c:v>6.4172916952784986E-2</c:v>
                </c:pt>
                <c:pt idx="837">
                  <c:v>6.4220681249602535E-2</c:v>
                </c:pt>
                <c:pt idx="838">
                  <c:v>6.4157363664362935E-2</c:v>
                </c:pt>
                <c:pt idx="839">
                  <c:v>6.4189886243691791E-2</c:v>
                </c:pt>
                <c:pt idx="840">
                  <c:v>6.4185133802806119E-2</c:v>
                </c:pt>
                <c:pt idx="841">
                  <c:v>6.4170209917260815E-2</c:v>
                </c:pt>
                <c:pt idx="842">
                  <c:v>6.4211939019683723E-2</c:v>
                </c:pt>
                <c:pt idx="843">
                  <c:v>6.4190207097359467E-2</c:v>
                </c:pt>
                <c:pt idx="844">
                  <c:v>6.4187473247515572E-2</c:v>
                </c:pt>
                <c:pt idx="845">
                  <c:v>6.4151486824991999E-2</c:v>
                </c:pt>
                <c:pt idx="846">
                  <c:v>6.4202581456290569E-2</c:v>
                </c:pt>
                <c:pt idx="847">
                  <c:v>6.4204507579569595E-2</c:v>
                </c:pt>
                <c:pt idx="848">
                  <c:v>6.4240104295998968E-2</c:v>
                </c:pt>
                <c:pt idx="849">
                  <c:v>6.4230047412783875E-2</c:v>
                </c:pt>
                <c:pt idx="850">
                  <c:v>6.4180643987920852E-2</c:v>
                </c:pt>
                <c:pt idx="851">
                  <c:v>6.4145721639772613E-2</c:v>
                </c:pt>
                <c:pt idx="852">
                  <c:v>6.439379068959325E-2</c:v>
                </c:pt>
                <c:pt idx="853">
                  <c:v>6.4214876256876718E-2</c:v>
                </c:pt>
                <c:pt idx="854">
                  <c:v>6.4215972638350965E-2</c:v>
                </c:pt>
                <c:pt idx="855">
                  <c:v>6.4219696488671943E-2</c:v>
                </c:pt>
                <c:pt idx="856">
                  <c:v>6.423158226452319E-2</c:v>
                </c:pt>
                <c:pt idx="857">
                  <c:v>6.4230718981755169E-2</c:v>
                </c:pt>
                <c:pt idx="858">
                  <c:v>6.41902629505475E-2</c:v>
                </c:pt>
                <c:pt idx="859">
                  <c:v>6.4202986601944109E-2</c:v>
                </c:pt>
                <c:pt idx="860">
                  <c:v>6.4267431905380229E-2</c:v>
                </c:pt>
                <c:pt idx="861">
                  <c:v>6.4224881407561329E-2</c:v>
                </c:pt>
                <c:pt idx="862">
                  <c:v>6.420581941184432E-2</c:v>
                </c:pt>
                <c:pt idx="863">
                  <c:v>6.4227839936678771E-2</c:v>
                </c:pt>
                <c:pt idx="864">
                  <c:v>6.4189251705463288E-2</c:v>
                </c:pt>
                <c:pt idx="865">
                  <c:v>6.4189663414528933E-2</c:v>
                </c:pt>
                <c:pt idx="866">
                  <c:v>6.4202447372945587E-2</c:v>
                </c:pt>
                <c:pt idx="867">
                  <c:v>6.4209200779351189E-2</c:v>
                </c:pt>
                <c:pt idx="868">
                  <c:v>6.4223393564340356E-2</c:v>
                </c:pt>
                <c:pt idx="869">
                  <c:v>6.4174940481591544E-2</c:v>
                </c:pt>
                <c:pt idx="870">
                  <c:v>6.4204291612302691E-2</c:v>
                </c:pt>
                <c:pt idx="871">
                  <c:v>6.4153257299208663E-2</c:v>
                </c:pt>
                <c:pt idx="872">
                  <c:v>6.4197580855666847E-2</c:v>
                </c:pt>
                <c:pt idx="873">
                  <c:v>6.4182344321399104E-2</c:v>
                </c:pt>
                <c:pt idx="874">
                  <c:v>6.4191941966665361E-2</c:v>
                </c:pt>
                <c:pt idx="875">
                  <c:v>6.4189845779695331E-2</c:v>
                </c:pt>
                <c:pt idx="876">
                  <c:v>6.4209335561930592E-2</c:v>
                </c:pt>
                <c:pt idx="877">
                  <c:v>6.4367052832525348E-2</c:v>
                </c:pt>
                <c:pt idx="878">
                  <c:v>6.423523596449289E-2</c:v>
                </c:pt>
                <c:pt idx="879">
                  <c:v>6.4184057294819449E-2</c:v>
                </c:pt>
                <c:pt idx="880">
                  <c:v>6.4179947919992569E-2</c:v>
                </c:pt>
                <c:pt idx="881">
                  <c:v>6.4166241938143118E-2</c:v>
                </c:pt>
                <c:pt idx="882">
                  <c:v>6.4171051717369101E-2</c:v>
                </c:pt>
                <c:pt idx="883">
                  <c:v>6.4181692592886516E-2</c:v>
                </c:pt>
                <c:pt idx="884">
                  <c:v>6.4184563453562118E-2</c:v>
                </c:pt>
                <c:pt idx="885">
                  <c:v>6.4213537776300803E-2</c:v>
                </c:pt>
                <c:pt idx="886">
                  <c:v>6.4884022955814524E-2</c:v>
                </c:pt>
                <c:pt idx="887">
                  <c:v>6.4194484268281643E-2</c:v>
                </c:pt>
                <c:pt idx="888">
                  <c:v>6.4187014990520638E-2</c:v>
                </c:pt>
                <c:pt idx="889">
                  <c:v>6.4185465820928128E-2</c:v>
                </c:pt>
                <c:pt idx="890">
                  <c:v>6.4206125819095711E-2</c:v>
                </c:pt>
                <c:pt idx="891">
                  <c:v>6.4169003796889446E-2</c:v>
                </c:pt>
                <c:pt idx="892">
                  <c:v>6.4171467891640813E-2</c:v>
                </c:pt>
                <c:pt idx="893">
                  <c:v>6.4197396666835577E-2</c:v>
                </c:pt>
                <c:pt idx="894">
                  <c:v>6.4198298410214918E-2</c:v>
                </c:pt>
                <c:pt idx="895">
                  <c:v>6.4214498767342948E-2</c:v>
                </c:pt>
                <c:pt idx="896">
                  <c:v>6.4202621075605371E-2</c:v>
                </c:pt>
                <c:pt idx="897">
                  <c:v>6.4192437664795668E-2</c:v>
                </c:pt>
                <c:pt idx="898">
                  <c:v>6.4213919850595672E-2</c:v>
                </c:pt>
                <c:pt idx="899">
                  <c:v>6.4226561264312365E-2</c:v>
                </c:pt>
                <c:pt idx="900">
                  <c:v>6.4177211271611828E-2</c:v>
                </c:pt>
                <c:pt idx="901">
                  <c:v>6.4202347515492142E-2</c:v>
                </c:pt>
                <c:pt idx="902">
                  <c:v>6.4181212758861544E-2</c:v>
                </c:pt>
                <c:pt idx="903">
                  <c:v>6.418566700252222E-2</c:v>
                </c:pt>
                <c:pt idx="904">
                  <c:v>6.415077753772383E-2</c:v>
                </c:pt>
                <c:pt idx="905">
                  <c:v>6.4328375879975447E-2</c:v>
                </c:pt>
                <c:pt idx="906">
                  <c:v>6.4392372524535696E-2</c:v>
                </c:pt>
                <c:pt idx="907">
                  <c:v>6.424020895047064E-2</c:v>
                </c:pt>
                <c:pt idx="908">
                  <c:v>6.4185450604584429E-2</c:v>
                </c:pt>
                <c:pt idx="909">
                  <c:v>6.4242861795932513E-2</c:v>
                </c:pt>
                <c:pt idx="910">
                  <c:v>6.4158558285109718E-2</c:v>
                </c:pt>
                <c:pt idx="911">
                  <c:v>6.42436109328125E-2</c:v>
                </c:pt>
                <c:pt idx="912">
                  <c:v>6.4206418617091796E-2</c:v>
                </c:pt>
                <c:pt idx="913">
                  <c:v>6.4194070430223293E-2</c:v>
                </c:pt>
                <c:pt idx="914">
                  <c:v>6.4162923355621543E-2</c:v>
                </c:pt>
                <c:pt idx="915">
                  <c:v>6.4215030551300331E-2</c:v>
                </c:pt>
                <c:pt idx="916">
                  <c:v>6.4205646910952444E-2</c:v>
                </c:pt>
                <c:pt idx="917">
                  <c:v>6.4184994798587858E-2</c:v>
                </c:pt>
                <c:pt idx="918">
                  <c:v>6.4246682708961084E-2</c:v>
                </c:pt>
                <c:pt idx="919">
                  <c:v>6.4178164020799469E-2</c:v>
                </c:pt>
                <c:pt idx="920">
                  <c:v>6.4214075400761614E-2</c:v>
                </c:pt>
                <c:pt idx="921">
                  <c:v>6.4159256105094473E-2</c:v>
                </c:pt>
                <c:pt idx="922">
                  <c:v>6.4255152682480346E-2</c:v>
                </c:pt>
                <c:pt idx="923">
                  <c:v>6.4179362585616906E-2</c:v>
                </c:pt>
                <c:pt idx="924">
                  <c:v>6.4169949410250754E-2</c:v>
                </c:pt>
                <c:pt idx="925">
                  <c:v>6.4190330942589663E-2</c:v>
                </c:pt>
                <c:pt idx="926">
                  <c:v>6.4184874106698514E-2</c:v>
                </c:pt>
                <c:pt idx="927">
                  <c:v>6.4247191076669902E-2</c:v>
                </c:pt>
                <c:pt idx="928">
                  <c:v>6.4280455538371473E-2</c:v>
                </c:pt>
                <c:pt idx="929">
                  <c:v>6.4226007601153809E-2</c:v>
                </c:pt>
                <c:pt idx="930">
                  <c:v>6.4616765421051908E-2</c:v>
                </c:pt>
                <c:pt idx="931">
                  <c:v>6.4225225823931129E-2</c:v>
                </c:pt>
                <c:pt idx="932">
                  <c:v>6.4211303732710015E-2</c:v>
                </c:pt>
                <c:pt idx="933">
                  <c:v>6.4199525903630691E-2</c:v>
                </c:pt>
                <c:pt idx="934">
                  <c:v>6.4186082172777034E-2</c:v>
                </c:pt>
                <c:pt idx="935">
                  <c:v>6.416953790605362E-2</c:v>
                </c:pt>
                <c:pt idx="936">
                  <c:v>6.430138181497444E-2</c:v>
                </c:pt>
                <c:pt idx="937">
                  <c:v>6.4221172905632382E-2</c:v>
                </c:pt>
                <c:pt idx="938">
                  <c:v>6.4181914711724825E-2</c:v>
                </c:pt>
                <c:pt idx="939">
                  <c:v>6.4152454997892766E-2</c:v>
                </c:pt>
                <c:pt idx="940">
                  <c:v>6.4140175058510496E-2</c:v>
                </c:pt>
                <c:pt idx="941">
                  <c:v>6.41957253364593E-2</c:v>
                </c:pt>
                <c:pt idx="942">
                  <c:v>6.4178888603973944E-2</c:v>
                </c:pt>
                <c:pt idx="943">
                  <c:v>6.4183327943180782E-2</c:v>
                </c:pt>
                <c:pt idx="944">
                  <c:v>6.4504419201289603E-2</c:v>
                </c:pt>
                <c:pt idx="945">
                  <c:v>6.4177807003588078E-2</c:v>
                </c:pt>
                <c:pt idx="946">
                  <c:v>6.4165451168756688E-2</c:v>
                </c:pt>
                <c:pt idx="947">
                  <c:v>6.4179297702495697E-2</c:v>
                </c:pt>
                <c:pt idx="948">
                  <c:v>6.417096110964958E-2</c:v>
                </c:pt>
                <c:pt idx="949">
                  <c:v>6.4191298635417338E-2</c:v>
                </c:pt>
                <c:pt idx="950">
                  <c:v>6.4175547098559896E-2</c:v>
                </c:pt>
                <c:pt idx="951">
                  <c:v>6.4183864545860933E-2</c:v>
                </c:pt>
                <c:pt idx="952">
                  <c:v>6.4190956735141316E-2</c:v>
                </c:pt>
                <c:pt idx="953">
                  <c:v>6.4239692050621938E-2</c:v>
                </c:pt>
                <c:pt idx="954">
                  <c:v>6.4166187668940694E-2</c:v>
                </c:pt>
                <c:pt idx="955">
                  <c:v>6.4224242969709147E-2</c:v>
                </c:pt>
                <c:pt idx="956">
                  <c:v>6.4173767692651401E-2</c:v>
                </c:pt>
                <c:pt idx="957">
                  <c:v>6.4189601806749333E-2</c:v>
                </c:pt>
                <c:pt idx="958">
                  <c:v>6.4196936655358486E-2</c:v>
                </c:pt>
                <c:pt idx="959">
                  <c:v>6.4215255310416122E-2</c:v>
                </c:pt>
                <c:pt idx="960">
                  <c:v>6.4211883894734867E-2</c:v>
                </c:pt>
                <c:pt idx="961">
                  <c:v>6.4163437234895829E-2</c:v>
                </c:pt>
                <c:pt idx="962">
                  <c:v>6.4274132065027648E-2</c:v>
                </c:pt>
                <c:pt idx="963">
                  <c:v>6.4172410895324439E-2</c:v>
                </c:pt>
                <c:pt idx="964">
                  <c:v>6.4214293003561906E-2</c:v>
                </c:pt>
                <c:pt idx="965">
                  <c:v>6.4179528375645001E-2</c:v>
                </c:pt>
                <c:pt idx="966">
                  <c:v>6.4190038852583425E-2</c:v>
                </c:pt>
                <c:pt idx="967">
                  <c:v>6.4190845710178926E-2</c:v>
                </c:pt>
                <c:pt idx="968">
                  <c:v>6.4330993065677869E-2</c:v>
                </c:pt>
                <c:pt idx="969">
                  <c:v>6.4198856505086652E-2</c:v>
                </c:pt>
                <c:pt idx="970">
                  <c:v>6.42681859882447E-2</c:v>
                </c:pt>
                <c:pt idx="971">
                  <c:v>6.4221559861529096E-2</c:v>
                </c:pt>
                <c:pt idx="972">
                  <c:v>6.4191392061556204E-2</c:v>
                </c:pt>
                <c:pt idx="973">
                  <c:v>6.4214524299092954E-2</c:v>
                </c:pt>
                <c:pt idx="974">
                  <c:v>6.4216996852590552E-2</c:v>
                </c:pt>
                <c:pt idx="975">
                  <c:v>6.4183033169402826E-2</c:v>
                </c:pt>
                <c:pt idx="976">
                  <c:v>6.4185492135809347E-2</c:v>
                </c:pt>
                <c:pt idx="977">
                  <c:v>6.4170720955341681E-2</c:v>
                </c:pt>
                <c:pt idx="978">
                  <c:v>6.4206853914584958E-2</c:v>
                </c:pt>
                <c:pt idx="979">
                  <c:v>6.4201463242373122E-2</c:v>
                </c:pt>
                <c:pt idx="980">
                  <c:v>6.4152630794216944E-2</c:v>
                </c:pt>
                <c:pt idx="981">
                  <c:v>6.419482559942262E-2</c:v>
                </c:pt>
                <c:pt idx="982">
                  <c:v>6.4182126298181014E-2</c:v>
                </c:pt>
                <c:pt idx="983">
                  <c:v>6.4236698599122788E-2</c:v>
                </c:pt>
                <c:pt idx="984">
                  <c:v>6.4174713150555257E-2</c:v>
                </c:pt>
                <c:pt idx="985">
                  <c:v>6.4214038469341941E-2</c:v>
                </c:pt>
                <c:pt idx="986">
                  <c:v>6.423958494327231E-2</c:v>
                </c:pt>
                <c:pt idx="987">
                  <c:v>6.4223955605662617E-2</c:v>
                </c:pt>
                <c:pt idx="988">
                  <c:v>6.4220169524557294E-2</c:v>
                </c:pt>
                <c:pt idx="989">
                  <c:v>6.4232133065949409E-2</c:v>
                </c:pt>
                <c:pt idx="990">
                  <c:v>6.4220466954638608E-2</c:v>
                </c:pt>
                <c:pt idx="991">
                  <c:v>6.4207576084439444E-2</c:v>
                </c:pt>
                <c:pt idx="992">
                  <c:v>6.4164581506802487E-2</c:v>
                </c:pt>
                <c:pt idx="993">
                  <c:v>6.420478989916889E-2</c:v>
                </c:pt>
                <c:pt idx="994">
                  <c:v>6.4194838223150988E-2</c:v>
                </c:pt>
                <c:pt idx="995">
                  <c:v>6.4215526453663713E-2</c:v>
                </c:pt>
                <c:pt idx="996">
                  <c:v>6.4247875957143069E-2</c:v>
                </c:pt>
                <c:pt idx="997">
                  <c:v>6.4206218279118515E-2</c:v>
                </c:pt>
                <c:pt idx="998">
                  <c:v>6.4217475268995974E-2</c:v>
                </c:pt>
                <c:pt idx="999">
                  <c:v>6.4230626589387857E-2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3-41A2-9E42-0737A6FF8CBA}"/>
            </c:ext>
          </c:extLst>
        </c:ser>
        <c:ser>
          <c:idx val="3"/>
          <c:order val="3"/>
          <c:tx>
            <c:strRef>
              <c:f>Environmental!$R$2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Environmental!$G$3:$G$1002</c:f>
              <c:numCache>
                <c:formatCode>_-* #,##0_-;\-* #,##0_-;_-* "-"??_-;_-@_-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Environmental!$R$3:$R$1002</c:f>
              <c:numCache>
                <c:formatCode>0%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E3-41A2-9E42-0737A6F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Simulation</a:t>
                </a:r>
                <a:r>
                  <a:rPr lang="en-GB" baseline="0"/>
                  <a:t> number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CO</a:t>
                </a:r>
                <a:r>
                  <a:rPr lang="en-GB" sz="1000"/>
                  <a:t>2</a:t>
                </a:r>
                <a:r>
                  <a:rPr lang="en-GB"/>
                  <a:t> Emissions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A</a:t>
            </a:r>
          </a:p>
        </c:rich>
      </c:tx>
      <c:layout>
        <c:manualLayout>
          <c:xMode val="edge"/>
          <c:yMode val="edge"/>
          <c:x val="3.1237767585289112E-2"/>
          <c:y val="1.1103883386492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Environmental!$Y$2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Environmental!$Y$3:$Y$21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Environmental!$AH$3:$AH$21</c:f>
              <c:numCache>
                <c:formatCode>0%</c:formatCode>
                <c:ptCount val="19"/>
                <c:pt idx="0">
                  <c:v>0.57636926672723821</c:v>
                </c:pt>
                <c:pt idx="1">
                  <c:v>0.48332536718012148</c:v>
                </c:pt>
                <c:pt idx="2">
                  <c:v>0.39942718660736259</c:v>
                </c:pt>
                <c:pt idx="3">
                  <c:v>0.3752588581939878</c:v>
                </c:pt>
                <c:pt idx="4">
                  <c:v>0.40439412941529645</c:v>
                </c:pt>
                <c:pt idx="5">
                  <c:v>0.35436401773813919</c:v>
                </c:pt>
                <c:pt idx="6">
                  <c:v>0.32414445706673184</c:v>
                </c:pt>
                <c:pt idx="7">
                  <c:v>0.30242833801934754</c:v>
                </c:pt>
                <c:pt idx="8">
                  <c:v>0.28644819838509999</c:v>
                </c:pt>
                <c:pt idx="9">
                  <c:v>0.29129077860715519</c:v>
                </c:pt>
                <c:pt idx="10">
                  <c:v>0.24757867595999014</c:v>
                </c:pt>
                <c:pt idx="11">
                  <c:v>0.27757524631251168</c:v>
                </c:pt>
                <c:pt idx="12">
                  <c:v>0.24723066657125953</c:v>
                </c:pt>
                <c:pt idx="13">
                  <c:v>0.24743229700391112</c:v>
                </c:pt>
                <c:pt idx="14">
                  <c:v>0.23906691399100016</c:v>
                </c:pt>
                <c:pt idx="15">
                  <c:v>0.23380549939095743</c:v>
                </c:pt>
                <c:pt idx="16">
                  <c:v>0.21840056491314261</c:v>
                </c:pt>
                <c:pt idx="17">
                  <c:v>0.20704227695683911</c:v>
                </c:pt>
                <c:pt idx="18">
                  <c:v>0.11475464031901247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3-4824-BE25-C6CA9D59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B</a:t>
            </a:r>
          </a:p>
        </c:rich>
      </c:tx>
      <c:layout>
        <c:manualLayout>
          <c:xMode val="edge"/>
          <c:yMode val="edge"/>
          <c:x val="3.1170891884160952E-2"/>
          <c:y val="2.2207766772984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Environmental!$Y$2</c:f>
              <c:strCache>
                <c:ptCount val="1"/>
                <c:pt idx="0">
                  <c:v>Density Variation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0154"/>
              </a:solidFill>
              <a:ln w="9525">
                <a:noFill/>
              </a:ln>
              <a:effectLst/>
            </c:spPr>
          </c:marker>
          <c:xVal>
            <c:numRef>
              <c:f>Environmental!$Y$3:$Y$21</c:f>
              <c:numCache>
                <c:formatCode>_-* #,##0_-;\-* #,##0_-;_-* "-"??_-;_-@_-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Environmental!$AV$3:$AV$21</c:f>
              <c:numCache>
                <c:formatCode>0%</c:formatCode>
                <c:ptCount val="19"/>
                <c:pt idx="0">
                  <c:v>0.5786190415362511</c:v>
                </c:pt>
                <c:pt idx="1">
                  <c:v>0.60697059831155764</c:v>
                </c:pt>
                <c:pt idx="2">
                  <c:v>0.61138001769555728</c:v>
                </c:pt>
                <c:pt idx="3">
                  <c:v>0.53116943021868057</c:v>
                </c:pt>
                <c:pt idx="4">
                  <c:v>0.53962671015333219</c:v>
                </c:pt>
                <c:pt idx="5">
                  <c:v>0.57637244487954098</c:v>
                </c:pt>
                <c:pt idx="6">
                  <c:v>0.52709655798429345</c:v>
                </c:pt>
                <c:pt idx="7">
                  <c:v>0.59297378153652303</c:v>
                </c:pt>
                <c:pt idx="8">
                  <c:v>0.57469035158382886</c:v>
                </c:pt>
                <c:pt idx="9">
                  <c:v>0.52390396309230813</c:v>
                </c:pt>
                <c:pt idx="10">
                  <c:v>0.59928007194660637</c:v>
                </c:pt>
                <c:pt idx="11">
                  <c:v>0.59158014287860228</c:v>
                </c:pt>
                <c:pt idx="12">
                  <c:v>0.56607100972628754</c:v>
                </c:pt>
                <c:pt idx="13">
                  <c:v>0.74165921813155311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EE-4618-92FF-F759A260F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(Houses per Hectare)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Normalised Stamdard</a:t>
                </a:r>
                <a:r>
                  <a:rPr lang="en-GB" baseline="0"/>
                  <a:t> Deviation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79407407407407"/>
          <c:y val="4.1292777777777775E-2"/>
          <c:w val="0.73891574074074073"/>
          <c:h val="0.722060555555555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AHD!$G$3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AHD!$G$4:$G$27</c:f>
              <c:numCache>
                <c:formatCode>0%</c:formatCode>
                <c:ptCount val="24"/>
                <c:pt idx="0">
                  <c:v>-0.59550067160548603</c:v>
                </c:pt>
                <c:pt idx="1">
                  <c:v>-0.50196776904459939</c:v>
                </c:pt>
                <c:pt idx="2">
                  <c:v>-0.33406271026566864</c:v>
                </c:pt>
                <c:pt idx="3">
                  <c:v>-0.29560938693376532</c:v>
                </c:pt>
                <c:pt idx="4">
                  <c:v>-0.25842570535156362</c:v>
                </c:pt>
                <c:pt idx="5">
                  <c:v>-0.22244982697208004</c:v>
                </c:pt>
                <c:pt idx="6">
                  <c:v>-0.18762386495487546</c:v>
                </c:pt>
                <c:pt idx="7">
                  <c:v>-0.15389357346935073</c:v>
                </c:pt>
                <c:pt idx="8">
                  <c:v>-0.12120806585787373</c:v>
                </c:pt>
                <c:pt idx="9">
                  <c:v>-8.9519558578924505E-2</c:v>
                </c:pt>
                <c:pt idx="10">
                  <c:v>-5.8783138220403285E-2</c:v>
                </c:pt>
                <c:pt idx="11">
                  <c:v>-2.8956549193978855E-2</c:v>
                </c:pt>
                <c:pt idx="12">
                  <c:v>0</c:v>
                </c:pt>
                <c:pt idx="13">
                  <c:v>2.8124013804924946E-2</c:v>
                </c:pt>
                <c:pt idx="14">
                  <c:v>5.5450871593875004E-2</c:v>
                </c:pt>
                <c:pt idx="15">
                  <c:v>8.2013976080246756E-2</c:v>
                </c:pt>
                <c:pt idx="16">
                  <c:v>0.1078448894620659</c:v>
                </c:pt>
                <c:pt idx="17">
                  <c:v>0.13297345846672057</c:v>
                </c:pt>
                <c:pt idx="18">
                  <c:v>0.15742792933770711</c:v>
                </c:pt>
                <c:pt idx="19">
                  <c:v>0.18123505369474688</c:v>
                </c:pt>
                <c:pt idx="20">
                  <c:v>0.20442018610137699</c:v>
                </c:pt>
                <c:pt idx="21">
                  <c:v>0.22700737408809085</c:v>
                </c:pt>
                <c:pt idx="22">
                  <c:v>0.24901944130298839</c:v>
                </c:pt>
                <c:pt idx="23">
                  <c:v>0.44179288044726112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A2-446B-B9E2-2C2A37B5EF87}"/>
            </c:ext>
          </c:extLst>
        </c:ser>
        <c:ser>
          <c:idx val="1"/>
          <c:order val="1"/>
          <c:tx>
            <c:strRef>
              <c:f>AHD!$H$3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AHD!$H$4:$H$27</c:f>
              <c:numCache>
                <c:formatCode>0%</c:formatCode>
                <c:ptCount val="24"/>
                <c:pt idx="0">
                  <c:v>-0.44066941378168378</c:v>
                </c:pt>
                <c:pt idx="1">
                  <c:v>-0.37525064446414713</c:v>
                </c:pt>
                <c:pt idx="2">
                  <c:v>-0.25439857067488947</c:v>
                </c:pt>
                <c:pt idx="3">
                  <c:v>-0.22608295458241412</c:v>
                </c:pt>
                <c:pt idx="4">
                  <c:v>-0.1984698128683301</c:v>
                </c:pt>
                <c:pt idx="5">
                  <c:v>-0.17153332458287376</c:v>
                </c:pt>
                <c:pt idx="6">
                  <c:v>-0.14524891893129491</c:v>
                </c:pt>
                <c:pt idx="7">
                  <c:v>-0.11959320051883762</c:v>
                </c:pt>
                <c:pt idx="8">
                  <c:v>-9.4543879896441876E-2</c:v>
                </c:pt>
                <c:pt idx="9">
                  <c:v>-7.0079708973782268E-2</c:v>
                </c:pt>
                <c:pt idx="10">
                  <c:v>-4.6180420906288128E-2</c:v>
                </c:pt>
                <c:pt idx="11">
                  <c:v>-2.2826674098701812E-2</c:v>
                </c:pt>
                <c:pt idx="12">
                  <c:v>0</c:v>
                </c:pt>
                <c:pt idx="13">
                  <c:v>2.2317245606462272E-2</c:v>
                </c:pt>
                <c:pt idx="14">
                  <c:v>4.4141928087588204E-2</c:v>
                </c:pt>
                <c:pt idx="15">
                  <c:v>6.5490176466376809E-2</c:v>
                </c:pt>
                <c:pt idx="16">
                  <c:v>8.6377423174104892E-2</c:v>
                </c:pt>
                <c:pt idx="17">
                  <c:v>0.10681844125474853</c:v>
                </c:pt>
                <c:pt idx="18">
                  <c:v>0.1268273792101336</c:v>
                </c:pt>
                <c:pt idx="19">
                  <c:v>0.14641779365853527</c:v>
                </c:pt>
                <c:pt idx="20">
                  <c:v>0.16560267996515202</c:v>
                </c:pt>
                <c:pt idx="21">
                  <c:v>0.18439450098987362</c:v>
                </c:pt>
                <c:pt idx="22">
                  <c:v>0.202805214085997</c:v>
                </c:pt>
                <c:pt idx="23">
                  <c:v>0.36826717639697637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A2-446B-B9E2-2C2A37B5EF87}"/>
            </c:ext>
          </c:extLst>
        </c:ser>
        <c:ser>
          <c:idx val="2"/>
          <c:order val="2"/>
          <c:tx>
            <c:strRef>
              <c:f>AHD!$I$3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AHD!$I$4:$I$27</c:f>
              <c:numCache>
                <c:formatCode>0%</c:formatCode>
                <c:ptCount val="24"/>
                <c:pt idx="0">
                  <c:v>-0.24056064265778976</c:v>
                </c:pt>
                <c:pt idx="1">
                  <c:v>-0.20737270537095867</c:v>
                </c:pt>
                <c:pt idx="2">
                  <c:v>-0.14386151087789831</c:v>
                </c:pt>
                <c:pt idx="3">
                  <c:v>-0.12855068500167202</c:v>
                </c:pt>
                <c:pt idx="4">
                  <c:v>-0.11345699917028765</c:v>
                </c:pt>
                <c:pt idx="5">
                  <c:v>-9.8575866647722873E-2</c:v>
                </c:pt>
                <c:pt idx="6">
                  <c:v>-8.3902828977998264E-2</c:v>
                </c:pt>
                <c:pt idx="7">
                  <c:v>-6.9433551531706314E-2</c:v>
                </c:pt>
                <c:pt idx="8">
                  <c:v>-5.5163819236798972E-2</c:v>
                </c:pt>
                <c:pt idx="9">
                  <c:v>-4.1089532484784627E-2</c:v>
                </c:pt>
                <c:pt idx="10">
                  <c:v>-2.7206703204005932E-2</c:v>
                </c:pt>
                <c:pt idx="11">
                  <c:v>-1.3511451092073497E-2</c:v>
                </c:pt>
                <c:pt idx="12">
                  <c:v>0</c:v>
                </c:pt>
                <c:pt idx="13">
                  <c:v>1.3331325539059977E-2</c:v>
                </c:pt>
                <c:pt idx="14">
                  <c:v>2.6486103643156039E-2</c:v>
                </c:pt>
                <c:pt idx="15">
                  <c:v>3.9467818283328418E-2</c:v>
                </c:pt>
                <c:pt idx="16">
                  <c:v>5.2279862359855551E-2</c:v>
                </c:pt>
                <c:pt idx="17">
                  <c:v>6.4925540658659936E-2</c:v>
                </c:pt>
                <c:pt idx="18">
                  <c:v>7.7408072693296859E-2</c:v>
                </c:pt>
                <c:pt idx="19">
                  <c:v>8.9730595437641184E-2</c:v>
                </c:pt>
                <c:pt idx="20">
                  <c:v>0.10189616595417006</c:v>
                </c:pt>
                <c:pt idx="21">
                  <c:v>0.11390776392243435</c:v>
                </c:pt>
                <c:pt idx="22">
                  <c:v>0.12576829407214404</c:v>
                </c:pt>
                <c:pt idx="23">
                  <c:v>0.23665475569065161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A2-446B-B9E2-2C2A37B5EF87}"/>
            </c:ext>
          </c:extLst>
        </c:ser>
        <c:ser>
          <c:idx val="3"/>
          <c:order val="3"/>
          <c:tx>
            <c:strRef>
              <c:f>AHD!$J$3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AHD!$J$4:$J$27</c:f>
              <c:numCache>
                <c:formatCode>0%</c:formatCode>
                <c:ptCount val="24"/>
                <c:pt idx="0">
                  <c:v>-0.74100287066488701</c:v>
                </c:pt>
                <c:pt idx="1">
                  <c:v>-0.6196785383441249</c:v>
                </c:pt>
                <c:pt idx="2">
                  <c:v>-0.40663036847666695</c:v>
                </c:pt>
                <c:pt idx="3">
                  <c:v>-0.35867492576758958</c:v>
                </c:pt>
                <c:pt idx="4">
                  <c:v>-0.31259330183065992</c:v>
                </c:pt>
                <c:pt idx="5">
                  <c:v>-0.26827777439520378</c:v>
                </c:pt>
                <c:pt idx="6">
                  <c:v>-0.22562872293666833</c:v>
                </c:pt>
                <c:pt idx="7">
                  <c:v>-0.18455388107227833</c:v>
                </c:pt>
                <c:pt idx="8">
                  <c:v>-0.14496767024053323</c:v>
                </c:pt>
                <c:pt idx="9">
                  <c:v>-0.10679060453747784</c:v>
                </c:pt>
                <c:pt idx="10">
                  <c:v>-6.9948757999417771E-2</c:v>
                </c:pt>
                <c:pt idx="11">
                  <c:v>-3.4373286819366064E-2</c:v>
                </c:pt>
                <c:pt idx="12">
                  <c:v>0</c:v>
                </c:pt>
                <c:pt idx="13">
                  <c:v>3.3231027190446565E-2</c:v>
                </c:pt>
                <c:pt idx="14">
                  <c:v>6.5375801856350432E-2</c:v>
                </c:pt>
                <c:pt idx="15">
                  <c:v>9.6486728473906186E-2</c:v>
                </c:pt>
                <c:pt idx="16">
                  <c:v>0.1266128939781147</c:v>
                </c:pt>
                <c:pt idx="17">
                  <c:v>0.15580032619978221</c:v>
                </c:pt>
                <c:pt idx="18">
                  <c:v>0.18409222851439891</c:v>
                </c:pt>
                <c:pt idx="19">
                  <c:v>0.2115291932188407</c:v>
                </c:pt>
                <c:pt idx="20">
                  <c:v>0.23814939585223349</c:v>
                </c:pt>
                <c:pt idx="21">
                  <c:v>0.26398877241732766</c:v>
                </c:pt>
                <c:pt idx="22">
                  <c:v>0.28908118123244719</c:v>
                </c:pt>
                <c:pt idx="23">
                  <c:v>0.50514797570753733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A2-446B-B9E2-2C2A37B5E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31560"/>
        <c:axId val="881735496"/>
      </c:scatterChart>
      <c:valAx>
        <c:axId val="881731560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Annual Heat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35496"/>
        <c:crosses val="autoZero"/>
        <c:crossBetween val="midCat"/>
      </c:valAx>
      <c:valAx>
        <c:axId val="88173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AHD's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3156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Density!$B$30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Density!$B$31:$B$54</c:f>
              <c:numCache>
                <c:formatCode>0%</c:formatCode>
                <c:ptCount val="24"/>
                <c:pt idx="0">
                  <c:v>-0.14246058435333983</c:v>
                </c:pt>
                <c:pt idx="1">
                  <c:v>-0.12730743378138457</c:v>
                </c:pt>
                <c:pt idx="2">
                  <c:v>-0.11236718797119483</c:v>
                </c:pt>
                <c:pt idx="3">
                  <c:v>-9.7635391194071747E-2</c:v>
                </c:pt>
                <c:pt idx="4">
                  <c:v>-8.310771119422436E-2</c:v>
                </c:pt>
                <c:pt idx="5">
                  <c:v>-6.8779934941243737E-2</c:v>
                </c:pt>
                <c:pt idx="6">
                  <c:v>-5.4647964556713932E-2</c:v>
                </c:pt>
                <c:pt idx="7">
                  <c:v>-4.0707813406699239E-2</c:v>
                </c:pt>
                <c:pt idx="8">
                  <c:v>-2.6955602352263582E-2</c:v>
                </c:pt>
                <c:pt idx="9">
                  <c:v>-1.3387556150639019E-2</c:v>
                </c:pt>
                <c:pt idx="10">
                  <c:v>0</c:v>
                </c:pt>
                <c:pt idx="11">
                  <c:v>1.3210643778771552E-2</c:v>
                </c:pt>
                <c:pt idx="12">
                  <c:v>2.6247858929637994E-2</c:v>
                </c:pt>
                <c:pt idx="13">
                  <c:v>3.9115038324247675E-2</c:v>
                </c:pt>
                <c:pt idx="14">
                  <c:v>5.1815486905698371E-2</c:v>
                </c:pt>
                <c:pt idx="15">
                  <c:v>6.4352424518615267E-2</c:v>
                </c:pt>
                <c:pt idx="16">
                  <c:v>7.6728988630616377E-2</c:v>
                </c:pt>
                <c:pt idx="17">
                  <c:v>8.8948236950002341E-2</c:v>
                </c:pt>
                <c:pt idx="18">
                  <c:v>0.10101314994425616</c:v>
                </c:pt>
                <c:pt idx="19">
                  <c:v>0.11292663326371591</c:v>
                </c:pt>
                <c:pt idx="20">
                  <c:v>0.1246915200745541</c:v>
                </c:pt>
                <c:pt idx="21">
                  <c:v>0.13631057330500052</c:v>
                </c:pt>
                <c:pt idx="22">
                  <c:v>0.14778648780854925</c:v>
                </c:pt>
                <c:pt idx="23">
                  <c:v>0.15912189244770841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7-46D5-B353-3AF1F52F9734}"/>
            </c:ext>
          </c:extLst>
        </c:ser>
        <c:ser>
          <c:idx val="1"/>
          <c:order val="1"/>
          <c:tx>
            <c:strRef>
              <c:f>Density!$C$30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1272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272D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Density!$C$31:$C$54</c:f>
              <c:numCache>
                <c:formatCode>0%</c:formatCode>
                <c:ptCount val="24"/>
                <c:pt idx="0">
                  <c:v>-9.0862181746182616E-2</c:v>
                </c:pt>
                <c:pt idx="1">
                  <c:v>-8.1406126657782782E-2</c:v>
                </c:pt>
                <c:pt idx="2">
                  <c:v>-7.2035217692733716E-2</c:v>
                </c:pt>
                <c:pt idx="3">
                  <c:v>-6.2748309970605556E-2</c:v>
                </c:pt>
                <c:pt idx="4">
                  <c:v>-5.3544279044900979E-2</c:v>
                </c:pt>
                <c:pt idx="5">
                  <c:v>-4.442202044919439E-2</c:v>
                </c:pt>
                <c:pt idx="6">
                  <c:v>-3.5380449255323083E-2</c:v>
                </c:pt>
                <c:pt idx="7">
                  <c:v>-2.641849964323904E-2</c:v>
                </c:pt>
                <c:pt idx="8">
                  <c:v>-1.7535124482179875E-2</c:v>
                </c:pt>
                <c:pt idx="9">
                  <c:v>-8.7292949228115757E-3</c:v>
                </c:pt>
                <c:pt idx="10">
                  <c:v>0</c:v>
                </c:pt>
                <c:pt idx="11">
                  <c:v>8.6537537541030475E-3</c:v>
                </c:pt>
                <c:pt idx="12">
                  <c:v>1.7232942686969593E-2</c:v>
                </c:pt>
                <c:pt idx="13">
                  <c:v>2.5738526392910303E-2</c:v>
                </c:pt>
                <c:pt idx="14">
                  <c:v>3.4171448070871011E-2</c:v>
                </c:pt>
                <c:pt idx="15">
                  <c:v>4.2532634873103284E-2</c:v>
                </c:pt>
                <c:pt idx="16">
                  <c:v>5.0822998244972654E-2</c:v>
                </c:pt>
                <c:pt idx="17">
                  <c:v>5.9043434256170049E-2</c:v>
                </c:pt>
                <c:pt idx="18">
                  <c:v>6.7194823923574148E-2</c:v>
                </c:pt>
                <c:pt idx="19">
                  <c:v>7.5278033526014781E-2</c:v>
                </c:pt>
                <c:pt idx="20">
                  <c:v>8.329391491117244E-2</c:v>
                </c:pt>
                <c:pt idx="21">
                  <c:v>9.1243305794835458E-2</c:v>
                </c:pt>
                <c:pt idx="22">
                  <c:v>9.9127030052746326E-2</c:v>
                </c:pt>
                <c:pt idx="23">
                  <c:v>0.10694589800524208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7-46D5-B353-3AF1F52F9734}"/>
            </c:ext>
          </c:extLst>
        </c:ser>
        <c:ser>
          <c:idx val="2"/>
          <c:order val="2"/>
          <c:tx>
            <c:strRef>
              <c:f>Density!$D$30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solidFill>
                  <a:srgbClr val="008176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Density!$D$31:$D$54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7-46D5-B353-3AF1F52F9734}"/>
            </c:ext>
          </c:extLst>
        </c:ser>
        <c:ser>
          <c:idx val="3"/>
          <c:order val="3"/>
          <c:tx>
            <c:strRef>
              <c:f>Density!$E$30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Density!$E$31:$E$54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67-46D5-B353-3AF1F52F9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39712"/>
        <c:axId val="481637416"/>
      </c:scatterChart>
      <c:valAx>
        <c:axId val="48163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Houses per Hectare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81637416"/>
        <c:crosses val="autoZero"/>
        <c:crossBetween val="midCat"/>
      </c:valAx>
      <c:valAx>
        <c:axId val="48163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Density's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8163971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Connections!$G$3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Connections!$G$4:$G$24</c:f>
              <c:numCache>
                <c:formatCode>0%</c:formatCode>
                <c:ptCount val="21"/>
                <c:pt idx="0">
                  <c:v>0</c:v>
                </c:pt>
                <c:pt idx="1">
                  <c:v>0.23548346366015388</c:v>
                </c:pt>
                <c:pt idx="2">
                  <c:v>0.42044751328420082</c:v>
                </c:pt>
                <c:pt idx="3">
                  <c:v>0.56964052070589333</c:v>
                </c:pt>
                <c:pt idx="4">
                  <c:v>0.69251822468326241</c:v>
                </c:pt>
                <c:pt idx="5">
                  <c:v>0.79542063326440771</c:v>
                </c:pt>
                <c:pt idx="6">
                  <c:v>0.88289381721846949</c:v>
                </c:pt>
                <c:pt idx="7">
                  <c:v>0.95814246844570439</c:v>
                </c:pt>
                <c:pt idx="8">
                  <c:v>1.0235651826867469</c:v>
                </c:pt>
                <c:pt idx="9">
                  <c:v>1.0809742719821211</c:v>
                </c:pt>
                <c:pt idx="10">
                  <c:v>1.1317492051018554</c:v>
                </c:pt>
                <c:pt idx="11">
                  <c:v>1.1769864028676467</c:v>
                </c:pt>
                <c:pt idx="12">
                  <c:v>1.2175287205755336</c:v>
                </c:pt>
                <c:pt idx="13">
                  <c:v>1.2540840228648844</c:v>
                </c:pt>
                <c:pt idx="14">
                  <c:v>1.2872001654643912</c:v>
                </c:pt>
                <c:pt idx="15">
                  <c:v>1.3173455825096148</c:v>
                </c:pt>
                <c:pt idx="16">
                  <c:v>1.3448992623653921</c:v>
                </c:pt>
                <c:pt idx="17">
                  <c:v>1.3701830917365265</c:v>
                </c:pt>
                <c:pt idx="18">
                  <c:v>1.3934624099963204</c:v>
                </c:pt>
                <c:pt idx="19">
                  <c:v>1.4149676489221192</c:v>
                </c:pt>
                <c:pt idx="20">
                  <c:v>1.4348955966601942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F-4C7F-8B9C-51F604203DC5}"/>
            </c:ext>
          </c:extLst>
        </c:ser>
        <c:ser>
          <c:idx val="1"/>
          <c:order val="1"/>
          <c:tx>
            <c:strRef>
              <c:f>Connections!$H$3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Connections!$H$4:$H$24</c:f>
              <c:numCache>
                <c:formatCode>0%</c:formatCode>
                <c:ptCount val="21"/>
                <c:pt idx="0">
                  <c:v>0</c:v>
                </c:pt>
                <c:pt idx="1">
                  <c:v>0.21806643288308378</c:v>
                </c:pt>
                <c:pt idx="2">
                  <c:v>0.37192982863489471</c:v>
                </c:pt>
                <c:pt idx="3">
                  <c:v>0.51274956345925449</c:v>
                </c:pt>
                <c:pt idx="4">
                  <c:v>0.6346001236887131</c:v>
                </c:pt>
                <c:pt idx="5">
                  <c:v>0.73809891495591118</c:v>
                </c:pt>
                <c:pt idx="6">
                  <c:v>0.7774806529149958</c:v>
                </c:pt>
                <c:pt idx="7">
                  <c:v>0.85870794053965138</c:v>
                </c:pt>
                <c:pt idx="8">
                  <c:v>0.92983156097023356</c:v>
                </c:pt>
                <c:pt idx="9">
                  <c:v>0.99265867000947738</c:v>
                </c:pt>
                <c:pt idx="10">
                  <c:v>1.04847877098541</c:v>
                </c:pt>
                <c:pt idx="11">
                  <c:v>1.0987619130455215</c:v>
                </c:pt>
                <c:pt idx="12">
                  <c:v>1.1440105945716752</c:v>
                </c:pt>
                <c:pt idx="13">
                  <c:v>1.1846666225649849</c:v>
                </c:pt>
                <c:pt idx="14">
                  <c:v>1.2216178141873868</c:v>
                </c:pt>
                <c:pt idx="15">
                  <c:v>1.2355290430265105</c:v>
                </c:pt>
                <c:pt idx="16">
                  <c:v>1.2672794953795736</c:v>
                </c:pt>
                <c:pt idx="17">
                  <c:v>1.2963835502977474</c:v>
                </c:pt>
                <c:pt idx="18">
                  <c:v>1.323258584381992</c:v>
                </c:pt>
                <c:pt idx="19">
                  <c:v>1.3481735988001673</c:v>
                </c:pt>
                <c:pt idx="20">
                  <c:v>1.3712995147181324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4F-4C7F-8B9C-51F604203DC5}"/>
            </c:ext>
          </c:extLst>
        </c:ser>
        <c:ser>
          <c:idx val="2"/>
          <c:order val="2"/>
          <c:tx>
            <c:strRef>
              <c:f>Connections!$I$3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Connections!$I$4:$I$24</c:f>
              <c:numCache>
                <c:formatCode>0%</c:formatCode>
                <c:ptCount val="21"/>
                <c:pt idx="0">
                  <c:v>0</c:v>
                </c:pt>
                <c:pt idx="1">
                  <c:v>0.21809252488231162</c:v>
                </c:pt>
                <c:pt idx="2">
                  <c:v>0.42385256355856071</c:v>
                </c:pt>
                <c:pt idx="3">
                  <c:v>0.63932078977410067</c:v>
                </c:pt>
                <c:pt idx="4">
                  <c:v>0.81858545356992851</c:v>
                </c:pt>
                <c:pt idx="5">
                  <c:v>0.99555195418744902</c:v>
                </c:pt>
                <c:pt idx="6">
                  <c:v>1.1434838601814101</c:v>
                </c:pt>
                <c:pt idx="7">
                  <c:v>1.2526028314646316</c:v>
                </c:pt>
                <c:pt idx="8">
                  <c:v>1.3444364744896817</c:v>
                </c:pt>
                <c:pt idx="9">
                  <c:v>1.421900411078558</c:v>
                </c:pt>
                <c:pt idx="10">
                  <c:v>1.4874892117379734</c:v>
                </c:pt>
                <c:pt idx="11">
                  <c:v>1.5432795628753839</c:v>
                </c:pt>
                <c:pt idx="12">
                  <c:v>1.5911773386993311</c:v>
                </c:pt>
                <c:pt idx="13">
                  <c:v>1.6321344203656178</c:v>
                </c:pt>
                <c:pt idx="14">
                  <c:v>1.667519175342177</c:v>
                </c:pt>
                <c:pt idx="15">
                  <c:v>1.699631539322416</c:v>
                </c:pt>
                <c:pt idx="16">
                  <c:v>1.726513188154198</c:v>
                </c:pt>
                <c:pt idx="17">
                  <c:v>1.7500019907751991</c:v>
                </c:pt>
                <c:pt idx="18">
                  <c:v>1.7706842100167886</c:v>
                </c:pt>
                <c:pt idx="19">
                  <c:v>1.7889753996993352</c:v>
                </c:pt>
                <c:pt idx="20">
                  <c:v>1.8052196363219224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F-4C7F-8B9C-51F604203DC5}"/>
            </c:ext>
          </c:extLst>
        </c:ser>
        <c:ser>
          <c:idx val="3"/>
          <c:order val="3"/>
          <c:tx>
            <c:strRef>
              <c:f>Connections!$J$3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Connections!$J$4:$J$24</c:f>
              <c:numCache>
                <c:formatCode>0%</c:formatCode>
                <c:ptCount val="21"/>
                <c:pt idx="0">
                  <c:v>0</c:v>
                </c:pt>
                <c:pt idx="1">
                  <c:v>0.26804337554192453</c:v>
                </c:pt>
                <c:pt idx="2">
                  <c:v>0.47273059842231363</c:v>
                </c:pt>
                <c:pt idx="3">
                  <c:v>0.63415033123934894</c:v>
                </c:pt>
                <c:pt idx="4">
                  <c:v>0.76471023365656021</c:v>
                </c:pt>
                <c:pt idx="5">
                  <c:v>0.87248775289805547</c:v>
                </c:pt>
                <c:pt idx="6">
                  <c:v>0.96296756296514829</c:v>
                </c:pt>
                <c:pt idx="7">
                  <c:v>1.0400045989491242</c:v>
                </c:pt>
                <c:pt idx="8">
                  <c:v>1.1063875329099742</c:v>
                </c:pt>
                <c:pt idx="9">
                  <c:v>1.1641835866319692</c:v>
                </c:pt>
                <c:pt idx="10">
                  <c:v>1.214957664509172</c:v>
                </c:pt>
                <c:pt idx="11">
                  <c:v>1.259916189411834</c:v>
                </c:pt>
                <c:pt idx="12">
                  <c:v>1.3000041917454837</c:v>
                </c:pt>
                <c:pt idx="13">
                  <c:v>1.3359724658231626</c:v>
                </c:pt>
                <c:pt idx="14">
                  <c:v>1.3684250337103241</c:v>
                </c:pt>
                <c:pt idx="15">
                  <c:v>1.3978533395709045</c:v>
                </c:pt>
                <c:pt idx="16">
                  <c:v>1.4246613098830487</c:v>
                </c:pt>
                <c:pt idx="17">
                  <c:v>1.4491840047965214</c:v>
                </c:pt>
                <c:pt idx="18">
                  <c:v>1.4717016946177299</c:v>
                </c:pt>
                <c:pt idx="19">
                  <c:v>1.4924506191696791</c:v>
                </c:pt>
                <c:pt idx="20">
                  <c:v>1.5116313075241188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4F-4C7F-8B9C-51F60420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initial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Properties!$G$3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Properties!$G$4:$G$27</c:f>
              <c:numCache>
                <c:formatCode>0%</c:formatCode>
                <c:ptCount val="24"/>
                <c:pt idx="0">
                  <c:v>-1.2997481234392849</c:v>
                </c:pt>
                <c:pt idx="1">
                  <c:v>-1.0525305914779353</c:v>
                </c:pt>
                <c:pt idx="2">
                  <c:v>-0.65293029319279794</c:v>
                </c:pt>
                <c:pt idx="3">
                  <c:v>-0.55814669936119177</c:v>
                </c:pt>
                <c:pt idx="4">
                  <c:v>-0.49001177706034643</c:v>
                </c:pt>
                <c:pt idx="5">
                  <c:v>-0.42986469821915341</c:v>
                </c:pt>
                <c:pt idx="6">
                  <c:v>-0.34598036835882612</c:v>
                </c:pt>
                <c:pt idx="7">
                  <c:v>-0.2683674785210961</c:v>
                </c:pt>
                <c:pt idx="8">
                  <c:v>-0.21841222699726223</c:v>
                </c:pt>
                <c:pt idx="9">
                  <c:v>-0.16702560112314777</c:v>
                </c:pt>
                <c:pt idx="10">
                  <c:v>-0.10352260557860384</c:v>
                </c:pt>
                <c:pt idx="11">
                  <c:v>-4.0461536812460008E-2</c:v>
                </c:pt>
                <c:pt idx="12">
                  <c:v>0</c:v>
                </c:pt>
                <c:pt idx="13">
                  <c:v>3.4536041829470412E-2</c:v>
                </c:pt>
                <c:pt idx="14">
                  <c:v>7.8893965320254736E-2</c:v>
                </c:pt>
                <c:pt idx="15">
                  <c:v>0.1151406847018365</c:v>
                </c:pt>
                <c:pt idx="16">
                  <c:v>0.1461054438869418</c:v>
                </c:pt>
                <c:pt idx="17">
                  <c:v>0.17063534072025865</c:v>
                </c:pt>
                <c:pt idx="18">
                  <c:v>0.2082624735225001</c:v>
                </c:pt>
                <c:pt idx="19">
                  <c:v>0.244704671166251</c:v>
                </c:pt>
                <c:pt idx="20">
                  <c:v>0.26662031826082561</c:v>
                </c:pt>
                <c:pt idx="21">
                  <c:v>0.28961044670929453</c:v>
                </c:pt>
                <c:pt idx="22">
                  <c:v>0.32111642817092584</c:v>
                </c:pt>
                <c:pt idx="23">
                  <c:v>0.54870186691643597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7-40B6-A5C6-8BB7981BF0F2}"/>
            </c:ext>
          </c:extLst>
        </c:ser>
        <c:ser>
          <c:idx val="1"/>
          <c:order val="1"/>
          <c:tx>
            <c:strRef>
              <c:f>Properties!$H$3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Properties!$H$4:$H$27</c:f>
              <c:numCache>
                <c:formatCode>0%</c:formatCode>
                <c:ptCount val="24"/>
                <c:pt idx="0">
                  <c:v>-1.2731949984068895</c:v>
                </c:pt>
                <c:pt idx="1">
                  <c:v>-1.0052784501509273</c:v>
                </c:pt>
                <c:pt idx="2">
                  <c:v>-0.58188577935216712</c:v>
                </c:pt>
                <c:pt idx="3">
                  <c:v>-0.51354725013274949</c:v>
                </c:pt>
                <c:pt idx="4">
                  <c:v>-0.44932121375190814</c:v>
                </c:pt>
                <c:pt idx="5">
                  <c:v>-0.39219790257247478</c:v>
                </c:pt>
                <c:pt idx="6">
                  <c:v>-0.31623736563443627</c:v>
                </c:pt>
                <c:pt idx="7">
                  <c:v>-0.24542496238888126</c:v>
                </c:pt>
                <c:pt idx="8">
                  <c:v>-0.19716167366392753</c:v>
                </c:pt>
                <c:pt idx="9">
                  <c:v>-0.14890835945557995</c:v>
                </c:pt>
                <c:pt idx="10">
                  <c:v>-9.3037654397657682E-2</c:v>
                </c:pt>
                <c:pt idx="11">
                  <c:v>-3.7270436812189403E-2</c:v>
                </c:pt>
                <c:pt idx="12">
                  <c:v>0</c:v>
                </c:pt>
                <c:pt idx="13">
                  <c:v>3.2960057191267586E-2</c:v>
                </c:pt>
                <c:pt idx="14">
                  <c:v>7.4526479857587355E-2</c:v>
                </c:pt>
                <c:pt idx="15">
                  <c:v>0.10934157248046816</c:v>
                </c:pt>
                <c:pt idx="16">
                  <c:v>0.14046946575043809</c:v>
                </c:pt>
                <c:pt idx="17">
                  <c:v>0.16549960521355106</c:v>
                </c:pt>
                <c:pt idx="18">
                  <c:v>0.20164668106940004</c:v>
                </c:pt>
                <c:pt idx="19">
                  <c:v>0.23651774276893989</c:v>
                </c:pt>
                <c:pt idx="20">
                  <c:v>0.25903249850445548</c:v>
                </c:pt>
                <c:pt idx="21">
                  <c:v>0.28427529762506509</c:v>
                </c:pt>
                <c:pt idx="22">
                  <c:v>0.31688311900544258</c:v>
                </c:pt>
                <c:pt idx="23">
                  <c:v>0.56156837240357127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7-40B6-A5C6-8BB7981BF0F2}"/>
            </c:ext>
          </c:extLst>
        </c:ser>
        <c:ser>
          <c:idx val="2"/>
          <c:order val="2"/>
          <c:tx>
            <c:strRef>
              <c:f>Properties!$I$3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Properties!$I$4:$I$27</c:f>
              <c:numCache>
                <c:formatCode>0%</c:formatCode>
                <c:ptCount val="24"/>
                <c:pt idx="0">
                  <c:v>-1.3295498414006701</c:v>
                </c:pt>
                <c:pt idx="1">
                  <c:v>-1.0744391753104818</c:v>
                </c:pt>
                <c:pt idx="2">
                  <c:v>-0.66523697364298151</c:v>
                </c:pt>
                <c:pt idx="3">
                  <c:v>-0.55678725900057768</c:v>
                </c:pt>
                <c:pt idx="4">
                  <c:v>-0.49893513747541973</c:v>
                </c:pt>
                <c:pt idx="5">
                  <c:v>-0.44538561009966487</c:v>
                </c:pt>
                <c:pt idx="6">
                  <c:v>-0.35216776830289431</c:v>
                </c:pt>
                <c:pt idx="7">
                  <c:v>-0.26604036442147572</c:v>
                </c:pt>
                <c:pt idx="8">
                  <c:v>-0.22191897646833181</c:v>
                </c:pt>
                <c:pt idx="9">
                  <c:v>-0.17809866307547947</c:v>
                </c:pt>
                <c:pt idx="10">
                  <c:v>-0.10512706553832027</c:v>
                </c:pt>
                <c:pt idx="11">
                  <c:v>-3.5677321355321541E-2</c:v>
                </c:pt>
                <c:pt idx="12">
                  <c:v>0</c:v>
                </c:pt>
                <c:pt idx="13">
                  <c:v>3.44482983451182E-2</c:v>
                </c:pt>
                <c:pt idx="14">
                  <c:v>9.5126677118444622E-2</c:v>
                </c:pt>
                <c:pt idx="15">
                  <c:v>0.14524151803959054</c:v>
                </c:pt>
                <c:pt idx="16">
                  <c:v>0.1816151322158287</c:v>
                </c:pt>
                <c:pt idx="17">
                  <c:v>0.21013576809854612</c:v>
                </c:pt>
                <c:pt idx="18">
                  <c:v>0.26044679998909764</c:v>
                </c:pt>
                <c:pt idx="19">
                  <c:v>0.30814310519456894</c:v>
                </c:pt>
                <c:pt idx="20">
                  <c:v>0.33285972488158772</c:v>
                </c:pt>
                <c:pt idx="21">
                  <c:v>0.3576514747159571</c:v>
                </c:pt>
                <c:pt idx="22">
                  <c:v>0.3994848686236267</c:v>
                </c:pt>
                <c:pt idx="23">
                  <c:v>0.66595105282373102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7-40B6-A5C6-8BB7981BF0F2}"/>
            </c:ext>
          </c:extLst>
        </c:ser>
        <c:ser>
          <c:idx val="3"/>
          <c:order val="3"/>
          <c:tx>
            <c:strRef>
              <c:f>Properties!$J$3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Properties!$J$4:$J$27</c:f>
              <c:numCache>
                <c:formatCode>0%</c:formatCode>
                <c:ptCount val="24"/>
                <c:pt idx="0">
                  <c:v>-1.3245252279570454</c:v>
                </c:pt>
                <c:pt idx="1">
                  <c:v>-1.0713350581400092</c:v>
                </c:pt>
                <c:pt idx="2">
                  <c:v>-0.66338504926996655</c:v>
                </c:pt>
                <c:pt idx="3">
                  <c:v>-0.56225107845443245</c:v>
                </c:pt>
                <c:pt idx="4">
                  <c:v>-0.49751862231865074</c:v>
                </c:pt>
                <c:pt idx="5">
                  <c:v>-0.4393415019882197</c:v>
                </c:pt>
                <c:pt idx="6">
                  <c:v>-0.35110021674035224</c:v>
                </c:pt>
                <c:pt idx="7">
                  <c:v>-0.2697354685970848</c:v>
                </c:pt>
                <c:pt idx="8">
                  <c:v>-0.22158407308881034</c:v>
                </c:pt>
                <c:pt idx="9">
                  <c:v>-0.17275646280778481</c:v>
                </c:pt>
                <c:pt idx="10">
                  <c:v>-0.10497674297254202</c:v>
                </c:pt>
                <c:pt idx="11">
                  <c:v>-3.8940856974476946E-2</c:v>
                </c:pt>
                <c:pt idx="12">
                  <c:v>0</c:v>
                </c:pt>
                <c:pt idx="13">
                  <c:v>3.7481302918317687E-2</c:v>
                </c:pt>
                <c:pt idx="14">
                  <c:v>9.5003576898949033E-2</c:v>
                </c:pt>
                <c:pt idx="15">
                  <c:v>0.14198833669413141</c:v>
                </c:pt>
                <c:pt idx="16">
                  <c:v>0.18139076791377151</c:v>
                </c:pt>
                <c:pt idx="17">
                  <c:v>0.21243438122990566</c:v>
                </c:pt>
                <c:pt idx="18">
                  <c:v>0.25986245312536055</c:v>
                </c:pt>
                <c:pt idx="19">
                  <c:v>0.30523784757220002</c:v>
                </c:pt>
                <c:pt idx="20">
                  <c:v>0.33222867141934553</c:v>
                </c:pt>
                <c:pt idx="21">
                  <c:v>0.35989802548939975</c:v>
                </c:pt>
                <c:pt idx="22">
                  <c:v>0.39881628704136707</c:v>
                </c:pt>
                <c:pt idx="23">
                  <c:v>0.66502180962470459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7-40B6-A5C6-8BB7981BF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308648"/>
        <c:axId val="772311272"/>
      </c:scatterChart>
      <c:valAx>
        <c:axId val="77230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2311272"/>
        <c:crosses val="autoZero"/>
        <c:crossBetween val="midCat"/>
      </c:valAx>
      <c:valAx>
        <c:axId val="77231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number of properties'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2308648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Class!$B$3</c:f>
              <c:strCache>
                <c:ptCount val="1"/>
                <c:pt idx="0">
                  <c:v>DH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Class!$B$4:$B$10</c:f>
              <c:numCache>
                <c:formatCode>0.00</c:formatCode>
                <c:ptCount val="7"/>
                <c:pt idx="0">
                  <c:v>15.738406011210575</c:v>
                </c:pt>
                <c:pt idx="1">
                  <c:v>32.718157474804464</c:v>
                </c:pt>
                <c:pt idx="2">
                  <c:v>40.413935400156788</c:v>
                </c:pt>
                <c:pt idx="3">
                  <c:v>69.220971335614649</c:v>
                </c:pt>
                <c:pt idx="4">
                  <c:v>37.326908386881115</c:v>
                </c:pt>
                <c:pt idx="5">
                  <c:v>44.57491046085071</c:v>
                </c:pt>
                <c:pt idx="6">
                  <c:v>62.909069725800933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1-49AD-91A2-7EDB70199590}"/>
            </c:ext>
          </c:extLst>
        </c:ser>
        <c:ser>
          <c:idx val="1"/>
          <c:order val="1"/>
          <c:tx>
            <c:strRef>
              <c:f>Class!$C$3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Class!$C$4:$C$10</c:f>
              <c:numCache>
                <c:formatCode>0.00</c:formatCode>
                <c:ptCount val="7"/>
                <c:pt idx="0">
                  <c:v>18.461129894665845</c:v>
                </c:pt>
                <c:pt idx="1">
                  <c:v>31.067603502256009</c:v>
                </c:pt>
                <c:pt idx="2">
                  <c:v>38.190526646286997</c:v>
                </c:pt>
                <c:pt idx="3">
                  <c:v>55.619229014175119</c:v>
                </c:pt>
                <c:pt idx="4">
                  <c:v>35.26013925981183</c:v>
                </c:pt>
                <c:pt idx="5">
                  <c:v>39.61731485178386</c:v>
                </c:pt>
                <c:pt idx="6">
                  <c:v>48.420786885090195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1-49AD-91A2-7EDB70199590}"/>
            </c:ext>
          </c:extLst>
        </c:ser>
        <c:ser>
          <c:idx val="3"/>
          <c:order val="2"/>
          <c:tx>
            <c:strRef>
              <c:f>Class!$D$3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val>
            <c:numRef>
              <c:f>Class!$D$4:$D$10</c:f>
              <c:numCache>
                <c:formatCode>0.00</c:formatCode>
                <c:ptCount val="7"/>
                <c:pt idx="0">
                  <c:v>8.5176120889088995</c:v>
                </c:pt>
                <c:pt idx="1">
                  <c:v>18.667549155932285</c:v>
                </c:pt>
                <c:pt idx="2">
                  <c:v>24.26936508698363</c:v>
                </c:pt>
                <c:pt idx="3">
                  <c:v>41.433200865031068</c:v>
                </c:pt>
                <c:pt idx="4">
                  <c:v>21.984943481678425</c:v>
                </c:pt>
                <c:pt idx="5">
                  <c:v>26.275902426190285</c:v>
                </c:pt>
                <c:pt idx="6">
                  <c:v>36.252624394035529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6-4419-8130-CEBA3B6396BF}"/>
            </c:ext>
          </c:extLst>
        </c:ser>
        <c:ser>
          <c:idx val="2"/>
          <c:order val="3"/>
          <c:tx>
            <c:strRef>
              <c:f>Class!$E$3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Class!$E$4:$E$10</c:f>
              <c:numCache>
                <c:formatCode>0.00</c:formatCode>
                <c:ptCount val="7"/>
                <c:pt idx="0">
                  <c:v>6.1839071065578386</c:v>
                </c:pt>
                <c:pt idx="1">
                  <c:v>21.895709002604811</c:v>
                </c:pt>
                <c:pt idx="2">
                  <c:v>31.025516037054757</c:v>
                </c:pt>
                <c:pt idx="3">
                  <c:v>66.595071370352599</c:v>
                </c:pt>
                <c:pt idx="4">
                  <c:v>27.365679283237267</c:v>
                </c:pt>
                <c:pt idx="5">
                  <c:v>36.258068116561731</c:v>
                </c:pt>
                <c:pt idx="6">
                  <c:v>59.164602702192404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71-49AD-91A2-7EDB7019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824296"/>
        <c:axId val="786824624"/>
      </c:barChart>
      <c:catAx>
        <c:axId val="78682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6824624"/>
        <c:crosses val="autoZero"/>
        <c:auto val="1"/>
        <c:lblAlgn val="ctr"/>
        <c:lblOffset val="100"/>
        <c:noMultiLvlLbl val="0"/>
      </c:catAx>
      <c:valAx>
        <c:axId val="7868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NPV (mil£)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6824296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3555555555555"/>
          <c:y val="8.3494041779590258E-2"/>
          <c:w val="0.66387486111111116"/>
          <c:h val="0.724348333333333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Sensitivity!$A$3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CF0E-41F4-AE77-228E15A44219}"/>
              </c:ext>
            </c:extLst>
          </c:dPt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Sensitivity!$B$3:$F$3</c:f>
              <c:numCache>
                <c:formatCode>0%</c:formatCode>
                <c:ptCount val="5"/>
                <c:pt idx="0">
                  <c:v>9.6408995757730986E-2</c:v>
                </c:pt>
                <c:pt idx="1">
                  <c:v>2.8874044467140481E-2</c:v>
                </c:pt>
                <c:pt idx="2">
                  <c:v>0.12933237030599276</c:v>
                </c:pt>
                <c:pt idx="3">
                  <c:v>0.1128575779858918</c:v>
                </c:pt>
                <c:pt idx="4">
                  <c:v>0.15119299113102747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7-4535-B5A9-5587A2A7E0B1}"/>
            </c:ext>
          </c:extLst>
        </c:ser>
        <c:ser>
          <c:idx val="1"/>
          <c:order val="1"/>
          <c:tx>
            <c:strRef>
              <c:f>Sensitivity!$A$4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Sensitivity!$B$4:$F$4</c:f>
              <c:numCache>
                <c:formatCode>0%</c:formatCode>
                <c:ptCount val="5"/>
                <c:pt idx="0">
                  <c:v>9.848900543920025E-2</c:v>
                </c:pt>
                <c:pt idx="1">
                  <c:v>2.8218703070537199E-2</c:v>
                </c:pt>
                <c:pt idx="2">
                  <c:v>0.12438563155960281</c:v>
                </c:pt>
                <c:pt idx="3">
                  <c:v>0.11198558160405669</c:v>
                </c:pt>
                <c:pt idx="4">
                  <c:v>0.15013908065560666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7-4535-B5A9-5587A2A7E0B1}"/>
            </c:ext>
          </c:extLst>
        </c:ser>
        <c:ser>
          <c:idx val="2"/>
          <c:order val="2"/>
          <c:tx>
            <c:strRef>
              <c:f>Sensitivity!$A$5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Sensitivity!$B$5:$F$5</c:f>
              <c:numCache>
                <c:formatCode>0%</c:formatCode>
                <c:ptCount val="5"/>
                <c:pt idx="0">
                  <c:v>9.022706508029632E-2</c:v>
                </c:pt>
                <c:pt idx="1">
                  <c:v>9.022706508029632E-2</c:v>
                </c:pt>
                <c:pt idx="2">
                  <c:v>8.6909941428416015E-2</c:v>
                </c:pt>
                <c:pt idx="3">
                  <c:v>0.12415705918345199</c:v>
                </c:pt>
                <c:pt idx="4">
                  <c:v>8.7622654344227113E-2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27-4535-B5A9-5587A2A7E0B1}"/>
            </c:ext>
          </c:extLst>
        </c:ser>
        <c:ser>
          <c:idx val="3"/>
          <c:order val="3"/>
          <c:tx>
            <c:strRef>
              <c:f>Sensitivity!$A$6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Sensitivity!$B$6:$F$6</c:f>
              <c:numCache>
                <c:formatCode>0%</c:formatCode>
                <c:ptCount val="5"/>
                <c:pt idx="0">
                  <c:v>4.2196366925017603E-2</c:v>
                </c:pt>
                <c:pt idx="1">
                  <c:v>3.5575044671937617E-2</c:v>
                </c:pt>
                <c:pt idx="2">
                  <c:v>8.5539916275590988E-2</c:v>
                </c:pt>
                <c:pt idx="3">
                  <c:v>0</c:v>
                </c:pt>
                <c:pt idx="4">
                  <c:v>4.7793344511408264E-2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27-4535-B5A9-5587A2A7E0B1}"/>
            </c:ext>
          </c:extLst>
        </c:ser>
        <c:ser>
          <c:idx val="4"/>
          <c:order val="4"/>
          <c:tx>
            <c:strRef>
              <c:f>Sensitivity!$A$9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Sensitivity!$B$9:$F$9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27-4535-B5A9-5587A2A7E0B1}"/>
            </c:ext>
          </c:extLst>
        </c:ser>
        <c:ser>
          <c:idx val="5"/>
          <c:order val="5"/>
          <c:tx>
            <c:strRef>
              <c:f>Sensitivity!$A$10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Sensitivity!$B$10:$F$10</c:f>
              <c:numCache>
                <c:formatCode>0%</c:formatCode>
                <c:ptCount val="5"/>
                <c:pt idx="0">
                  <c:v>0.18594133380620237</c:v>
                </c:pt>
                <c:pt idx="1">
                  <c:v>2.9872841658009408E-2</c:v>
                </c:pt>
                <c:pt idx="2">
                  <c:v>3.4361634763337756E-2</c:v>
                </c:pt>
                <c:pt idx="3">
                  <c:v>3.9331635265896114E-2</c:v>
                </c:pt>
                <c:pt idx="4">
                  <c:v>0.22681056154127965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27-4535-B5A9-5587A2A7E0B1}"/>
            </c:ext>
          </c:extLst>
        </c:ser>
        <c:ser>
          <c:idx val="6"/>
          <c:order val="6"/>
          <c:tx>
            <c:strRef>
              <c:f>Sensitivity!$A$11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Sensitivity!$B$11:$F$11</c:f>
              <c:numCache>
                <c:formatCode>0%</c:formatCode>
                <c:ptCount val="5"/>
                <c:pt idx="0">
                  <c:v>0.15357345815072376</c:v>
                </c:pt>
                <c:pt idx="1">
                  <c:v>4.1379631854625121E-2</c:v>
                </c:pt>
                <c:pt idx="2">
                  <c:v>3.7258304649566698E-2</c:v>
                </c:pt>
                <c:pt idx="3">
                  <c:v>5.0265601880086885E-2</c:v>
                </c:pt>
                <c:pt idx="4">
                  <c:v>0.17921472320009579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27-4535-B5A9-5587A2A7E0B1}"/>
            </c:ext>
          </c:extLst>
        </c:ser>
        <c:ser>
          <c:idx val="7"/>
          <c:order val="7"/>
          <c:tx>
            <c:strRef>
              <c:f>Sensitivity!$A$12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00817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Sensitivity!$B$12:$F$12</c:f>
              <c:numCache>
                <c:formatCode>0%</c:formatCode>
                <c:ptCount val="5"/>
                <c:pt idx="0">
                  <c:v>8.8351941654084998E-2</c:v>
                </c:pt>
                <c:pt idx="1">
                  <c:v>8.8351941654084998E-2</c:v>
                </c:pt>
                <c:pt idx="2">
                  <c:v>7.2764253944273216E-2</c:v>
                </c:pt>
                <c:pt idx="3">
                  <c:v>0.10394893420610485</c:v>
                </c:pt>
                <c:pt idx="4">
                  <c:v>9.3929512379140823E-2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27-4535-B5A9-5587A2A7E0B1}"/>
            </c:ext>
          </c:extLst>
        </c:ser>
        <c:ser>
          <c:idx val="8"/>
          <c:order val="8"/>
          <c:tx>
            <c:strRef>
              <c:f>Sensitivity!$A$13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EECC1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Sensitivity!$B$13:$F$13</c:f>
              <c:numCache>
                <c:formatCode>0%</c:formatCode>
                <c:ptCount val="5"/>
                <c:pt idx="0">
                  <c:v>5.1327105925617511E-2</c:v>
                </c:pt>
                <c:pt idx="1">
                  <c:v>4.3582137322256242E-2</c:v>
                </c:pt>
                <c:pt idx="2">
                  <c:v>8.5495860646735755E-2</c:v>
                </c:pt>
                <c:pt idx="3">
                  <c:v>0</c:v>
                </c:pt>
                <c:pt idx="4">
                  <c:v>5.4454995686743057E-2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27-4535-B5A9-5587A2A7E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870248"/>
        <c:axId val="933870576"/>
      </c:barChart>
      <c:catAx>
        <c:axId val="9338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576"/>
        <c:crosses val="autoZero"/>
        <c:auto val="1"/>
        <c:lblAlgn val="ctr"/>
        <c:lblOffset val="100"/>
        <c:noMultiLvlLbl val="0"/>
      </c:catAx>
      <c:valAx>
        <c:axId val="933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Change from LCOE with social costs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248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3555555555555"/>
          <c:y val="8.3494041779590258E-2"/>
          <c:w val="0.66387486111111116"/>
          <c:h val="0.724348333333333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Sensitivity!$A$3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144-4B60-B7A7-9CB781CD61BE}"/>
              </c:ext>
            </c:extLst>
          </c:dPt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Sensitivity!$L$3:$P$3</c:f>
              <c:numCache>
                <c:formatCode>_-* #,##0_-;\-* #,##0_-;_-* "-"??_-;_-@_-</c:formatCode>
                <c:ptCount val="5"/>
                <c:pt idx="0">
                  <c:v>166.48833762217978</c:v>
                </c:pt>
                <c:pt idx="1">
                  <c:v>156.23323955633921</c:v>
                </c:pt>
                <c:pt idx="2">
                  <c:v>171.48771095700388</c:v>
                </c:pt>
                <c:pt idx="3">
                  <c:v>168.98603430471715</c:v>
                </c:pt>
                <c:pt idx="4">
                  <c:v>174.80721894593054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44-4B60-B7A7-9CB781CD61BE}"/>
            </c:ext>
          </c:extLst>
        </c:ser>
        <c:ser>
          <c:idx val="1"/>
          <c:order val="1"/>
          <c:tx>
            <c:strRef>
              <c:f>Sensitivity!$A$4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Sensitivity!$L$4:$P$4</c:f>
              <c:numCache>
                <c:formatCode>_-* #,##0_-;\-* #,##0_-;_-* "-"??_-;_-@_-</c:formatCode>
                <c:ptCount val="5"/>
                <c:pt idx="0">
                  <c:v>167.49814676357397</c:v>
                </c:pt>
                <c:pt idx="1">
                  <c:v>156.783296309007</c:v>
                </c:pt>
                <c:pt idx="2">
                  <c:v>171.44687712056313</c:v>
                </c:pt>
                <c:pt idx="3">
                  <c:v>169.55611137138817</c:v>
                </c:pt>
                <c:pt idx="4">
                  <c:v>175.37377577406946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44-4B60-B7A7-9CB781CD61BE}"/>
            </c:ext>
          </c:extLst>
        </c:ser>
        <c:ser>
          <c:idx val="2"/>
          <c:order val="2"/>
          <c:tx>
            <c:strRef>
              <c:f>Sensitivity!$A$5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Sensitivity!$L$5:$P$5</c:f>
              <c:numCache>
                <c:formatCode>_-* #,##0_-;\-* #,##0_-;_-* "-"??_-;_-@_-</c:formatCode>
                <c:ptCount val="5"/>
                <c:pt idx="0">
                  <c:v>184.55415688770321</c:v>
                </c:pt>
                <c:pt idx="1">
                  <c:v>184.55415688770321</c:v>
                </c:pt>
                <c:pt idx="2">
                  <c:v>183.99263261585813</c:v>
                </c:pt>
                <c:pt idx="3">
                  <c:v>190.2978424514545</c:v>
                </c:pt>
                <c:pt idx="4">
                  <c:v>184.11328099773516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44-4B60-B7A7-9CB781CD61BE}"/>
            </c:ext>
          </c:extLst>
        </c:ser>
        <c:ser>
          <c:idx val="3"/>
          <c:order val="3"/>
          <c:tx>
            <c:strRef>
              <c:f>Sensitivity!$A$6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Sensitivity!$L$6:$P$6</c:f>
              <c:numCache>
                <c:formatCode>_-* #,##0_-;\-* #,##0_-;_-* "-"??_-;_-@_-</c:formatCode>
                <c:ptCount val="5"/>
                <c:pt idx="0">
                  <c:v>184.97455575706434</c:v>
                </c:pt>
                <c:pt idx="1">
                  <c:v>183.79936825770514</c:v>
                </c:pt>
                <c:pt idx="2">
                  <c:v>192.66739948642032</c:v>
                </c:pt>
                <c:pt idx="3">
                  <c:v>177.48532006768414</c:v>
                </c:pt>
                <c:pt idx="4">
                  <c:v>185.96793711539655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44-4B60-B7A7-9CB781CD61BE}"/>
            </c:ext>
          </c:extLst>
        </c:ser>
        <c:ser>
          <c:idx val="4"/>
          <c:order val="4"/>
          <c:tx>
            <c:strRef>
              <c:f>Sensitivity!$A$9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Sensitivity!$B$9:$F$9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44-4B60-B7A7-9CB781CD61BE}"/>
            </c:ext>
          </c:extLst>
        </c:ser>
        <c:ser>
          <c:idx val="5"/>
          <c:order val="5"/>
          <c:tx>
            <c:strRef>
              <c:f>Sensitivity!$A$10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Sensitivity!$L$10:$P$10</c:f>
              <c:numCache>
                <c:formatCode>_-* #,##0_-;\-* #,##0_-;_-* "-"??_-;_-@_-</c:formatCode>
                <c:ptCount val="5"/>
                <c:pt idx="0">
                  <c:v>618.20625626843571</c:v>
                </c:pt>
                <c:pt idx="1">
                  <c:v>536.85103615586934</c:v>
                </c:pt>
                <c:pt idx="2">
                  <c:v>539.19094952401406</c:v>
                </c:pt>
                <c:pt idx="3">
                  <c:v>541.78170618014474</c:v>
                </c:pt>
                <c:pt idx="4">
                  <c:v>639.5105244935728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44-4B60-B7A7-9CB781CD61BE}"/>
            </c:ext>
          </c:extLst>
        </c:ser>
        <c:ser>
          <c:idx val="6"/>
          <c:order val="6"/>
          <c:tx>
            <c:strRef>
              <c:f>Sensitivity!$A$11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Sensitivity!$L$11:$P$11</c:f>
              <c:numCache>
                <c:formatCode>_-* #,##0_-;\-* #,##0_-;_-* "-"??_-;_-@_-</c:formatCode>
                <c:ptCount val="5"/>
                <c:pt idx="0">
                  <c:v>676.77647548191874</c:v>
                </c:pt>
                <c:pt idx="1">
                  <c:v>610.95479607779419</c:v>
                </c:pt>
                <c:pt idx="2">
                  <c:v>608.53690298183255</c:v>
                </c:pt>
                <c:pt idx="3">
                  <c:v>616.16800155905639</c:v>
                </c:pt>
                <c:pt idx="4">
                  <c:v>691.8196483846923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44-4B60-B7A7-9CB781CD61BE}"/>
            </c:ext>
          </c:extLst>
        </c:ser>
        <c:ser>
          <c:idx val="7"/>
          <c:order val="7"/>
          <c:tx>
            <c:strRef>
              <c:f>Sensitivity!$A$12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00817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Sensitivity!$L$12:$P$12</c:f>
              <c:numCache>
                <c:formatCode>_-* #,##0_-;\-* #,##0_-;_-* "-"??_-;_-@_-</c:formatCode>
                <c:ptCount val="5"/>
                <c:pt idx="0">
                  <c:v>307.35316588986217</c:v>
                </c:pt>
                <c:pt idx="1">
                  <c:v>307.35316588986217</c:v>
                </c:pt>
                <c:pt idx="2">
                  <c:v>302.95116596396332</c:v>
                </c:pt>
                <c:pt idx="3">
                  <c:v>311.75779352523745</c:v>
                </c:pt>
                <c:pt idx="4">
                  <c:v>308.92828507209578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44-4B60-B7A7-9CB781CD61BE}"/>
            </c:ext>
          </c:extLst>
        </c:ser>
        <c:ser>
          <c:idx val="8"/>
          <c:order val="8"/>
          <c:tx>
            <c:strRef>
              <c:f>Sensitivity!$A$13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EECC1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Sensitivity!$L$13:$P$13</c:f>
              <c:numCache>
                <c:formatCode>_-* #,##0_-;\-* #,##0_-;_-* "-"??_-;_-@_-</c:formatCode>
                <c:ptCount val="5"/>
                <c:pt idx="0">
                  <c:v>228.94678328848781</c:v>
                </c:pt>
                <c:pt idx="1">
                  <c:v>227.26016678405676</c:v>
                </c:pt>
                <c:pt idx="2">
                  <c:v>236.38768958518784</c:v>
                </c:pt>
                <c:pt idx="3">
                  <c:v>217.76931461014385</c:v>
                </c:pt>
                <c:pt idx="4">
                  <c:v>229.62794169794421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144-4B60-B7A7-9CB781CD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870248"/>
        <c:axId val="933870576"/>
      </c:barChart>
      <c:catAx>
        <c:axId val="9338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576"/>
        <c:crosses val="autoZero"/>
        <c:auto val="1"/>
        <c:lblAlgn val="ctr"/>
        <c:lblOffset val="100"/>
        <c:noMultiLvlLbl val="0"/>
      </c:catAx>
      <c:valAx>
        <c:axId val="933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Change from LCOE with social costs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248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3555555555555"/>
          <c:y val="8.3494041779590258E-2"/>
          <c:w val="0.53239510124510214"/>
          <c:h val="0.72434833333333337"/>
        </c:manualLayout>
      </c:layout>
      <c:barChart>
        <c:barDir val="bar"/>
        <c:grouping val="clustered"/>
        <c:varyColors val="0"/>
        <c:ser>
          <c:idx val="8"/>
          <c:order val="0"/>
          <c:tx>
            <c:strRef>
              <c:f>Sensitivity!$A$13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EECC1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Sensitivity!$B$13:$F$13</c:f>
              <c:numCache>
                <c:formatCode>0%</c:formatCode>
                <c:ptCount val="5"/>
                <c:pt idx="0">
                  <c:v>5.1327105925617511E-2</c:v>
                </c:pt>
                <c:pt idx="1">
                  <c:v>4.3582137322256242E-2</c:v>
                </c:pt>
                <c:pt idx="2">
                  <c:v>8.5495860646735755E-2</c:v>
                </c:pt>
                <c:pt idx="3">
                  <c:v>0</c:v>
                </c:pt>
                <c:pt idx="4">
                  <c:v>5.4454995686743057E-2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E8-4119-A794-7985061468FD}"/>
            </c:ext>
          </c:extLst>
        </c:ser>
        <c:ser>
          <c:idx val="7"/>
          <c:order val="1"/>
          <c:tx>
            <c:strRef>
              <c:f>Sensitivity!$A$12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00817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Sensitivity!$B$12:$F$12</c:f>
              <c:numCache>
                <c:formatCode>0%</c:formatCode>
                <c:ptCount val="5"/>
                <c:pt idx="0">
                  <c:v>8.8351941654084998E-2</c:v>
                </c:pt>
                <c:pt idx="1">
                  <c:v>8.8351941654084998E-2</c:v>
                </c:pt>
                <c:pt idx="2">
                  <c:v>7.2764253944273216E-2</c:v>
                </c:pt>
                <c:pt idx="3">
                  <c:v>0.10394893420610485</c:v>
                </c:pt>
                <c:pt idx="4">
                  <c:v>9.3929512379140823E-2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E8-4119-A794-7985061468FD}"/>
            </c:ext>
          </c:extLst>
        </c:ser>
        <c:ser>
          <c:idx val="6"/>
          <c:order val="2"/>
          <c:tx>
            <c:strRef>
              <c:f>Sensitivity!$A$11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Sensitivity!$B$11:$F$11</c:f>
              <c:numCache>
                <c:formatCode>0%</c:formatCode>
                <c:ptCount val="5"/>
                <c:pt idx="0">
                  <c:v>0.15357345815072376</c:v>
                </c:pt>
                <c:pt idx="1">
                  <c:v>4.1379631854625121E-2</c:v>
                </c:pt>
                <c:pt idx="2">
                  <c:v>3.7258304649566698E-2</c:v>
                </c:pt>
                <c:pt idx="3">
                  <c:v>5.0265601880086885E-2</c:v>
                </c:pt>
                <c:pt idx="4">
                  <c:v>0.17921472320009579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E8-4119-A794-7985061468FD}"/>
            </c:ext>
          </c:extLst>
        </c:ser>
        <c:ser>
          <c:idx val="5"/>
          <c:order val="3"/>
          <c:tx>
            <c:strRef>
              <c:f>Sensitivity!$A$10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Sensitivity!$B$10:$F$10</c:f>
              <c:numCache>
                <c:formatCode>0%</c:formatCode>
                <c:ptCount val="5"/>
                <c:pt idx="0">
                  <c:v>0.18594133380620237</c:v>
                </c:pt>
                <c:pt idx="1">
                  <c:v>2.9872841658009408E-2</c:v>
                </c:pt>
                <c:pt idx="2">
                  <c:v>3.4361634763337756E-2</c:v>
                </c:pt>
                <c:pt idx="3">
                  <c:v>3.9331635265896114E-2</c:v>
                </c:pt>
                <c:pt idx="4">
                  <c:v>0.22681056154127965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E8-4119-A794-7985061468FD}"/>
            </c:ext>
          </c:extLst>
        </c:ser>
        <c:ser>
          <c:idx val="4"/>
          <c:order val="4"/>
          <c:tx>
            <c:strRef>
              <c:f>Sensitivity!$A$9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Sensitivity!$B$9:$F$9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E8-4119-A794-7985061468FD}"/>
            </c:ext>
          </c:extLst>
        </c:ser>
        <c:ser>
          <c:idx val="3"/>
          <c:order val="5"/>
          <c:tx>
            <c:strRef>
              <c:f>Sensitivity!$A$6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Sensitivity!$B$6:$F$6</c:f>
              <c:numCache>
                <c:formatCode>0%</c:formatCode>
                <c:ptCount val="5"/>
                <c:pt idx="0">
                  <c:v>4.2196366925017603E-2</c:v>
                </c:pt>
                <c:pt idx="1">
                  <c:v>3.5575044671937617E-2</c:v>
                </c:pt>
                <c:pt idx="2">
                  <c:v>8.5539916275590988E-2</c:v>
                </c:pt>
                <c:pt idx="3">
                  <c:v>0</c:v>
                </c:pt>
                <c:pt idx="4">
                  <c:v>4.7793344511408264E-2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E8-4119-A794-7985061468FD}"/>
            </c:ext>
          </c:extLst>
        </c:ser>
        <c:ser>
          <c:idx val="2"/>
          <c:order val="6"/>
          <c:tx>
            <c:strRef>
              <c:f>Sensitivity!$A$5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Sensitivity!$B$5:$F$5</c:f>
              <c:numCache>
                <c:formatCode>0%</c:formatCode>
                <c:ptCount val="5"/>
                <c:pt idx="0">
                  <c:v>9.022706508029632E-2</c:v>
                </c:pt>
                <c:pt idx="1">
                  <c:v>9.022706508029632E-2</c:v>
                </c:pt>
                <c:pt idx="2">
                  <c:v>8.6909941428416015E-2</c:v>
                </c:pt>
                <c:pt idx="3">
                  <c:v>0.12415705918345199</c:v>
                </c:pt>
                <c:pt idx="4">
                  <c:v>8.7622654344227113E-2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E8-4119-A794-7985061468FD}"/>
            </c:ext>
          </c:extLst>
        </c:ser>
        <c:ser>
          <c:idx val="1"/>
          <c:order val="7"/>
          <c:tx>
            <c:strRef>
              <c:f>Sensitivity!$A$4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Sensitivity!$B$4:$F$4</c:f>
              <c:numCache>
                <c:formatCode>0%</c:formatCode>
                <c:ptCount val="5"/>
                <c:pt idx="0">
                  <c:v>9.848900543920025E-2</c:v>
                </c:pt>
                <c:pt idx="1">
                  <c:v>2.8218703070537199E-2</c:v>
                </c:pt>
                <c:pt idx="2">
                  <c:v>0.12438563155960281</c:v>
                </c:pt>
                <c:pt idx="3">
                  <c:v>0.11198558160405669</c:v>
                </c:pt>
                <c:pt idx="4">
                  <c:v>0.15013908065560666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E8-4119-A794-7985061468FD}"/>
            </c:ext>
          </c:extLst>
        </c:ser>
        <c:ser>
          <c:idx val="0"/>
          <c:order val="8"/>
          <c:tx>
            <c:strRef>
              <c:f>Sensitivity!$A$3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7E8-4119-A794-7985061468FD}"/>
              </c:ext>
            </c:extLst>
          </c:dPt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Sensitivity!$B$3:$F$3</c:f>
              <c:numCache>
                <c:formatCode>0%</c:formatCode>
                <c:ptCount val="5"/>
                <c:pt idx="0">
                  <c:v>9.6408995757730986E-2</c:v>
                </c:pt>
                <c:pt idx="1">
                  <c:v>2.8874044467140481E-2</c:v>
                </c:pt>
                <c:pt idx="2">
                  <c:v>0.12933237030599276</c:v>
                </c:pt>
                <c:pt idx="3">
                  <c:v>0.1128575779858918</c:v>
                </c:pt>
                <c:pt idx="4">
                  <c:v>0.15119299113102747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E8-4119-A794-79850614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3870248"/>
        <c:axId val="933870576"/>
      </c:barChart>
      <c:barChart>
        <c:barDir val="bar"/>
        <c:grouping val="clustered"/>
        <c:varyColors val="0"/>
        <c:ser>
          <c:idx val="17"/>
          <c:order val="9"/>
          <c:tx>
            <c:strRef>
              <c:f>Sensitivity!$A$28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EECC1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Sensitivity!$B$27:$F$27</c:f>
              <c:numCache>
                <c:formatCode>0%</c:formatCode>
                <c:ptCount val="5"/>
                <c:pt idx="0">
                  <c:v>-8.8351941654085331E-2</c:v>
                </c:pt>
                <c:pt idx="1">
                  <c:v>-8.8351941654085331E-2</c:v>
                </c:pt>
                <c:pt idx="2">
                  <c:v>-7.2764253944273771E-2</c:v>
                </c:pt>
                <c:pt idx="3">
                  <c:v>-5.5972503034056431E-2</c:v>
                </c:pt>
                <c:pt idx="4">
                  <c:v>-6.3444726934073881E-2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7E8-4119-A794-7985061468FD}"/>
            </c:ext>
          </c:extLst>
        </c:ser>
        <c:ser>
          <c:idx val="16"/>
          <c:order val="10"/>
          <c:tx>
            <c:strRef>
              <c:f>Sensitivity!$A$27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00817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Sensitivity!$B$27:$F$27</c:f>
              <c:numCache>
                <c:formatCode>0%</c:formatCode>
                <c:ptCount val="5"/>
                <c:pt idx="0">
                  <c:v>-8.8351941654085331E-2</c:v>
                </c:pt>
                <c:pt idx="1">
                  <c:v>-8.8351941654085331E-2</c:v>
                </c:pt>
                <c:pt idx="2">
                  <c:v>-7.2764253944273771E-2</c:v>
                </c:pt>
                <c:pt idx="3">
                  <c:v>-5.5972503034056431E-2</c:v>
                </c:pt>
                <c:pt idx="4">
                  <c:v>-6.3444726934073881E-2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7E8-4119-A794-7985061468FD}"/>
            </c:ext>
          </c:extLst>
        </c:ser>
        <c:ser>
          <c:idx val="15"/>
          <c:order val="11"/>
          <c:tx>
            <c:strRef>
              <c:f>Sensitivity!$A$26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Sensitivity!$B$26:$F$26</c:f>
              <c:numCache>
                <c:formatCode>0%</c:formatCode>
                <c:ptCount val="5"/>
                <c:pt idx="0">
                  <c:v>-0.15357345815072398</c:v>
                </c:pt>
                <c:pt idx="1">
                  <c:v>-4.1379631854625898E-2</c:v>
                </c:pt>
                <c:pt idx="2">
                  <c:v>-3.7258304649567031E-2</c:v>
                </c:pt>
                <c:pt idx="3">
                  <c:v>-2.7066093320047613E-2</c:v>
                </c:pt>
                <c:pt idx="4">
                  <c:v>-0.11856176748212577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7E8-4119-A794-7985061468FD}"/>
            </c:ext>
          </c:extLst>
        </c:ser>
        <c:ser>
          <c:idx val="14"/>
          <c:order val="12"/>
          <c:tx>
            <c:strRef>
              <c:f>Sensitivity!$A$25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Sensitivity!$B$25:$F$25</c:f>
              <c:numCache>
                <c:formatCode>0%</c:formatCode>
                <c:ptCount val="5"/>
                <c:pt idx="0">
                  <c:v>-0.18594133380620204</c:v>
                </c:pt>
                <c:pt idx="1">
                  <c:v>-2.9872841658010296E-2</c:v>
                </c:pt>
                <c:pt idx="2">
                  <c:v>-3.4361634763337756E-2</c:v>
                </c:pt>
                <c:pt idx="3">
                  <c:v>-2.1178572835482079E-2</c:v>
                </c:pt>
                <c:pt idx="4">
                  <c:v>-0.14892767675924667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7E8-4119-A794-7985061468FD}"/>
            </c:ext>
          </c:extLst>
        </c:ser>
        <c:ser>
          <c:idx val="13"/>
          <c:order val="13"/>
          <c:tx>
            <c:strRef>
              <c:f>Sensitivity!$A$24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Sensitivity!$B$24:$F$24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7E8-4119-A794-7985061468FD}"/>
            </c:ext>
          </c:extLst>
        </c:ser>
        <c:ser>
          <c:idx val="12"/>
          <c:order val="14"/>
          <c:tx>
            <c:strRef>
              <c:f>Sensitivity!$A$21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val>
            <c:numRef>
              <c:f>Sensitivity!$B$21:$F$21</c:f>
              <c:numCache>
                <c:formatCode>0%</c:formatCode>
                <c:ptCount val="5"/>
                <c:pt idx="0">
                  <c:v>-4.2196366925017825E-2</c:v>
                </c:pt>
                <c:pt idx="1">
                  <c:v>-3.5575044671936396E-2</c:v>
                </c:pt>
                <c:pt idx="2">
                  <c:v>-8.5539916275590766E-2</c:v>
                </c:pt>
                <c:pt idx="3">
                  <c:v>0</c:v>
                </c:pt>
                <c:pt idx="4">
                  <c:v>-2.8724032203700678E-2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7E8-4119-A794-7985061468FD}"/>
            </c:ext>
          </c:extLst>
        </c:ser>
        <c:ser>
          <c:idx val="11"/>
          <c:order val="15"/>
          <c:tx>
            <c:strRef>
              <c:f>Sensitivity!$A$20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val>
            <c:numRef>
              <c:f>Sensitivity!$B$20:$F$20</c:f>
              <c:numCache>
                <c:formatCode>0%</c:formatCode>
                <c:ptCount val="5"/>
                <c:pt idx="0">
                  <c:v>-9.022706508029632E-2</c:v>
                </c:pt>
                <c:pt idx="1">
                  <c:v>-9.022706508029632E-2</c:v>
                </c:pt>
                <c:pt idx="2">
                  <c:v>-8.6909941428416571E-2</c:v>
                </c:pt>
                <c:pt idx="3">
                  <c:v>-6.6853801098782362E-2</c:v>
                </c:pt>
                <c:pt idx="4">
                  <c:v>-5.8626198582762412E-2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7E8-4119-A794-7985061468FD}"/>
            </c:ext>
          </c:extLst>
        </c:ser>
        <c:ser>
          <c:idx val="10"/>
          <c:order val="16"/>
          <c:tx>
            <c:strRef>
              <c:f>Sensitivity!$A$19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Sensitivity!$B$19:$F$19</c:f>
              <c:numCache>
                <c:formatCode>0%</c:formatCode>
                <c:ptCount val="5"/>
                <c:pt idx="0">
                  <c:v>-9.8489005439200472E-2</c:v>
                </c:pt>
                <c:pt idx="1">
                  <c:v>-2.821870307053842E-2</c:v>
                </c:pt>
                <c:pt idx="2">
                  <c:v>-0.12438563155960347</c:v>
                </c:pt>
                <c:pt idx="3">
                  <c:v>-6.0299928556030835E-2</c:v>
                </c:pt>
                <c:pt idx="4">
                  <c:v>-9.3847594908606835E-2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7E8-4119-A794-7985061468FD}"/>
            </c:ext>
          </c:extLst>
        </c:ser>
        <c:ser>
          <c:idx val="9"/>
          <c:order val="17"/>
          <c:tx>
            <c:strRef>
              <c:f>Sensitivity!$A$18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Sensitivity!$B$18:$F$18</c:f>
              <c:numCache>
                <c:formatCode>0%</c:formatCode>
                <c:ptCount val="5"/>
                <c:pt idx="0">
                  <c:v>-9.6408995757731208E-2</c:v>
                </c:pt>
                <c:pt idx="1">
                  <c:v>-2.8874044467140814E-2</c:v>
                </c:pt>
                <c:pt idx="2">
                  <c:v>-0.12933237030599287</c:v>
                </c:pt>
                <c:pt idx="3">
                  <c:v>-6.0769465069326456E-2</c:v>
                </c:pt>
                <c:pt idx="4">
                  <c:v>-9.4689152223564554E-2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7E8-4119-A794-79850614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84995616"/>
        <c:axId val="1244100128"/>
      </c:barChart>
      <c:catAx>
        <c:axId val="933870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576"/>
        <c:crosses val="autoZero"/>
        <c:auto val="1"/>
        <c:lblAlgn val="ctr"/>
        <c:lblOffset val="100"/>
        <c:noMultiLvlLbl val="0"/>
      </c:catAx>
      <c:valAx>
        <c:axId val="933870576"/>
        <c:scaling>
          <c:orientation val="minMax"/>
          <c:max val="0.25"/>
          <c:min val="-0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LCOE  with social costs variation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248"/>
        <c:crosses val="autoZero"/>
        <c:crossBetween val="between"/>
      </c:valAx>
      <c:valAx>
        <c:axId val="1244100128"/>
        <c:scaling>
          <c:orientation val="minMax"/>
          <c:max val="0.25"/>
          <c:min val="-0.25"/>
        </c:scaling>
        <c:delete val="1"/>
        <c:axPos val="t"/>
        <c:numFmt formatCode="0%" sourceLinked="1"/>
        <c:majorTickMark val="out"/>
        <c:minorTickMark val="none"/>
        <c:tickLblPos val="nextTo"/>
        <c:crossAx val="1284995616"/>
        <c:crosses val="max"/>
        <c:crossBetween val="between"/>
      </c:valAx>
      <c:catAx>
        <c:axId val="1284995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44100128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'Sens_BEP-DH_AN'!$R$7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'Sens_BEP-DH_AN'!$S$11:$AD$11</c:f>
              <c:numCache>
                <c:formatCode>0</c:formatCode>
                <c:ptCount val="12"/>
                <c:pt idx="0">
                  <c:v>47</c:v>
                </c:pt>
                <c:pt idx="1">
                  <c:v>36</c:v>
                </c:pt>
                <c:pt idx="2">
                  <c:v>29</c:v>
                </c:pt>
                <c:pt idx="3">
                  <c:v>23</c:v>
                </c:pt>
                <c:pt idx="4" formatCode="General">
                  <c:v>20</c:v>
                </c:pt>
                <c:pt idx="5" formatCode="General">
                  <c:v>16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C-4697-9E5A-548C6F58BF2A}"/>
            </c:ext>
          </c:extLst>
        </c:ser>
        <c:ser>
          <c:idx val="1"/>
          <c:order val="1"/>
          <c:tx>
            <c:strRef>
              <c:f>'Sens_BEP-DH_AN'!$R$8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'Sens_BEP-DH_AN'!$S$10:$AD$10</c:f>
              <c:numCache>
                <c:formatCode>0</c:formatCode>
                <c:ptCount val="12"/>
                <c:pt idx="0">
                  <c:v>51</c:v>
                </c:pt>
                <c:pt idx="1">
                  <c:v>38</c:v>
                </c:pt>
                <c:pt idx="2">
                  <c:v>31</c:v>
                </c:pt>
                <c:pt idx="3">
                  <c:v>24</c:v>
                </c:pt>
                <c:pt idx="4" formatCode="General">
                  <c:v>20</c:v>
                </c:pt>
                <c:pt idx="5" formatCode="General">
                  <c:v>17</c:v>
                </c:pt>
                <c:pt idx="6" formatCode="General">
                  <c:v>14</c:v>
                </c:pt>
                <c:pt idx="7" formatCode="General">
                  <c:v>12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C-4697-9E5A-548C6F58BF2A}"/>
            </c:ext>
          </c:extLst>
        </c:ser>
        <c:ser>
          <c:idx val="2"/>
          <c:order val="2"/>
          <c:tx>
            <c:strRef>
              <c:f>'Sens_BEP-DH_AN'!$R$9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'Sens_BEP-DH_AN'!$S$9:$AD$9</c:f>
              <c:numCache>
                <c:formatCode>0</c:formatCode>
                <c:ptCount val="12"/>
                <c:pt idx="0">
                  <c:v>56</c:v>
                </c:pt>
                <c:pt idx="1">
                  <c:v>41</c:v>
                </c:pt>
                <c:pt idx="2">
                  <c:v>32</c:v>
                </c:pt>
                <c:pt idx="3">
                  <c:v>25</c:v>
                </c:pt>
                <c:pt idx="4" formatCode="General">
                  <c:v>21</c:v>
                </c:pt>
                <c:pt idx="5" formatCode="General">
                  <c:v>17</c:v>
                </c:pt>
                <c:pt idx="6" formatCode="General">
                  <c:v>15</c:v>
                </c:pt>
                <c:pt idx="7" formatCode="General">
                  <c:v>13</c:v>
                </c:pt>
                <c:pt idx="8" formatCode="General">
                  <c:v>10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C-4697-9E5A-548C6F58BF2A}"/>
            </c:ext>
          </c:extLst>
        </c:ser>
        <c:ser>
          <c:idx val="3"/>
          <c:order val="3"/>
          <c:tx>
            <c:strRef>
              <c:f>'Sens_BEP-DH_AN'!$R$10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'Sens_BEP-DH_AN'!$S$8:$AD$8</c:f>
              <c:numCache>
                <c:formatCode>0</c:formatCode>
                <c:ptCount val="12"/>
                <c:pt idx="0">
                  <c:v>63</c:v>
                </c:pt>
                <c:pt idx="1">
                  <c:v>44</c:v>
                </c:pt>
                <c:pt idx="2">
                  <c:v>35</c:v>
                </c:pt>
                <c:pt idx="3">
                  <c:v>26</c:v>
                </c:pt>
                <c:pt idx="4" formatCode="General">
                  <c:v>22</c:v>
                </c:pt>
                <c:pt idx="5" formatCode="General">
                  <c:v>18</c:v>
                </c:pt>
                <c:pt idx="6" formatCode="General">
                  <c:v>15</c:v>
                </c:pt>
                <c:pt idx="7" formatCode="General">
                  <c:v>13</c:v>
                </c:pt>
                <c:pt idx="8" formatCode="General">
                  <c:v>11</c:v>
                </c:pt>
                <c:pt idx="9" formatCode="General">
                  <c:v>9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C-4697-9E5A-548C6F58BF2A}"/>
            </c:ext>
          </c:extLst>
        </c:ser>
        <c:ser>
          <c:idx val="4"/>
          <c:order val="4"/>
          <c:tx>
            <c:strRef>
              <c:f>'Sens_BEP-DH_AN'!$R$11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'Sens_BEP-DH_AN'!$S$7:$AD$7</c:f>
              <c:numCache>
                <c:formatCode>0</c:formatCode>
                <c:ptCount val="12"/>
                <c:pt idx="0">
                  <c:v>117</c:v>
                </c:pt>
                <c:pt idx="1">
                  <c:v>70</c:v>
                </c:pt>
                <c:pt idx="2">
                  <c:v>48</c:v>
                </c:pt>
                <c:pt idx="3">
                  <c:v>33</c:v>
                </c:pt>
                <c:pt idx="4" formatCode="General">
                  <c:v>27</c:v>
                </c:pt>
                <c:pt idx="5" formatCode="General">
                  <c:v>21</c:v>
                </c:pt>
                <c:pt idx="6" formatCode="General">
                  <c:v>17</c:v>
                </c:pt>
                <c:pt idx="7" formatCode="General">
                  <c:v>14</c:v>
                </c:pt>
                <c:pt idx="8" formatCode="General">
                  <c:v>11</c:v>
                </c:pt>
                <c:pt idx="9" formatCode="General">
                  <c:v>10</c:v>
                </c:pt>
                <c:pt idx="10" formatCode="General">
                  <c:v>8</c:v>
                </c:pt>
                <c:pt idx="11" formatCode="General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3C-4697-9E5A-548C6F58B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'Sens_BEP-DH_ASHP'!$S$11:$AD$11</c:f>
              <c:numCache>
                <c:formatCode>0</c:formatCode>
                <c:ptCount val="12"/>
                <c:pt idx="1">
                  <c:v>45</c:v>
                </c:pt>
                <c:pt idx="2">
                  <c:v>19</c:v>
                </c:pt>
                <c:pt idx="3">
                  <c:v>10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B-4DFD-88CE-41DD3B7995CE}"/>
            </c:ext>
          </c:extLst>
        </c:ser>
        <c:ser>
          <c:idx val="1"/>
          <c:order val="1"/>
          <c:tx>
            <c:strRef>
              <c:f>'Sens_BEP-DH_ASHP'!$R$8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'Sens_BEP-DH_ASHP'!$S$10:$AD$10</c:f>
              <c:numCache>
                <c:formatCode>0</c:formatCode>
                <c:ptCount val="12"/>
                <c:pt idx="1">
                  <c:v>60</c:v>
                </c:pt>
                <c:pt idx="2">
                  <c:v>21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B-4DFD-88CE-41DD3B7995CE}"/>
            </c:ext>
          </c:extLst>
        </c:ser>
        <c:ser>
          <c:idx val="2"/>
          <c:order val="2"/>
          <c:tx>
            <c:strRef>
              <c:f>'Sens_BEP-DH_ASHP'!$R$9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'Sens_BEP-DH_ASHP'!$S$9:$AD$9</c:f>
              <c:numCache>
                <c:formatCode>0</c:formatCode>
                <c:ptCount val="12"/>
                <c:pt idx="1">
                  <c:v>98</c:v>
                </c:pt>
                <c:pt idx="2">
                  <c:v>24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B-4DFD-88CE-41DD3B7995CE}"/>
            </c:ext>
          </c:extLst>
        </c:ser>
        <c:ser>
          <c:idx val="3"/>
          <c:order val="3"/>
          <c:tx>
            <c:strRef>
              <c:f>'Sens_BEP-DH_ASHP'!$R$10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'Sens_BEP-DH_ASHP'!$S$8:$AD$8</c:f>
              <c:numCache>
                <c:formatCode>0</c:formatCode>
                <c:ptCount val="12"/>
                <c:pt idx="2">
                  <c:v>28</c:v>
                </c:pt>
                <c:pt idx="3">
                  <c:v>12</c:v>
                </c:pt>
                <c:pt idx="4" formatCode="General">
                  <c:v>9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B-4DFD-88CE-41DD3B7995CE}"/>
            </c:ext>
          </c:extLst>
        </c:ser>
        <c:ser>
          <c:idx val="4"/>
          <c:order val="4"/>
          <c:tx>
            <c:strRef>
              <c:f>'Sens_BEP-DH_ASHP'!$R$11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'Sens_BEP-DH_ASHP'!$S$7:$AD$7</c:f>
              <c:numCache>
                <c:formatCode>0</c:formatCode>
                <c:ptCount val="12"/>
                <c:pt idx="2">
                  <c:v>117</c:v>
                </c:pt>
                <c:pt idx="3">
                  <c:v>18</c:v>
                </c:pt>
                <c:pt idx="4" formatCode="General">
                  <c:v>11</c:v>
                </c:pt>
                <c:pt idx="5" formatCode="General">
                  <c:v>8</c:v>
                </c:pt>
                <c:pt idx="6" formatCode="General">
                  <c:v>6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B-4DFD-88CE-41DD3B799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'Sens_BEP-DH_GB'!$S$11:$AD$11</c:f>
              <c:numCache>
                <c:formatCode>0</c:formatCode>
                <c:ptCount val="12"/>
                <c:pt idx="2">
                  <c:v>51</c:v>
                </c:pt>
                <c:pt idx="3">
                  <c:v>22</c:v>
                </c:pt>
                <c:pt idx="4">
                  <c:v>16</c:v>
                </c:pt>
                <c:pt idx="5">
                  <c:v>11</c:v>
                </c:pt>
                <c:pt idx="6">
                  <c:v>9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E-42CF-A6FF-87F253655661}"/>
            </c:ext>
          </c:extLst>
        </c:ser>
        <c:ser>
          <c:idx val="1"/>
          <c:order val="1"/>
          <c:tx>
            <c:strRef>
              <c:f>'Sens_BEP-DH_GB'!$R$8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'Sens_BEP-DH_GB'!$S$10:$AD$10</c:f>
              <c:numCache>
                <c:formatCode>0</c:formatCode>
                <c:ptCount val="12"/>
                <c:pt idx="2">
                  <c:v>73</c:v>
                </c:pt>
                <c:pt idx="3">
                  <c:v>25</c:v>
                </c:pt>
                <c:pt idx="4">
                  <c:v>17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E-42CF-A6FF-87F253655661}"/>
            </c:ext>
          </c:extLst>
        </c:ser>
        <c:ser>
          <c:idx val="2"/>
          <c:order val="2"/>
          <c:tx>
            <c:strRef>
              <c:f>'Sens_BEP-DH_GB'!$R$9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'Sens_BEP-DH_GB'!$S$9:$AD$9</c:f>
              <c:numCache>
                <c:formatCode>0</c:formatCode>
                <c:ptCount val="12"/>
                <c:pt idx="2">
                  <c:v>142</c:v>
                </c:pt>
                <c:pt idx="3">
                  <c:v>29</c:v>
                </c:pt>
                <c:pt idx="4">
                  <c:v>19</c:v>
                </c:pt>
                <c:pt idx="5">
                  <c:v>13</c:v>
                </c:pt>
                <c:pt idx="6">
                  <c:v>10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6E-42CF-A6FF-87F253655661}"/>
            </c:ext>
          </c:extLst>
        </c:ser>
        <c:ser>
          <c:idx val="3"/>
          <c:order val="3"/>
          <c:tx>
            <c:strRef>
              <c:f>'Sens_BEP-DH_GB'!$R$10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'Sens_BEP-DH_GB'!$S$8:$AD$8</c:f>
              <c:numCache>
                <c:formatCode>0</c:formatCode>
                <c:ptCount val="12"/>
                <c:pt idx="3">
                  <c:v>36</c:v>
                </c:pt>
                <c:pt idx="4">
                  <c:v>22</c:v>
                </c:pt>
                <c:pt idx="5">
                  <c:v>14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6E-42CF-A6FF-87F253655661}"/>
            </c:ext>
          </c:extLst>
        </c:ser>
        <c:ser>
          <c:idx val="4"/>
          <c:order val="4"/>
          <c:tx>
            <c:strRef>
              <c:f>'Sens_BEP-DH_GB'!$R$11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'Sens_BEP-DH_GB'!$S$7:$AD$7</c:f>
              <c:numCache>
                <c:formatCode>0</c:formatCode>
                <c:ptCount val="12"/>
                <c:pt idx="4">
                  <c:v>52</c:v>
                </c:pt>
                <c:pt idx="5">
                  <c:v>16</c:v>
                </c:pt>
                <c:pt idx="6">
                  <c:v>14</c:v>
                </c:pt>
                <c:pt idx="7">
                  <c:v>9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6E-42CF-A6FF-87F253655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'Sens_BEP-AN_ASHP'!$S$11:$AD$11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3C1-883A-BFF78F3554A5}"/>
            </c:ext>
          </c:extLst>
        </c:ser>
        <c:ser>
          <c:idx val="1"/>
          <c:order val="1"/>
          <c:tx>
            <c:strRef>
              <c:f>'Sens_BEP-AN_ASHP'!$R$8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'Sens_BEP-AN_ASHP'!$S$10:$AD$10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E-43C1-883A-BFF78F3554A5}"/>
            </c:ext>
          </c:extLst>
        </c:ser>
        <c:ser>
          <c:idx val="2"/>
          <c:order val="2"/>
          <c:tx>
            <c:strRef>
              <c:f>'Sens_BEP-AN_ASHP'!$R$9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'Sens_BEP-AN_ASHP'!$S$9:$AD$9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5E-43C1-883A-BFF78F3554A5}"/>
            </c:ext>
          </c:extLst>
        </c:ser>
        <c:ser>
          <c:idx val="3"/>
          <c:order val="3"/>
          <c:tx>
            <c:strRef>
              <c:f>'Sens_BEP-AN_ASHP'!$R$10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'Sens_BEP-AN_ASHP'!$S$8:$AD$8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5E-43C1-883A-BFF78F3554A5}"/>
            </c:ext>
          </c:extLst>
        </c:ser>
        <c:ser>
          <c:idx val="4"/>
          <c:order val="4"/>
          <c:tx>
            <c:strRef>
              <c:f>'Sens_BEP-AN_ASHP'!$R$11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'Sens_BEP-AN_ASHP'!$S$7:$AD$7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5E-43C1-883A-BFF78F355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'Sens_BEP-AN_GB'!$S$11:$AD$11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82-483A-8739-B496F2152B0B}"/>
            </c:ext>
          </c:extLst>
        </c:ser>
        <c:ser>
          <c:idx val="1"/>
          <c:order val="1"/>
          <c:tx>
            <c:strRef>
              <c:f>'Sens_BEP-AN_GB'!$R$8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'Sens_BEP-AN_GB'!$S$10:$AD$10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82-483A-8739-B496F2152B0B}"/>
            </c:ext>
          </c:extLst>
        </c:ser>
        <c:ser>
          <c:idx val="2"/>
          <c:order val="2"/>
          <c:tx>
            <c:strRef>
              <c:f>'Sens_BEP-AN_GB'!$R$9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'Sens_BEP-AN_GB'!$S$9:$AD$9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82-483A-8739-B496F2152B0B}"/>
            </c:ext>
          </c:extLst>
        </c:ser>
        <c:ser>
          <c:idx val="3"/>
          <c:order val="3"/>
          <c:tx>
            <c:strRef>
              <c:f>'Sens_BEP-AN_GB'!$R$10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'Sens_BEP-AN_GB'!$S$8:$AD$8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82-483A-8739-B496F2152B0B}"/>
            </c:ext>
          </c:extLst>
        </c:ser>
        <c:ser>
          <c:idx val="4"/>
          <c:order val="4"/>
          <c:tx>
            <c:strRef>
              <c:f>'Sens_BEP-AN_GB'!$R$11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'Sens_BEP-AN_GB'!$S$7:$AD$7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82-483A-8739-B496F2152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6B-4AE5-A788-FF388CD46A85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98</c:v>
                </c:pt>
                <c:pt idx="8">
                  <c:v>60</c:v>
                </c:pt>
                <c:pt idx="9">
                  <c:v>45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B-4AE5-A788-FF388CD46A85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</c:v>
                </c:pt>
                <c:pt idx="12">
                  <c:v>32</c:v>
                </c:pt>
                <c:pt idx="13">
                  <c:v>31</c:v>
                </c:pt>
                <c:pt idx="14">
                  <c:v>29</c:v>
                </c:pt>
                <c:pt idx="15">
                  <c:v>33</c:v>
                </c:pt>
                <c:pt idx="16">
                  <c:v>26</c:v>
                </c:pt>
                <c:pt idx="17">
                  <c:v>25</c:v>
                </c:pt>
                <c:pt idx="18">
                  <c:v>24</c:v>
                </c:pt>
                <c:pt idx="19">
                  <c:v>23</c:v>
                </c:pt>
                <c:pt idx="20">
                  <c:v>27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21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B-4AE5-A788-FF388CD46A85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B-4AE5-A788-FF388CD46A85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6B-4AE5-A788-FF388CD46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98-4A1D-BE5E-4AAF5BF67B79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98-4A1D-BE5E-4AAF5BF67B79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98-4A1D-BE5E-4AAF5BF67B79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98-4A1D-BE5E-4AAF5BF67B7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98-4A1D-BE5E-4AAF5BF67B79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98-4A1D-BE5E-4AAF5BF67B79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98-4A1D-BE5E-4AAF5BF67B79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98-4A1D-BE5E-4AAF5BF67B79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598-4A1D-BE5E-4AAF5BF67B79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598-4A1D-BE5E-4AAF5BF67B79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98-4A1D-BE5E-4AAF5BF67B79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598-4A1D-BE5E-4AAF5BF67B79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598-4A1D-BE5E-4AAF5BF67B79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598-4A1D-BE5E-4AAF5BF67B79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142</c:v>
                </c:pt>
                <c:pt idx="13">
                  <c:v>73</c:v>
                </c:pt>
                <c:pt idx="14">
                  <c:v>51</c:v>
                </c:pt>
                <c:pt idx="15">
                  <c:v>10</c:v>
                </c:pt>
                <c:pt idx="16">
                  <c:v>36</c:v>
                </c:pt>
                <c:pt idx="17">
                  <c:v>29</c:v>
                </c:pt>
                <c:pt idx="18">
                  <c:v>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598-4A1D-BE5E-4AAF5BF67B7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23</c:v>
                </c:pt>
                <c:pt idx="20">
                  <c:v>27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21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598-4A1D-BE5E-4AAF5BF67B7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598-4A1D-BE5E-4AAF5BF67B7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598-4A1D-BE5E-4AAF5BF67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5666666666666"/>
          <c:y val="6.5154722222222225E-2"/>
          <c:w val="0.87768305555555559"/>
          <c:h val="0.594290185185185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76-4F85-B753-8DED4F64CD9E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98</c:v>
                </c:pt>
                <c:pt idx="8">
                  <c:v>60</c:v>
                </c:pt>
                <c:pt idx="9">
                  <c:v>45</c:v>
                </c:pt>
                <c:pt idx="10">
                  <c:v>117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6-4F85-B753-8DED4F64CD9E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</c:v>
                </c:pt>
                <c:pt idx="12">
                  <c:v>32</c:v>
                </c:pt>
                <c:pt idx="13">
                  <c:v>31</c:v>
                </c:pt>
                <c:pt idx="14">
                  <c:v>29</c:v>
                </c:pt>
                <c:pt idx="15">
                  <c:v>33</c:v>
                </c:pt>
                <c:pt idx="16">
                  <c:v>26</c:v>
                </c:pt>
                <c:pt idx="17">
                  <c:v>25</c:v>
                </c:pt>
                <c:pt idx="18">
                  <c:v>24</c:v>
                </c:pt>
                <c:pt idx="19">
                  <c:v>23</c:v>
                </c:pt>
                <c:pt idx="20">
                  <c:v>27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21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76-4F85-B753-8DED4F64CD9E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76-4F85-B753-8DED4F64CD9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Sens'!$AE$2</c:f>
              <c:strCache>
                <c:ptCount val="1"/>
                <c:pt idx="0">
                  <c:v>ASHP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Sens'!$AE$3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076-4F85-B753-8DED4F64CD9E}"/>
            </c:ext>
          </c:extLst>
        </c:ser>
        <c:ser>
          <c:idx val="4"/>
          <c:order val="4"/>
          <c:tx>
            <c:strRef>
              <c:f>'BEP Summary Sens'!$AE$45</c:f>
              <c:strCache>
                <c:ptCount val="1"/>
                <c:pt idx="0">
                  <c:v>ASHP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Sens'!$AE$46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076-4F85-B753-8DED4F64CD9E}"/>
            </c:ext>
          </c:extLst>
        </c:ser>
        <c:ser>
          <c:idx val="5"/>
          <c:order val="5"/>
          <c:tx>
            <c:strRef>
              <c:f>'BEP Summary Sens'!$AE$88</c:f>
              <c:strCache>
                <c:ptCount val="1"/>
                <c:pt idx="0">
                  <c:v>ASHP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Sens'!$AE$89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076-4F85-B753-8DED4F64CD9E}"/>
            </c:ext>
          </c:extLst>
        </c:ser>
        <c:ser>
          <c:idx val="6"/>
          <c:order val="6"/>
          <c:tx>
            <c:strRef>
              <c:f>'BEP Summary Sens'!$AE$131</c:f>
              <c:strCache>
                <c:ptCount val="1"/>
                <c:pt idx="0">
                  <c:v>ASHP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Sens'!$AE$132:$AE$171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076-4F85-B753-8DED4F64CD9E}"/>
            </c:ext>
          </c:extLst>
        </c:ser>
        <c:ser>
          <c:idx val="7"/>
          <c:order val="7"/>
          <c:tx>
            <c:strRef>
              <c:f>'BEP Summary Sens'!$AE$174</c:f>
              <c:strCache>
                <c:ptCount val="1"/>
                <c:pt idx="0">
                  <c:v>ASHP - Discount Rate</c:v>
                </c:pt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Sens'!$AE$175:$AE$214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076-4F85-B753-8DED4F64CD9E}"/>
            </c:ext>
          </c:extLst>
        </c:ser>
        <c:ser>
          <c:idx val="8"/>
          <c:order val="8"/>
          <c:tx>
            <c:strRef>
              <c:f>'BEP Summary Sens'!$AF$2</c:f>
              <c:strCache>
                <c:ptCount val="1"/>
                <c:pt idx="0">
                  <c:v>AN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Sens'!$AF$3:$AF$42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</c:v>
                </c:pt>
                <c:pt idx="12">
                  <c:v>35</c:v>
                </c:pt>
                <c:pt idx="13">
                  <c:v>33</c:v>
                </c:pt>
                <c:pt idx="14">
                  <c:v>31</c:v>
                </c:pt>
                <c:pt idx="15">
                  <c:v>37</c:v>
                </c:pt>
                <c:pt idx="16">
                  <c:v>28</c:v>
                </c:pt>
                <c:pt idx="17">
                  <c:v>27</c:v>
                </c:pt>
                <c:pt idx="18">
                  <c:v>25</c:v>
                </c:pt>
                <c:pt idx="19">
                  <c:v>24</c:v>
                </c:pt>
                <c:pt idx="20">
                  <c:v>30</c:v>
                </c:pt>
                <c:pt idx="21">
                  <c:v>24</c:v>
                </c:pt>
                <c:pt idx="22">
                  <c:v>23</c:v>
                </c:pt>
                <c:pt idx="23">
                  <c:v>22</c:v>
                </c:pt>
                <c:pt idx="24">
                  <c:v>21</c:v>
                </c:pt>
                <c:pt idx="25">
                  <c:v>23</c:v>
                </c:pt>
                <c:pt idx="26">
                  <c:v>19</c:v>
                </c:pt>
                <c:pt idx="27">
                  <c:v>19</c:v>
                </c:pt>
                <c:pt idx="28">
                  <c:v>18</c:v>
                </c:pt>
                <c:pt idx="29">
                  <c:v>17</c:v>
                </c:pt>
                <c:pt idx="30">
                  <c:v>19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15</c:v>
                </c:pt>
                <c:pt idx="35">
                  <c:v>16</c:v>
                </c:pt>
                <c:pt idx="36">
                  <c:v>14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076-4F85-B753-8DED4F64CD9E}"/>
            </c:ext>
          </c:extLst>
        </c:ser>
        <c:ser>
          <c:idx val="9"/>
          <c:order val="9"/>
          <c:tx>
            <c:strRef>
              <c:f>'BEP Summary Sens'!$AF$45</c:f>
              <c:strCache>
                <c:ptCount val="1"/>
                <c:pt idx="0">
                  <c:v>AN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Sens'!$AF$46:$AF$85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</c:v>
                </c:pt>
                <c:pt idx="12">
                  <c:v>32</c:v>
                </c:pt>
                <c:pt idx="13">
                  <c:v>30</c:v>
                </c:pt>
                <c:pt idx="14">
                  <c:v>29</c:v>
                </c:pt>
                <c:pt idx="15">
                  <c:v>32</c:v>
                </c:pt>
                <c:pt idx="16">
                  <c:v>26</c:v>
                </c:pt>
                <c:pt idx="17">
                  <c:v>25</c:v>
                </c:pt>
                <c:pt idx="18">
                  <c:v>24</c:v>
                </c:pt>
                <c:pt idx="19">
                  <c:v>23</c:v>
                </c:pt>
                <c:pt idx="20">
                  <c:v>27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21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076-4F85-B753-8DED4F64CD9E}"/>
            </c:ext>
          </c:extLst>
        </c:ser>
        <c:ser>
          <c:idx val="10"/>
          <c:order val="10"/>
          <c:tx>
            <c:strRef>
              <c:f>'BEP Summary Sens'!$AF$88</c:f>
              <c:strCache>
                <c:ptCount val="1"/>
                <c:pt idx="0">
                  <c:v>AN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Sens'!$AF$89:$AF$128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</c:v>
                </c:pt>
                <c:pt idx="12">
                  <c:v>31</c:v>
                </c:pt>
                <c:pt idx="13">
                  <c:v>29</c:v>
                </c:pt>
                <c:pt idx="14">
                  <c:v>27</c:v>
                </c:pt>
                <c:pt idx="15">
                  <c:v>30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25</c:v>
                </c:pt>
                <c:pt idx="21">
                  <c:v>20</c:v>
                </c:pt>
                <c:pt idx="22">
                  <c:v>20</c:v>
                </c:pt>
                <c:pt idx="23">
                  <c:v>19</c:v>
                </c:pt>
                <c:pt idx="24">
                  <c:v>18</c:v>
                </c:pt>
                <c:pt idx="25">
                  <c:v>19</c:v>
                </c:pt>
                <c:pt idx="26">
                  <c:v>16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076-4F85-B753-8DED4F64CD9E}"/>
            </c:ext>
          </c:extLst>
        </c:ser>
        <c:ser>
          <c:idx val="11"/>
          <c:order val="11"/>
          <c:tx>
            <c:strRef>
              <c:f>'BEP Summary Sens'!$AF$131</c:f>
              <c:strCache>
                <c:ptCount val="1"/>
                <c:pt idx="0">
                  <c:v>AN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Sens'!$AF$132:$AF$171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</c:v>
                </c:pt>
                <c:pt idx="12">
                  <c:v>26</c:v>
                </c:pt>
                <c:pt idx="13">
                  <c:v>25</c:v>
                </c:pt>
                <c:pt idx="14">
                  <c:v>24</c:v>
                </c:pt>
                <c:pt idx="15">
                  <c:v>24</c:v>
                </c:pt>
                <c:pt idx="16">
                  <c:v>20</c:v>
                </c:pt>
                <c:pt idx="17">
                  <c:v>19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17</c:v>
                </c:pt>
                <c:pt idx="22">
                  <c:v>16</c:v>
                </c:pt>
                <c:pt idx="23">
                  <c:v>16</c:v>
                </c:pt>
                <c:pt idx="24">
                  <c:v>15</c:v>
                </c:pt>
                <c:pt idx="25">
                  <c:v>15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12</c:v>
                </c:pt>
                <c:pt idx="30">
                  <c:v>12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076-4F85-B753-8DED4F64CD9E}"/>
            </c:ext>
          </c:extLst>
        </c:ser>
        <c:ser>
          <c:idx val="12"/>
          <c:order val="12"/>
          <c:tx>
            <c:strRef>
              <c:f>'BEP Summary Sens'!$AF$174</c:f>
              <c:strCache>
                <c:ptCount val="1"/>
                <c:pt idx="0">
                  <c:v>AN - Discount Rate</c:v>
                </c:pt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Sens'!$AF$175:$AF$214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36</c:v>
                </c:pt>
                <c:pt idx="13">
                  <c:v>33</c:v>
                </c:pt>
                <c:pt idx="14">
                  <c:v>31</c:v>
                </c:pt>
                <c:pt idx="15">
                  <c:v>38</c:v>
                </c:pt>
                <c:pt idx="16">
                  <c:v>28</c:v>
                </c:pt>
                <c:pt idx="17">
                  <c:v>27</c:v>
                </c:pt>
                <c:pt idx="18">
                  <c:v>25</c:v>
                </c:pt>
                <c:pt idx="19">
                  <c:v>24</c:v>
                </c:pt>
                <c:pt idx="20">
                  <c:v>31</c:v>
                </c:pt>
                <c:pt idx="21">
                  <c:v>24</c:v>
                </c:pt>
                <c:pt idx="22">
                  <c:v>23</c:v>
                </c:pt>
                <c:pt idx="23">
                  <c:v>22</c:v>
                </c:pt>
                <c:pt idx="24">
                  <c:v>21</c:v>
                </c:pt>
                <c:pt idx="25">
                  <c:v>23</c:v>
                </c:pt>
                <c:pt idx="26">
                  <c:v>19</c:v>
                </c:pt>
                <c:pt idx="27">
                  <c:v>19</c:v>
                </c:pt>
                <c:pt idx="28">
                  <c:v>18</c:v>
                </c:pt>
                <c:pt idx="29">
                  <c:v>17</c:v>
                </c:pt>
                <c:pt idx="30">
                  <c:v>19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16</c:v>
                </c:pt>
                <c:pt idx="36">
                  <c:v>14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8474361111111122"/>
          <c:w val="1"/>
          <c:h val="0.10328041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6.9417165457974245E-2"/>
          <c:w val="0.84381646385110953"/>
          <c:h val="0.611828518518518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44-4853-BE81-8DFF65CF246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142</c:v>
                </c:pt>
                <c:pt idx="13">
                  <c:v>73</c:v>
                </c:pt>
                <c:pt idx="14">
                  <c:v>51</c:v>
                </c:pt>
                <c:pt idx="15">
                  <c:v>10</c:v>
                </c:pt>
                <c:pt idx="16">
                  <c:v>36</c:v>
                </c:pt>
                <c:pt idx="17">
                  <c:v>29</c:v>
                </c:pt>
                <c:pt idx="18">
                  <c:v>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4-4853-BE81-8DFF65CF246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23</c:v>
                </c:pt>
                <c:pt idx="20">
                  <c:v>27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21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4-4853-BE81-8DFF65CF246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44-4853-BE81-8DFF65CF246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Sens'!$AM$2</c:f>
              <c:strCache>
                <c:ptCount val="1"/>
                <c:pt idx="0">
                  <c:v>GB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Sens'!$AM$3:$AM$42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211</c:v>
                </c:pt>
                <c:pt idx="8">
                  <c:v>86</c:v>
                </c:pt>
                <c:pt idx="9">
                  <c:v>56</c:v>
                </c:pt>
                <c:pt idx="10">
                  <c:v>10</c:v>
                </c:pt>
                <c:pt idx="11">
                  <c:v>36</c:v>
                </c:pt>
                <c:pt idx="12">
                  <c:v>28</c:v>
                </c:pt>
                <c:pt idx="13">
                  <c:v>24</c:v>
                </c:pt>
                <c:pt idx="14">
                  <c:v>21</c:v>
                </c:pt>
                <c:pt idx="15">
                  <c:v>22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13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0</c:v>
                </c:pt>
                <c:pt idx="25">
                  <c:v>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B44-4853-BE81-8DFF65CF2469}"/>
            </c:ext>
          </c:extLst>
        </c:ser>
        <c:ser>
          <c:idx val="4"/>
          <c:order val="4"/>
          <c:tx>
            <c:strRef>
              <c:f>'BEP Summary Sens'!$AM$45</c:f>
              <c:strCache>
                <c:ptCount val="1"/>
                <c:pt idx="0">
                  <c:v>GB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Sens'!$AM$46:$AM$85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128</c:v>
                </c:pt>
                <c:pt idx="7">
                  <c:v>65</c:v>
                </c:pt>
                <c:pt idx="8">
                  <c:v>46</c:v>
                </c:pt>
                <c:pt idx="9">
                  <c:v>36</c:v>
                </c:pt>
                <c:pt idx="10">
                  <c:v>58</c:v>
                </c:pt>
                <c:pt idx="11">
                  <c:v>23</c:v>
                </c:pt>
                <c:pt idx="12">
                  <c:v>19</c:v>
                </c:pt>
                <c:pt idx="13">
                  <c:v>17</c:v>
                </c:pt>
                <c:pt idx="14">
                  <c:v>16</c:v>
                </c:pt>
                <c:pt idx="15">
                  <c:v>14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B44-4853-BE81-8DFF65CF2469}"/>
            </c:ext>
          </c:extLst>
        </c:ser>
        <c:ser>
          <c:idx val="5"/>
          <c:order val="5"/>
          <c:tx>
            <c:strRef>
              <c:f>'BEP Summary Sens'!$AM$88</c:f>
              <c:strCache>
                <c:ptCount val="1"/>
                <c:pt idx="0">
                  <c:v>GB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Sens'!$AM$89:$AM$128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100</c:v>
                </c:pt>
                <c:pt idx="8">
                  <c:v>61</c:v>
                </c:pt>
                <c:pt idx="9">
                  <c:v>45</c:v>
                </c:pt>
                <c:pt idx="10">
                  <c:v>128</c:v>
                </c:pt>
                <c:pt idx="11">
                  <c:v>28</c:v>
                </c:pt>
                <c:pt idx="12">
                  <c:v>24</c:v>
                </c:pt>
                <c:pt idx="13">
                  <c:v>21</c:v>
                </c:pt>
                <c:pt idx="14">
                  <c:v>18</c:v>
                </c:pt>
                <c:pt idx="15">
                  <c:v>18</c:v>
                </c:pt>
                <c:pt idx="16">
                  <c:v>12</c:v>
                </c:pt>
                <c:pt idx="17">
                  <c:v>11</c:v>
                </c:pt>
                <c:pt idx="18">
                  <c:v>11</c:v>
                </c:pt>
                <c:pt idx="19">
                  <c:v>10</c:v>
                </c:pt>
                <c:pt idx="20">
                  <c:v>11</c:v>
                </c:pt>
                <c:pt idx="21">
                  <c:v>9</c:v>
                </c:pt>
                <c:pt idx="22">
                  <c:v>16</c:v>
                </c:pt>
                <c:pt idx="23">
                  <c:v>0</c:v>
                </c:pt>
                <c:pt idx="24">
                  <c:v>0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B44-4853-BE81-8DFF65CF2469}"/>
            </c:ext>
          </c:extLst>
        </c:ser>
        <c:ser>
          <c:idx val="6"/>
          <c:order val="6"/>
          <c:tx>
            <c:strRef>
              <c:f>'BEP Summary Sens'!$AM$131</c:f>
              <c:strCache>
                <c:ptCount val="1"/>
                <c:pt idx="0">
                  <c:v>GB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Sens'!$AM$132:$AM$171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161</c:v>
                </c:pt>
                <c:pt idx="7">
                  <c:v>73</c:v>
                </c:pt>
                <c:pt idx="8">
                  <c:v>50</c:v>
                </c:pt>
                <c:pt idx="9">
                  <c:v>38</c:v>
                </c:pt>
                <c:pt idx="10">
                  <c:v>68</c:v>
                </c:pt>
                <c:pt idx="11">
                  <c:v>24</c:v>
                </c:pt>
                <c:pt idx="12">
                  <c:v>21</c:v>
                </c:pt>
                <c:pt idx="13">
                  <c:v>18</c:v>
                </c:pt>
                <c:pt idx="14">
                  <c:v>17</c:v>
                </c:pt>
                <c:pt idx="15">
                  <c:v>15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44-4853-BE81-8DFF65CF2469}"/>
            </c:ext>
          </c:extLst>
        </c:ser>
        <c:ser>
          <c:idx val="7"/>
          <c:order val="7"/>
          <c:tx>
            <c:strRef>
              <c:f>'BEP Summary Sens'!$AM$174</c:f>
              <c:strCache>
                <c:ptCount val="1"/>
                <c:pt idx="0">
                  <c:v>GB - Discount Rate</c:v>
                </c:pt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Sens'!$AM$175:$AM$214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109</c:v>
                </c:pt>
                <c:pt idx="9">
                  <c:v>63</c:v>
                </c:pt>
                <c:pt idx="10">
                  <c:v>10</c:v>
                </c:pt>
                <c:pt idx="11">
                  <c:v>41</c:v>
                </c:pt>
                <c:pt idx="12">
                  <c:v>31</c:v>
                </c:pt>
                <c:pt idx="13">
                  <c:v>26</c:v>
                </c:pt>
                <c:pt idx="14">
                  <c:v>22</c:v>
                </c:pt>
                <c:pt idx="15">
                  <c:v>25</c:v>
                </c:pt>
                <c:pt idx="16">
                  <c:v>15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10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7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7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B44-4853-BE81-8DFF65CF2469}"/>
            </c:ext>
          </c:extLst>
        </c:ser>
        <c:ser>
          <c:idx val="8"/>
          <c:order val="8"/>
          <c:tx>
            <c:strRef>
              <c:f>'BEP Summary Sens'!$AN$2</c:f>
              <c:strCache>
                <c:ptCount val="1"/>
                <c:pt idx="0">
                  <c:v>AN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Sens'!$AN$3:$AN$42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21</c:v>
                </c:pt>
                <c:pt idx="25">
                  <c:v>0</c:v>
                </c:pt>
                <c:pt idx="26">
                  <c:v>19</c:v>
                </c:pt>
                <c:pt idx="27">
                  <c:v>19</c:v>
                </c:pt>
                <c:pt idx="28">
                  <c:v>18</c:v>
                </c:pt>
                <c:pt idx="29">
                  <c:v>17</c:v>
                </c:pt>
                <c:pt idx="30">
                  <c:v>0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15</c:v>
                </c:pt>
                <c:pt idx="35">
                  <c:v>16</c:v>
                </c:pt>
                <c:pt idx="36">
                  <c:v>14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B44-4853-BE81-8DFF65CF2469}"/>
            </c:ext>
          </c:extLst>
        </c:ser>
        <c:ser>
          <c:idx val="9"/>
          <c:order val="9"/>
          <c:tx>
            <c:strRef>
              <c:f>'BEP Summary Sens'!$AN$45</c:f>
              <c:strCache>
                <c:ptCount val="1"/>
                <c:pt idx="0">
                  <c:v>AN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Sens'!$AN$46:$AN$85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</c:v>
                </c:pt>
                <c:pt idx="19">
                  <c:v>23</c:v>
                </c:pt>
                <c:pt idx="20">
                  <c:v>0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16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16</c:v>
                </c:pt>
                <c:pt idx="30">
                  <c:v>17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B44-4853-BE81-8DFF65CF2469}"/>
            </c:ext>
          </c:extLst>
        </c:ser>
        <c:ser>
          <c:idx val="10"/>
          <c:order val="10"/>
          <c:tx>
            <c:strRef>
              <c:f>'BEP Summary Sens'!$AN$88</c:f>
              <c:strCache>
                <c:ptCount val="1"/>
                <c:pt idx="0">
                  <c:v>AN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Sens'!$AN$89:$AN$128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19</c:v>
                </c:pt>
                <c:pt idx="24">
                  <c:v>18</c:v>
                </c:pt>
                <c:pt idx="26">
                  <c:v>16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0">
                  <c:v>16</c:v>
                </c:pt>
                <c:pt idx="31">
                  <c:v>14</c:v>
                </c:pt>
                <c:pt idx="32">
                  <c:v>14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B44-4853-BE81-8DFF65CF2469}"/>
            </c:ext>
          </c:extLst>
        </c:ser>
        <c:ser>
          <c:idx val="11"/>
          <c:order val="11"/>
          <c:tx>
            <c:strRef>
              <c:f>'BEP Summary Sens'!$AN$131</c:f>
              <c:strCache>
                <c:ptCount val="1"/>
                <c:pt idx="0">
                  <c:v>AN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Sens'!$AN$132:$AN$171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B44-4853-BE81-8DFF65CF2469}"/>
            </c:ext>
          </c:extLst>
        </c:ser>
        <c:ser>
          <c:idx val="12"/>
          <c:order val="12"/>
          <c:tx>
            <c:strRef>
              <c:f>'BEP Summary Sens'!$AN$174</c:f>
              <c:strCache>
                <c:ptCount val="1"/>
                <c:pt idx="0">
                  <c:v>AN - Discount Rate</c:v>
                </c:pt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Sens'!$AN$175:$AN$214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13</c:v>
                </c:pt>
                <c:pt idx="28">
                  <c:v>18</c:v>
                </c:pt>
                <c:pt idx="29">
                  <c:v>17</c:v>
                </c:pt>
                <c:pt idx="30">
                  <c:v>0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16</c:v>
                </c:pt>
                <c:pt idx="36">
                  <c:v>14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9843687175895259"/>
          <c:w val="0.99798152777777782"/>
          <c:h val="8.9586975657274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SHP_GB" textlink="">
      <xdr:nvSpPr>
        <xdr:cNvPr id="2" name="Rounded Rectangle 1">
          <a:extLst>
            <a:ext uri="{FF2B5EF4-FFF2-40B4-BE49-F238E27FC236}">
              <a16:creationId xmlns:a16="http://schemas.microsoft.com/office/drawing/2014/main" id="{5D97C63F-D1BF-4EFE-A6C3-AE4E7A468568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FBE08B-064B-4A27-9503-B66094770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65BF993F-6B7A-41E8-90F2-B763070F628F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7953A5-AE24-4D51-A63B-435A1B8B0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4329E885-AAAD-42F8-A3FF-71E8466AC169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91CE34-4C5B-44BA-B185-B3EC4C2C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BEP_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12253" y="6582148"/>
          <a:ext cx="7536997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68CB57-C914-4601-8E1D-502732650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864052</xdr:colOff>
      <xdr:row>32</xdr:row>
      <xdr:rowOff>41450</xdr:rowOff>
    </xdr:from>
    <xdr:to>
      <xdr:col>23</xdr:col>
      <xdr:colOff>685124</xdr:colOff>
      <xdr:row>51</xdr:row>
      <xdr:rowOff>21950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7CE41C6-456E-14EA-2ABF-6B1BD47B8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0.19804</cdr:x>
      <cdr:y>0.31209</cdr:y>
    </cdr:from>
    <cdr:to>
      <cdr:x>0.3648</cdr:x>
      <cdr:y>0.43828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2168299-7CBC-596A-CF03-E4795E7FCB3D}"/>
            </a:ext>
          </a:extLst>
        </cdr:cNvPr>
        <cdr:cNvSpPr/>
      </cdr:nvSpPr>
      <cdr:spPr>
        <a:xfrm xmlns:a="http://schemas.openxmlformats.org/drawingml/2006/main">
          <a:off x="1070255" y="1123532"/>
          <a:ext cx="901212" cy="45426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BEP</a:t>
          </a:r>
          <a:r>
            <a:rPr lang="en-US" sz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at 55 properties</a:t>
          </a:r>
          <a:endParaRPr lang="en-US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0.28074</cdr:x>
      <cdr:y>0.44235</cdr:y>
    </cdr:from>
    <cdr:to>
      <cdr:x>0.30379</cdr:x>
      <cdr:y>0.54411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48FFBAD-8584-8F3A-285D-18BD882E739F}"/>
            </a:ext>
          </a:extLst>
        </cdr:cNvPr>
        <cdr:cNvCxnSpPr/>
      </cdr:nvCxnSpPr>
      <cdr:spPr>
        <a:xfrm xmlns:a="http://schemas.openxmlformats.org/drawingml/2006/main">
          <a:off x="1517198" y="1592454"/>
          <a:ext cx="124558" cy="366346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BE6C98BF-17E7-49CA-8F01-CE0AF8B9B483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234044</xdr:rowOff>
    </xdr:from>
    <xdr:to>
      <xdr:col>38</xdr:col>
      <xdr:colOff>215678</xdr:colOff>
      <xdr:row>20</xdr:row>
      <xdr:rowOff>132901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F00BC-9D24-48F7-881C-F8086E743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0.4377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5"/>
          <a:ext cx="817776" cy="8164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054B1698-702C-4ECF-9756-8BD8ADC41FFE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E6F685-6BD1-4833-88BE-D65198D8F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0.44904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6"/>
          <a:ext cx="817776" cy="857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</xdr:row>
      <xdr:rowOff>0</xdr:rowOff>
    </xdr:from>
    <xdr:to>
      <xdr:col>32</xdr:col>
      <xdr:colOff>494400</xdr:colOff>
      <xdr:row>23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AAC039-BFB4-418E-9E5C-6A6564390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172793</xdr:colOff>
      <xdr:row>27</xdr:row>
      <xdr:rowOff>149087</xdr:rowOff>
    </xdr:from>
    <xdr:to>
      <xdr:col>33</xdr:col>
      <xdr:colOff>56279</xdr:colOff>
      <xdr:row>50</xdr:row>
      <xdr:rowOff>87587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BD6E73-9A02-4192-9107-45B6B18C3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560295</xdr:colOff>
      <xdr:row>1</xdr:row>
      <xdr:rowOff>11206</xdr:rowOff>
    </xdr:from>
    <xdr:to>
      <xdr:col>45</xdr:col>
      <xdr:colOff>405338</xdr:colOff>
      <xdr:row>22</xdr:row>
      <xdr:rowOff>140206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9B8977D-3192-44FA-801D-062671513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612913</xdr:colOff>
      <xdr:row>28</xdr:row>
      <xdr:rowOff>0</xdr:rowOff>
    </xdr:from>
    <xdr:to>
      <xdr:col>45</xdr:col>
      <xdr:colOff>457956</xdr:colOff>
      <xdr:row>49</xdr:row>
      <xdr:rowOff>129000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6A06CB-5BB3-44A7-8355-4F945A523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0.90495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09391"/>
          <a:ext cx="6186055" cy="4106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</a:t>
          </a:r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ASHP always better</a:t>
          </a: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DH-ASHP is 905, not included for illustration clarity reasons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0.16283</cdr:x>
      <cdr:y>0.64984</cdr:y>
    </cdr:from>
    <cdr:to>
      <cdr:x>0.19035</cdr:x>
      <cdr:y>0.69531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1168607" y="2806820"/>
          <a:ext cx="196433" cy="1974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0.16289</cdr:x>
      <cdr:y>0.6283</cdr:y>
    </cdr:from>
    <cdr:to>
      <cdr:x>0.19041</cdr:x>
      <cdr:y>0.67377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176216" y="2713198"/>
          <a:ext cx="196432" cy="1985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0.18054</cdr:x>
      <cdr:y>0.65007</cdr:y>
    </cdr:from>
    <cdr:to>
      <cdr:x>0.20806</cdr:x>
      <cdr:y>0.69554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295631" y="2807806"/>
          <a:ext cx="196433" cy="197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0.9107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34240"/>
          <a:ext cx="6240057" cy="344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 GB always better</a:t>
          </a:r>
          <a:endParaRPr lang="en-GB" sz="11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DH-GB is 486, not included for illustration clarity reason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0.10462</cdr:x>
      <cdr:y>0.66289</cdr:y>
    </cdr:from>
    <cdr:to>
      <cdr:x>0.13214</cdr:x>
      <cdr:y>0.70836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2798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0.12398</cdr:x>
      <cdr:y>0.66289</cdr:y>
    </cdr:from>
    <cdr:to>
      <cdr:x>0.1515</cdr:x>
      <cdr:y>0.70836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6713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0.14335</cdr:x>
      <cdr:y>0.66289</cdr:y>
    </cdr:from>
    <cdr:to>
      <cdr:x>0.17081</cdr:x>
      <cdr:y>0.70836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0606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0.16265</cdr:x>
      <cdr:y>0.66289</cdr:y>
    </cdr:from>
    <cdr:to>
      <cdr:x>0.19011</cdr:x>
      <cdr:y>0.70836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4477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0.18195</cdr:x>
      <cdr:y>0.66289</cdr:y>
    </cdr:from>
    <cdr:to>
      <cdr:x>0.20947</cdr:x>
      <cdr:y>0.70836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28370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0.20131</cdr:x>
      <cdr:y>0.66289</cdr:y>
    </cdr:from>
    <cdr:to>
      <cdr:x>0.22883</cdr:x>
      <cdr:y>0.70836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22862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0.22068</cdr:x>
      <cdr:y>0.66289</cdr:y>
    </cdr:from>
    <cdr:to>
      <cdr:x>0.2482</cdr:x>
      <cdr:y>0.70836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62014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0.24004</cdr:x>
      <cdr:y>0.66289</cdr:y>
    </cdr:from>
    <cdr:to>
      <cdr:x>0.26756</cdr:x>
      <cdr:y>0.70836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0116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0.2594</cdr:x>
      <cdr:y>0.66289</cdr:y>
    </cdr:from>
    <cdr:to>
      <cdr:x>0.28692</cdr:x>
      <cdr:y>0.70836</cdr:y>
    </cdr:to>
    <cdr:sp macro="" textlink="">
      <cdr:nvSpPr>
        <cdr:cNvPr id="13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84031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0.27877</cdr:x>
      <cdr:y>0.66289</cdr:y>
    </cdr:from>
    <cdr:to>
      <cdr:x>0.30629</cdr:x>
      <cdr:y>0.70836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BE64FF50-5FFA-4DAF-8675-491AAEBF2CE5}"/>
            </a:ext>
          </a:extLst>
        </cdr:cNvPr>
        <cdr:cNvSpPr txBox="1"/>
      </cdr:nvSpPr>
      <cdr:spPr>
        <a:xfrm xmlns:a="http://schemas.openxmlformats.org/drawingml/2006/main" rot="16200000">
          <a:off x="197947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0.33577</cdr:x>
      <cdr:y>0.66408</cdr:y>
    </cdr:from>
    <cdr:to>
      <cdr:x>0.36329</cdr:x>
      <cdr:y>0.70955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391233" y="3609836"/>
          <a:ext cx="245523" cy="1979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0.37526</cdr:x>
      <cdr:y>0.66408</cdr:y>
    </cdr:from>
    <cdr:to>
      <cdr:x>0.40278</cdr:x>
      <cdr:y>0.70955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675264" y="3609836"/>
          <a:ext cx="245523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0.35279</cdr:x>
      <cdr:y>0.62114</cdr:y>
    </cdr:from>
    <cdr:to>
      <cdr:x>0.38031</cdr:x>
      <cdr:y>0.72089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14F9EAB3-94DC-402A-9D78-632165D4CAC0}"/>
            </a:ext>
          </a:extLst>
        </cdr:cNvPr>
        <cdr:cNvSpPr txBox="1"/>
      </cdr:nvSpPr>
      <cdr:spPr>
        <a:xfrm xmlns:a="http://schemas.openxmlformats.org/drawingml/2006/main" rot="16200000">
          <a:off x="2367092" y="3524511"/>
          <a:ext cx="538635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wordArtVert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0.33488</cdr:x>
      <cdr:y>0.64567</cdr:y>
    </cdr:from>
    <cdr:to>
      <cdr:x>0.3624</cdr:x>
      <cdr:y>0.69113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F5FF08FE-4273-4A4E-8FBA-DE439C5BD2A7}"/>
            </a:ext>
          </a:extLst>
        </cdr:cNvPr>
        <cdr:cNvSpPr txBox="1"/>
      </cdr:nvSpPr>
      <cdr:spPr>
        <a:xfrm xmlns:a="http://schemas.openxmlformats.org/drawingml/2006/main" rot="16200000">
          <a:off x="2397287" y="2916158"/>
          <a:ext cx="205047" cy="1973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0.4705</cdr:x>
      <cdr:y>0.66257</cdr:y>
    </cdr:from>
    <cdr:to>
      <cdr:x>0.49802</cdr:x>
      <cdr:y>0.70804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9FD0E6C5-FA6A-4164-8441-546191682574}"/>
            </a:ext>
          </a:extLst>
        </cdr:cNvPr>
        <cdr:cNvSpPr txBox="1"/>
      </cdr:nvSpPr>
      <cdr:spPr>
        <a:xfrm xmlns:a="http://schemas.openxmlformats.org/drawingml/2006/main" rot="16200000">
          <a:off x="3395464" y="2861257"/>
          <a:ext cx="196418" cy="1985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187709</xdr:colOff>
      <xdr:row>1</xdr:row>
      <xdr:rowOff>106188</xdr:rowOff>
    </xdr:from>
    <xdr:to>
      <xdr:col>60</xdr:col>
      <xdr:colOff>141650</xdr:colOff>
      <xdr:row>20</xdr:row>
      <xdr:rowOff>19356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34AC7C-58DE-4212-BC06-766FF073B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54428</xdr:rowOff>
    </xdr:from>
    <xdr:to>
      <xdr:col>2</xdr:col>
      <xdr:colOff>1</xdr:colOff>
      <xdr:row>15</xdr:row>
      <xdr:rowOff>121664</xdr:rowOff>
    </xdr:to>
    <xdr:sp macro="[0]!Environmental" textlink="">
      <xdr:nvSpPr>
        <xdr:cNvPr id="4" name="Rounded Rectangle 1">
          <a:extLst>
            <a:ext uri="{FF2B5EF4-FFF2-40B4-BE49-F238E27FC236}">
              <a16:creationId xmlns:a16="http://schemas.microsoft.com/office/drawing/2014/main" id="{C779F3C1-BF6F-406E-A744-F58C3A674CB7}"/>
            </a:ext>
          </a:extLst>
        </xdr:cNvPr>
        <xdr:cNvSpPr/>
      </xdr:nvSpPr>
      <xdr:spPr>
        <a:xfrm>
          <a:off x="0" y="1342571"/>
          <a:ext cx="1415144" cy="1518664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51</xdr:col>
      <xdr:colOff>360382</xdr:colOff>
      <xdr:row>19</xdr:row>
      <xdr:rowOff>103084</xdr:rowOff>
    </xdr:from>
    <xdr:to>
      <xdr:col>60</xdr:col>
      <xdr:colOff>316797</xdr:colOff>
      <xdr:row>38</xdr:row>
      <xdr:rowOff>31094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509A7F-1F18-438B-BFB8-251BB41F3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24</xdr:row>
      <xdr:rowOff>0</xdr:rowOff>
    </xdr:from>
    <xdr:to>
      <xdr:col>36</xdr:col>
      <xdr:colOff>546058</xdr:colOff>
      <xdr:row>42</xdr:row>
      <xdr:rowOff>106141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68FE04-314F-4DA2-B6A6-FA291A21F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616858</xdr:colOff>
      <xdr:row>24</xdr:row>
      <xdr:rowOff>9072</xdr:rowOff>
    </xdr:from>
    <xdr:to>
      <xdr:col>45</xdr:col>
      <xdr:colOff>573273</xdr:colOff>
      <xdr:row>42</xdr:row>
      <xdr:rowOff>115213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F6FCD-5994-427E-901E-D5A9268A6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201705</xdr:colOff>
      <xdr:row>24</xdr:row>
      <xdr:rowOff>11206</xdr:rowOff>
    </xdr:from>
    <xdr:to>
      <xdr:col>12</xdr:col>
      <xdr:colOff>896469</xdr:colOff>
      <xdr:row>32</xdr:row>
      <xdr:rowOff>78442</xdr:rowOff>
    </xdr:to>
    <xdr:sp macro="[0]!AHD" textlink="">
      <xdr:nvSpPr>
        <xdr:cNvPr id="9" name="Rounded Rectangle 1">
          <a:extLst>
            <a:ext uri="{FF2B5EF4-FFF2-40B4-BE49-F238E27FC236}">
              <a16:creationId xmlns:a16="http://schemas.microsoft.com/office/drawing/2014/main" id="{03660D39-D1EC-4CD4-AD39-90F4C94A4624}"/>
            </a:ext>
          </a:extLst>
        </xdr:cNvPr>
        <xdr:cNvSpPr/>
      </xdr:nvSpPr>
      <xdr:spPr>
        <a:xfrm>
          <a:off x="8852646" y="4784912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941294</xdr:colOff>
      <xdr:row>3</xdr:row>
      <xdr:rowOff>124383</xdr:rowOff>
    </xdr:from>
    <xdr:to>
      <xdr:col>21</xdr:col>
      <xdr:colOff>88411</xdr:colOff>
      <xdr:row>21</xdr:row>
      <xdr:rowOff>160912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99AB2A-26FF-474A-9087-737C9E938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19</xdr:row>
      <xdr:rowOff>156881</xdr:rowOff>
    </xdr:from>
    <xdr:to>
      <xdr:col>12</xdr:col>
      <xdr:colOff>638735</xdr:colOff>
      <xdr:row>27</xdr:row>
      <xdr:rowOff>0</xdr:rowOff>
    </xdr:to>
    <xdr:sp macro="[0]!Density" textlink="">
      <xdr:nvSpPr>
        <xdr:cNvPr id="7" name="Rounded Rectangle 1">
          <a:extLst>
            <a:ext uri="{FF2B5EF4-FFF2-40B4-BE49-F238E27FC236}">
              <a16:creationId xmlns:a16="http://schemas.microsoft.com/office/drawing/2014/main" id="{1B96F1B0-128F-46AD-B8C2-A977BC90D600}"/>
            </a:ext>
          </a:extLst>
        </xdr:cNvPr>
        <xdr:cNvSpPr/>
      </xdr:nvSpPr>
      <xdr:spPr>
        <a:xfrm>
          <a:off x="8830235" y="4728881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9</xdr:col>
      <xdr:colOff>851645</xdr:colOff>
      <xdr:row>28</xdr:row>
      <xdr:rowOff>90766</xdr:rowOff>
    </xdr:from>
    <xdr:to>
      <xdr:col>15</xdr:col>
      <xdr:colOff>245292</xdr:colOff>
      <xdr:row>47</xdr:row>
      <xdr:rowOff>71266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D439A-70A6-43D8-B769-F53F39637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493058</xdr:colOff>
      <xdr:row>24</xdr:row>
      <xdr:rowOff>134471</xdr:rowOff>
    </xdr:from>
    <xdr:to>
      <xdr:col>13</xdr:col>
      <xdr:colOff>302558</xdr:colOff>
      <xdr:row>32</xdr:row>
      <xdr:rowOff>44824</xdr:rowOff>
    </xdr:to>
    <xdr:sp macro="[0]!Connections" textlink="">
      <xdr:nvSpPr>
        <xdr:cNvPr id="4" name="Rounded Rectangle 1">
          <a:extLst>
            <a:ext uri="{FF2B5EF4-FFF2-40B4-BE49-F238E27FC236}">
              <a16:creationId xmlns:a16="http://schemas.microsoft.com/office/drawing/2014/main" id="{EE748D72-E141-4C1C-A4A6-AB5E2B5E5859}"/>
            </a:ext>
          </a:extLst>
        </xdr:cNvPr>
        <xdr:cNvSpPr/>
      </xdr:nvSpPr>
      <xdr:spPr>
        <a:xfrm>
          <a:off x="7250205" y="5042647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15</xdr:col>
      <xdr:colOff>252132</xdr:colOff>
      <xdr:row>3</xdr:row>
      <xdr:rowOff>145677</xdr:rowOff>
    </xdr:from>
    <xdr:to>
      <xdr:col>24</xdr:col>
      <xdr:colOff>206073</xdr:colOff>
      <xdr:row>22</xdr:row>
      <xdr:rowOff>58942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A5DD32-E9D2-48FF-9D23-E833003DE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246530</xdr:colOff>
      <xdr:row>19</xdr:row>
      <xdr:rowOff>123265</xdr:rowOff>
    </xdr:from>
    <xdr:to>
      <xdr:col>12</xdr:col>
      <xdr:colOff>997324</xdr:colOff>
      <xdr:row>27</xdr:row>
      <xdr:rowOff>33618</xdr:rowOff>
    </xdr:to>
    <xdr:sp macro="[0]!properties" textlink="">
      <xdr:nvSpPr>
        <xdr:cNvPr id="8" name="Rounded Rectangle 1">
          <a:extLst>
            <a:ext uri="{FF2B5EF4-FFF2-40B4-BE49-F238E27FC236}">
              <a16:creationId xmlns:a16="http://schemas.microsoft.com/office/drawing/2014/main" id="{4089AEB4-335E-47B8-938B-84C0D72504BB}"/>
            </a:ext>
          </a:extLst>
        </xdr:cNvPr>
        <xdr:cNvSpPr/>
      </xdr:nvSpPr>
      <xdr:spPr>
        <a:xfrm>
          <a:off x="8897471" y="3978089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1339100</xdr:colOff>
      <xdr:row>3</xdr:row>
      <xdr:rowOff>100854</xdr:rowOff>
    </xdr:from>
    <xdr:to>
      <xdr:col>21</xdr:col>
      <xdr:colOff>486217</xdr:colOff>
      <xdr:row>21</xdr:row>
      <xdr:rowOff>137383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3DE40C-1314-41AC-A735-FAA5B50C7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843644</xdr:colOff>
      <xdr:row>16</xdr:row>
      <xdr:rowOff>54426</xdr:rowOff>
    </xdr:from>
    <xdr:to>
      <xdr:col>9</xdr:col>
      <xdr:colOff>538169</xdr:colOff>
      <xdr:row>35</xdr:row>
      <xdr:rowOff>34926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1</xdr:col>
      <xdr:colOff>78441</xdr:colOff>
      <xdr:row>25</xdr:row>
      <xdr:rowOff>67236</xdr:rowOff>
    </xdr:to>
    <xdr:sp macro="[0]!Consumer_Class" textlink="">
      <xdr:nvSpPr>
        <xdr:cNvPr id="3" name="Rounded Rectangle 1">
          <a:extLst>
            <a:ext uri="{FF2B5EF4-FFF2-40B4-BE49-F238E27FC236}">
              <a16:creationId xmlns:a16="http://schemas.microsoft.com/office/drawing/2014/main" id="{9FF3A3E4-6A0B-4985-883B-4F67460AB269}"/>
            </a:ext>
          </a:extLst>
        </xdr:cNvPr>
        <xdr:cNvSpPr/>
      </xdr:nvSpPr>
      <xdr:spPr>
        <a:xfrm>
          <a:off x="0" y="3347357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922276</xdr:colOff>
      <xdr:row>53</xdr:row>
      <xdr:rowOff>20307</xdr:rowOff>
    </xdr:from>
    <xdr:to>
      <xdr:col>5</xdr:col>
      <xdr:colOff>1012585</xdr:colOff>
      <xdr:row>72</xdr:row>
      <xdr:rowOff>110491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2036A9-F3DA-4D4F-BF6E-7A7A737DE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142875</xdr:colOff>
      <xdr:row>11</xdr:row>
      <xdr:rowOff>63500</xdr:rowOff>
    </xdr:from>
    <xdr:to>
      <xdr:col>25</xdr:col>
      <xdr:colOff>557901</xdr:colOff>
      <xdr:row>30</xdr:row>
      <xdr:rowOff>34929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013A22-E2C0-4A54-8DDB-689871758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1016000</xdr:colOff>
      <xdr:row>32</xdr:row>
      <xdr:rowOff>117928</xdr:rowOff>
    </xdr:from>
    <xdr:to>
      <xdr:col>5</xdr:col>
      <xdr:colOff>691250</xdr:colOff>
      <xdr:row>51</xdr:row>
      <xdr:rowOff>98428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FCED0C-11F0-4A70-A69F-E8563CF7E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8B4FB9E9-6E72-467C-BEA8-45074ED3AF52}"/>
            </a:ext>
          </a:extLst>
        </xdr:cNvPr>
        <xdr:cNvSpPr/>
      </xdr:nvSpPr>
      <xdr:spPr>
        <a:xfrm>
          <a:off x="5513614" y="6553573"/>
          <a:ext cx="7532915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83343D-CBA6-4D65-8125-203B80387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6884055-F27E-47C7-8D63-6778B5B3079E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72672E-2CC7-4B85-AEDD-574BF661F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8632CFFA-2C7C-44E1-A348-90B4A4346C4D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3B277B-B334-4698-9769-EAA768B85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1295F68-A1E8-4274-B10F-7C30A870A2B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378FD2-EE0A-47F0-8D31-2AA7382B4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19982CA9-9C67-4EFE-94E3-089D6135DA2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6DA21C-93C0-4CD7-A05F-71457F5B1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350745</xdr:colOff>
      <xdr:row>1</xdr:row>
      <xdr:rowOff>96931</xdr:rowOff>
    </xdr:from>
    <xdr:to>
      <xdr:col>55</xdr:col>
      <xdr:colOff>33863</xdr:colOff>
      <xdr:row>23</xdr:row>
      <xdr:rowOff>35431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42421F-3260-4729-8618-B594F02BC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69988</xdr:colOff>
      <xdr:row>25</xdr:row>
      <xdr:rowOff>28575</xdr:rowOff>
    </xdr:from>
    <xdr:to>
      <xdr:col>54</xdr:col>
      <xdr:colOff>362706</xdr:colOff>
      <xdr:row>46</xdr:row>
      <xdr:rowOff>157575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39BBA0-C608-4014-9209-99228314F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56</xdr:col>
      <xdr:colOff>78441</xdr:colOff>
      <xdr:row>1</xdr:row>
      <xdr:rowOff>0</xdr:rowOff>
    </xdr:from>
    <xdr:to>
      <xdr:col>68</xdr:col>
      <xdr:colOff>17029</xdr:colOff>
      <xdr:row>28</xdr:row>
      <xdr:rowOff>66000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4110F3-5EB3-43F7-80F3-8ADCCB1AE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56</xdr:col>
      <xdr:colOff>168088</xdr:colOff>
      <xdr:row>30</xdr:row>
      <xdr:rowOff>168086</xdr:rowOff>
    </xdr:from>
    <xdr:to>
      <xdr:col>68</xdr:col>
      <xdr:colOff>106676</xdr:colOff>
      <xdr:row>58</xdr:row>
      <xdr:rowOff>43586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B117FC-CE2D-467A-98F3-1BAAECA9B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1322060/Win7/Desktop/Copy%20of%20Orestis%20Model%200A%20-%20Thesis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t Demand Input Data"/>
      <sheetName val="Demand Profiles"/>
      <sheetName val="Heat Demand Summary"/>
      <sheetName val="Peak Demand"/>
      <sheetName val="DWH Diversification Factor"/>
      <sheetName val="Ramboll Technical"/>
      <sheetName val="Ramboll Past Projects"/>
      <sheetName val="Degree Days"/>
      <sheetName val="Pipe Sizing"/>
      <sheetName val="Emissions"/>
      <sheetName val="Network Costs"/>
      <sheetName val="Technology Costs"/>
      <sheetName val="DH Costs"/>
      <sheetName val="Output"/>
      <sheetName val="Break off point vs density"/>
    </sheetNames>
    <sheetDataSet>
      <sheetData sheetId="0" refreshError="1"/>
      <sheetData sheetId="1" refreshError="1"/>
      <sheetData sheetId="2">
        <row r="4">
          <cell r="B4" t="str">
            <v>Residential</v>
          </cell>
        </row>
        <row r="5">
          <cell r="B5" t="str">
            <v>Office</v>
          </cell>
        </row>
        <row r="6">
          <cell r="B6" t="str">
            <v>Retail</v>
          </cell>
        </row>
        <row r="7">
          <cell r="B7" t="str">
            <v>Restaurant/pub/bar</v>
          </cell>
        </row>
        <row r="8">
          <cell r="B8" t="str">
            <v>Education</v>
          </cell>
        </row>
        <row r="9">
          <cell r="B9" t="str">
            <v>Public/Community</v>
          </cell>
        </row>
        <row r="10">
          <cell r="B10" t="str">
            <v>Hotel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restis Angelidis (PGR)" id="{CC6B9DF0-40D4-43DF-9A27-48CF49F5668C}" userId="S::2072680A@student.gla.ac.uk::cf006006-3302-4230-86fd-992cfa59d07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3" dT="2023-03-03T14:41:10.87" personId="{CC6B9DF0-40D4-43DF-9A27-48CF49F5668C}" id="{36003C06-38C7-4E66-8406-59BA3354BE96}">
    <text xml:space="preserve">249
</text>
  </threadedComment>
  <threadedComment ref="AM137" dT="2023-03-03T16:03:33.78" personId="{CC6B9DF0-40D4-43DF-9A27-48CF49F5668C}" id="{E1238718-1ECD-4D8A-AF6F-FBE5B15BF82A}">
    <text xml:space="preserve">302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19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69AF-1499-4AC5-B46C-A9646EF83E02}">
  <sheetPr codeName="Sheet19">
    <tabColor theme="6" tint="-0.499984740745262"/>
  </sheetPr>
  <dimension ref="A1:AF354"/>
  <sheetViews>
    <sheetView topLeftCell="I1" zoomScale="55" zoomScaleNormal="55" workbookViewId="0">
      <selection activeCell="R27" sqref="R27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41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</row>
    <row r="8" spans="1:29" x14ac:dyDescent="0.3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25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</row>
    <row r="9" spans="1:29" x14ac:dyDescent="0.3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</row>
    <row r="10" spans="1:29" x14ac:dyDescent="0.3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50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</row>
    <row r="11" spans="1:29" ht="15" thickBot="1" x14ac:dyDescent="0.4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75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15" thickBot="1" x14ac:dyDescent="0.4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10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3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25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3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3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50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" thickBot="1" x14ac:dyDescent="0.4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75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" thickBot="1" x14ac:dyDescent="0.4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3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</row>
    <row r="26" spans="2:29" x14ac:dyDescent="0.3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</row>
    <row r="27" spans="2:29" x14ac:dyDescent="0.3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</row>
    <row r="28" spans="2:29" x14ac:dyDescent="0.3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</row>
    <row r="29" spans="2:29" x14ac:dyDescent="0.3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</row>
    <row r="30" spans="2:29" x14ac:dyDescent="0.3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</row>
    <row r="31" spans="2:29" x14ac:dyDescent="0.3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</row>
    <row r="32" spans="2:29" x14ac:dyDescent="0.3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</row>
    <row r="33" spans="2:15" x14ac:dyDescent="0.3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</row>
    <row r="34" spans="2:15" x14ac:dyDescent="0.3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</row>
    <row r="35" spans="2:15" x14ac:dyDescent="0.3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</row>
    <row r="36" spans="2:15" x14ac:dyDescent="0.3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</row>
    <row r="37" spans="2:15" x14ac:dyDescent="0.3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</row>
    <row r="38" spans="2:15" x14ac:dyDescent="0.3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</row>
    <row r="39" spans="2:15" x14ac:dyDescent="0.3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</row>
    <row r="40" spans="2:15" x14ac:dyDescent="0.3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</row>
    <row r="41" spans="2:15" x14ac:dyDescent="0.3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15" x14ac:dyDescent="0.3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15" x14ac:dyDescent="0.3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15" x14ac:dyDescent="0.3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15" x14ac:dyDescent="0.3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15" x14ac:dyDescent="0.3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15" x14ac:dyDescent="0.3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15" x14ac:dyDescent="0.3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3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3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3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3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3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3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3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3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3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3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3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3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3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3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3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3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3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3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3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3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3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3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3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3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3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3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3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3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3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3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3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AB79" s="29"/>
      <c r="AC79" s="29"/>
    </row>
    <row r="80" spans="2:29" x14ac:dyDescent="0.3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AB80" s="29"/>
      <c r="AC80" s="29"/>
    </row>
    <row r="81" spans="2:29" x14ac:dyDescent="0.3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AB81" s="29"/>
      <c r="AC81" s="29"/>
    </row>
    <row r="82" spans="2:29" x14ac:dyDescent="0.3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AB82" s="29"/>
      <c r="AC82" s="29"/>
    </row>
    <row r="83" spans="2:29" x14ac:dyDescent="0.3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AB83" s="29"/>
      <c r="AC83" s="29"/>
    </row>
    <row r="84" spans="2:29" x14ac:dyDescent="0.3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</row>
    <row r="85" spans="2:29" x14ac:dyDescent="0.3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3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3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3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3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3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  <c r="V90" s="29"/>
      <c r="W90" s="29"/>
      <c r="X90" s="29"/>
      <c r="Y90" s="29"/>
      <c r="Z90" s="29"/>
      <c r="AA90" s="29"/>
    </row>
    <row r="91" spans="2:29" x14ac:dyDescent="0.3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  <c r="V91" s="29"/>
      <c r="W91" s="29"/>
      <c r="X91" s="29"/>
      <c r="Y91" s="29"/>
      <c r="Z91" s="29"/>
      <c r="AA91" s="29"/>
    </row>
    <row r="92" spans="2:29" x14ac:dyDescent="0.3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  <c r="V92" s="29"/>
      <c r="W92" s="29"/>
      <c r="X92" s="29"/>
      <c r="Y92" s="29"/>
      <c r="Z92" s="29"/>
      <c r="AA92" s="29"/>
    </row>
    <row r="93" spans="2:29" x14ac:dyDescent="0.3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  <c r="V93" s="29"/>
      <c r="W93" s="29"/>
      <c r="X93" s="29"/>
      <c r="Y93" s="29"/>
      <c r="Z93" s="29"/>
      <c r="AA93" s="29"/>
    </row>
    <row r="94" spans="2:29" x14ac:dyDescent="0.3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  <c r="V94" s="29"/>
      <c r="W94" s="29"/>
      <c r="X94" s="29"/>
      <c r="Y94" s="29"/>
      <c r="Z94" s="29"/>
      <c r="AA94" s="29"/>
    </row>
    <row r="95" spans="2:29" x14ac:dyDescent="0.3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3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3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3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3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3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3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3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3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3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3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3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3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3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3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3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3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3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3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3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3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3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3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3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3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3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3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3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3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3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3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3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3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3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3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3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3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3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3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3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3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3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3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3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3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3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3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3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3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3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3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3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3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3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3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3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3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3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3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3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3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3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3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3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3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3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3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3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3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3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3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3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3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3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3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3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3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3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3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3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3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3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3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3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3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3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3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3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3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3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3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3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3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3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3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3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3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3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3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3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3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3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3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3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35">
      <c r="B199" s="37">
        <v>195</v>
      </c>
    </row>
    <row r="200" spans="2:14" x14ac:dyDescent="0.35">
      <c r="B200" s="37">
        <v>196</v>
      </c>
    </row>
    <row r="201" spans="2:14" x14ac:dyDescent="0.35">
      <c r="B201" s="37">
        <v>197</v>
      </c>
    </row>
    <row r="202" spans="2:14" x14ac:dyDescent="0.35">
      <c r="B202" s="37">
        <v>198</v>
      </c>
    </row>
    <row r="203" spans="2:14" x14ac:dyDescent="0.35">
      <c r="B203" s="37">
        <v>199</v>
      </c>
    </row>
    <row r="204" spans="2:14" x14ac:dyDescent="0.35">
      <c r="B204" s="37">
        <v>200</v>
      </c>
    </row>
    <row r="205" spans="2:14" x14ac:dyDescent="0.35">
      <c r="B205" s="37">
        <v>201</v>
      </c>
    </row>
    <row r="206" spans="2:14" x14ac:dyDescent="0.35">
      <c r="B206" s="37">
        <v>202</v>
      </c>
    </row>
    <row r="207" spans="2:14" x14ac:dyDescent="0.35">
      <c r="B207" s="37">
        <v>203</v>
      </c>
    </row>
    <row r="208" spans="2:14" x14ac:dyDescent="0.35">
      <c r="B208" s="37">
        <v>204</v>
      </c>
    </row>
    <row r="209" spans="2:2" x14ac:dyDescent="0.35">
      <c r="B209" s="37">
        <v>205</v>
      </c>
    </row>
    <row r="210" spans="2:2" x14ac:dyDescent="0.35">
      <c r="B210" s="37">
        <v>206</v>
      </c>
    </row>
    <row r="211" spans="2:2" x14ac:dyDescent="0.35">
      <c r="B211" s="37">
        <v>207</v>
      </c>
    </row>
    <row r="212" spans="2:2" x14ac:dyDescent="0.35">
      <c r="B212" s="37">
        <v>208</v>
      </c>
    </row>
    <row r="213" spans="2:2" x14ac:dyDescent="0.35">
      <c r="B213" s="37">
        <v>209</v>
      </c>
    </row>
    <row r="214" spans="2:2" x14ac:dyDescent="0.35">
      <c r="B214" s="37">
        <v>210</v>
      </c>
    </row>
    <row r="215" spans="2:2" x14ac:dyDescent="0.35">
      <c r="B215" s="37">
        <v>211</v>
      </c>
    </row>
    <row r="216" spans="2:2" x14ac:dyDescent="0.35">
      <c r="B216" s="37">
        <v>212</v>
      </c>
    </row>
    <row r="217" spans="2:2" x14ac:dyDescent="0.35">
      <c r="B217" s="37">
        <v>213</v>
      </c>
    </row>
    <row r="218" spans="2:2" x14ac:dyDescent="0.35">
      <c r="B218" s="37">
        <v>214</v>
      </c>
    </row>
    <row r="219" spans="2:2" x14ac:dyDescent="0.35">
      <c r="B219" s="37">
        <v>215</v>
      </c>
    </row>
    <row r="220" spans="2:2" x14ac:dyDescent="0.35">
      <c r="B220" s="37">
        <v>216</v>
      </c>
    </row>
    <row r="221" spans="2:2" x14ac:dyDescent="0.35">
      <c r="B221" s="37">
        <v>217</v>
      </c>
    </row>
    <row r="222" spans="2:2" x14ac:dyDescent="0.35">
      <c r="B222" s="37">
        <v>218</v>
      </c>
    </row>
    <row r="223" spans="2:2" x14ac:dyDescent="0.35">
      <c r="B223" s="37">
        <v>219</v>
      </c>
    </row>
    <row r="224" spans="2:2" x14ac:dyDescent="0.35">
      <c r="B224" s="37">
        <v>220</v>
      </c>
    </row>
    <row r="225" spans="2:2" x14ac:dyDescent="0.35">
      <c r="B225" s="37">
        <v>221</v>
      </c>
    </row>
    <row r="226" spans="2:2" x14ac:dyDescent="0.35">
      <c r="B226" s="37">
        <v>222</v>
      </c>
    </row>
    <row r="227" spans="2:2" x14ac:dyDescent="0.35">
      <c r="B227" s="37">
        <v>223</v>
      </c>
    </row>
    <row r="228" spans="2:2" x14ac:dyDescent="0.35">
      <c r="B228" s="37">
        <v>224</v>
      </c>
    </row>
    <row r="229" spans="2:2" x14ac:dyDescent="0.35">
      <c r="B229" s="37">
        <v>225</v>
      </c>
    </row>
    <row r="230" spans="2:2" x14ac:dyDescent="0.35">
      <c r="B230" s="37">
        <v>226</v>
      </c>
    </row>
    <row r="231" spans="2:2" x14ac:dyDescent="0.35">
      <c r="B231" s="37">
        <v>227</v>
      </c>
    </row>
    <row r="232" spans="2:2" x14ac:dyDescent="0.35">
      <c r="B232" s="37">
        <v>228</v>
      </c>
    </row>
    <row r="233" spans="2:2" x14ac:dyDescent="0.35">
      <c r="B233" s="37">
        <v>229</v>
      </c>
    </row>
    <row r="234" spans="2:2" x14ac:dyDescent="0.35">
      <c r="B234" s="37">
        <v>230</v>
      </c>
    </row>
    <row r="235" spans="2:2" x14ac:dyDescent="0.35">
      <c r="B235" s="37">
        <v>231</v>
      </c>
    </row>
    <row r="236" spans="2:2" x14ac:dyDescent="0.35">
      <c r="B236" s="37">
        <v>232</v>
      </c>
    </row>
    <row r="237" spans="2:2" x14ac:dyDescent="0.35">
      <c r="B237" s="37">
        <v>233</v>
      </c>
    </row>
    <row r="238" spans="2:2" x14ac:dyDescent="0.35">
      <c r="B238" s="37">
        <v>234</v>
      </c>
    </row>
    <row r="239" spans="2:2" x14ac:dyDescent="0.35">
      <c r="B239" s="37">
        <v>235</v>
      </c>
    </row>
    <row r="240" spans="2:2" x14ac:dyDescent="0.35">
      <c r="B240" s="37">
        <v>236</v>
      </c>
    </row>
    <row r="241" spans="2:2" x14ac:dyDescent="0.35">
      <c r="B241" s="37">
        <v>237</v>
      </c>
    </row>
    <row r="242" spans="2:2" x14ac:dyDescent="0.35">
      <c r="B242" s="37">
        <v>238</v>
      </c>
    </row>
    <row r="243" spans="2:2" x14ac:dyDescent="0.35">
      <c r="B243" s="37">
        <v>239</v>
      </c>
    </row>
    <row r="244" spans="2:2" x14ac:dyDescent="0.35">
      <c r="B244" s="37">
        <v>240</v>
      </c>
    </row>
    <row r="245" spans="2:2" x14ac:dyDescent="0.35">
      <c r="B245" s="37">
        <v>241</v>
      </c>
    </row>
    <row r="246" spans="2:2" x14ac:dyDescent="0.35">
      <c r="B246" s="37">
        <v>242</v>
      </c>
    </row>
    <row r="247" spans="2:2" x14ac:dyDescent="0.35">
      <c r="B247" s="37">
        <v>243</v>
      </c>
    </row>
    <row r="248" spans="2:2" x14ac:dyDescent="0.35">
      <c r="B248" s="37">
        <v>244</v>
      </c>
    </row>
    <row r="249" spans="2:2" x14ac:dyDescent="0.35">
      <c r="B249" s="37">
        <v>245</v>
      </c>
    </row>
    <row r="250" spans="2:2" x14ac:dyDescent="0.35">
      <c r="B250" s="37">
        <v>246</v>
      </c>
    </row>
    <row r="251" spans="2:2" x14ac:dyDescent="0.35">
      <c r="B251" s="37">
        <v>247</v>
      </c>
    </row>
    <row r="252" spans="2:2" x14ac:dyDescent="0.35">
      <c r="B252" s="37">
        <v>248</v>
      </c>
    </row>
    <row r="253" spans="2:2" x14ac:dyDescent="0.35">
      <c r="B253" s="37">
        <v>249</v>
      </c>
    </row>
    <row r="254" spans="2:2" x14ac:dyDescent="0.35">
      <c r="B254" s="37">
        <v>250</v>
      </c>
    </row>
    <row r="255" spans="2:2" x14ac:dyDescent="0.35">
      <c r="B255" s="37">
        <v>251</v>
      </c>
    </row>
    <row r="256" spans="2:2" x14ac:dyDescent="0.35">
      <c r="B256" s="37">
        <v>252</v>
      </c>
    </row>
    <row r="257" spans="2:2" x14ac:dyDescent="0.35">
      <c r="B257" s="37">
        <v>253</v>
      </c>
    </row>
    <row r="258" spans="2:2" x14ac:dyDescent="0.35">
      <c r="B258" s="37">
        <v>254</v>
      </c>
    </row>
    <row r="259" spans="2:2" x14ac:dyDescent="0.35">
      <c r="B259" s="37">
        <v>255</v>
      </c>
    </row>
    <row r="260" spans="2:2" x14ac:dyDescent="0.35">
      <c r="B260" s="37">
        <v>256</v>
      </c>
    </row>
    <row r="261" spans="2:2" x14ac:dyDescent="0.35">
      <c r="B261" s="37">
        <v>257</v>
      </c>
    </row>
    <row r="262" spans="2:2" x14ac:dyDescent="0.35">
      <c r="B262" s="37">
        <v>258</v>
      </c>
    </row>
    <row r="263" spans="2:2" x14ac:dyDescent="0.35">
      <c r="B263" s="37">
        <v>259</v>
      </c>
    </row>
    <row r="264" spans="2:2" x14ac:dyDescent="0.35">
      <c r="B264" s="37">
        <v>260</v>
      </c>
    </row>
    <row r="265" spans="2:2" x14ac:dyDescent="0.35">
      <c r="B265" s="37">
        <v>261</v>
      </c>
    </row>
    <row r="266" spans="2:2" x14ac:dyDescent="0.35">
      <c r="B266" s="37">
        <v>262</v>
      </c>
    </row>
    <row r="267" spans="2:2" x14ac:dyDescent="0.35">
      <c r="B267" s="37">
        <v>263</v>
      </c>
    </row>
    <row r="268" spans="2:2" x14ac:dyDescent="0.35">
      <c r="B268" s="37">
        <v>264</v>
      </c>
    </row>
    <row r="269" spans="2:2" x14ac:dyDescent="0.35">
      <c r="B269" s="37">
        <v>265</v>
      </c>
    </row>
    <row r="270" spans="2:2" x14ac:dyDescent="0.35">
      <c r="B270" s="37">
        <v>266</v>
      </c>
    </row>
    <row r="271" spans="2:2" x14ac:dyDescent="0.35">
      <c r="B271" s="37">
        <v>267</v>
      </c>
    </row>
    <row r="272" spans="2:2" x14ac:dyDescent="0.35">
      <c r="B272" s="37">
        <v>268</v>
      </c>
    </row>
    <row r="273" spans="2:2" x14ac:dyDescent="0.35">
      <c r="B273" s="37">
        <v>269</v>
      </c>
    </row>
    <row r="274" spans="2:2" x14ac:dyDescent="0.35">
      <c r="B274" s="37">
        <v>270</v>
      </c>
    </row>
    <row r="275" spans="2:2" x14ac:dyDescent="0.35">
      <c r="B275" s="37">
        <v>271</v>
      </c>
    </row>
    <row r="276" spans="2:2" x14ac:dyDescent="0.35">
      <c r="B276" s="37">
        <v>272</v>
      </c>
    </row>
    <row r="277" spans="2:2" x14ac:dyDescent="0.35">
      <c r="B277" s="37">
        <v>273</v>
      </c>
    </row>
    <row r="278" spans="2:2" x14ac:dyDescent="0.35">
      <c r="B278" s="37">
        <v>274</v>
      </c>
    </row>
    <row r="279" spans="2:2" x14ac:dyDescent="0.35">
      <c r="B279" s="37">
        <v>275</v>
      </c>
    </row>
    <row r="280" spans="2:2" x14ac:dyDescent="0.35">
      <c r="B280" s="37">
        <v>276</v>
      </c>
    </row>
    <row r="281" spans="2:2" x14ac:dyDescent="0.35">
      <c r="B281" s="37">
        <v>277</v>
      </c>
    </row>
    <row r="282" spans="2:2" x14ac:dyDescent="0.35">
      <c r="B282" s="37">
        <v>278</v>
      </c>
    </row>
    <row r="283" spans="2:2" x14ac:dyDescent="0.35">
      <c r="B283" s="37">
        <v>279</v>
      </c>
    </row>
    <row r="284" spans="2:2" x14ac:dyDescent="0.35">
      <c r="B284" s="37">
        <v>280</v>
      </c>
    </row>
    <row r="285" spans="2:2" x14ac:dyDescent="0.35">
      <c r="B285" s="37">
        <v>281</v>
      </c>
    </row>
    <row r="286" spans="2:2" x14ac:dyDescent="0.35">
      <c r="B286" s="37">
        <v>282</v>
      </c>
    </row>
    <row r="287" spans="2:2" x14ac:dyDescent="0.35">
      <c r="B287" s="37">
        <v>283</v>
      </c>
    </row>
    <row r="288" spans="2:2" x14ac:dyDescent="0.35">
      <c r="B288" s="37">
        <v>284</v>
      </c>
    </row>
    <row r="289" spans="2:2" x14ac:dyDescent="0.35">
      <c r="B289" s="37">
        <v>285</v>
      </c>
    </row>
    <row r="290" spans="2:2" x14ac:dyDescent="0.35">
      <c r="B290" s="37">
        <v>286</v>
      </c>
    </row>
    <row r="291" spans="2:2" x14ac:dyDescent="0.35">
      <c r="B291" s="37">
        <v>287</v>
      </c>
    </row>
    <row r="292" spans="2:2" x14ac:dyDescent="0.35">
      <c r="B292" s="37">
        <v>288</v>
      </c>
    </row>
    <row r="293" spans="2:2" x14ac:dyDescent="0.35">
      <c r="B293" s="37">
        <v>289</v>
      </c>
    </row>
    <row r="294" spans="2:2" x14ac:dyDescent="0.35">
      <c r="B294" s="37">
        <v>290</v>
      </c>
    </row>
    <row r="295" spans="2:2" x14ac:dyDescent="0.35">
      <c r="B295" s="37">
        <v>291</v>
      </c>
    </row>
    <row r="296" spans="2:2" x14ac:dyDescent="0.35">
      <c r="B296" s="37">
        <v>292</v>
      </c>
    </row>
    <row r="297" spans="2:2" x14ac:dyDescent="0.35">
      <c r="B297" s="37">
        <v>293</v>
      </c>
    </row>
    <row r="298" spans="2:2" x14ac:dyDescent="0.35">
      <c r="B298" s="37">
        <v>294</v>
      </c>
    </row>
    <row r="299" spans="2:2" x14ac:dyDescent="0.35">
      <c r="B299" s="37">
        <v>295</v>
      </c>
    </row>
    <row r="300" spans="2:2" x14ac:dyDescent="0.35">
      <c r="B300" s="37">
        <v>296</v>
      </c>
    </row>
    <row r="301" spans="2:2" x14ac:dyDescent="0.35">
      <c r="B301" s="37">
        <v>297</v>
      </c>
    </row>
    <row r="302" spans="2:2" x14ac:dyDescent="0.35">
      <c r="B302" s="37">
        <v>298</v>
      </c>
    </row>
    <row r="303" spans="2:2" x14ac:dyDescent="0.35">
      <c r="B303" s="37">
        <v>299</v>
      </c>
    </row>
    <row r="304" spans="2:2" x14ac:dyDescent="0.35">
      <c r="B304" s="37">
        <v>300</v>
      </c>
    </row>
    <row r="305" spans="2:2" x14ac:dyDescent="0.35">
      <c r="B305" s="37">
        <v>301</v>
      </c>
    </row>
    <row r="306" spans="2:2" x14ac:dyDescent="0.35">
      <c r="B306" s="37">
        <v>302</v>
      </c>
    </row>
    <row r="307" spans="2:2" x14ac:dyDescent="0.35">
      <c r="B307" s="37">
        <v>303</v>
      </c>
    </row>
    <row r="308" spans="2:2" x14ac:dyDescent="0.35">
      <c r="B308" s="37">
        <v>304</v>
      </c>
    </row>
    <row r="309" spans="2:2" x14ac:dyDescent="0.35">
      <c r="B309" s="37">
        <v>305</v>
      </c>
    </row>
    <row r="310" spans="2:2" x14ac:dyDescent="0.35">
      <c r="B310" s="37">
        <v>306</v>
      </c>
    </row>
    <row r="311" spans="2:2" x14ac:dyDescent="0.35">
      <c r="B311" s="37">
        <v>307</v>
      </c>
    </row>
    <row r="312" spans="2:2" x14ac:dyDescent="0.35">
      <c r="B312" s="37">
        <v>308</v>
      </c>
    </row>
    <row r="313" spans="2:2" x14ac:dyDescent="0.35">
      <c r="B313" s="37">
        <v>309</v>
      </c>
    </row>
    <row r="314" spans="2:2" x14ac:dyDescent="0.35">
      <c r="B314" s="37">
        <v>310</v>
      </c>
    </row>
    <row r="315" spans="2:2" x14ac:dyDescent="0.35">
      <c r="B315" s="37">
        <v>311</v>
      </c>
    </row>
    <row r="316" spans="2:2" x14ac:dyDescent="0.35">
      <c r="B316" s="37">
        <v>312</v>
      </c>
    </row>
    <row r="317" spans="2:2" x14ac:dyDescent="0.35">
      <c r="B317" s="37">
        <v>313</v>
      </c>
    </row>
    <row r="318" spans="2:2" x14ac:dyDescent="0.35">
      <c r="B318" s="37">
        <v>314</v>
      </c>
    </row>
    <row r="319" spans="2:2" x14ac:dyDescent="0.35">
      <c r="B319" s="37">
        <v>315</v>
      </c>
    </row>
    <row r="320" spans="2:2" x14ac:dyDescent="0.35">
      <c r="B320" s="37">
        <v>316</v>
      </c>
    </row>
    <row r="321" spans="2:2" x14ac:dyDescent="0.35">
      <c r="B321" s="37">
        <v>317</v>
      </c>
    </row>
    <row r="322" spans="2:2" x14ac:dyDescent="0.35">
      <c r="B322" s="37">
        <v>318</v>
      </c>
    </row>
    <row r="323" spans="2:2" x14ac:dyDescent="0.35">
      <c r="B323" s="37">
        <v>319</v>
      </c>
    </row>
    <row r="324" spans="2:2" x14ac:dyDescent="0.35">
      <c r="B324" s="37">
        <v>320</v>
      </c>
    </row>
    <row r="325" spans="2:2" x14ac:dyDescent="0.35">
      <c r="B325" s="37">
        <v>321</v>
      </c>
    </row>
    <row r="326" spans="2:2" x14ac:dyDescent="0.35">
      <c r="B326" s="37">
        <v>322</v>
      </c>
    </row>
    <row r="327" spans="2:2" x14ac:dyDescent="0.35">
      <c r="B327" s="37">
        <v>323</v>
      </c>
    </row>
    <row r="328" spans="2:2" x14ac:dyDescent="0.35">
      <c r="B328" s="37">
        <v>324</v>
      </c>
    </row>
    <row r="329" spans="2:2" x14ac:dyDescent="0.35">
      <c r="B329" s="37">
        <v>325</v>
      </c>
    </row>
    <row r="330" spans="2:2" x14ac:dyDescent="0.35">
      <c r="B330" s="37">
        <v>326</v>
      </c>
    </row>
    <row r="331" spans="2:2" x14ac:dyDescent="0.35">
      <c r="B331" s="37">
        <v>327</v>
      </c>
    </row>
    <row r="332" spans="2:2" x14ac:dyDescent="0.35">
      <c r="B332" s="37">
        <v>328</v>
      </c>
    </row>
    <row r="333" spans="2:2" x14ac:dyDescent="0.35">
      <c r="B333" s="37">
        <v>329</v>
      </c>
    </row>
    <row r="334" spans="2:2" x14ac:dyDescent="0.35">
      <c r="B334" s="37">
        <v>330</v>
      </c>
    </row>
    <row r="335" spans="2:2" x14ac:dyDescent="0.35">
      <c r="B335" s="37">
        <v>331</v>
      </c>
    </row>
    <row r="336" spans="2:2" x14ac:dyDescent="0.35">
      <c r="B336" s="37">
        <v>332</v>
      </c>
    </row>
    <row r="337" spans="2:2" x14ac:dyDescent="0.35">
      <c r="B337" s="37">
        <v>333</v>
      </c>
    </row>
    <row r="338" spans="2:2" x14ac:dyDescent="0.35">
      <c r="B338" s="37">
        <v>334</v>
      </c>
    </row>
    <row r="339" spans="2:2" x14ac:dyDescent="0.35">
      <c r="B339" s="37">
        <v>335</v>
      </c>
    </row>
    <row r="340" spans="2:2" x14ac:dyDescent="0.35">
      <c r="B340" s="37">
        <v>336</v>
      </c>
    </row>
    <row r="341" spans="2:2" x14ac:dyDescent="0.35">
      <c r="B341" s="37">
        <v>337</v>
      </c>
    </row>
    <row r="342" spans="2:2" x14ac:dyDescent="0.35">
      <c r="B342" s="37">
        <v>338</v>
      </c>
    </row>
    <row r="343" spans="2:2" x14ac:dyDescent="0.35">
      <c r="B343" s="37">
        <v>339</v>
      </c>
    </row>
    <row r="344" spans="2:2" x14ac:dyDescent="0.35">
      <c r="B344" s="37">
        <v>340</v>
      </c>
    </row>
    <row r="345" spans="2:2" x14ac:dyDescent="0.35">
      <c r="B345" s="37">
        <v>341</v>
      </c>
    </row>
    <row r="346" spans="2:2" x14ac:dyDescent="0.35">
      <c r="B346" s="37">
        <v>342</v>
      </c>
    </row>
    <row r="347" spans="2:2" x14ac:dyDescent="0.35">
      <c r="B347" s="37">
        <v>343</v>
      </c>
    </row>
    <row r="348" spans="2:2" x14ac:dyDescent="0.35">
      <c r="B348" s="37">
        <v>344</v>
      </c>
    </row>
    <row r="349" spans="2:2" x14ac:dyDescent="0.35">
      <c r="B349" s="37">
        <v>345</v>
      </c>
    </row>
    <row r="350" spans="2:2" x14ac:dyDescent="0.35">
      <c r="B350" s="37">
        <v>346</v>
      </c>
    </row>
    <row r="351" spans="2:2" x14ac:dyDescent="0.35">
      <c r="B351" s="37">
        <v>347</v>
      </c>
    </row>
    <row r="352" spans="2:2" x14ac:dyDescent="0.35">
      <c r="B352" s="37">
        <v>348</v>
      </c>
    </row>
    <row r="353" spans="2:2" x14ac:dyDescent="0.35">
      <c r="B353" s="37">
        <v>349</v>
      </c>
    </row>
    <row r="354" spans="2:2" x14ac:dyDescent="0.35">
      <c r="B354" s="37">
        <v>350</v>
      </c>
    </row>
  </sheetData>
  <conditionalFormatting sqref="E8:E198">
    <cfRule type="cellIs" dxfId="1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9A2F-F670-42F4-BA96-361D64BCAB74}">
  <sheetPr codeName="Sheet16">
    <tabColor theme="6" tint="0.79998168889431442"/>
  </sheetPr>
  <dimension ref="A1:AC354"/>
  <sheetViews>
    <sheetView zoomScale="55" zoomScaleNormal="55" workbookViewId="0">
      <selection activeCell="P25" sqref="P25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43</v>
      </c>
      <c r="E5" s="4"/>
      <c r="F5" s="4"/>
      <c r="G5" s="4"/>
      <c r="H5" s="4"/>
      <c r="J5" s="3" t="s">
        <v>41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35">
      <c r="B8" s="37">
        <v>100</v>
      </c>
      <c r="C8" s="24"/>
      <c r="D8" s="9">
        <v>11.704622598036584</v>
      </c>
      <c r="E8" s="9">
        <v>12.04058013733524</v>
      </c>
      <c r="F8" s="9">
        <v>238.30246353623104</v>
      </c>
      <c r="G8" s="9">
        <v>245.14245419700381</v>
      </c>
      <c r="H8" s="9">
        <v>1474.8952766047544</v>
      </c>
      <c r="I8" s="24"/>
      <c r="J8" s="9">
        <v>13.585179245057782</v>
      </c>
      <c r="K8" s="9">
        <v>13.870662908553475</v>
      </c>
      <c r="L8" s="22">
        <v>276.59001002062263</v>
      </c>
      <c r="M8" s="22">
        <v>282.4023683209906</v>
      </c>
      <c r="N8" s="22">
        <v>1253.3484921691797</v>
      </c>
      <c r="O8" s="21"/>
      <c r="P8" s="42">
        <v>2</v>
      </c>
      <c r="Q8" s="39">
        <v>25</v>
      </c>
      <c r="R8" s="39"/>
      <c r="S8" s="39"/>
      <c r="T8" s="39">
        <v>4</v>
      </c>
      <c r="U8" s="39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35">
      <c r="B9" s="37">
        <v>200</v>
      </c>
      <c r="C9" s="24"/>
      <c r="D9" s="9">
        <v>29.221563901715719</v>
      </c>
      <c r="E9" s="9">
        <v>29.8944267761673</v>
      </c>
      <c r="F9" s="9">
        <v>297.47096105979421</v>
      </c>
      <c r="G9" s="9">
        <v>304.32060013447818</v>
      </c>
      <c r="H9" s="9">
        <v>2953.9499106406251</v>
      </c>
      <c r="I9" s="24"/>
      <c r="J9" s="9">
        <v>27.170358490115571</v>
      </c>
      <c r="K9" s="9">
        <v>27.741325817106961</v>
      </c>
      <c r="L9" s="22">
        <v>276.59001002062274</v>
      </c>
      <c r="M9" s="22">
        <v>282.40236832099072</v>
      </c>
      <c r="N9" s="22">
        <v>2506.6969843383595</v>
      </c>
      <c r="O9" s="21"/>
      <c r="P9" s="42">
        <v>3</v>
      </c>
      <c r="Q9" s="39">
        <v>35</v>
      </c>
      <c r="R9" s="39"/>
      <c r="S9" s="39"/>
      <c r="T9" s="39">
        <v>4</v>
      </c>
      <c r="U9" s="39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35">
      <c r="B10" s="37">
        <v>300</v>
      </c>
      <c r="C10" s="24"/>
      <c r="D10" s="9">
        <v>43.650785284260571</v>
      </c>
      <c r="E10" s="9">
        <v>44.660204210468464</v>
      </c>
      <c r="F10" s="9">
        <v>296.23878888885253</v>
      </c>
      <c r="G10" s="9">
        <v>303.08927366785457</v>
      </c>
      <c r="H10" s="9">
        <v>4431.4717309542575</v>
      </c>
      <c r="I10" s="24"/>
      <c r="J10" s="9">
        <v>40.755537735173363</v>
      </c>
      <c r="K10" s="9">
        <v>41.611988725660439</v>
      </c>
      <c r="L10" s="22">
        <v>276.59001002062274</v>
      </c>
      <c r="M10" s="22">
        <v>282.40236832099066</v>
      </c>
      <c r="N10" s="22">
        <v>3760.0454765075356</v>
      </c>
      <c r="O10" s="21"/>
      <c r="P10" s="43"/>
      <c r="Q10" s="39">
        <v>50</v>
      </c>
      <c r="R10" s="39"/>
      <c r="S10" s="39"/>
      <c r="T10" s="39">
        <v>4</v>
      </c>
      <c r="U10" s="39">
        <v>4</v>
      </c>
      <c r="V10" s="26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" thickBot="1" x14ac:dyDescent="0.4">
      <c r="B11" s="37">
        <v>400</v>
      </c>
      <c r="C11" s="21"/>
      <c r="D11" s="9">
        <v>58.244308241324788</v>
      </c>
      <c r="E11" s="9">
        <v>59.590390018522704</v>
      </c>
      <c r="F11" s="9">
        <v>296.45898499964431</v>
      </c>
      <c r="G11" s="9">
        <v>303.31043623057292</v>
      </c>
      <c r="H11" s="9">
        <v>5909.4622346709757</v>
      </c>
      <c r="I11" s="24"/>
      <c r="J11" s="9">
        <v>54.340716980231065</v>
      </c>
      <c r="K11" s="9">
        <v>55.482651634213859</v>
      </c>
      <c r="L11" s="22">
        <v>276.59001002062229</v>
      </c>
      <c r="M11" s="22">
        <v>282.40236832099038</v>
      </c>
      <c r="N11" s="22">
        <v>5013.3939686767189</v>
      </c>
      <c r="O11" s="21"/>
      <c r="P11" s="43"/>
      <c r="Q11" s="39">
        <v>75</v>
      </c>
      <c r="R11" s="39"/>
      <c r="S11" s="39"/>
      <c r="T11" s="39">
        <v>4</v>
      </c>
      <c r="U11" s="39">
        <v>4</v>
      </c>
      <c r="V11" s="26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" thickBot="1" x14ac:dyDescent="0.4">
      <c r="B12" s="37">
        <v>500</v>
      </c>
      <c r="C12" s="21"/>
      <c r="D12" s="9">
        <v>72.70903660060398</v>
      </c>
      <c r="E12" s="9">
        <v>74.391739212455562</v>
      </c>
      <c r="F12" s="9">
        <v>296.06665910230089</v>
      </c>
      <c r="G12" s="9">
        <v>302.9185191164861</v>
      </c>
      <c r="H12" s="9">
        <v>7387.2683516762536</v>
      </c>
      <c r="I12" s="24"/>
      <c r="J12" s="9">
        <v>67.92589622528881</v>
      </c>
      <c r="K12" s="9">
        <v>69.353314542767279</v>
      </c>
      <c r="L12" s="22">
        <v>276.59001002062229</v>
      </c>
      <c r="M12" s="22">
        <v>282.40236832099026</v>
      </c>
      <c r="N12" s="22">
        <v>6266.7424608458969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600</v>
      </c>
      <c r="C13" s="21"/>
      <c r="D13" s="9">
        <v>87.408501895662781</v>
      </c>
      <c r="E13" s="9">
        <v>89.427935287999688</v>
      </c>
      <c r="F13" s="9">
        <v>296.6016369640983</v>
      </c>
      <c r="G13" s="9">
        <v>303.45414257759182</v>
      </c>
      <c r="H13" s="9">
        <v>8865.5569607811049</v>
      </c>
      <c r="I13" s="24"/>
      <c r="J13" s="9">
        <v>81.511075470346569</v>
      </c>
      <c r="K13" s="9">
        <v>83.223977451320692</v>
      </c>
      <c r="L13" s="22">
        <v>276.59001002062229</v>
      </c>
      <c r="M13" s="22">
        <v>282.40236832099009</v>
      </c>
      <c r="N13" s="22">
        <v>7520.0909530150711</v>
      </c>
      <c r="O13" s="21"/>
      <c r="P13" s="21"/>
      <c r="Q13" s="39">
        <v>10</v>
      </c>
    </row>
    <row r="14" spans="1:29" x14ac:dyDescent="0.35">
      <c r="B14" s="37">
        <v>700</v>
      </c>
      <c r="C14" s="21"/>
      <c r="D14" s="9">
        <v>102.12176735105687</v>
      </c>
      <c r="E14" s="9">
        <v>104.47794793554641</v>
      </c>
      <c r="F14" s="9">
        <v>297.02390214508648</v>
      </c>
      <c r="G14" s="9">
        <v>303.87691663471804</v>
      </c>
      <c r="H14" s="9">
        <v>10343.917591714488</v>
      </c>
      <c r="I14" s="24"/>
      <c r="J14" s="9">
        <v>95.096254715404257</v>
      </c>
      <c r="K14" s="9">
        <v>97.09464035987412</v>
      </c>
      <c r="L14" s="22">
        <v>276.59001002062206</v>
      </c>
      <c r="M14" s="22">
        <v>282.40236832098998</v>
      </c>
      <c r="N14" s="22">
        <v>8773.4394451842491</v>
      </c>
      <c r="O14" s="21"/>
      <c r="P14" s="21"/>
      <c r="Q14" s="39">
        <v>25</v>
      </c>
    </row>
    <row r="15" spans="1:29" x14ac:dyDescent="0.35">
      <c r="B15" s="37">
        <v>11</v>
      </c>
      <c r="C15" s="21"/>
      <c r="D15" s="9">
        <v>1.6249937943320447</v>
      </c>
      <c r="E15" s="9">
        <v>1.6619704313464609</v>
      </c>
      <c r="F15" s="9">
        <v>300.76696868106876</v>
      </c>
      <c r="G15" s="9">
        <v>307.61090314139551</v>
      </c>
      <c r="H15" s="9">
        <v>162.33198822659088</v>
      </c>
      <c r="I15" s="24"/>
      <c r="J15" s="9">
        <v>1.4943697169563557</v>
      </c>
      <c r="K15" s="9">
        <v>1.5257729199408823</v>
      </c>
      <c r="L15" s="22">
        <v>276.59001002062257</v>
      </c>
      <c r="M15" s="22">
        <v>282.4023683209906</v>
      </c>
      <c r="N15" s="22">
        <v>137.86833413860947</v>
      </c>
      <c r="O15" s="21"/>
      <c r="P15" s="21"/>
      <c r="Q15" s="39">
        <v>35</v>
      </c>
    </row>
    <row r="16" spans="1:29" x14ac:dyDescent="0.35">
      <c r="B16" s="37">
        <v>12</v>
      </c>
      <c r="C16" s="21"/>
      <c r="D16" s="9">
        <v>1.7685809761489306</v>
      </c>
      <c r="E16" s="9">
        <v>1.8089186684931307</v>
      </c>
      <c r="F16" s="9">
        <v>300.0646397392178</v>
      </c>
      <c r="G16" s="9">
        <v>306.90849664167638</v>
      </c>
      <c r="H16" s="9">
        <v>177.08743562551282</v>
      </c>
      <c r="I16" s="24"/>
      <c r="J16" s="9">
        <v>1.630221509406933</v>
      </c>
      <c r="K16" s="9">
        <v>1.6644795490264168</v>
      </c>
      <c r="L16" s="22">
        <v>276.59001002062257</v>
      </c>
      <c r="M16" s="22">
        <v>282.4023683209906</v>
      </c>
      <c r="N16" s="22">
        <v>150.40181906030139</v>
      </c>
      <c r="O16" s="21"/>
      <c r="P16" s="21"/>
      <c r="Q16" s="39">
        <v>50</v>
      </c>
    </row>
    <row r="17" spans="2:29" ht="15" thickBot="1" x14ac:dyDescent="0.4">
      <c r="B17" s="37">
        <v>13</v>
      </c>
      <c r="C17" s="21"/>
      <c r="D17" s="9">
        <v>1.9128352508286044</v>
      </c>
      <c r="E17" s="9">
        <v>1.9565345846335627</v>
      </c>
      <c r="F17" s="9">
        <v>299.5748368077476</v>
      </c>
      <c r="G17" s="9">
        <v>306.41871988003874</v>
      </c>
      <c r="H17" s="9">
        <v>191.84545523259786</v>
      </c>
      <c r="I17" s="24"/>
      <c r="J17" s="9">
        <v>1.7660733018575119</v>
      </c>
      <c r="K17" s="9">
        <v>1.803186178111952</v>
      </c>
      <c r="L17" s="22">
        <v>276.59001002062274</v>
      </c>
      <c r="M17" s="22">
        <v>282.40236832099066</v>
      </c>
      <c r="N17" s="22">
        <v>162.93530398199323</v>
      </c>
      <c r="O17" s="21"/>
      <c r="P17" s="21"/>
      <c r="Q17" s="39">
        <v>75</v>
      </c>
    </row>
    <row r="18" spans="2:29" ht="15" thickBot="1" x14ac:dyDescent="0.4">
      <c r="B18" s="37">
        <v>14</v>
      </c>
      <c r="C18" s="21"/>
      <c r="D18" s="9">
        <v>2.0564308874480668</v>
      </c>
      <c r="E18" s="9">
        <v>2.1034920478077797</v>
      </c>
      <c r="F18" s="9">
        <v>299.05922239955561</v>
      </c>
      <c r="G18" s="9">
        <v>305.90315482067467</v>
      </c>
      <c r="H18" s="9">
        <v>206.60428711594452</v>
      </c>
      <c r="I18" s="24"/>
      <c r="J18" s="9">
        <v>1.9019250943080896</v>
      </c>
      <c r="K18" s="9">
        <v>1.9418928071974866</v>
      </c>
      <c r="L18" s="22">
        <v>276.59001002062269</v>
      </c>
      <c r="M18" s="22">
        <v>282.4023683209906</v>
      </c>
      <c r="N18" s="22">
        <v>175.46878890368509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2.2093428460457352</v>
      </c>
      <c r="E19" s="9">
        <v>2.2597656787152069</v>
      </c>
      <c r="F19" s="9">
        <v>299.87687263387392</v>
      </c>
      <c r="G19" s="9">
        <v>306.72082688811076</v>
      </c>
      <c r="H19" s="9">
        <v>221.36244210240613</v>
      </c>
      <c r="I19" s="24"/>
      <c r="J19" s="9">
        <v>2.037776886758667</v>
      </c>
      <c r="K19" s="9">
        <v>2.0805994362830211</v>
      </c>
      <c r="L19" s="22">
        <v>276.59001002062269</v>
      </c>
      <c r="M19" s="22">
        <v>282.40236832099066</v>
      </c>
      <c r="N19" s="22">
        <v>188.00227382537696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2.3494277218222197</v>
      </c>
      <c r="E20" s="9">
        <v>2.4032121959524502</v>
      </c>
      <c r="F20" s="9">
        <v>298.96009531763292</v>
      </c>
      <c r="G20" s="9">
        <v>305.80406475037262</v>
      </c>
      <c r="H20" s="9">
        <v>236.12046170949077</v>
      </c>
      <c r="I20" s="24"/>
      <c r="J20" s="9">
        <v>2.1736286792092447</v>
      </c>
      <c r="K20" s="9">
        <v>2.2193060653685563</v>
      </c>
      <c r="L20" s="22">
        <v>276.59001002062269</v>
      </c>
      <c r="M20" s="22">
        <v>282.40236832099066</v>
      </c>
      <c r="N20" s="22">
        <v>200.53575874706877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2.4959398196539326</v>
      </c>
      <c r="E21" s="9">
        <v>2.5530853491139469</v>
      </c>
      <c r="F21" s="9">
        <v>298.92091671716827</v>
      </c>
      <c r="G21" s="9">
        <v>305.76482934597669</v>
      </c>
      <c r="H21" s="9">
        <v>250.87590910841274</v>
      </c>
      <c r="I21" s="24"/>
      <c r="J21" s="9">
        <v>2.3094804716598234</v>
      </c>
      <c r="K21" s="9">
        <v>2.358012694454092</v>
      </c>
      <c r="L21" s="22">
        <v>276.59001002062274</v>
      </c>
      <c r="M21" s="22">
        <v>282.40236832099083</v>
      </c>
      <c r="N21" s="22">
        <v>213.06924366876021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2.6406103092600484</v>
      </c>
      <c r="E22" s="9">
        <v>2.7011186832917771</v>
      </c>
      <c r="F22" s="9">
        <v>298.67778813465247</v>
      </c>
      <c r="G22" s="9">
        <v>305.52185265111842</v>
      </c>
      <c r="H22" s="9">
        <v>265.63920851120014</v>
      </c>
      <c r="I22" s="24"/>
      <c r="J22" s="9">
        <v>2.4453322641104012</v>
      </c>
      <c r="K22" s="9">
        <v>2.4967193235396254</v>
      </c>
      <c r="L22" s="22">
        <v>276.59001002062274</v>
      </c>
      <c r="M22" s="22">
        <v>282.4023683209906</v>
      </c>
      <c r="N22" s="22">
        <v>225.60272859045213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2.7911305049843507</v>
      </c>
      <c r="E23" s="9">
        <v>2.8550005513258383</v>
      </c>
      <c r="F23" s="9">
        <v>299.08708461924033</v>
      </c>
      <c r="G23" s="9">
        <v>305.93115941999145</v>
      </c>
      <c r="H23" s="9">
        <v>280.39736349766173</v>
      </c>
      <c r="I23" s="24"/>
      <c r="J23" s="9">
        <v>2.5811840565609785</v>
      </c>
      <c r="K23" s="9">
        <v>2.635425952625162</v>
      </c>
      <c r="L23" s="22">
        <v>276.59001002062269</v>
      </c>
      <c r="M23" s="22">
        <v>282.40236832099083</v>
      </c>
      <c r="N23" s="22">
        <v>238.13621351214391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2.9335502166044956</v>
      </c>
      <c r="E24" s="9">
        <v>3.0007819352557399</v>
      </c>
      <c r="F24" s="9">
        <v>298.63083481280415</v>
      </c>
      <c r="G24" s="9">
        <v>305.47491886941179</v>
      </c>
      <c r="H24" s="9">
        <v>295.15551848412355</v>
      </c>
      <c r="I24" s="24"/>
      <c r="J24" s="9">
        <v>2.7170358490115571</v>
      </c>
      <c r="K24" s="9">
        <v>2.774132581710695</v>
      </c>
      <c r="L24" s="22">
        <v>276.59001002062274</v>
      </c>
      <c r="M24" s="22">
        <v>282.4023683209906</v>
      </c>
      <c r="N24" s="22">
        <v>250.66969843383578</v>
      </c>
      <c r="O24" s="21"/>
    </row>
    <row r="25" spans="2:29" x14ac:dyDescent="0.35">
      <c r="B25" s="37">
        <v>21</v>
      </c>
      <c r="C25" s="21"/>
      <c r="D25" s="9">
        <v>3.0869583044812443</v>
      </c>
      <c r="E25" s="9">
        <v>3.1575528677042004</v>
      </c>
      <c r="F25" s="9">
        <v>299.28337028096877</v>
      </c>
      <c r="G25" s="9">
        <v>306.12757636376836</v>
      </c>
      <c r="H25" s="9">
        <v>309.91881788691046</v>
      </c>
      <c r="I25" s="24"/>
      <c r="J25" s="9">
        <v>2.8528876414621345</v>
      </c>
      <c r="K25" s="9">
        <v>2.9128392107962298</v>
      </c>
      <c r="L25" s="22">
        <v>276.59001002062269</v>
      </c>
      <c r="M25" s="22">
        <v>282.40236832099055</v>
      </c>
      <c r="N25" s="22">
        <v>263.20318335552759</v>
      </c>
      <c r="O25" s="21"/>
    </row>
    <row r="26" spans="2:29" x14ac:dyDescent="0.35">
      <c r="B26" s="37">
        <v>22</v>
      </c>
      <c r="C26" s="21"/>
      <c r="D26" s="9">
        <v>3.2333050064343998</v>
      </c>
      <c r="E26" s="9">
        <v>3.3072612419671126</v>
      </c>
      <c r="F26" s="9">
        <v>299.22309518921367</v>
      </c>
      <c r="G26" s="9">
        <v>306.06730371906241</v>
      </c>
      <c r="H26" s="9">
        <v>324.67697287337222</v>
      </c>
      <c r="I26" s="24"/>
      <c r="J26" s="9">
        <v>2.9887394339127114</v>
      </c>
      <c r="K26" s="9">
        <v>3.0515458398817645</v>
      </c>
      <c r="L26" s="22">
        <v>276.59001002062257</v>
      </c>
      <c r="M26" s="22">
        <v>282.4023683209906</v>
      </c>
      <c r="N26" s="22">
        <v>275.73666827721894</v>
      </c>
      <c r="O26" s="21"/>
    </row>
    <row r="27" spans="2:29" x14ac:dyDescent="0.35">
      <c r="B27" s="37">
        <v>23</v>
      </c>
      <c r="C27" s="21"/>
      <c r="D27" s="9">
        <v>3.3698301571765503</v>
      </c>
      <c r="E27" s="9">
        <v>3.447147602284041</v>
      </c>
      <c r="F27" s="9">
        <v>298.29865394139392</v>
      </c>
      <c r="G27" s="9">
        <v>305.14282374402757</v>
      </c>
      <c r="H27" s="9">
        <v>339.43309716917906</v>
      </c>
      <c r="I27" s="24"/>
      <c r="J27" s="9">
        <v>3.1245912263632891</v>
      </c>
      <c r="K27" s="9">
        <v>3.1902524689672989</v>
      </c>
      <c r="L27" s="22">
        <v>276.59001002062263</v>
      </c>
      <c r="M27" s="22">
        <v>282.4023683209906</v>
      </c>
      <c r="N27" s="22">
        <v>288.27015319891126</v>
      </c>
      <c r="O27" s="21"/>
    </row>
    <row r="28" spans="2:29" x14ac:dyDescent="0.35">
      <c r="B28" s="37">
        <v>24</v>
      </c>
      <c r="C28" s="21"/>
      <c r="D28" s="9">
        <v>3.521859499553492</v>
      </c>
      <c r="E28" s="9">
        <v>3.602539634987703</v>
      </c>
      <c r="F28" s="9">
        <v>298.76650156183445</v>
      </c>
      <c r="G28" s="9">
        <v>305.6107614797188</v>
      </c>
      <c r="H28" s="9">
        <v>354.19571967508125</v>
      </c>
      <c r="I28" s="24"/>
      <c r="J28" s="9">
        <v>3.2604430188138656</v>
      </c>
      <c r="K28" s="9">
        <v>3.3289590980528327</v>
      </c>
      <c r="L28" s="22">
        <v>276.59001002062257</v>
      </c>
      <c r="M28" s="22">
        <v>282.40236832099055</v>
      </c>
      <c r="N28" s="22">
        <v>300.80363812060278</v>
      </c>
      <c r="O28" s="21"/>
    </row>
    <row r="29" spans="2:29" x14ac:dyDescent="0.35">
      <c r="B29" s="37">
        <v>25</v>
      </c>
      <c r="C29" s="21"/>
      <c r="D29" s="9">
        <v>3.6636037106557766</v>
      </c>
      <c r="E29" s="9">
        <v>3.7476456726447389</v>
      </c>
      <c r="F29" s="9">
        <v>298.35931311999752</v>
      </c>
      <c r="G29" s="9">
        <v>305.20358559940155</v>
      </c>
      <c r="H29" s="9">
        <v>368.95455155842774</v>
      </c>
      <c r="I29" s="24"/>
      <c r="J29" s="9">
        <v>3.3962948112644438</v>
      </c>
      <c r="K29" s="9">
        <v>3.4676657271383684</v>
      </c>
      <c r="L29" s="22">
        <v>276.59001002062251</v>
      </c>
      <c r="M29" s="22">
        <v>282.40236832099055</v>
      </c>
      <c r="N29" s="22">
        <v>313.33712304229493</v>
      </c>
      <c r="O29" s="21"/>
    </row>
    <row r="30" spans="2:29" x14ac:dyDescent="0.35">
      <c r="B30" s="37">
        <v>26</v>
      </c>
      <c r="C30" s="21"/>
      <c r="D30" s="9">
        <v>3.8138467951432071</v>
      </c>
      <c r="E30" s="9">
        <v>3.901250429441927</v>
      </c>
      <c r="F30" s="9">
        <v>298.64896382734833</v>
      </c>
      <c r="G30" s="9">
        <v>305.49323582361689</v>
      </c>
      <c r="H30" s="9">
        <v>383.71270654488944</v>
      </c>
      <c r="I30" s="24"/>
      <c r="J30" s="9">
        <v>3.5321466037150238</v>
      </c>
      <c r="K30" s="9">
        <v>3.6063723562239041</v>
      </c>
      <c r="L30" s="22">
        <v>276.59001002062274</v>
      </c>
      <c r="M30" s="22">
        <v>282.40236832099066</v>
      </c>
      <c r="N30" s="22">
        <v>325.87060796398646</v>
      </c>
      <c r="O30" s="21"/>
    </row>
    <row r="31" spans="2:29" x14ac:dyDescent="0.35">
      <c r="B31" s="37">
        <v>27</v>
      </c>
      <c r="C31" s="21"/>
      <c r="D31" s="9">
        <v>3.9606079720691949</v>
      </c>
      <c r="E31" s="9">
        <v>4.051374450939627</v>
      </c>
      <c r="F31" s="9">
        <v>298.65460132903479</v>
      </c>
      <c r="G31" s="9">
        <v>305.49896127383562</v>
      </c>
      <c r="H31" s="9">
        <v>398.47600594767647</v>
      </c>
      <c r="I31" s="24"/>
      <c r="J31" s="9">
        <v>3.667998396165602</v>
      </c>
      <c r="K31" s="9">
        <v>3.7450789853094375</v>
      </c>
      <c r="L31" s="22">
        <v>276.59001002062269</v>
      </c>
      <c r="M31" s="22">
        <v>282.40236832099049</v>
      </c>
      <c r="N31" s="22">
        <v>338.40409288567798</v>
      </c>
      <c r="O31" s="21"/>
    </row>
    <row r="32" spans="2:29" x14ac:dyDescent="0.35">
      <c r="B32" s="37">
        <v>28</v>
      </c>
      <c r="C32" s="21"/>
      <c r="D32" s="9">
        <v>4.1044643704172277</v>
      </c>
      <c r="E32" s="9">
        <v>4.1985925215974191</v>
      </c>
      <c r="F32" s="9">
        <v>298.44862048996441</v>
      </c>
      <c r="G32" s="9">
        <v>305.29297686237538</v>
      </c>
      <c r="H32" s="9">
        <v>413.23416093413829</v>
      </c>
      <c r="I32" s="24"/>
      <c r="J32" s="9">
        <v>3.8038501886161793</v>
      </c>
      <c r="K32" s="9">
        <v>3.8837856143949727</v>
      </c>
      <c r="L32" s="22">
        <v>276.59001002062269</v>
      </c>
      <c r="M32" s="22">
        <v>282.40236832099055</v>
      </c>
      <c r="N32" s="22">
        <v>350.93757780737019</v>
      </c>
      <c r="O32" s="21"/>
    </row>
    <row r="33" spans="2:15" x14ac:dyDescent="0.35">
      <c r="B33" s="37">
        <v>29</v>
      </c>
      <c r="C33" s="21"/>
      <c r="D33" s="9">
        <v>4.2549093451355491</v>
      </c>
      <c r="E33" s="9">
        <v>4.3524003717364499</v>
      </c>
      <c r="F33" s="9">
        <v>298.71940163586231</v>
      </c>
      <c r="G33" s="9">
        <v>305.56383914764655</v>
      </c>
      <c r="H33" s="9">
        <v>427.99759571630199</v>
      </c>
      <c r="I33" s="24"/>
      <c r="J33" s="9">
        <v>3.9397019810667553</v>
      </c>
      <c r="K33" s="9">
        <v>4.0224922434805084</v>
      </c>
      <c r="L33" s="22">
        <v>276.59001002062269</v>
      </c>
      <c r="M33" s="22">
        <v>282.40236832099072</v>
      </c>
      <c r="N33" s="22">
        <v>363.47106272906149</v>
      </c>
      <c r="O33" s="21"/>
    </row>
    <row r="34" spans="2:15" x14ac:dyDescent="0.35">
      <c r="B34" s="37">
        <v>30</v>
      </c>
      <c r="C34" s="21"/>
      <c r="D34" s="9">
        <v>4.3893788332006016</v>
      </c>
      <c r="E34" s="9">
        <v>4.4902308842822869</v>
      </c>
      <c r="F34" s="9">
        <v>297.88794429560232</v>
      </c>
      <c r="G34" s="9">
        <v>304.73233192227076</v>
      </c>
      <c r="H34" s="9">
        <v>442.75290773584715</v>
      </c>
      <c r="I34" s="24"/>
      <c r="J34" s="9">
        <v>4.0755537735173339</v>
      </c>
      <c r="K34" s="9">
        <v>4.1611988725660423</v>
      </c>
      <c r="L34" s="22">
        <v>276.59001002062269</v>
      </c>
      <c r="M34" s="22">
        <v>282.40236832099066</v>
      </c>
      <c r="N34" s="22">
        <v>376.00454765075392</v>
      </c>
      <c r="O34" s="21"/>
    </row>
    <row r="35" spans="2:15" x14ac:dyDescent="0.35">
      <c r="B35" s="37">
        <v>31</v>
      </c>
      <c r="C35" s="21"/>
      <c r="D35" s="9">
        <v>4.5345679151558835</v>
      </c>
      <c r="E35" s="9">
        <v>4.6387816385473277</v>
      </c>
      <c r="F35" s="9">
        <v>297.81415383676108</v>
      </c>
      <c r="G35" s="9">
        <v>304.65853734379124</v>
      </c>
      <c r="H35" s="9">
        <v>457.51106272230874</v>
      </c>
      <c r="I35" s="24"/>
      <c r="J35" s="9">
        <v>4.2114055659679117</v>
      </c>
      <c r="K35" s="9">
        <v>4.299905501651577</v>
      </c>
      <c r="L35" s="22">
        <v>276.59001002062257</v>
      </c>
      <c r="M35" s="22">
        <v>282.40236832099049</v>
      </c>
      <c r="N35" s="22">
        <v>388.53803257244527</v>
      </c>
      <c r="O35" s="21"/>
    </row>
    <row r="36" spans="2:15" x14ac:dyDescent="0.35">
      <c r="B36" s="37">
        <v>32</v>
      </c>
      <c r="C36" s="21"/>
      <c r="D36" s="9">
        <v>4.6806017302785481</v>
      </c>
      <c r="E36" s="9">
        <v>4.7881784833356971</v>
      </c>
      <c r="F36" s="9">
        <v>297.79872060559558</v>
      </c>
      <c r="G36" s="9">
        <v>304.64318661091335</v>
      </c>
      <c r="H36" s="9">
        <v>472.27517440135745</v>
      </c>
      <c r="I36" s="24"/>
      <c r="J36" s="9">
        <v>4.3472573584184895</v>
      </c>
      <c r="K36" s="9">
        <v>4.4386121307371118</v>
      </c>
      <c r="L36" s="22">
        <v>276.59001002062269</v>
      </c>
      <c r="M36" s="22">
        <v>282.4023683209906</v>
      </c>
      <c r="N36" s="22">
        <v>401.07151749413754</v>
      </c>
      <c r="O36" s="21"/>
    </row>
    <row r="37" spans="2:15" x14ac:dyDescent="0.35">
      <c r="B37" s="37">
        <v>33</v>
      </c>
      <c r="C37" s="21"/>
      <c r="D37" s="9">
        <v>4.8326493258852636</v>
      </c>
      <c r="E37" s="9">
        <v>4.9435877512521689</v>
      </c>
      <c r="F37" s="9">
        <v>298.15524906718889</v>
      </c>
      <c r="G37" s="9">
        <v>304.99970882743281</v>
      </c>
      <c r="H37" s="9">
        <v>487.03332938781926</v>
      </c>
      <c r="I37" s="24"/>
      <c r="J37" s="9">
        <v>4.483109150869069</v>
      </c>
      <c r="K37" s="9">
        <v>4.5773187598226475</v>
      </c>
      <c r="L37" s="22">
        <v>276.5900100206228</v>
      </c>
      <c r="M37" s="22">
        <v>282.40236832099072</v>
      </c>
      <c r="N37" s="22">
        <v>413.60500241582901</v>
      </c>
      <c r="O37" s="21"/>
    </row>
    <row r="38" spans="2:15" x14ac:dyDescent="0.35">
      <c r="B38" s="37">
        <v>34</v>
      </c>
      <c r="D38" s="9">
        <v>4.9725451805494059</v>
      </c>
      <c r="E38" s="9">
        <v>5.0868464504880233</v>
      </c>
      <c r="F38" s="9">
        <v>297.76314157956296</v>
      </c>
      <c r="G38" s="9">
        <v>304.60766565881846</v>
      </c>
      <c r="H38" s="9">
        <v>501.79662879060623</v>
      </c>
      <c r="I38" s="24"/>
      <c r="J38" s="9">
        <v>4.6189609433196459</v>
      </c>
      <c r="K38" s="9">
        <v>4.7160253889081831</v>
      </c>
      <c r="L38" s="22">
        <v>276.59001002062269</v>
      </c>
      <c r="M38" s="22">
        <v>282.40236832099077</v>
      </c>
      <c r="N38" s="22">
        <v>426.13848733752042</v>
      </c>
    </row>
    <row r="39" spans="2:15" x14ac:dyDescent="0.35">
      <c r="B39" s="37">
        <v>35</v>
      </c>
      <c r="D39" s="9">
        <v>5.1193828059642952</v>
      </c>
      <c r="E39" s="9">
        <v>5.2370469513236264</v>
      </c>
      <c r="F39" s="9">
        <v>297.79724676616473</v>
      </c>
      <c r="G39" s="9">
        <v>304.64183328356279</v>
      </c>
      <c r="H39" s="9">
        <v>516.56006357276976</v>
      </c>
      <c r="I39" s="24"/>
      <c r="J39" s="9">
        <v>4.754812735770221</v>
      </c>
      <c r="K39" s="9">
        <v>4.8547320179937197</v>
      </c>
      <c r="L39" s="22">
        <v>276.59001002062257</v>
      </c>
      <c r="M39" s="22">
        <v>282.40236832099089</v>
      </c>
      <c r="N39" s="22">
        <v>438.67197225921262</v>
      </c>
    </row>
    <row r="40" spans="2:15" x14ac:dyDescent="0.35">
      <c r="B40" s="37">
        <v>36</v>
      </c>
      <c r="D40" s="9">
        <v>5.2756963700287516</v>
      </c>
      <c r="E40" s="9">
        <v>5.3967233908087957</v>
      </c>
      <c r="F40" s="9">
        <v>298.36536598082023</v>
      </c>
      <c r="G40" s="9">
        <v>305.2100114675751</v>
      </c>
      <c r="H40" s="9">
        <v>531.32349835493415</v>
      </c>
      <c r="I40" s="24"/>
      <c r="J40" s="9">
        <v>4.8906645282208023</v>
      </c>
      <c r="K40" s="9">
        <v>4.9934386470792509</v>
      </c>
      <c r="L40" s="22">
        <v>276.59001002062274</v>
      </c>
      <c r="M40" s="22">
        <v>282.4023683209906</v>
      </c>
      <c r="N40" s="22">
        <v>451.20545718090426</v>
      </c>
    </row>
    <row r="41" spans="2:15" x14ac:dyDescent="0.35">
      <c r="B41" s="37">
        <v>37</v>
      </c>
      <c r="D41" s="9">
        <v>5.4057614983959184</v>
      </c>
      <c r="E41" s="9">
        <v>5.5301495436567407</v>
      </c>
      <c r="F41" s="9">
        <v>297.45842480637094</v>
      </c>
      <c r="G41" s="9">
        <v>304.30302422478906</v>
      </c>
      <c r="H41" s="9">
        <v>546.07881037447964</v>
      </c>
      <c r="I41" s="24"/>
      <c r="J41" s="9">
        <v>5.0265163206713792</v>
      </c>
      <c r="K41" s="9">
        <v>5.1321452761647866</v>
      </c>
      <c r="L41" s="22">
        <v>276.5900100206228</v>
      </c>
      <c r="M41" s="22">
        <v>282.40236832099077</v>
      </c>
      <c r="N41" s="22">
        <v>463.7389421025963</v>
      </c>
    </row>
    <row r="42" spans="2:15" x14ac:dyDescent="0.35">
      <c r="B42" s="37">
        <v>38</v>
      </c>
      <c r="D42" s="9">
        <v>5.5597540485947103</v>
      </c>
      <c r="E42" s="9">
        <v>5.6875049692762492</v>
      </c>
      <c r="F42" s="9">
        <v>297.88120380339097</v>
      </c>
      <c r="G42" s="9">
        <v>304.72585874801518</v>
      </c>
      <c r="H42" s="9">
        <v>560.84224515664255</v>
      </c>
      <c r="I42" s="24"/>
      <c r="J42" s="9">
        <v>5.162368113121957</v>
      </c>
      <c r="K42" s="9">
        <v>5.270851905250324</v>
      </c>
      <c r="L42" s="22">
        <v>276.59001002062269</v>
      </c>
      <c r="M42" s="22">
        <v>282.40236832099083</v>
      </c>
      <c r="N42" s="22">
        <v>476.27242702428782</v>
      </c>
    </row>
    <row r="43" spans="2:15" x14ac:dyDescent="0.35">
      <c r="B43" s="37">
        <v>39</v>
      </c>
      <c r="D43" s="9">
        <v>5.7033826135619581</v>
      </c>
      <c r="E43" s="9">
        <v>5.8344965639092026</v>
      </c>
      <c r="F43" s="9">
        <v>297.7412569412935</v>
      </c>
      <c r="G43" s="9">
        <v>304.58597261688209</v>
      </c>
      <c r="H43" s="9">
        <v>575.60635683569205</v>
      </c>
      <c r="I43" s="24"/>
      <c r="J43" s="9">
        <v>5.2982199055725339</v>
      </c>
      <c r="K43" s="9">
        <v>5.4095585343358543</v>
      </c>
      <c r="L43" s="22">
        <v>276.59001002062274</v>
      </c>
      <c r="M43" s="22">
        <v>282.40236832099072</v>
      </c>
      <c r="N43" s="22">
        <v>488.80591194597929</v>
      </c>
    </row>
    <row r="44" spans="2:15" x14ac:dyDescent="0.35">
      <c r="B44" s="37">
        <v>40</v>
      </c>
      <c r="D44" s="9">
        <v>5.8469203142852981</v>
      </c>
      <c r="E44" s="9">
        <v>5.9813957518483063</v>
      </c>
      <c r="F44" s="9">
        <v>297.60368250317379</v>
      </c>
      <c r="G44" s="9">
        <v>304.44837736367981</v>
      </c>
      <c r="H44" s="9">
        <v>590.36369954589202</v>
      </c>
      <c r="I44" s="24"/>
      <c r="J44" s="9">
        <v>5.4340716980231134</v>
      </c>
      <c r="K44" s="9">
        <v>5.5482651634213891</v>
      </c>
      <c r="L44" s="22">
        <v>276.59001002062269</v>
      </c>
      <c r="M44" s="22">
        <v>282.40236832099055</v>
      </c>
      <c r="N44" s="22">
        <v>501.33939686767155</v>
      </c>
    </row>
    <row r="45" spans="2:15" x14ac:dyDescent="0.35">
      <c r="B45" s="37">
        <v>41</v>
      </c>
      <c r="D45" s="9">
        <v>5.997231542369069</v>
      </c>
      <c r="E45" s="9">
        <v>6.1350698553527865</v>
      </c>
      <c r="F45" s="9">
        <v>297.80917731399319</v>
      </c>
      <c r="G45" s="9">
        <v>304.65392130995605</v>
      </c>
      <c r="H45" s="9">
        <v>605.12713432805469</v>
      </c>
      <c r="I45" s="24"/>
      <c r="J45" s="9">
        <v>5.5699234904736894</v>
      </c>
      <c r="K45" s="9">
        <v>5.686971792506923</v>
      </c>
      <c r="L45" s="22">
        <v>276.59001002062263</v>
      </c>
      <c r="M45" s="22">
        <v>282.40236832099055</v>
      </c>
      <c r="N45" s="22">
        <v>513.87288178936319</v>
      </c>
    </row>
    <row r="46" spans="2:15" x14ac:dyDescent="0.35">
      <c r="B46" s="37">
        <v>42</v>
      </c>
      <c r="D46" s="9">
        <v>6.144378298907446</v>
      </c>
      <c r="E46" s="9">
        <v>6.2855796415568701</v>
      </c>
      <c r="F46" s="9">
        <v>297.85148748345182</v>
      </c>
      <c r="G46" s="9">
        <v>304.69628575218309</v>
      </c>
      <c r="H46" s="9">
        <v>619.89124600710443</v>
      </c>
      <c r="I46" s="24"/>
      <c r="J46" s="9">
        <v>5.7057752829242672</v>
      </c>
      <c r="K46" s="9">
        <v>5.8256784215924595</v>
      </c>
      <c r="L46" s="22">
        <v>276.59001002062257</v>
      </c>
      <c r="M46" s="22">
        <v>282.40236832099055</v>
      </c>
      <c r="N46" s="22">
        <v>526.40636671105517</v>
      </c>
    </row>
    <row r="47" spans="2:15" x14ac:dyDescent="0.35">
      <c r="B47" s="37">
        <v>43</v>
      </c>
      <c r="D47" s="9">
        <v>6.2934148550455058</v>
      </c>
      <c r="E47" s="9">
        <v>6.4379790731156366</v>
      </c>
      <c r="F47" s="9">
        <v>297.98130818018285</v>
      </c>
      <c r="G47" s="9">
        <v>304.82615089415822</v>
      </c>
      <c r="H47" s="9">
        <v>634.65468078926881</v>
      </c>
      <c r="I47" s="24"/>
      <c r="J47" s="9">
        <v>5.8416270753748467</v>
      </c>
      <c r="K47" s="9">
        <v>5.9643850506779925</v>
      </c>
      <c r="L47" s="22">
        <v>276.59001002062269</v>
      </c>
      <c r="M47" s="22">
        <v>282.40236832099055</v>
      </c>
      <c r="N47" s="22">
        <v>538.93985163274658</v>
      </c>
    </row>
    <row r="48" spans="2:15" x14ac:dyDescent="0.35">
      <c r="B48" s="37">
        <v>44</v>
      </c>
      <c r="D48" s="9">
        <v>6.4309016256838012</v>
      </c>
      <c r="E48" s="9">
        <v>6.5788268682347182</v>
      </c>
      <c r="F48" s="9">
        <v>297.57079605312123</v>
      </c>
      <c r="G48" s="9">
        <v>304.41559554537702</v>
      </c>
      <c r="H48" s="9">
        <v>649.40999280881385</v>
      </c>
      <c r="I48" s="24"/>
      <c r="J48" s="9">
        <v>5.9774788678254227</v>
      </c>
      <c r="K48" s="9">
        <v>6.1030916797635291</v>
      </c>
      <c r="L48" s="22">
        <v>276.59001002062257</v>
      </c>
      <c r="M48" s="22">
        <v>282.4023683209906</v>
      </c>
      <c r="N48" s="22">
        <v>551.47333655443788</v>
      </c>
    </row>
    <row r="49" spans="2:16" x14ac:dyDescent="0.35">
      <c r="B49" s="37">
        <v>45</v>
      </c>
      <c r="D49" s="9">
        <v>6.5803832111243423</v>
      </c>
      <c r="E49" s="9">
        <v>6.7316725322069235</v>
      </c>
      <c r="F49" s="9">
        <v>297.72121932338723</v>
      </c>
      <c r="G49" s="9">
        <v>304.56611569160611</v>
      </c>
      <c r="H49" s="9">
        <v>664.17870738667978</v>
      </c>
      <c r="I49" s="24"/>
      <c r="J49" s="9">
        <v>6.1133306602760022</v>
      </c>
      <c r="K49" s="9">
        <v>6.2417983088490621</v>
      </c>
      <c r="L49" s="22">
        <v>276.59001002062269</v>
      </c>
      <c r="M49" s="22">
        <v>282.40236832099055</v>
      </c>
      <c r="N49" s="22">
        <v>564.00682147613088</v>
      </c>
    </row>
    <row r="50" spans="2:16" x14ac:dyDescent="0.35">
      <c r="B50" s="37">
        <v>46</v>
      </c>
      <c r="D50" s="9">
        <v>6.7267309813154599</v>
      </c>
      <c r="E50" s="9">
        <v>6.8813819747077973</v>
      </c>
      <c r="F50" s="9">
        <v>297.72639918943338</v>
      </c>
      <c r="G50" s="9">
        <v>304.57128172177528</v>
      </c>
      <c r="H50" s="9">
        <v>678.93686237314137</v>
      </c>
      <c r="I50" s="24"/>
      <c r="J50" s="9">
        <v>6.2491824527265774</v>
      </c>
      <c r="K50" s="9">
        <v>6.3805049379345977</v>
      </c>
      <c r="L50" s="22">
        <v>276.59001002062257</v>
      </c>
      <c r="M50" s="22">
        <v>282.4023683209906</v>
      </c>
      <c r="N50" s="22">
        <v>576.54030639782252</v>
      </c>
    </row>
    <row r="51" spans="2:16" x14ac:dyDescent="0.35">
      <c r="B51" s="37">
        <v>47</v>
      </c>
      <c r="D51" s="9">
        <v>6.8695572672846223</v>
      </c>
      <c r="E51" s="9">
        <v>7.0275699021377189</v>
      </c>
      <c r="F51" s="9">
        <v>297.57881327428606</v>
      </c>
      <c r="G51" s="9">
        <v>304.42368122317998</v>
      </c>
      <c r="H51" s="9">
        <v>693.69488198022646</v>
      </c>
      <c r="I51" s="24"/>
      <c r="J51" s="9">
        <v>6.3850342451771578</v>
      </c>
      <c r="K51" s="9">
        <v>6.5192115670201343</v>
      </c>
      <c r="L51" s="22">
        <v>276.59001002062274</v>
      </c>
      <c r="M51" s="22">
        <v>282.40236832099072</v>
      </c>
      <c r="N51" s="22">
        <v>589.0737913195137</v>
      </c>
    </row>
    <row r="52" spans="2:16" x14ac:dyDescent="0.35">
      <c r="B52" s="37">
        <v>48</v>
      </c>
      <c r="D52" s="9">
        <v>7.0155838328031406</v>
      </c>
      <c r="E52" s="9">
        <v>7.1769605461879031</v>
      </c>
      <c r="F52" s="9">
        <v>297.57311988256453</v>
      </c>
      <c r="G52" s="9">
        <v>304.41807722649395</v>
      </c>
      <c r="H52" s="9">
        <v>708.46359655809215</v>
      </c>
      <c r="I52" s="24"/>
      <c r="J52" s="9">
        <v>6.5208860376277302</v>
      </c>
      <c r="K52" s="9">
        <v>6.6579181961056655</v>
      </c>
      <c r="L52" s="22">
        <v>276.59001002062251</v>
      </c>
      <c r="M52" s="22">
        <v>282.40236832099055</v>
      </c>
      <c r="N52" s="22">
        <v>601.60727624120557</v>
      </c>
    </row>
    <row r="53" spans="2:16" x14ac:dyDescent="0.35">
      <c r="B53" s="37">
        <v>49</v>
      </c>
      <c r="D53" s="9">
        <v>7.1675753124091033</v>
      </c>
      <c r="E53" s="9">
        <v>7.3323136981036248</v>
      </c>
      <c r="F53" s="9">
        <v>297.81550334234493</v>
      </c>
      <c r="G53" s="9">
        <v>304.66044645308972</v>
      </c>
      <c r="H53" s="9">
        <v>723.22175154455385</v>
      </c>
      <c r="I53" s="24"/>
      <c r="J53" s="9">
        <v>6.6567378300783098</v>
      </c>
      <c r="K53" s="9">
        <v>6.7966248251912038</v>
      </c>
      <c r="L53" s="22">
        <v>276.59001002062251</v>
      </c>
      <c r="M53" s="22">
        <v>282.40236832099066</v>
      </c>
      <c r="N53" s="22">
        <v>614.14076116289709</v>
      </c>
    </row>
    <row r="54" spans="2:16" x14ac:dyDescent="0.35">
      <c r="B54" s="37">
        <v>50</v>
      </c>
      <c r="D54" s="9">
        <v>7.3090262984258088</v>
      </c>
      <c r="E54" s="9">
        <v>7.4771275286920371</v>
      </c>
      <c r="F54" s="9">
        <v>297.61898914333983</v>
      </c>
      <c r="G54" s="9">
        <v>304.46396632400229</v>
      </c>
      <c r="H54" s="9">
        <v>737.9850509473398</v>
      </c>
      <c r="I54" s="24"/>
      <c r="J54" s="9">
        <v>6.7925896225288875</v>
      </c>
      <c r="K54" s="9">
        <v>6.9353314542767368</v>
      </c>
      <c r="L54" s="22">
        <v>276.59001002062251</v>
      </c>
      <c r="M54" s="22">
        <v>282.40236832099055</v>
      </c>
      <c r="N54" s="22">
        <v>626.67424608458987</v>
      </c>
    </row>
    <row r="55" spans="2:16" x14ac:dyDescent="0.35">
      <c r="B55" s="37">
        <v>51</v>
      </c>
      <c r="D55" s="9">
        <v>7.4579950365787564</v>
      </c>
      <c r="E55" s="9">
        <v>7.6294591422656977</v>
      </c>
      <c r="F55" s="9">
        <v>297.73029724134352</v>
      </c>
      <c r="G55" s="9">
        <v>304.57530838737034</v>
      </c>
      <c r="H55" s="9">
        <v>752.74848572950475</v>
      </c>
      <c r="I55" s="24"/>
      <c r="J55" s="9">
        <v>6.928441414979468</v>
      </c>
      <c r="K55" s="9">
        <v>7.0740380833622716</v>
      </c>
      <c r="L55" s="22">
        <v>276.59001002062257</v>
      </c>
      <c r="M55" s="22">
        <v>282.40236832099055</v>
      </c>
      <c r="N55" s="22">
        <v>639.20773100628139</v>
      </c>
    </row>
    <row r="56" spans="2:16" x14ac:dyDescent="0.35">
      <c r="B56" s="37">
        <v>52</v>
      </c>
      <c r="D56" s="9">
        <v>7.5994716079393596</v>
      </c>
      <c r="E56" s="9">
        <v>7.7742981263120283</v>
      </c>
      <c r="F56" s="9">
        <v>297.54398160889178</v>
      </c>
      <c r="G56" s="9">
        <v>304.38900729634599</v>
      </c>
      <c r="H56" s="9">
        <v>767.50988982101421</v>
      </c>
      <c r="I56" s="24"/>
      <c r="J56" s="9">
        <v>7.0642932074300466</v>
      </c>
      <c r="K56" s="9">
        <v>7.2127447124478081</v>
      </c>
      <c r="L56" s="22">
        <v>276.59001002062269</v>
      </c>
      <c r="M56" s="22">
        <v>282.40236832099066</v>
      </c>
      <c r="N56" s="22">
        <v>651.74121592797292</v>
      </c>
    </row>
    <row r="57" spans="2:16" x14ac:dyDescent="0.35">
      <c r="B57" s="37">
        <v>53</v>
      </c>
      <c r="D57" s="9">
        <v>7.7435655224837578</v>
      </c>
      <c r="E57" s="9">
        <v>7.9217537131661864</v>
      </c>
      <c r="F57" s="9">
        <v>297.46524069926937</v>
      </c>
      <c r="G57" s="9">
        <v>304.31025193824121</v>
      </c>
      <c r="H57" s="9">
        <v>782.26804480747569</v>
      </c>
      <c r="I57" s="24"/>
      <c r="J57" s="9">
        <v>7.20014499988062</v>
      </c>
      <c r="K57" s="9">
        <v>7.3514513415333429</v>
      </c>
      <c r="L57" s="22">
        <v>276.59001002062251</v>
      </c>
      <c r="M57" s="22">
        <v>282.40236832099072</v>
      </c>
      <c r="N57" s="22">
        <v>664.27470084966444</v>
      </c>
      <c r="P57" s="28"/>
    </row>
    <row r="58" spans="2:16" x14ac:dyDescent="0.35">
      <c r="B58" s="37">
        <v>54</v>
      </c>
      <c r="D58" s="9">
        <v>7.8969026206288397</v>
      </c>
      <c r="E58" s="9">
        <v>8.0784547047489372</v>
      </c>
      <c r="F58" s="9">
        <v>297.73791303383661</v>
      </c>
      <c r="G58" s="9">
        <v>304.58299410292</v>
      </c>
      <c r="H58" s="9">
        <v>797.0359471090801</v>
      </c>
      <c r="I58" s="24"/>
      <c r="J58" s="9">
        <v>7.3359967923312022</v>
      </c>
      <c r="K58" s="9">
        <v>7.490157970618875</v>
      </c>
      <c r="L58" s="22">
        <v>276.59001002062263</v>
      </c>
      <c r="M58" s="22">
        <v>282.40236832099049</v>
      </c>
      <c r="N58" s="22">
        <v>676.80818577135597</v>
      </c>
    </row>
    <row r="59" spans="2:16" x14ac:dyDescent="0.35">
      <c r="B59" s="37">
        <v>55</v>
      </c>
      <c r="D59" s="9">
        <v>8.0402658053926768</v>
      </c>
      <c r="E59" s="9">
        <v>8.2251797160675277</v>
      </c>
      <c r="F59" s="9">
        <v>297.63145953083836</v>
      </c>
      <c r="G59" s="9">
        <v>304.47653137968166</v>
      </c>
      <c r="H59" s="9">
        <v>811.79477899242636</v>
      </c>
      <c r="I59" s="24"/>
      <c r="J59" s="9">
        <v>7.4718485847817773</v>
      </c>
      <c r="K59" s="9">
        <v>7.6288645997044089</v>
      </c>
      <c r="L59" s="22">
        <v>276.59001002062257</v>
      </c>
      <c r="M59" s="22">
        <v>282.40236832099049</v>
      </c>
      <c r="N59" s="22">
        <v>689.34167069304897</v>
      </c>
    </row>
    <row r="60" spans="2:16" x14ac:dyDescent="0.35">
      <c r="B60" s="37">
        <v>56</v>
      </c>
      <c r="D60" s="9">
        <v>8.1825426430679844</v>
      </c>
      <c r="E60" s="9">
        <v>8.37081942916355</v>
      </c>
      <c r="F60" s="9">
        <v>297.48931206774074</v>
      </c>
      <c r="G60" s="9">
        <v>304.33441315882339</v>
      </c>
      <c r="H60" s="9">
        <v>826.55821377458938</v>
      </c>
      <c r="I60" s="24"/>
      <c r="J60" s="9">
        <v>7.6077003772323577</v>
      </c>
      <c r="K60" s="9">
        <v>7.7675712287899454</v>
      </c>
      <c r="L60" s="22">
        <v>276.59001002062263</v>
      </c>
      <c r="M60" s="22">
        <v>282.40236832099055</v>
      </c>
      <c r="N60" s="22">
        <v>701.87515561474038</v>
      </c>
    </row>
    <row r="61" spans="2:16" x14ac:dyDescent="0.35">
      <c r="B61" s="37">
        <v>57</v>
      </c>
      <c r="D61" s="9">
        <v>8.335845620974343</v>
      </c>
      <c r="E61" s="9">
        <v>8.5274852824906162</v>
      </c>
      <c r="F61" s="9">
        <v>297.74599218979137</v>
      </c>
      <c r="G61" s="9">
        <v>304.59112149706965</v>
      </c>
      <c r="H61" s="9">
        <v>841.32164855675421</v>
      </c>
      <c r="I61" s="24"/>
      <c r="J61" s="9">
        <v>7.7435521696829337</v>
      </c>
      <c r="K61" s="9">
        <v>7.9062778578754802</v>
      </c>
      <c r="L61" s="22">
        <v>276.59001002062263</v>
      </c>
      <c r="M61" s="22">
        <v>282.4023683209906</v>
      </c>
      <c r="N61" s="22">
        <v>714.40864053643179</v>
      </c>
    </row>
    <row r="62" spans="2:16" x14ac:dyDescent="0.35">
      <c r="B62" s="37">
        <v>58</v>
      </c>
      <c r="D62" s="9">
        <v>8.4752112230573591</v>
      </c>
      <c r="E62" s="9">
        <v>8.6702137291453436</v>
      </c>
      <c r="F62" s="9">
        <v>297.50457882065479</v>
      </c>
      <c r="G62" s="9">
        <v>304.34973428826686</v>
      </c>
      <c r="H62" s="9">
        <v>856.08494795954175</v>
      </c>
      <c r="I62" s="24"/>
      <c r="J62" s="9">
        <v>7.8794039621335097</v>
      </c>
      <c r="K62" s="9">
        <v>8.044984486961015</v>
      </c>
      <c r="L62" s="22">
        <v>276.59001002062263</v>
      </c>
      <c r="M62" s="22">
        <v>282.40236832099072</v>
      </c>
      <c r="N62" s="22">
        <v>726.94212545812297</v>
      </c>
    </row>
    <row r="63" spans="2:16" x14ac:dyDescent="0.35">
      <c r="B63" s="37">
        <v>59</v>
      </c>
      <c r="D63" s="9">
        <v>8.6229964778273125</v>
      </c>
      <c r="E63" s="9">
        <v>8.8213612423560246</v>
      </c>
      <c r="F63" s="9">
        <v>297.56189387294341</v>
      </c>
      <c r="G63" s="9">
        <v>304.40705438792213</v>
      </c>
      <c r="H63" s="9">
        <v>870.84567515416495</v>
      </c>
      <c r="I63" s="24"/>
      <c r="J63" s="9">
        <v>8.0152557545840892</v>
      </c>
      <c r="K63" s="9">
        <v>8.1836911160465462</v>
      </c>
      <c r="L63" s="22">
        <v>276.59001002062257</v>
      </c>
      <c r="M63" s="22">
        <v>282.40236832099049</v>
      </c>
      <c r="N63" s="22">
        <v>739.47561037981438</v>
      </c>
    </row>
    <row r="64" spans="2:16" x14ac:dyDescent="0.35">
      <c r="B64" s="37">
        <v>60</v>
      </c>
      <c r="D64" s="9">
        <v>8.7645819573268202</v>
      </c>
      <c r="E64" s="9">
        <v>8.9663097515212424</v>
      </c>
      <c r="F64" s="9">
        <v>297.40692260716202</v>
      </c>
      <c r="G64" s="9">
        <v>304.25211417109517</v>
      </c>
      <c r="H64" s="9">
        <v>885.60978683321423</v>
      </c>
      <c r="I64" s="24"/>
      <c r="J64" s="9">
        <v>8.1511075470346679</v>
      </c>
      <c r="K64" s="9">
        <v>8.3223977451320845</v>
      </c>
      <c r="L64" s="22">
        <v>276.59001002062269</v>
      </c>
      <c r="M64" s="22">
        <v>282.4023683209906</v>
      </c>
      <c r="N64" s="22">
        <v>752.00909530150784</v>
      </c>
    </row>
    <row r="65" spans="2:29" x14ac:dyDescent="0.35">
      <c r="B65" s="37">
        <v>61</v>
      </c>
      <c r="D65" s="9">
        <v>8.9060627204389213</v>
      </c>
      <c r="E65" s="9">
        <v>9.1111520018491117</v>
      </c>
      <c r="F65" s="9">
        <v>297.25353729604615</v>
      </c>
      <c r="G65" s="9">
        <v>304.09870740929665</v>
      </c>
      <c r="H65" s="9">
        <v>900.36712954341442</v>
      </c>
      <c r="I65" s="24"/>
      <c r="J65" s="9">
        <v>8.2869593394852448</v>
      </c>
      <c r="K65" s="9">
        <v>8.4611043742176157</v>
      </c>
      <c r="L65" s="22">
        <v>276.59001002062257</v>
      </c>
      <c r="M65" s="22">
        <v>282.40236832099055</v>
      </c>
      <c r="N65" s="22">
        <v>764.54258022319937</v>
      </c>
    </row>
    <row r="66" spans="2:29" x14ac:dyDescent="0.35">
      <c r="B66" s="37">
        <v>62</v>
      </c>
      <c r="D66" s="9">
        <v>9.0658315020368541</v>
      </c>
      <c r="E66" s="9">
        <v>9.2742860342406548</v>
      </c>
      <c r="F66" s="9">
        <v>297.70564562301229</v>
      </c>
      <c r="G66" s="9">
        <v>304.55091856668361</v>
      </c>
      <c r="H66" s="9">
        <v>915.1409885376047</v>
      </c>
      <c r="I66" s="24"/>
      <c r="J66" s="9">
        <v>8.4228111319358216</v>
      </c>
      <c r="K66" s="9">
        <v>8.5998110033031541</v>
      </c>
      <c r="L66" s="22">
        <v>276.59001002062251</v>
      </c>
      <c r="M66" s="22">
        <v>282.40236832099049</v>
      </c>
      <c r="N66" s="22">
        <v>777.07606514489055</v>
      </c>
    </row>
    <row r="67" spans="2:29" x14ac:dyDescent="0.35">
      <c r="B67" s="37">
        <v>63</v>
      </c>
      <c r="D67" s="9">
        <v>9.2081903360151589</v>
      </c>
      <c r="E67" s="9">
        <v>9.4200066947737131</v>
      </c>
      <c r="F67" s="9">
        <v>297.58076463711507</v>
      </c>
      <c r="G67" s="9">
        <v>304.426026485742</v>
      </c>
      <c r="H67" s="9">
        <v>929.89982042095141</v>
      </c>
      <c r="I67" s="24"/>
      <c r="J67" s="9">
        <v>8.5586629243864003</v>
      </c>
      <c r="K67" s="9">
        <v>8.7385176323886906</v>
      </c>
      <c r="L67" s="22">
        <v>276.59001002062251</v>
      </c>
      <c r="M67" s="22">
        <v>282.4023683209906</v>
      </c>
      <c r="N67" s="22">
        <v>789.60955006658185</v>
      </c>
    </row>
    <row r="68" spans="2:29" x14ac:dyDescent="0.35">
      <c r="B68" s="37">
        <v>64</v>
      </c>
      <c r="D68" s="9">
        <v>9.3494919505671241</v>
      </c>
      <c r="E68" s="9">
        <v>9.5646711847463877</v>
      </c>
      <c r="F68" s="9">
        <v>297.42615390452255</v>
      </c>
      <c r="G68" s="9">
        <v>304.27143837136214</v>
      </c>
      <c r="H68" s="9">
        <v>944.6632552031158</v>
      </c>
      <c r="I68" s="24"/>
      <c r="J68" s="9">
        <v>8.694514716836979</v>
      </c>
      <c r="K68" s="9">
        <v>8.8772242614742236</v>
      </c>
      <c r="L68" s="22">
        <v>276.59001002062269</v>
      </c>
      <c r="M68" s="22">
        <v>282.4023683209906</v>
      </c>
      <c r="N68" s="22">
        <v>802.14303498827508</v>
      </c>
    </row>
    <row r="69" spans="2:29" x14ac:dyDescent="0.35">
      <c r="B69" s="37">
        <v>65</v>
      </c>
      <c r="D69" s="9">
        <v>9.5075208102628253</v>
      </c>
      <c r="E69" s="9">
        <v>9.7260639070307686</v>
      </c>
      <c r="F69" s="9">
        <v>297.80024118093354</v>
      </c>
      <c r="G69" s="9">
        <v>304.64557849070508</v>
      </c>
      <c r="H69" s="9">
        <v>959.43102212534336</v>
      </c>
      <c r="I69" s="24"/>
      <c r="J69" s="9">
        <v>8.8303665092875558</v>
      </c>
      <c r="K69" s="9">
        <v>9.0159308905597584</v>
      </c>
      <c r="L69" s="22">
        <v>276.59001002062257</v>
      </c>
      <c r="M69" s="22">
        <v>282.4023683209906</v>
      </c>
      <c r="N69" s="22">
        <v>814.67651990996637</v>
      </c>
    </row>
    <row r="70" spans="2:29" x14ac:dyDescent="0.35">
      <c r="B70" s="37">
        <v>66</v>
      </c>
      <c r="D70" s="9">
        <v>9.647100232541467</v>
      </c>
      <c r="E70" s="9">
        <v>9.8690063589751098</v>
      </c>
      <c r="F70" s="9">
        <v>297.59386401191432</v>
      </c>
      <c r="G70" s="9">
        <v>304.43922686929881</v>
      </c>
      <c r="H70" s="9">
        <v>974.19513380439241</v>
      </c>
      <c r="I70" s="24"/>
      <c r="J70" s="9">
        <v>8.9662183017381381</v>
      </c>
      <c r="K70" s="9">
        <v>9.1546375196452949</v>
      </c>
      <c r="L70" s="22">
        <v>276.5900100206228</v>
      </c>
      <c r="M70" s="22">
        <v>282.40236832099072</v>
      </c>
      <c r="N70" s="22">
        <v>827.21000483165801</v>
      </c>
    </row>
    <row r="71" spans="2:29" x14ac:dyDescent="0.35">
      <c r="B71" s="37">
        <v>67</v>
      </c>
      <c r="D71" s="9">
        <v>9.7916279525755403</v>
      </c>
      <c r="E71" s="9">
        <v>10.01689633744992</v>
      </c>
      <c r="F71" s="9">
        <v>297.54401421828123</v>
      </c>
      <c r="G71" s="9">
        <v>304.38937842499223</v>
      </c>
      <c r="H71" s="9">
        <v>988.95586099901561</v>
      </c>
      <c r="I71" s="24"/>
      <c r="J71" s="9">
        <v>9.1020700941887132</v>
      </c>
      <c r="K71" s="9">
        <v>9.2933441487308333</v>
      </c>
      <c r="L71" s="22">
        <v>276.59001002062274</v>
      </c>
      <c r="M71" s="22">
        <v>282.40236832099089</v>
      </c>
      <c r="N71" s="22">
        <v>839.74348975334931</v>
      </c>
    </row>
    <row r="72" spans="2:29" x14ac:dyDescent="0.35">
      <c r="B72" s="37">
        <v>68</v>
      </c>
      <c r="D72" s="9">
        <v>9.9389068071617324</v>
      </c>
      <c r="E72" s="9">
        <v>10.167538067456823</v>
      </c>
      <c r="F72" s="9">
        <v>297.57800153763498</v>
      </c>
      <c r="G72" s="9">
        <v>304.42338552680962</v>
      </c>
      <c r="H72" s="9">
        <v>1003.7192957811801</v>
      </c>
      <c r="I72" s="24"/>
      <c r="J72" s="9">
        <v>9.2379218866392936</v>
      </c>
      <c r="K72" s="9">
        <v>9.4320507778163662</v>
      </c>
      <c r="L72" s="22">
        <v>276.59001002062274</v>
      </c>
      <c r="M72" s="22">
        <v>282.40236832099077</v>
      </c>
      <c r="N72" s="22">
        <v>852.27697467504083</v>
      </c>
    </row>
    <row r="73" spans="2:29" x14ac:dyDescent="0.35">
      <c r="B73" s="37">
        <v>69</v>
      </c>
      <c r="D73" s="9">
        <v>10.08729673671875</v>
      </c>
      <c r="E73" s="9">
        <v>10.319290810736558</v>
      </c>
      <c r="F73" s="9">
        <v>297.64378797770672</v>
      </c>
      <c r="G73" s="9">
        <v>304.48918935543026</v>
      </c>
      <c r="H73" s="9">
        <v>1018.4824598045901</v>
      </c>
      <c r="I73" s="24"/>
      <c r="J73" s="9">
        <v>9.3737736790898705</v>
      </c>
      <c r="K73" s="9">
        <v>9.5707574069018939</v>
      </c>
      <c r="L73" s="22">
        <v>276.59001002062269</v>
      </c>
      <c r="M73" s="22">
        <v>282.40236832099049</v>
      </c>
      <c r="N73" s="22">
        <v>864.81045959673395</v>
      </c>
      <c r="R73" s="29"/>
      <c r="S73" s="29"/>
      <c r="T73" s="29"/>
      <c r="U73" s="29"/>
    </row>
    <row r="74" spans="2:29" x14ac:dyDescent="0.35">
      <c r="B74" s="37">
        <v>70</v>
      </c>
      <c r="D74" s="9">
        <v>10.233221547962367</v>
      </c>
      <c r="E74" s="9">
        <v>10.468579700511837</v>
      </c>
      <c r="F74" s="9">
        <v>297.63599617721553</v>
      </c>
      <c r="G74" s="9">
        <v>304.48145123398001</v>
      </c>
      <c r="H74" s="9">
        <v>1033.2511743824571</v>
      </c>
      <c r="I74" s="24"/>
      <c r="J74" s="9">
        <v>9.5096254715404438</v>
      </c>
      <c r="K74" s="9">
        <v>9.7094640359874411</v>
      </c>
      <c r="L74" s="22">
        <v>276.59001002062263</v>
      </c>
      <c r="M74" s="22">
        <v>282.40236832099089</v>
      </c>
      <c r="N74" s="22">
        <v>877.34394451842525</v>
      </c>
    </row>
    <row r="75" spans="2:29" x14ac:dyDescent="0.35">
      <c r="B75" s="37">
        <v>71</v>
      </c>
      <c r="D75" s="9">
        <v>10.376725607377731</v>
      </c>
      <c r="E75" s="9">
        <v>10.615445586481945</v>
      </c>
      <c r="F75" s="9">
        <v>297.55900731223056</v>
      </c>
      <c r="G75" s="9">
        <v>304.40444995912321</v>
      </c>
      <c r="H75" s="9">
        <v>1048.0100062658021</v>
      </c>
      <c r="I75" s="24"/>
      <c r="J75" s="9">
        <v>9.6454772639910225</v>
      </c>
      <c r="K75" s="9">
        <v>9.8481706650729688</v>
      </c>
      <c r="L75" s="22">
        <v>276.59001002062263</v>
      </c>
      <c r="M75" s="22">
        <v>282.40236832099072</v>
      </c>
      <c r="N75" s="22">
        <v>889.87742944011711</v>
      </c>
      <c r="O75" s="28"/>
    </row>
    <row r="76" spans="2:29" x14ac:dyDescent="0.35">
      <c r="B76" s="37">
        <v>72</v>
      </c>
      <c r="D76" s="9">
        <v>10.523355194702958</v>
      </c>
      <c r="E76" s="9">
        <v>10.765438049227885</v>
      </c>
      <c r="F76" s="9">
        <v>297.57253865584028</v>
      </c>
      <c r="G76" s="9">
        <v>304.41799889672393</v>
      </c>
      <c r="H76" s="9">
        <v>1062.7734410479663</v>
      </c>
      <c r="I76" s="24"/>
      <c r="J76" s="9">
        <v>9.7813290564416047</v>
      </c>
      <c r="K76" s="9">
        <v>9.9868772941585018</v>
      </c>
      <c r="L76" s="22">
        <v>276.59001002062274</v>
      </c>
      <c r="M76" s="22">
        <v>282.4023683209906</v>
      </c>
      <c r="N76" s="22">
        <v>902.41091436180852</v>
      </c>
    </row>
    <row r="77" spans="2:29" x14ac:dyDescent="0.35">
      <c r="B77" s="37">
        <v>73</v>
      </c>
      <c r="D77" s="9">
        <v>10.673758020173413</v>
      </c>
      <c r="E77" s="9">
        <v>10.919204737287011</v>
      </c>
      <c r="F77" s="9">
        <v>297.69093482723497</v>
      </c>
      <c r="G77" s="9">
        <v>304.53643971218042</v>
      </c>
      <c r="H77" s="9">
        <v>1077.5412079701939</v>
      </c>
      <c r="I77" s="24"/>
      <c r="J77" s="9">
        <v>9.9171808488921798</v>
      </c>
      <c r="K77" s="9">
        <v>10.125583923244038</v>
      </c>
      <c r="L77" s="22">
        <v>276.59001002062257</v>
      </c>
      <c r="M77" s="22">
        <v>282.4023683209906</v>
      </c>
      <c r="N77" s="22">
        <v>914.94439928349959</v>
      </c>
    </row>
    <row r="78" spans="2:29" x14ac:dyDescent="0.35">
      <c r="B78" s="37">
        <v>74</v>
      </c>
      <c r="D78" s="9">
        <v>10.820723465018132</v>
      </c>
      <c r="E78" s="9">
        <v>11.069533211797436</v>
      </c>
      <c r="F78" s="9">
        <v>297.71155813336725</v>
      </c>
      <c r="G78" s="9">
        <v>304.55708353949234</v>
      </c>
      <c r="H78" s="9">
        <v>1092.3053196492433</v>
      </c>
      <c r="I78" s="24"/>
      <c r="J78" s="9">
        <v>10.05303264134276</v>
      </c>
      <c r="K78" s="9">
        <v>10.264290552329573</v>
      </c>
      <c r="L78" s="22">
        <v>276.59001002062286</v>
      </c>
      <c r="M78" s="22">
        <v>282.40236832099077</v>
      </c>
      <c r="N78" s="22">
        <v>927.47788420519259</v>
      </c>
    </row>
    <row r="79" spans="2:29" x14ac:dyDescent="0.35">
      <c r="B79" s="37">
        <v>75</v>
      </c>
      <c r="D79" s="9">
        <v>10.959095853054373</v>
      </c>
      <c r="E79" s="9">
        <v>11.211267858274411</v>
      </c>
      <c r="F79" s="9">
        <v>297.49836221125554</v>
      </c>
      <c r="G79" s="9">
        <v>304.34388665546243</v>
      </c>
      <c r="H79" s="9">
        <v>1107.0660468438682</v>
      </c>
      <c r="I79" s="24"/>
      <c r="J79" s="9">
        <v>10.188884433793342</v>
      </c>
      <c r="K79" s="9">
        <v>10.402997181415111</v>
      </c>
      <c r="L79" s="22">
        <v>276.5900100206228</v>
      </c>
      <c r="M79" s="22">
        <v>282.40236832099072</v>
      </c>
      <c r="N79" s="22">
        <v>940.01136912688389</v>
      </c>
      <c r="AB79" s="29"/>
      <c r="AC79" s="29"/>
    </row>
    <row r="80" spans="2:29" x14ac:dyDescent="0.35">
      <c r="B80" s="37">
        <v>76</v>
      </c>
      <c r="D80" s="9">
        <v>11.114164918485974</v>
      </c>
      <c r="E80" s="9">
        <v>11.36970078629469</v>
      </c>
      <c r="F80" s="9">
        <v>297.73806505207148</v>
      </c>
      <c r="G80" s="9">
        <v>304.58363153329412</v>
      </c>
      <c r="H80" s="9">
        <v>1121.8338137660955</v>
      </c>
      <c r="I80" s="24"/>
      <c r="J80" s="9">
        <v>10.324736226243914</v>
      </c>
      <c r="K80" s="9">
        <v>10.54170381050065</v>
      </c>
      <c r="L80" s="22">
        <v>276.59001002062269</v>
      </c>
      <c r="M80" s="22">
        <v>282.40236832099089</v>
      </c>
      <c r="N80" s="22">
        <v>952.54485404857564</v>
      </c>
      <c r="AB80" s="29"/>
      <c r="AC80" s="29"/>
    </row>
    <row r="81" spans="2:29" x14ac:dyDescent="0.35">
      <c r="B81" s="37">
        <v>77</v>
      </c>
      <c r="D81" s="9">
        <v>11.256701949695755</v>
      </c>
      <c r="E81" s="9">
        <v>11.51559964405922</v>
      </c>
      <c r="F81" s="9">
        <v>297.64018040871878</v>
      </c>
      <c r="G81" s="9">
        <v>304.48573400000186</v>
      </c>
      <c r="H81" s="9">
        <v>1136.5926456494403</v>
      </c>
      <c r="I81" s="24"/>
      <c r="J81" s="9">
        <v>10.460588018694491</v>
      </c>
      <c r="K81" s="9">
        <v>10.680410439586179</v>
      </c>
      <c r="L81" s="22">
        <v>276.59001002062257</v>
      </c>
      <c r="M81" s="22">
        <v>282.4023683209906</v>
      </c>
      <c r="N81" s="22">
        <v>965.07833897026717</v>
      </c>
      <c r="AB81" s="29"/>
      <c r="AC81" s="29"/>
    </row>
    <row r="82" spans="2:29" x14ac:dyDescent="0.35">
      <c r="B82" s="37">
        <v>78</v>
      </c>
      <c r="D82" s="9">
        <v>11.401594291356592</v>
      </c>
      <c r="E82" s="9">
        <v>11.663856064251714</v>
      </c>
      <c r="F82" s="9">
        <v>297.60628432773734</v>
      </c>
      <c r="G82" s="9">
        <v>304.45188414106275</v>
      </c>
      <c r="H82" s="9">
        <v>1151.3613602273062</v>
      </c>
      <c r="I82" s="24"/>
      <c r="J82" s="9">
        <v>10.596439811145069</v>
      </c>
      <c r="K82" s="9">
        <v>10.81911706867171</v>
      </c>
      <c r="L82" s="22">
        <v>276.5900100206228</v>
      </c>
      <c r="M82" s="22">
        <v>282.40236832099072</v>
      </c>
      <c r="N82" s="22">
        <v>977.61182389195858</v>
      </c>
      <c r="AB82" s="29"/>
      <c r="AC82" s="29"/>
    </row>
    <row r="83" spans="2:29" x14ac:dyDescent="0.35">
      <c r="B83" s="37">
        <v>79</v>
      </c>
      <c r="D83" s="9">
        <v>11.547857043855146</v>
      </c>
      <c r="E83" s="9">
        <v>11.813480489060028</v>
      </c>
      <c r="F83" s="9">
        <v>297.60856427032951</v>
      </c>
      <c r="G83" s="9">
        <v>304.45414712295309</v>
      </c>
      <c r="H83" s="9">
        <v>1166.1195152137693</v>
      </c>
      <c r="I83" s="24"/>
      <c r="J83" s="9">
        <v>10.732291603595652</v>
      </c>
      <c r="K83" s="9">
        <v>10.957823697757252</v>
      </c>
      <c r="L83" s="22">
        <v>276.5900100206228</v>
      </c>
      <c r="M83" s="22">
        <v>282.40236832099077</v>
      </c>
      <c r="N83" s="22">
        <v>990.14530881365181</v>
      </c>
      <c r="AB83" s="29"/>
      <c r="AC83" s="29"/>
    </row>
    <row r="84" spans="2:29" x14ac:dyDescent="0.35">
      <c r="B84" s="37">
        <v>80</v>
      </c>
      <c r="D84" s="9">
        <v>11.698817680764106</v>
      </c>
      <c r="E84" s="9">
        <v>11.967806345913612</v>
      </c>
      <c r="F84" s="9">
        <v>297.73034654006688</v>
      </c>
      <c r="G84" s="9">
        <v>304.57600314192968</v>
      </c>
      <c r="H84" s="9">
        <v>1180.8932388285828</v>
      </c>
      <c r="I84" s="24"/>
      <c r="J84" s="9">
        <v>10.868143396046229</v>
      </c>
      <c r="K84" s="9">
        <v>11.096530326842782</v>
      </c>
      <c r="L84" s="22">
        <v>276.59001002062274</v>
      </c>
      <c r="M84" s="22">
        <v>282.4023683209906</v>
      </c>
      <c r="N84" s="22">
        <v>1002.6787937353431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35">
      <c r="B85" s="37">
        <v>81</v>
      </c>
      <c r="D85" s="9">
        <v>11.842049293153485</v>
      </c>
      <c r="E85" s="9">
        <v>12.114399630612748</v>
      </c>
      <c r="F85" s="9">
        <v>297.65484958426845</v>
      </c>
      <c r="G85" s="9">
        <v>304.50048894311914</v>
      </c>
      <c r="H85" s="9">
        <v>1195.651393815046</v>
      </c>
      <c r="I85" s="24"/>
      <c r="J85" s="9">
        <v>11.003995188496802</v>
      </c>
      <c r="K85" s="9">
        <v>11.235236955928318</v>
      </c>
      <c r="L85" s="22">
        <v>276.59001002062263</v>
      </c>
      <c r="M85" s="22">
        <v>282.40236832099066</v>
      </c>
      <c r="N85" s="22">
        <v>1015.2122786570349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35">
      <c r="B86" s="37">
        <v>82</v>
      </c>
      <c r="D86" s="9">
        <v>11.984605355840584</v>
      </c>
      <c r="E86" s="9">
        <v>12.260318568720548</v>
      </c>
      <c r="F86" s="9">
        <v>297.56442086992189</v>
      </c>
      <c r="G86" s="9">
        <v>304.41007327822831</v>
      </c>
      <c r="H86" s="9">
        <v>1210.4148285972078</v>
      </c>
      <c r="I86" s="24"/>
      <c r="J86" s="9">
        <v>11.139846980947384</v>
      </c>
      <c r="K86" s="9">
        <v>11.373943585013851</v>
      </c>
      <c r="L86" s="22">
        <v>276.5900100206228</v>
      </c>
      <c r="M86" s="22">
        <v>282.40236832099066</v>
      </c>
      <c r="N86" s="22">
        <v>1027.7457635787264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35">
      <c r="B87" s="37">
        <v>83</v>
      </c>
      <c r="D87" s="9">
        <v>12.138190774498128</v>
      </c>
      <c r="E87" s="9">
        <v>12.417268189305757</v>
      </c>
      <c r="F87" s="9">
        <v>297.74671844474392</v>
      </c>
      <c r="G87" s="9">
        <v>304.59241612693819</v>
      </c>
      <c r="H87" s="9">
        <v>1225.1840846925834</v>
      </c>
      <c r="I87" s="24"/>
      <c r="J87" s="9">
        <v>11.275698773397957</v>
      </c>
      <c r="K87" s="9">
        <v>11.512650214099381</v>
      </c>
      <c r="L87" s="22">
        <v>276.59001002062263</v>
      </c>
      <c r="M87" s="22">
        <v>282.40236832099049</v>
      </c>
      <c r="N87" s="22">
        <v>1040.2792485004177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35">
      <c r="B88" s="37">
        <v>84</v>
      </c>
      <c r="D88" s="9">
        <v>12.281387149767401</v>
      </c>
      <c r="E88" s="9">
        <v>12.563826637921759</v>
      </c>
      <c r="F88" s="9">
        <v>297.67286883758595</v>
      </c>
      <c r="G88" s="9">
        <v>304.51855912376175</v>
      </c>
      <c r="H88" s="9">
        <v>1239.9439996109443</v>
      </c>
      <c r="I88" s="24"/>
      <c r="J88" s="9">
        <v>11.411550565848538</v>
      </c>
      <c r="K88" s="9">
        <v>11.651356843184921</v>
      </c>
      <c r="L88" s="22">
        <v>276.59001002062269</v>
      </c>
      <c r="M88" s="22">
        <v>282.4023683209906</v>
      </c>
      <c r="N88" s="22">
        <v>1052.8127334221103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35">
      <c r="B89" s="37">
        <v>85</v>
      </c>
      <c r="D89" s="9">
        <v>12.422967289705056</v>
      </c>
      <c r="E89" s="9">
        <v>12.708769653280143</v>
      </c>
      <c r="F89" s="9">
        <v>297.56204387178809</v>
      </c>
      <c r="G89" s="9">
        <v>304.40774614770623</v>
      </c>
      <c r="H89" s="9">
        <v>1254.7074343931092</v>
      </c>
      <c r="I89" s="24"/>
      <c r="J89" s="9">
        <v>11.547402358299118</v>
      </c>
      <c r="K89" s="9">
        <v>11.790063472270454</v>
      </c>
      <c r="L89" s="22">
        <v>276.5900100206228</v>
      </c>
      <c r="M89" s="22">
        <v>282.40236832099066</v>
      </c>
      <c r="N89" s="22">
        <v>1065.3462183438005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35">
      <c r="B90" s="37">
        <v>86</v>
      </c>
      <c r="D90" s="9">
        <v>12.577481134886586</v>
      </c>
      <c r="E90" s="9">
        <v>12.866647700389317</v>
      </c>
      <c r="F90" s="9">
        <v>297.75998948967867</v>
      </c>
      <c r="G90" s="9">
        <v>304.60573488030661</v>
      </c>
      <c r="H90" s="9">
        <v>1269.4766904884848</v>
      </c>
      <c r="I90" s="24"/>
      <c r="J90" s="9">
        <v>11.683254150749695</v>
      </c>
      <c r="K90" s="9">
        <v>11.928770101355985</v>
      </c>
      <c r="L90" s="22">
        <v>276.59001002062274</v>
      </c>
      <c r="M90" s="22">
        <v>282.40236832099055</v>
      </c>
      <c r="N90" s="22">
        <v>1077.8797032654932</v>
      </c>
      <c r="V90" s="29"/>
      <c r="W90" s="29"/>
      <c r="X90" s="29"/>
      <c r="Y90" s="29"/>
      <c r="Z90" s="29"/>
      <c r="AA90" s="29"/>
    </row>
    <row r="91" spans="2:29" x14ac:dyDescent="0.35">
      <c r="B91" s="37">
        <v>87</v>
      </c>
      <c r="D91" s="9">
        <v>12.72075523307887</v>
      </c>
      <c r="E91" s="9">
        <v>13.013283470891373</v>
      </c>
      <c r="F91" s="9">
        <v>297.6903527471456</v>
      </c>
      <c r="G91" s="9">
        <v>304.53608106337447</v>
      </c>
      <c r="H91" s="9">
        <v>1284.2348454749438</v>
      </c>
      <c r="I91" s="24"/>
      <c r="J91" s="9">
        <v>11.819105943200269</v>
      </c>
      <c r="K91" s="9">
        <v>12.067476730441527</v>
      </c>
      <c r="L91" s="22">
        <v>276.59001002062263</v>
      </c>
      <c r="M91" s="22">
        <v>282.40236832099072</v>
      </c>
      <c r="N91" s="22">
        <v>1090.4131881871863</v>
      </c>
      <c r="V91" s="29"/>
      <c r="W91" s="29"/>
      <c r="X91" s="29"/>
      <c r="Y91" s="29"/>
      <c r="Z91" s="29"/>
      <c r="AA91" s="29"/>
    </row>
    <row r="92" spans="2:29" x14ac:dyDescent="0.35">
      <c r="B92" s="37">
        <v>88</v>
      </c>
      <c r="D92" s="9">
        <v>12.862697809307141</v>
      </c>
      <c r="E92" s="9">
        <v>13.158589940557313</v>
      </c>
      <c r="F92" s="9">
        <v>297.59149255368044</v>
      </c>
      <c r="G92" s="9">
        <v>304.43725557159985</v>
      </c>
      <c r="H92" s="9">
        <v>1299.0027477765498</v>
      </c>
      <c r="I92" s="24"/>
      <c r="J92" s="9">
        <v>11.954957735650847</v>
      </c>
      <c r="K92" s="9">
        <v>12.206183359527065</v>
      </c>
      <c r="L92" s="22">
        <v>276.59001002062263</v>
      </c>
      <c r="M92" s="22">
        <v>282.40236832099077</v>
      </c>
      <c r="N92" s="22">
        <v>1102.9466731088758</v>
      </c>
      <c r="V92" s="29"/>
      <c r="W92" s="29"/>
      <c r="X92" s="29"/>
      <c r="Y92" s="29"/>
      <c r="Z92" s="29"/>
      <c r="AA92" s="29"/>
    </row>
    <row r="93" spans="2:29" x14ac:dyDescent="0.35">
      <c r="B93" s="37">
        <v>89</v>
      </c>
      <c r="D93" s="9">
        <v>13.012880299236356</v>
      </c>
      <c r="E93" s="9">
        <v>13.312135429303225</v>
      </c>
      <c r="F93" s="9">
        <v>297.68335064725159</v>
      </c>
      <c r="G93" s="9">
        <v>304.52912712165079</v>
      </c>
      <c r="H93" s="9">
        <v>1313.7667240762219</v>
      </c>
      <c r="I93" s="24"/>
      <c r="J93" s="9">
        <v>12.090809528101431</v>
      </c>
      <c r="K93" s="9">
        <v>12.344889988612595</v>
      </c>
      <c r="L93" s="22">
        <v>276.5900100206228</v>
      </c>
      <c r="M93" s="22">
        <v>282.40236832099066</v>
      </c>
      <c r="N93" s="22">
        <v>1115.4801580305696</v>
      </c>
      <c r="V93" s="29"/>
      <c r="W93" s="29"/>
      <c r="X93" s="29"/>
      <c r="Y93" s="29"/>
      <c r="Z93" s="29"/>
      <c r="AA93" s="29"/>
    </row>
    <row r="94" spans="2:29" x14ac:dyDescent="0.35">
      <c r="B94" s="37">
        <v>90</v>
      </c>
      <c r="D94" s="9">
        <v>13.16563314974675</v>
      </c>
      <c r="E94" s="9">
        <v>13.468252358345284</v>
      </c>
      <c r="F94" s="9">
        <v>297.83131382687975</v>
      </c>
      <c r="G94" s="9">
        <v>304.67712788390332</v>
      </c>
      <c r="H94" s="9">
        <v>1328.5354386540876</v>
      </c>
      <c r="I94" s="24"/>
      <c r="J94" s="9">
        <v>12.226661320552013</v>
      </c>
      <c r="K94" s="9">
        <v>12.483596617698129</v>
      </c>
      <c r="L94" s="22">
        <v>276.59001002062291</v>
      </c>
      <c r="M94" s="22">
        <v>282.40236832099066</v>
      </c>
      <c r="N94" s="22">
        <v>1128.0136429522618</v>
      </c>
      <c r="V94" s="29"/>
      <c r="W94" s="29"/>
      <c r="X94" s="29"/>
      <c r="Y94" s="29"/>
      <c r="Z94" s="29"/>
      <c r="AA94" s="29"/>
    </row>
    <row r="95" spans="2:29" x14ac:dyDescent="0.35">
      <c r="B95" s="37">
        <v>91</v>
      </c>
      <c r="D95" s="9">
        <v>13.303634885894198</v>
      </c>
      <c r="E95" s="9">
        <v>13.609615766802486</v>
      </c>
      <c r="F95" s="9">
        <v>297.64599420566151</v>
      </c>
      <c r="G95" s="9">
        <v>304.49179118423291</v>
      </c>
      <c r="H95" s="9">
        <v>1343.2935936405474</v>
      </c>
      <c r="I95" s="24"/>
      <c r="J95" s="9">
        <v>12.362513113002583</v>
      </c>
      <c r="K95" s="9">
        <v>12.622303246783664</v>
      </c>
      <c r="L95" s="22">
        <v>276.59001002062269</v>
      </c>
      <c r="M95" s="22">
        <v>282.4023683209906</v>
      </c>
      <c r="N95" s="22">
        <v>1140.5471278739517</v>
      </c>
    </row>
    <row r="96" spans="2:29" x14ac:dyDescent="0.35">
      <c r="B96" s="37">
        <v>92</v>
      </c>
      <c r="D96" s="9">
        <v>13.449581667179769</v>
      </c>
      <c r="E96" s="9">
        <v>13.758924775679802</v>
      </c>
      <c r="F96" s="9">
        <v>297.64052788019927</v>
      </c>
      <c r="G96" s="9">
        <v>304.48632044003273</v>
      </c>
      <c r="H96" s="9">
        <v>1358.0541854557971</v>
      </c>
      <c r="I96" s="24"/>
      <c r="J96" s="9">
        <v>12.49836490545316</v>
      </c>
      <c r="K96" s="9">
        <v>12.761009875869197</v>
      </c>
      <c r="L96" s="22">
        <v>276.59001002062269</v>
      </c>
      <c r="M96" s="22">
        <v>282.4023683209906</v>
      </c>
      <c r="N96" s="22">
        <v>1153.080612795645</v>
      </c>
    </row>
    <row r="97" spans="2:14" x14ac:dyDescent="0.35">
      <c r="B97" s="37">
        <v>93</v>
      </c>
      <c r="D97" s="9">
        <v>13.598703887640507</v>
      </c>
      <c r="E97" s="9">
        <v>13.911411043823206</v>
      </c>
      <c r="F97" s="9">
        <v>297.7046962613864</v>
      </c>
      <c r="G97" s="9">
        <v>304.55052434318929</v>
      </c>
      <c r="H97" s="9">
        <v>1372.8227646542848</v>
      </c>
      <c r="I97" s="24"/>
      <c r="J97" s="9">
        <v>12.634216697903735</v>
      </c>
      <c r="K97" s="9">
        <v>12.899716504954737</v>
      </c>
      <c r="L97" s="22">
        <v>276.59001002062263</v>
      </c>
      <c r="M97" s="22">
        <v>282.40236832099072</v>
      </c>
      <c r="N97" s="22">
        <v>1165.6140977173347</v>
      </c>
    </row>
    <row r="98" spans="2:14" x14ac:dyDescent="0.35">
      <c r="B98" s="37">
        <v>94</v>
      </c>
      <c r="D98" s="9">
        <v>13.743299177155555</v>
      </c>
      <c r="E98" s="9">
        <v>14.059369208758952</v>
      </c>
      <c r="F98" s="9">
        <v>297.66944946278846</v>
      </c>
      <c r="G98" s="9">
        <v>304.5152869204681</v>
      </c>
      <c r="H98" s="9">
        <v>1387.5861994364486</v>
      </c>
      <c r="I98" s="24"/>
      <c r="J98" s="9">
        <v>12.770068490354316</v>
      </c>
      <c r="K98" s="9">
        <v>13.03842313404027</v>
      </c>
      <c r="L98" s="22">
        <v>276.59001002062274</v>
      </c>
      <c r="M98" s="22">
        <v>282.40236832099077</v>
      </c>
      <c r="N98" s="22">
        <v>1178.1475826390274</v>
      </c>
    </row>
    <row r="99" spans="2:14" x14ac:dyDescent="0.35">
      <c r="B99" s="37">
        <v>95</v>
      </c>
      <c r="D99" s="9">
        <v>13.888246354538989</v>
      </c>
      <c r="E99" s="9">
        <v>14.207679415808101</v>
      </c>
      <c r="F99" s="9">
        <v>297.6424860990976</v>
      </c>
      <c r="G99" s="9">
        <v>304.48833604093068</v>
      </c>
      <c r="H99" s="9">
        <v>1402.350311115498</v>
      </c>
      <c r="I99" s="24"/>
      <c r="J99" s="9">
        <v>12.905920282804898</v>
      </c>
      <c r="K99" s="9">
        <v>13.177129763125803</v>
      </c>
      <c r="L99" s="22">
        <v>276.59001002062291</v>
      </c>
      <c r="M99" s="22">
        <v>282.40236832099077</v>
      </c>
      <c r="N99" s="22">
        <v>1190.681067560721</v>
      </c>
    </row>
    <row r="100" spans="2:14" x14ac:dyDescent="0.35">
      <c r="B100" s="37">
        <v>96</v>
      </c>
      <c r="D100" s="9">
        <v>14.039293320018016</v>
      </c>
      <c r="E100" s="9">
        <v>14.362090243875789</v>
      </c>
      <c r="F100" s="9">
        <v>297.74544882852348</v>
      </c>
      <c r="G100" s="9">
        <v>304.59132865906014</v>
      </c>
      <c r="H100" s="9">
        <v>1417.1180780377258</v>
      </c>
      <c r="I100" s="24"/>
      <c r="J100" s="9">
        <v>13.041772075255466</v>
      </c>
      <c r="K100" s="9">
        <v>13.315836392211338</v>
      </c>
      <c r="L100" s="22">
        <v>276.59001002062263</v>
      </c>
      <c r="M100" s="22">
        <v>282.40236832099072</v>
      </c>
      <c r="N100" s="22">
        <v>1203.2145524824111</v>
      </c>
    </row>
    <row r="101" spans="2:14" x14ac:dyDescent="0.35">
      <c r="B101" s="37">
        <v>97</v>
      </c>
      <c r="D101" s="9">
        <v>14.180019830452073</v>
      </c>
      <c r="E101" s="9">
        <v>14.506179629730553</v>
      </c>
      <c r="F101" s="9">
        <v>297.62966877579544</v>
      </c>
      <c r="G101" s="9">
        <v>304.47555715874131</v>
      </c>
      <c r="H101" s="9">
        <v>1431.881512819891</v>
      </c>
      <c r="I101" s="24"/>
      <c r="J101" s="9">
        <v>13.177623867706053</v>
      </c>
      <c r="K101" s="9">
        <v>13.454543021296873</v>
      </c>
      <c r="L101" s="22">
        <v>276.5900100206228</v>
      </c>
      <c r="M101" s="22">
        <v>282.40236832099072</v>
      </c>
      <c r="N101" s="22">
        <v>1215.7480374041043</v>
      </c>
    </row>
    <row r="102" spans="2:14" x14ac:dyDescent="0.35">
      <c r="B102" s="37">
        <v>98</v>
      </c>
      <c r="D102" s="9">
        <v>14.326909667062152</v>
      </c>
      <c r="E102" s="9">
        <v>14.656432496006344</v>
      </c>
      <c r="F102" s="9">
        <v>297.64429586455998</v>
      </c>
      <c r="G102" s="9">
        <v>304.49019582984562</v>
      </c>
      <c r="H102" s="9">
        <v>1446.6456244989374</v>
      </c>
      <c r="I102" s="24"/>
      <c r="J102" s="9">
        <v>13.313475660156628</v>
      </c>
      <c r="K102" s="9">
        <v>13.593249650382411</v>
      </c>
      <c r="L102" s="22">
        <v>276.59001002062274</v>
      </c>
      <c r="M102" s="22">
        <v>282.40236832099072</v>
      </c>
      <c r="N102" s="22">
        <v>1228.2815223257942</v>
      </c>
    </row>
    <row r="103" spans="2:14" x14ac:dyDescent="0.35">
      <c r="B103" s="37">
        <v>99</v>
      </c>
      <c r="D103" s="9">
        <v>14.480395609648273</v>
      </c>
      <c r="E103" s="9">
        <v>14.813282486275133</v>
      </c>
      <c r="F103" s="9">
        <v>297.7942786275745</v>
      </c>
      <c r="G103" s="9">
        <v>304.64021087707954</v>
      </c>
      <c r="H103" s="9">
        <v>1461.4142036974274</v>
      </c>
      <c r="I103" s="24"/>
      <c r="J103" s="9">
        <v>13.449327452607211</v>
      </c>
      <c r="K103" s="9">
        <v>13.731956279467949</v>
      </c>
      <c r="L103" s="22">
        <v>276.5900100206228</v>
      </c>
      <c r="M103" s="22">
        <v>282.40236832099083</v>
      </c>
      <c r="N103" s="22">
        <v>1240.8150072474871</v>
      </c>
    </row>
    <row r="104" spans="2:14" x14ac:dyDescent="0.35">
      <c r="B104" s="37">
        <v>100</v>
      </c>
      <c r="D104" s="9">
        <v>14.622139021066713</v>
      </c>
      <c r="E104" s="9">
        <v>14.958388588020284</v>
      </c>
      <c r="F104" s="9">
        <v>297.70218746514433</v>
      </c>
      <c r="G104" s="9">
        <v>304.54812371784061</v>
      </c>
      <c r="H104" s="9">
        <v>1476.1768262033286</v>
      </c>
      <c r="I104" s="24"/>
      <c r="J104" s="9">
        <v>13.585179245057782</v>
      </c>
      <c r="K104" s="9">
        <v>13.870662908553475</v>
      </c>
      <c r="L104" s="22">
        <v>276.59001002062263</v>
      </c>
      <c r="M104" s="22">
        <v>282.4023683209906</v>
      </c>
      <c r="N104" s="22">
        <v>1253.3484921691797</v>
      </c>
    </row>
    <row r="105" spans="2:14" x14ac:dyDescent="0.35">
      <c r="B105" s="37">
        <v>101</v>
      </c>
      <c r="D105" s="9">
        <v>14.770001033784094</v>
      </c>
      <c r="E105" s="9">
        <v>15.109613013423406</v>
      </c>
      <c r="F105" s="9">
        <v>297.73525930896807</v>
      </c>
      <c r="G105" s="9">
        <v>304.58119388886814</v>
      </c>
      <c r="H105" s="9">
        <v>1490.9382302948381</v>
      </c>
      <c r="I105" s="24"/>
      <c r="J105" s="9">
        <v>13.721031037508359</v>
      </c>
      <c r="K105" s="9">
        <v>14.009369537639012</v>
      </c>
      <c r="L105" s="22">
        <v>276.59001002062269</v>
      </c>
      <c r="M105" s="22">
        <v>282.40236832099072</v>
      </c>
      <c r="N105" s="22">
        <v>1265.8819770908699</v>
      </c>
    </row>
    <row r="106" spans="2:14" x14ac:dyDescent="0.35">
      <c r="B106" s="37">
        <v>102</v>
      </c>
      <c r="D106" s="9">
        <v>14.919013177679231</v>
      </c>
      <c r="E106" s="9">
        <v>15.261989205001207</v>
      </c>
      <c r="F106" s="9">
        <v>297.79063985376337</v>
      </c>
      <c r="G106" s="9">
        <v>304.63660542898788</v>
      </c>
      <c r="H106" s="9">
        <v>1505.7068094933288</v>
      </c>
      <c r="I106" s="24"/>
      <c r="J106" s="9">
        <v>13.856882829958943</v>
      </c>
      <c r="K106" s="9">
        <v>14.148076166724554</v>
      </c>
      <c r="L106" s="22">
        <v>276.59001002062274</v>
      </c>
      <c r="M106" s="22">
        <v>282.40236832099072</v>
      </c>
      <c r="N106" s="22">
        <v>1278.4154620125628</v>
      </c>
    </row>
    <row r="107" spans="2:14" x14ac:dyDescent="0.35">
      <c r="B107" s="37">
        <v>103</v>
      </c>
      <c r="D107" s="9">
        <v>15.063623508294905</v>
      </c>
      <c r="E107" s="9">
        <v>15.409962411037586</v>
      </c>
      <c r="F107" s="9">
        <v>297.75793578144209</v>
      </c>
      <c r="G107" s="9">
        <v>304.60390857840451</v>
      </c>
      <c r="H107" s="9">
        <v>1520.4702442754894</v>
      </c>
      <c r="I107" s="24"/>
      <c r="J107" s="9">
        <v>13.992734622409518</v>
      </c>
      <c r="K107" s="9">
        <v>14.286782795810087</v>
      </c>
      <c r="L107" s="22">
        <v>276.59001002062269</v>
      </c>
      <c r="M107" s="22">
        <v>282.40236832099066</v>
      </c>
      <c r="N107" s="22">
        <v>1290.9489469342525</v>
      </c>
    </row>
    <row r="108" spans="2:14" x14ac:dyDescent="0.35">
      <c r="B108" s="37">
        <v>104</v>
      </c>
      <c r="D108" s="9">
        <v>15.20160733131083</v>
      </c>
      <c r="E108" s="9">
        <v>15.551307875514265</v>
      </c>
      <c r="F108" s="9">
        <v>297.59613599238264</v>
      </c>
      <c r="G108" s="9">
        <v>304.44209171543451</v>
      </c>
      <c r="H108" s="9">
        <v>1535.2282638825745</v>
      </c>
      <c r="I108" s="24"/>
      <c r="J108" s="9">
        <v>14.128586414860097</v>
      </c>
      <c r="K108" s="9">
        <v>14.425489424895618</v>
      </c>
      <c r="L108" s="22">
        <v>276.59001002062274</v>
      </c>
      <c r="M108" s="22">
        <v>282.40236832099072</v>
      </c>
      <c r="N108" s="22">
        <v>1303.4824318559458</v>
      </c>
    </row>
    <row r="109" spans="2:14" x14ac:dyDescent="0.35">
      <c r="B109" s="37">
        <v>105</v>
      </c>
      <c r="D109" s="9">
        <v>15.362355522797756</v>
      </c>
      <c r="E109" s="9">
        <v>15.71542131779481</v>
      </c>
      <c r="F109" s="9">
        <v>297.87882328329658</v>
      </c>
      <c r="G109" s="9">
        <v>304.72483224326567</v>
      </c>
      <c r="H109" s="9">
        <v>1550.0021228767666</v>
      </c>
      <c r="I109" s="24"/>
      <c r="J109" s="9">
        <v>14.264438207310667</v>
      </c>
      <c r="K109" s="9">
        <v>14.564196053981153</v>
      </c>
      <c r="L109" s="22">
        <v>276.59001002062257</v>
      </c>
      <c r="M109" s="22">
        <v>282.40236832099072</v>
      </c>
      <c r="N109" s="22">
        <v>1316.0159167776387</v>
      </c>
    </row>
    <row r="110" spans="2:14" x14ac:dyDescent="0.35">
      <c r="B110" s="37">
        <v>106</v>
      </c>
      <c r="D110" s="9">
        <v>15.497174635558217</v>
      </c>
      <c r="E110" s="9">
        <v>15.853602102865029</v>
      </c>
      <c r="F110" s="9">
        <v>297.65815048248703</v>
      </c>
      <c r="G110" s="9">
        <v>304.5041429420591</v>
      </c>
      <c r="H110" s="9">
        <v>1564.7602778632302</v>
      </c>
      <c r="I110" s="24"/>
      <c r="J110" s="9">
        <v>14.400289999761251</v>
      </c>
      <c r="K110" s="9">
        <v>14.702902683066689</v>
      </c>
      <c r="L110" s="22">
        <v>276.59001002062274</v>
      </c>
      <c r="M110" s="22">
        <v>282.40236832099072</v>
      </c>
      <c r="N110" s="22">
        <v>1328.5494016993289</v>
      </c>
    </row>
    <row r="111" spans="2:14" x14ac:dyDescent="0.35">
      <c r="B111" s="37">
        <v>107</v>
      </c>
      <c r="D111" s="9">
        <v>15.645858708672638</v>
      </c>
      <c r="E111" s="9">
        <v>16.005650408756111</v>
      </c>
      <c r="F111" s="9">
        <v>297.70542134719631</v>
      </c>
      <c r="G111" s="9">
        <v>304.55144633470314</v>
      </c>
      <c r="H111" s="9">
        <v>1579.5296693379805</v>
      </c>
      <c r="I111" s="24"/>
      <c r="J111" s="9">
        <v>14.536141792211835</v>
      </c>
      <c r="K111" s="9">
        <v>14.841609312152228</v>
      </c>
      <c r="L111" s="22">
        <v>276.5900100206228</v>
      </c>
      <c r="M111" s="22">
        <v>282.40236832099077</v>
      </c>
      <c r="N111" s="22">
        <v>1341.0828866210218</v>
      </c>
    </row>
    <row r="112" spans="2:14" x14ac:dyDescent="0.35">
      <c r="B112" s="37">
        <v>108</v>
      </c>
      <c r="D112" s="9">
        <v>15.795520711764066</v>
      </c>
      <c r="E112" s="9">
        <v>16.158675071325259</v>
      </c>
      <c r="F112" s="9">
        <v>297.7702523340015</v>
      </c>
      <c r="G112" s="9">
        <v>304.61627958793002</v>
      </c>
      <c r="H112" s="9">
        <v>1594.2921564645069</v>
      </c>
      <c r="I112" s="24"/>
      <c r="J112" s="9">
        <v>14.671993584662411</v>
      </c>
      <c r="K112" s="9">
        <v>14.980315941237759</v>
      </c>
      <c r="L112" s="22">
        <v>276.59001002062274</v>
      </c>
      <c r="M112" s="22">
        <v>282.40236832099066</v>
      </c>
      <c r="N112" s="22">
        <v>1353.6163715427119</v>
      </c>
    </row>
    <row r="113" spans="2:14" x14ac:dyDescent="0.35">
      <c r="B113" s="37">
        <v>109</v>
      </c>
      <c r="D113" s="9">
        <v>15.940426394836159</v>
      </c>
      <c r="E113" s="9">
        <v>16.306944832929013</v>
      </c>
      <c r="F113" s="9">
        <v>297.7450523014798</v>
      </c>
      <c r="G113" s="9">
        <v>304.59110828620334</v>
      </c>
      <c r="H113" s="9">
        <v>1609.0608710423726</v>
      </c>
      <c r="I113" s="24"/>
      <c r="J113" s="9">
        <v>14.807845377112988</v>
      </c>
      <c r="K113" s="9">
        <v>15.119022570323295</v>
      </c>
      <c r="L113" s="22">
        <v>276.59001002062274</v>
      </c>
      <c r="M113" s="22">
        <v>282.40236832099072</v>
      </c>
      <c r="N113" s="22">
        <v>1366.1498564644044</v>
      </c>
    </row>
    <row r="114" spans="2:14" x14ac:dyDescent="0.35">
      <c r="B114" s="37">
        <v>110</v>
      </c>
      <c r="D114" s="9">
        <v>16.075657832831364</v>
      </c>
      <c r="E114" s="9">
        <v>16.445537480498992</v>
      </c>
      <c r="F114" s="9">
        <v>297.54125171426949</v>
      </c>
      <c r="G114" s="9">
        <v>304.38728280644006</v>
      </c>
      <c r="H114" s="9">
        <v>1623.8169953381775</v>
      </c>
      <c r="I114" s="24"/>
      <c r="J114" s="9">
        <v>14.943697169563563</v>
      </c>
      <c r="K114" s="9">
        <v>15.257729199408827</v>
      </c>
      <c r="L114" s="22">
        <v>276.59001002062274</v>
      </c>
      <c r="M114" s="22">
        <v>282.40236832099066</v>
      </c>
      <c r="N114" s="22">
        <v>1378.6833413860979</v>
      </c>
    </row>
    <row r="115" spans="2:14" x14ac:dyDescent="0.35">
      <c r="B115" s="37">
        <v>111</v>
      </c>
      <c r="D115" s="9">
        <v>16.234372295967166</v>
      </c>
      <c r="E115" s="9">
        <v>16.607617194428411</v>
      </c>
      <c r="F115" s="9">
        <v>297.77185029414323</v>
      </c>
      <c r="G115" s="9">
        <v>304.6179310665587</v>
      </c>
      <c r="H115" s="9">
        <v>1638.5908543323701</v>
      </c>
      <c r="I115" s="24"/>
      <c r="J115" s="9">
        <v>15.079548962014142</v>
      </c>
      <c r="K115" s="9">
        <v>15.396435828494363</v>
      </c>
      <c r="L115" s="22">
        <v>276.59001002062274</v>
      </c>
      <c r="M115" s="22">
        <v>282.40236832099066</v>
      </c>
      <c r="N115" s="22">
        <v>1391.2168263077879</v>
      </c>
    </row>
    <row r="116" spans="2:14" x14ac:dyDescent="0.35">
      <c r="B116" s="37">
        <v>112</v>
      </c>
      <c r="D116" s="9">
        <v>16.373385480819962</v>
      </c>
      <c r="E116" s="9">
        <v>16.749993069607928</v>
      </c>
      <c r="F116" s="9">
        <v>297.64019543702335</v>
      </c>
      <c r="G116" s="9">
        <v>304.48627845761945</v>
      </c>
      <c r="H116" s="9">
        <v>1653.353476838271</v>
      </c>
      <c r="I116" s="24"/>
      <c r="J116" s="9">
        <v>15.215400754464721</v>
      </c>
      <c r="K116" s="9">
        <v>15.535142457579893</v>
      </c>
      <c r="L116" s="22">
        <v>276.59001002062274</v>
      </c>
      <c r="M116" s="22">
        <v>282.4023683209906</v>
      </c>
      <c r="N116" s="22">
        <v>1403.7503112294808</v>
      </c>
    </row>
    <row r="117" spans="2:14" x14ac:dyDescent="0.35">
      <c r="B117" s="37">
        <v>113</v>
      </c>
      <c r="D117" s="9">
        <v>16.514296510072626</v>
      </c>
      <c r="E117" s="9">
        <v>16.894265925415333</v>
      </c>
      <c r="F117" s="9">
        <v>297.5450650196201</v>
      </c>
      <c r="G117" s="9">
        <v>304.39113468566103</v>
      </c>
      <c r="H117" s="9">
        <v>1668.1123087216195</v>
      </c>
      <c r="I117" s="24"/>
      <c r="J117" s="9">
        <v>15.351252546915296</v>
      </c>
      <c r="K117" s="9">
        <v>15.673849086665431</v>
      </c>
      <c r="L117" s="22">
        <v>276.59001002062263</v>
      </c>
      <c r="M117" s="22">
        <v>282.4023683209906</v>
      </c>
      <c r="N117" s="22">
        <v>1416.2837961511709</v>
      </c>
    </row>
    <row r="118" spans="2:14" x14ac:dyDescent="0.35">
      <c r="B118" s="37">
        <v>114</v>
      </c>
      <c r="D118" s="9">
        <v>16.667326657582755</v>
      </c>
      <c r="E118" s="9">
        <v>17.05066132371908</v>
      </c>
      <c r="F118" s="9">
        <v>297.66804343920148</v>
      </c>
      <c r="G118" s="9">
        <v>304.51416113974511</v>
      </c>
      <c r="H118" s="9">
        <v>1682.8861677158111</v>
      </c>
      <c r="I118" s="24"/>
      <c r="J118" s="9">
        <v>15.487104339365873</v>
      </c>
      <c r="K118" s="9">
        <v>15.812555715750969</v>
      </c>
      <c r="L118" s="22">
        <v>276.59001002062274</v>
      </c>
      <c r="M118" s="22">
        <v>282.40236832099077</v>
      </c>
      <c r="N118" s="22">
        <v>1428.8172810728636</v>
      </c>
    </row>
    <row r="119" spans="2:14" x14ac:dyDescent="0.35">
      <c r="B119" s="37">
        <v>115</v>
      </c>
      <c r="D119" s="9">
        <v>16.806062162133227</v>
      </c>
      <c r="E119" s="9">
        <v>17.192758500579309</v>
      </c>
      <c r="F119" s="9">
        <v>297.53580965161291</v>
      </c>
      <c r="G119" s="9">
        <v>304.38191119752463</v>
      </c>
      <c r="H119" s="9">
        <v>1697.6443227022712</v>
      </c>
      <c r="I119" s="24"/>
      <c r="J119" s="9">
        <v>15.622956131816451</v>
      </c>
      <c r="K119" s="9">
        <v>15.951262344836501</v>
      </c>
      <c r="L119" s="22">
        <v>276.59001002062274</v>
      </c>
      <c r="M119" s="22">
        <v>282.40236832099077</v>
      </c>
      <c r="N119" s="22">
        <v>1441.3507659945569</v>
      </c>
    </row>
    <row r="120" spans="2:14" x14ac:dyDescent="0.35">
      <c r="B120" s="37">
        <v>116</v>
      </c>
      <c r="D120" s="9">
        <v>16.950979425106066</v>
      </c>
      <c r="E120" s="9">
        <v>17.341039811234815</v>
      </c>
      <c r="F120" s="9">
        <v>297.51435461242397</v>
      </c>
      <c r="G120" s="9">
        <v>304.36048197348299</v>
      </c>
      <c r="H120" s="9">
        <v>1712.4129019007614</v>
      </c>
      <c r="I120" s="24"/>
      <c r="J120" s="9">
        <v>15.758807924267034</v>
      </c>
      <c r="K120" s="9">
        <v>16.089968973922044</v>
      </c>
      <c r="L120" s="22">
        <v>276.59001002062286</v>
      </c>
      <c r="M120" s="22">
        <v>282.40236832099094</v>
      </c>
      <c r="N120" s="22">
        <v>1453.8842509162459</v>
      </c>
    </row>
    <row r="121" spans="2:14" x14ac:dyDescent="0.35">
      <c r="B121" s="37">
        <v>117</v>
      </c>
      <c r="D121" s="9">
        <v>17.106187160955479</v>
      </c>
      <c r="E121" s="9">
        <v>17.499610391655938</v>
      </c>
      <c r="F121" s="9">
        <v>297.67233539998051</v>
      </c>
      <c r="G121" s="9">
        <v>304.51846719903597</v>
      </c>
      <c r="H121" s="9">
        <v>1727.1762013035475</v>
      </c>
      <c r="I121" s="24"/>
      <c r="J121" s="9">
        <v>15.894659716717614</v>
      </c>
      <c r="K121" s="9">
        <v>16.228675603007563</v>
      </c>
      <c r="L121" s="22">
        <v>276.59001002062286</v>
      </c>
      <c r="M121" s="22">
        <v>282.4023683209906</v>
      </c>
      <c r="N121" s="22">
        <v>1466.4177358379393</v>
      </c>
    </row>
    <row r="122" spans="2:14" x14ac:dyDescent="0.35">
      <c r="B122" s="37">
        <v>118</v>
      </c>
      <c r="D122" s="9">
        <v>17.251120017890592</v>
      </c>
      <c r="E122" s="9">
        <v>17.647907327122709</v>
      </c>
      <c r="F122" s="9">
        <v>297.6503560654574</v>
      </c>
      <c r="G122" s="9">
        <v>304.49651351800043</v>
      </c>
      <c r="H122" s="9">
        <v>1741.9449158814134</v>
      </c>
      <c r="I122" s="24"/>
      <c r="J122" s="9">
        <v>16.030511509168186</v>
      </c>
      <c r="K122" s="9">
        <v>16.367382232093103</v>
      </c>
      <c r="L122" s="22">
        <v>276.59001002062274</v>
      </c>
      <c r="M122" s="22">
        <v>282.4023683209906</v>
      </c>
      <c r="N122" s="22">
        <v>1478.9512207596288</v>
      </c>
    </row>
    <row r="123" spans="2:14" x14ac:dyDescent="0.35">
      <c r="B123" s="37">
        <v>119</v>
      </c>
      <c r="D123" s="9">
        <v>17.384633353230214</v>
      </c>
      <c r="E123" s="9">
        <v>17.784781872037115</v>
      </c>
      <c r="F123" s="9">
        <v>297.4333697482428</v>
      </c>
      <c r="G123" s="9">
        <v>304.27950333819223</v>
      </c>
      <c r="H123" s="9">
        <v>1756.7010401772222</v>
      </c>
      <c r="I123" s="24"/>
      <c r="J123" s="9">
        <v>16.16636330161877</v>
      </c>
      <c r="K123" s="9">
        <v>16.506088861178643</v>
      </c>
      <c r="L123" s="22">
        <v>276.5900100206228</v>
      </c>
      <c r="M123" s="22">
        <v>282.40236832099072</v>
      </c>
      <c r="N123" s="22">
        <v>1491.4847056813221</v>
      </c>
    </row>
    <row r="124" spans="2:14" x14ac:dyDescent="0.35">
      <c r="B124" s="37">
        <v>120</v>
      </c>
      <c r="D124" s="9">
        <v>17.538276490979023</v>
      </c>
      <c r="E124" s="9">
        <v>17.941788872374591</v>
      </c>
      <c r="F124" s="9">
        <v>297.56153028241397</v>
      </c>
      <c r="G124" s="9">
        <v>304.4076854195921</v>
      </c>
      <c r="H124" s="9">
        <v>1771.4688070994498</v>
      </c>
      <c r="I124" s="24"/>
      <c r="J124" s="9">
        <v>16.302215094069343</v>
      </c>
      <c r="K124" s="9">
        <v>16.644795490264173</v>
      </c>
      <c r="L124" s="22">
        <v>276.5900100206228</v>
      </c>
      <c r="M124" s="22">
        <v>282.40236832099066</v>
      </c>
      <c r="N124" s="22">
        <v>1504.0181906030157</v>
      </c>
    </row>
    <row r="125" spans="2:14" x14ac:dyDescent="0.35">
      <c r="B125" s="37">
        <v>121</v>
      </c>
      <c r="D125" s="9">
        <v>17.681075304524654</v>
      </c>
      <c r="E125" s="9">
        <v>18.087950561340936</v>
      </c>
      <c r="F125" s="9">
        <v>297.50510381876171</v>
      </c>
      <c r="G125" s="9">
        <v>304.35126353674207</v>
      </c>
      <c r="H125" s="9">
        <v>1786.2322418816111</v>
      </c>
      <c r="I125" s="24"/>
      <c r="J125" s="9">
        <v>16.438066886519923</v>
      </c>
      <c r="K125" s="9">
        <v>16.783502119349713</v>
      </c>
      <c r="L125" s="22">
        <v>276.59001002062274</v>
      </c>
      <c r="M125" s="22">
        <v>282.40236832099072</v>
      </c>
      <c r="N125" s="22">
        <v>1516.5516755247049</v>
      </c>
    </row>
    <row r="126" spans="2:14" x14ac:dyDescent="0.35">
      <c r="B126" s="37">
        <v>122</v>
      </c>
      <c r="D126" s="9">
        <v>17.825129709479057</v>
      </c>
      <c r="E126" s="9">
        <v>18.235367995961045</v>
      </c>
      <c r="F126" s="9">
        <v>297.47055602603928</v>
      </c>
      <c r="G126" s="9">
        <v>304.31672282380856</v>
      </c>
      <c r="H126" s="9">
        <v>1800.9963535606605</v>
      </c>
      <c r="I126" s="24"/>
      <c r="J126" s="9">
        <v>16.5739186789705</v>
      </c>
      <c r="K126" s="9">
        <v>16.922208748435253</v>
      </c>
      <c r="L126" s="22">
        <v>276.5900100206228</v>
      </c>
      <c r="M126" s="22">
        <v>282.40236832099083</v>
      </c>
      <c r="N126" s="22">
        <v>1529.0851604463987</v>
      </c>
    </row>
    <row r="127" spans="2:14" x14ac:dyDescent="0.35">
      <c r="B127" s="37">
        <v>123</v>
      </c>
      <c r="D127" s="9">
        <v>17.975312314195136</v>
      </c>
      <c r="E127" s="9">
        <v>18.388915851470731</v>
      </c>
      <c r="F127" s="9">
        <v>297.53800757529092</v>
      </c>
      <c r="G127" s="9">
        <v>304.38421810315418</v>
      </c>
      <c r="H127" s="9">
        <v>1815.7702125548524</v>
      </c>
      <c r="I127" s="24"/>
      <c r="J127" s="9">
        <v>16.709770471421077</v>
      </c>
      <c r="K127" s="9">
        <v>17.060915377520782</v>
      </c>
      <c r="L127" s="22">
        <v>276.5900100206228</v>
      </c>
      <c r="M127" s="22">
        <v>282.40236832099072</v>
      </c>
      <c r="N127" s="22">
        <v>1541.6186453680909</v>
      </c>
    </row>
    <row r="128" spans="2:14" x14ac:dyDescent="0.35">
      <c r="B128" s="37">
        <v>124</v>
      </c>
      <c r="D128" s="9">
        <v>18.118385828007952</v>
      </c>
      <c r="E128" s="9">
        <v>18.535351037593319</v>
      </c>
      <c r="F128" s="9">
        <v>297.48764629929781</v>
      </c>
      <c r="G128" s="9">
        <v>304.33384109643572</v>
      </c>
      <c r="H128" s="9">
        <v>1830.5283675413154</v>
      </c>
      <c r="I128" s="24"/>
      <c r="J128" s="9">
        <v>16.84562226387165</v>
      </c>
      <c r="K128" s="9">
        <v>17.199622006606319</v>
      </c>
      <c r="L128" s="22">
        <v>276.59001002062263</v>
      </c>
      <c r="M128" s="22">
        <v>282.40236832099072</v>
      </c>
      <c r="N128" s="22">
        <v>1554.1521302897811</v>
      </c>
    </row>
    <row r="129" spans="2:14" x14ac:dyDescent="0.35">
      <c r="B129" s="37">
        <v>125</v>
      </c>
      <c r="D129" s="9">
        <v>18.259991569820102</v>
      </c>
      <c r="E129" s="9">
        <v>18.680320827088124</v>
      </c>
      <c r="F129" s="9">
        <v>297.41418409980184</v>
      </c>
      <c r="G129" s="9">
        <v>304.26040210738643</v>
      </c>
      <c r="H129" s="9">
        <v>1845.2969467398029</v>
      </c>
      <c r="I129" s="24"/>
      <c r="J129" s="9">
        <v>16.981474056322234</v>
      </c>
      <c r="K129" s="9">
        <v>17.338328635691855</v>
      </c>
      <c r="L129" s="22">
        <v>276.5900100206228</v>
      </c>
      <c r="M129" s="22">
        <v>282.40236832099077</v>
      </c>
      <c r="N129" s="22">
        <v>1566.6856152114742</v>
      </c>
    </row>
    <row r="130" spans="2:14" x14ac:dyDescent="0.35">
      <c r="B130" s="37">
        <v>126</v>
      </c>
      <c r="D130" s="9">
        <v>18.414166736861855</v>
      </c>
      <c r="E130" s="9">
        <v>18.837858838701596</v>
      </c>
      <c r="F130" s="9">
        <v>297.54499080445919</v>
      </c>
      <c r="G130" s="9">
        <v>304.39121221362365</v>
      </c>
      <c r="H130" s="9">
        <v>1860.0602461425888</v>
      </c>
      <c r="I130" s="24"/>
      <c r="J130" s="9">
        <v>17.117325848772811</v>
      </c>
      <c r="K130" s="9">
        <v>17.477035264777392</v>
      </c>
      <c r="L130" s="22">
        <v>276.59001002062274</v>
      </c>
      <c r="M130" s="22">
        <v>282.40236832099077</v>
      </c>
      <c r="N130" s="22">
        <v>1579.2191001331637</v>
      </c>
    </row>
    <row r="131" spans="2:14" x14ac:dyDescent="0.35">
      <c r="B131" s="37">
        <v>127</v>
      </c>
      <c r="D131" s="9">
        <v>18.553621531938568</v>
      </c>
      <c r="E131" s="9">
        <v>18.980677712309969</v>
      </c>
      <c r="F131" s="9">
        <v>297.43775159286253</v>
      </c>
      <c r="G131" s="9">
        <v>304.28399613195944</v>
      </c>
      <c r="H131" s="9">
        <v>1874.8289607204547</v>
      </c>
      <c r="I131" s="24"/>
      <c r="J131" s="9">
        <v>17.253177641223385</v>
      </c>
      <c r="K131" s="9">
        <v>17.615741893862928</v>
      </c>
      <c r="L131" s="22">
        <v>276.5900100206228</v>
      </c>
      <c r="M131" s="22">
        <v>282.40236832099094</v>
      </c>
      <c r="N131" s="22">
        <v>1591.7525850548564</v>
      </c>
    </row>
    <row r="132" spans="2:14" x14ac:dyDescent="0.35">
      <c r="B132" s="37">
        <v>128</v>
      </c>
      <c r="D132" s="9">
        <v>18.697989495881423</v>
      </c>
      <c r="E132" s="9">
        <v>19.128406731582601</v>
      </c>
      <c r="F132" s="9">
        <v>297.41033688840372</v>
      </c>
      <c r="G132" s="9">
        <v>304.25655610895996</v>
      </c>
      <c r="H132" s="9">
        <v>1889.5844081193777</v>
      </c>
      <c r="I132" s="24"/>
      <c r="J132" s="9">
        <v>17.389029433673965</v>
      </c>
      <c r="K132" s="9">
        <v>17.754448522948454</v>
      </c>
      <c r="L132" s="22">
        <v>276.5900100206228</v>
      </c>
      <c r="M132" s="22">
        <v>282.40236832099072</v>
      </c>
      <c r="N132" s="22">
        <v>1604.2860699765502</v>
      </c>
    </row>
    <row r="133" spans="2:14" x14ac:dyDescent="0.35">
      <c r="B133" s="37">
        <v>129</v>
      </c>
      <c r="D133" s="9">
        <v>18.83808151794026</v>
      </c>
      <c r="E133" s="9">
        <v>19.271862770475103</v>
      </c>
      <c r="F133" s="9">
        <v>297.31586129377951</v>
      </c>
      <c r="G133" s="9">
        <v>304.16210232886942</v>
      </c>
      <c r="H133" s="9">
        <v>1904.3528519384911</v>
      </c>
      <c r="I133" s="24"/>
      <c r="J133" s="9">
        <v>17.524881226124535</v>
      </c>
      <c r="K133" s="9">
        <v>17.893155152033991</v>
      </c>
      <c r="L133" s="22">
        <v>276.59001002062263</v>
      </c>
      <c r="M133" s="22">
        <v>282.40236832099077</v>
      </c>
      <c r="N133" s="22">
        <v>1616.8195548982401</v>
      </c>
    </row>
    <row r="134" spans="2:14" x14ac:dyDescent="0.35">
      <c r="B134" s="37">
        <v>130</v>
      </c>
      <c r="D134" s="9">
        <v>18.990097808957461</v>
      </c>
      <c r="E134" s="9">
        <v>19.427241936913013</v>
      </c>
      <c r="F134" s="9">
        <v>297.40958870437203</v>
      </c>
      <c r="G134" s="9">
        <v>304.25583334237842</v>
      </c>
      <c r="H134" s="9">
        <v>1919.1162867206551</v>
      </c>
      <c r="I134" s="24"/>
      <c r="J134" s="9">
        <v>17.660733018575126</v>
      </c>
      <c r="K134" s="9">
        <v>18.031861781119527</v>
      </c>
      <c r="L134" s="22">
        <v>276.59001002062274</v>
      </c>
      <c r="M134" s="22">
        <v>282.40236832099077</v>
      </c>
      <c r="N134" s="22">
        <v>1629.3530398199327</v>
      </c>
    </row>
    <row r="135" spans="2:14" x14ac:dyDescent="0.35">
      <c r="B135" s="37">
        <v>131</v>
      </c>
      <c r="D135" s="9">
        <v>19.136292723537242</v>
      </c>
      <c r="E135" s="9">
        <v>19.576800899175456</v>
      </c>
      <c r="F135" s="9">
        <v>297.41141080515439</v>
      </c>
      <c r="G135" s="9">
        <v>304.25767721006906</v>
      </c>
      <c r="H135" s="9">
        <v>1933.8848659191424</v>
      </c>
      <c r="I135" s="24"/>
      <c r="J135" s="9">
        <v>17.796584811025703</v>
      </c>
      <c r="K135" s="9">
        <v>18.170568410205064</v>
      </c>
      <c r="L135" s="22">
        <v>276.59001002062274</v>
      </c>
      <c r="M135" s="22">
        <v>282.40236832099072</v>
      </c>
      <c r="N135" s="22">
        <v>1641.8865247416227</v>
      </c>
    </row>
    <row r="136" spans="2:14" x14ac:dyDescent="0.35">
      <c r="B136" s="37">
        <v>132</v>
      </c>
      <c r="D136" s="9">
        <v>19.280316235505115</v>
      </c>
      <c r="E136" s="9">
        <v>19.724188643919987</v>
      </c>
      <c r="F136" s="9">
        <v>297.37971357140401</v>
      </c>
      <c r="G136" s="9">
        <v>304.22600426831622</v>
      </c>
      <c r="H136" s="9">
        <v>1948.6542573938927</v>
      </c>
      <c r="I136" s="24"/>
      <c r="J136" s="9">
        <v>17.932436603476283</v>
      </c>
      <c r="K136" s="9">
        <v>18.309275039290597</v>
      </c>
      <c r="L136" s="22">
        <v>276.59001002062291</v>
      </c>
      <c r="M136" s="22">
        <v>282.40236832099083</v>
      </c>
      <c r="N136" s="22">
        <v>1654.420009663316</v>
      </c>
    </row>
    <row r="137" spans="2:14" x14ac:dyDescent="0.35">
      <c r="B137" s="37">
        <v>133</v>
      </c>
      <c r="D137" s="9">
        <v>19.429842949562438</v>
      </c>
      <c r="E137" s="9">
        <v>19.877076937740085</v>
      </c>
      <c r="F137" s="9">
        <v>297.4327362037285</v>
      </c>
      <c r="G137" s="9">
        <v>304.27901021491289</v>
      </c>
      <c r="H137" s="9">
        <v>1963.4120062422248</v>
      </c>
      <c r="I137" s="24"/>
      <c r="J137" s="9">
        <v>18.068288395926857</v>
      </c>
      <c r="K137" s="9">
        <v>18.447981668376137</v>
      </c>
      <c r="L137" s="22">
        <v>276.59001002062274</v>
      </c>
      <c r="M137" s="22">
        <v>282.40236832099083</v>
      </c>
      <c r="N137" s="22">
        <v>1666.9534945850087</v>
      </c>
    </row>
    <row r="138" spans="2:14" x14ac:dyDescent="0.35">
      <c r="B138" s="37">
        <v>134</v>
      </c>
      <c r="D138" s="9">
        <v>19.585376702414415</v>
      </c>
      <c r="E138" s="9">
        <v>20.035975941385683</v>
      </c>
      <c r="F138" s="9">
        <v>297.5762371813131</v>
      </c>
      <c r="G138" s="9">
        <v>304.42255053270776</v>
      </c>
      <c r="H138" s="9">
        <v>1978.1858652364165</v>
      </c>
      <c r="I138" s="24"/>
      <c r="J138" s="9">
        <v>18.20414018837743</v>
      </c>
      <c r="K138" s="9">
        <v>18.586688297461667</v>
      </c>
      <c r="L138" s="22">
        <v>276.5900100206228</v>
      </c>
      <c r="M138" s="22">
        <v>282.40236832099089</v>
      </c>
      <c r="N138" s="22">
        <v>1679.4869795066986</v>
      </c>
    </row>
    <row r="139" spans="2:14" x14ac:dyDescent="0.35">
      <c r="B139" s="37">
        <v>135</v>
      </c>
      <c r="D139" s="9">
        <v>19.716491928974005</v>
      </c>
      <c r="E139" s="9">
        <v>20.170452994500014</v>
      </c>
      <c r="F139" s="9">
        <v>297.34935031090669</v>
      </c>
      <c r="G139" s="9">
        <v>304.19565077788991</v>
      </c>
      <c r="H139" s="9">
        <v>1992.9446971197615</v>
      </c>
      <c r="I139" s="24"/>
      <c r="J139" s="9">
        <v>18.33999198082801</v>
      </c>
      <c r="K139" s="9">
        <v>18.725394926547203</v>
      </c>
      <c r="L139" s="22">
        <v>276.59001002062274</v>
      </c>
      <c r="M139" s="22">
        <v>282.40236832099077</v>
      </c>
      <c r="N139" s="22">
        <v>1692.0204644283915</v>
      </c>
    </row>
    <row r="140" spans="2:14" x14ac:dyDescent="0.35">
      <c r="B140" s="37">
        <v>136</v>
      </c>
      <c r="D140" s="9">
        <v>19.867826865590693</v>
      </c>
      <c r="E140" s="9">
        <v>20.325152009648363</v>
      </c>
      <c r="F140" s="9">
        <v>297.42849632607511</v>
      </c>
      <c r="G140" s="9">
        <v>304.27481781102603</v>
      </c>
      <c r="H140" s="9">
        <v>2007.7134116976306</v>
      </c>
      <c r="I140" s="24"/>
      <c r="J140" s="9">
        <v>18.475843773278594</v>
      </c>
      <c r="K140" s="9">
        <v>18.86410155563274</v>
      </c>
      <c r="L140" s="22">
        <v>276.59001002062286</v>
      </c>
      <c r="M140" s="22">
        <v>282.40236832099089</v>
      </c>
      <c r="N140" s="22">
        <v>1704.5539493500817</v>
      </c>
    </row>
    <row r="141" spans="2:14" x14ac:dyDescent="0.35">
      <c r="B141" s="37">
        <v>137</v>
      </c>
      <c r="D141" s="9">
        <v>20.021505912201807</v>
      </c>
      <c r="E141" s="9">
        <v>20.482193191304216</v>
      </c>
      <c r="F141" s="9">
        <v>297.54132294538732</v>
      </c>
      <c r="G141" s="9">
        <v>304.38763625914777</v>
      </c>
      <c r="H141" s="9">
        <v>2022.4735973747456</v>
      </c>
      <c r="I141" s="24"/>
      <c r="J141" s="9">
        <v>18.611695565729164</v>
      </c>
      <c r="K141" s="9">
        <v>19.002808184718269</v>
      </c>
      <c r="L141" s="22">
        <v>276.59001002062269</v>
      </c>
      <c r="M141" s="22">
        <v>282.40236832099072</v>
      </c>
      <c r="N141" s="22">
        <v>1717.0874342717741</v>
      </c>
    </row>
    <row r="142" spans="2:14" x14ac:dyDescent="0.35">
      <c r="B142" s="37">
        <v>138</v>
      </c>
      <c r="D142" s="9">
        <v>20.159597763744088</v>
      </c>
      <c r="E142" s="9">
        <v>20.623649275623155</v>
      </c>
      <c r="F142" s="9">
        <v>297.42255031844797</v>
      </c>
      <c r="G142" s="9">
        <v>304.26888652811294</v>
      </c>
      <c r="H142" s="9">
        <v>2037.2429888494962</v>
      </c>
      <c r="I142" s="24"/>
      <c r="J142" s="9">
        <v>18.747547358179744</v>
      </c>
      <c r="K142" s="9">
        <v>19.141514813803798</v>
      </c>
      <c r="L142" s="22">
        <v>276.59001002062274</v>
      </c>
      <c r="M142" s="22">
        <v>282.40236832099066</v>
      </c>
      <c r="N142" s="22">
        <v>1729.6209191934679</v>
      </c>
    </row>
    <row r="143" spans="2:14" x14ac:dyDescent="0.35">
      <c r="B143" s="37">
        <v>139</v>
      </c>
      <c r="D143" s="9">
        <v>20.299485577643452</v>
      </c>
      <c r="E143" s="9">
        <v>20.766898761832273</v>
      </c>
      <c r="F143" s="9">
        <v>297.33179257329175</v>
      </c>
      <c r="G143" s="9">
        <v>304.17811384560582</v>
      </c>
      <c r="H143" s="9">
        <v>2052.0011438359593</v>
      </c>
      <c r="I143" s="24"/>
      <c r="J143" s="9">
        <v>18.883399150630321</v>
      </c>
      <c r="K143" s="9">
        <v>19.280221442889349</v>
      </c>
      <c r="L143" s="22">
        <v>276.59001002062269</v>
      </c>
      <c r="M143" s="22">
        <v>282.40236832099083</v>
      </c>
      <c r="N143" s="22">
        <v>1742.1544041151578</v>
      </c>
    </row>
    <row r="144" spans="2:14" x14ac:dyDescent="0.35">
      <c r="B144" s="37">
        <v>140</v>
      </c>
      <c r="D144" s="9">
        <v>20.452870752328902</v>
      </c>
      <c r="E144" s="9">
        <v>20.923647984200404</v>
      </c>
      <c r="F144" s="9">
        <v>297.43861854849558</v>
      </c>
      <c r="G144" s="9">
        <v>304.28495964102899</v>
      </c>
      <c r="H144" s="9">
        <v>2066.7697230344484</v>
      </c>
      <c r="I144" s="24"/>
      <c r="J144" s="9">
        <v>19.019250943080898</v>
      </c>
      <c r="K144" s="9">
        <v>19.418928071974886</v>
      </c>
      <c r="L144" s="22">
        <v>276.5900100206228</v>
      </c>
      <c r="M144" s="22">
        <v>282.40236832099094</v>
      </c>
      <c r="N144" s="22">
        <v>1754.6878890368505</v>
      </c>
    </row>
    <row r="145" spans="2:14" x14ac:dyDescent="0.35">
      <c r="B145" s="37">
        <v>141</v>
      </c>
      <c r="D145" s="9">
        <v>20.603752396472245</v>
      </c>
      <c r="E145" s="9">
        <v>21.077893953667392</v>
      </c>
      <c r="F145" s="9">
        <v>297.50777954491451</v>
      </c>
      <c r="G145" s="9">
        <v>304.35414418552472</v>
      </c>
      <c r="H145" s="9">
        <v>2081.5395206473313</v>
      </c>
      <c r="I145" s="24"/>
      <c r="J145" s="9">
        <v>19.155102735531479</v>
      </c>
      <c r="K145" s="9">
        <v>19.557634701060412</v>
      </c>
      <c r="L145" s="22">
        <v>276.59001002062274</v>
      </c>
      <c r="M145" s="22">
        <v>282.40236832099072</v>
      </c>
      <c r="N145" s="22">
        <v>1767.2213739585407</v>
      </c>
    </row>
    <row r="146" spans="2:14" x14ac:dyDescent="0.35">
      <c r="B146" s="37">
        <v>142</v>
      </c>
      <c r="D146" s="9">
        <v>20.751417412683551</v>
      </c>
      <c r="E146" s="9">
        <v>21.228921629356403</v>
      </c>
      <c r="F146" s="9">
        <v>297.52984704778464</v>
      </c>
      <c r="G146" s="9">
        <v>304.37621102022877</v>
      </c>
      <c r="H146" s="9">
        <v>2096.302007773852</v>
      </c>
      <c r="I146" s="24"/>
      <c r="J146" s="9">
        <v>19.290954527982056</v>
      </c>
      <c r="K146" s="9">
        <v>19.696341330145945</v>
      </c>
      <c r="L146" s="22">
        <v>276.5900100206228</v>
      </c>
      <c r="M146" s="22">
        <v>282.40236832099083</v>
      </c>
      <c r="N146" s="22">
        <v>1779.7548588802342</v>
      </c>
    </row>
    <row r="147" spans="2:14" x14ac:dyDescent="0.35">
      <c r="B147" s="37">
        <v>143</v>
      </c>
      <c r="D147" s="9">
        <v>20.895510376570478</v>
      </c>
      <c r="E147" s="9">
        <v>21.376378671775001</v>
      </c>
      <c r="F147" s="9">
        <v>297.50074866206558</v>
      </c>
      <c r="G147" s="9">
        <v>304.34713217953185</v>
      </c>
      <c r="H147" s="9">
        <v>2111.0707223517211</v>
      </c>
      <c r="I147" s="24"/>
      <c r="J147" s="9">
        <v>19.426806320432632</v>
      </c>
      <c r="K147" s="9">
        <v>19.835047959231485</v>
      </c>
      <c r="L147" s="22">
        <v>276.5900100206228</v>
      </c>
      <c r="M147" s="22">
        <v>282.40236832099089</v>
      </c>
      <c r="N147" s="22">
        <v>1792.2883438019262</v>
      </c>
    </row>
    <row r="148" spans="2:14" x14ac:dyDescent="0.35">
      <c r="B148" s="37">
        <v>144</v>
      </c>
      <c r="D148" s="9">
        <v>21.041707666498478</v>
      </c>
      <c r="E148" s="9">
        <v>21.52593763401277</v>
      </c>
      <c r="F148" s="9">
        <v>297.50180679664641</v>
      </c>
      <c r="G148" s="9">
        <v>304.34817556689347</v>
      </c>
      <c r="H148" s="9">
        <v>2125.828877338181</v>
      </c>
      <c r="I148" s="24"/>
      <c r="J148" s="9">
        <v>19.56265811288322</v>
      </c>
      <c r="K148" s="9">
        <v>19.973754588317011</v>
      </c>
      <c r="L148" s="22">
        <v>276.59001002062286</v>
      </c>
      <c r="M148" s="22">
        <v>282.40236832099066</v>
      </c>
      <c r="N148" s="22">
        <v>1804.821828723617</v>
      </c>
    </row>
    <row r="149" spans="2:14" x14ac:dyDescent="0.35">
      <c r="B149" s="37">
        <v>145</v>
      </c>
      <c r="D149" s="9">
        <v>21.191124655580488</v>
      </c>
      <c r="E149" s="9">
        <v>21.67872002813337</v>
      </c>
      <c r="F149" s="9">
        <v>297.54805866042761</v>
      </c>
      <c r="G149" s="9">
        <v>304.39446529872333</v>
      </c>
      <c r="H149" s="9">
        <v>2140.6034132292575</v>
      </c>
      <c r="I149" s="24"/>
      <c r="J149" s="9">
        <v>19.698509905333793</v>
      </c>
      <c r="K149" s="9">
        <v>20.112461217402558</v>
      </c>
      <c r="L149" s="22">
        <v>276.5900100206228</v>
      </c>
      <c r="M149" s="22">
        <v>282.40236832099089</v>
      </c>
      <c r="N149" s="22">
        <v>1817.3553136453102</v>
      </c>
    </row>
    <row r="150" spans="2:14" x14ac:dyDescent="0.35">
      <c r="B150" s="37">
        <v>146</v>
      </c>
      <c r="D150" s="9">
        <v>21.330784549366562</v>
      </c>
      <c r="E150" s="9">
        <v>21.821740884702244</v>
      </c>
      <c r="F150" s="9">
        <v>297.45761432373689</v>
      </c>
      <c r="G150" s="9">
        <v>304.30399636412051</v>
      </c>
      <c r="H150" s="9">
        <v>2155.3584544900496</v>
      </c>
      <c r="I150" s="24"/>
      <c r="J150" s="9">
        <v>19.83436169778437</v>
      </c>
      <c r="K150" s="9">
        <v>20.251167846488084</v>
      </c>
      <c r="L150" s="22">
        <v>276.59001002062274</v>
      </c>
      <c r="M150" s="22">
        <v>282.40236832099066</v>
      </c>
      <c r="N150" s="22">
        <v>1829.8887985669992</v>
      </c>
    </row>
    <row r="151" spans="2:14" x14ac:dyDescent="0.35">
      <c r="B151" s="37">
        <v>147</v>
      </c>
      <c r="D151" s="9">
        <v>21.481099107258323</v>
      </c>
      <c r="E151" s="9">
        <v>21.975419521125669</v>
      </c>
      <c r="F151" s="9">
        <v>297.5159689822961</v>
      </c>
      <c r="G151" s="9">
        <v>304.36236991295328</v>
      </c>
      <c r="H151" s="9">
        <v>2170.1271690679182</v>
      </c>
      <c r="I151" s="24"/>
      <c r="J151" s="9">
        <v>19.97021349023494</v>
      </c>
      <c r="K151" s="9">
        <v>20.389874475573627</v>
      </c>
      <c r="L151" s="22">
        <v>276.59001002062274</v>
      </c>
      <c r="M151" s="22">
        <v>282.40236832099094</v>
      </c>
      <c r="N151" s="22">
        <v>1842.4222834886928</v>
      </c>
    </row>
    <row r="152" spans="2:14" x14ac:dyDescent="0.35">
      <c r="B152" s="37">
        <v>148</v>
      </c>
      <c r="D152" s="9">
        <v>21.631096174680955</v>
      </c>
      <c r="E152" s="9">
        <v>22.128780790475957</v>
      </c>
      <c r="F152" s="9">
        <v>297.5691674921755</v>
      </c>
      <c r="G152" s="9">
        <v>304.41558875533485</v>
      </c>
      <c r="H152" s="9">
        <v>2184.8964251632869</v>
      </c>
      <c r="I152" s="24"/>
      <c r="J152" s="9">
        <v>20.106065282685524</v>
      </c>
      <c r="K152" s="9">
        <v>20.528581104659153</v>
      </c>
      <c r="L152" s="22">
        <v>276.59001002062291</v>
      </c>
      <c r="M152" s="22">
        <v>282.40236832099089</v>
      </c>
      <c r="N152" s="22">
        <v>1854.9557684103852</v>
      </c>
    </row>
    <row r="153" spans="2:14" x14ac:dyDescent="0.35">
      <c r="B153" s="37">
        <v>149</v>
      </c>
      <c r="D153" s="9">
        <v>21.772269183040624</v>
      </c>
      <c r="E153" s="9">
        <v>22.273316674256339</v>
      </c>
      <c r="F153" s="9">
        <v>297.50107804294572</v>
      </c>
      <c r="G153" s="9">
        <v>304.34750124000504</v>
      </c>
      <c r="H153" s="9">
        <v>2199.6598599454551</v>
      </c>
      <c r="I153" s="24"/>
      <c r="J153" s="9">
        <v>20.241917075136104</v>
      </c>
      <c r="K153" s="9">
        <v>20.667287733744693</v>
      </c>
      <c r="L153" s="22">
        <v>276.59001002062274</v>
      </c>
      <c r="M153" s="22">
        <v>282.40236832099077</v>
      </c>
      <c r="N153" s="22">
        <v>1867.4892533320758</v>
      </c>
    </row>
    <row r="154" spans="2:14" x14ac:dyDescent="0.35">
      <c r="B154" s="37">
        <v>150</v>
      </c>
      <c r="D154" s="9">
        <v>21.922473515080465</v>
      </c>
      <c r="E154" s="9">
        <v>22.426883789169874</v>
      </c>
      <c r="F154" s="9">
        <v>297.55647974090709</v>
      </c>
      <c r="G154" s="9">
        <v>304.40290358992866</v>
      </c>
      <c r="H154" s="9">
        <v>2214.4228885894881</v>
      </c>
      <c r="I154" s="24"/>
      <c r="J154" s="9">
        <v>20.377768867586685</v>
      </c>
      <c r="K154" s="9">
        <v>20.80599436283023</v>
      </c>
      <c r="L154" s="22">
        <v>276.5900100206228</v>
      </c>
      <c r="M154" s="22">
        <v>282.40236832099083</v>
      </c>
      <c r="N154" s="22">
        <v>1880.0227382537678</v>
      </c>
    </row>
    <row r="155" spans="2:14" x14ac:dyDescent="0.35">
      <c r="B155" s="37">
        <v>151</v>
      </c>
      <c r="D155" s="9">
        <v>22.064245079265174</v>
      </c>
      <c r="E155" s="9">
        <v>22.572018352171302</v>
      </c>
      <c r="F155" s="9">
        <v>297.49744663360411</v>
      </c>
      <c r="G155" s="9">
        <v>304.34387403756369</v>
      </c>
      <c r="H155" s="9">
        <v>2229.1868648891559</v>
      </c>
      <c r="I155" s="24"/>
      <c r="J155" s="9">
        <v>20.513620660037258</v>
      </c>
      <c r="K155" s="9">
        <v>20.944700991915759</v>
      </c>
      <c r="L155" s="22">
        <v>276.59001002062286</v>
      </c>
      <c r="M155" s="22">
        <v>282.40236832099089</v>
      </c>
      <c r="N155" s="22">
        <v>1892.5562231754582</v>
      </c>
    </row>
    <row r="156" spans="2:14" x14ac:dyDescent="0.35">
      <c r="B156" s="37">
        <v>152</v>
      </c>
      <c r="D156" s="9">
        <v>22.215394765627696</v>
      </c>
      <c r="E156" s="9">
        <v>22.726532117065481</v>
      </c>
      <c r="F156" s="9">
        <v>297.56480583099659</v>
      </c>
      <c r="G156" s="9">
        <v>304.41125120539448</v>
      </c>
      <c r="H156" s="9">
        <v>2243.9555794670246</v>
      </c>
      <c r="I156" s="24"/>
      <c r="J156" s="9">
        <v>20.649472452487835</v>
      </c>
      <c r="K156" s="9">
        <v>21.083407621001307</v>
      </c>
      <c r="L156" s="22">
        <v>276.5900100206228</v>
      </c>
      <c r="M156" s="22">
        <v>282.402368320991</v>
      </c>
      <c r="N156" s="22">
        <v>1905.0897080971513</v>
      </c>
    </row>
    <row r="157" spans="2:14" x14ac:dyDescent="0.35">
      <c r="B157" s="37">
        <v>153</v>
      </c>
      <c r="D157" s="9">
        <v>22.3594959699195</v>
      </c>
      <c r="E157" s="9">
        <v>22.873996165928997</v>
      </c>
      <c r="F157" s="9">
        <v>297.53749046672289</v>
      </c>
      <c r="G157" s="9">
        <v>304.38393715636414</v>
      </c>
      <c r="H157" s="9">
        <v>2258.718878869814</v>
      </c>
      <c r="I157" s="24"/>
      <c r="J157" s="9">
        <v>20.785324244938408</v>
      </c>
      <c r="K157" s="9">
        <v>21.222114250086829</v>
      </c>
      <c r="L157" s="22">
        <v>276.59001002062263</v>
      </c>
      <c r="M157" s="22">
        <v>282.40236832099072</v>
      </c>
      <c r="N157" s="22">
        <v>1917.6231930188442</v>
      </c>
    </row>
    <row r="158" spans="2:14" x14ac:dyDescent="0.35">
      <c r="B158" s="37">
        <v>154</v>
      </c>
      <c r="D158" s="9">
        <v>22.510581600737339</v>
      </c>
      <c r="E158" s="9">
        <v>23.028446122070495</v>
      </c>
      <c r="F158" s="9">
        <v>297.60286799321966</v>
      </c>
      <c r="G158" s="9">
        <v>304.44933555741773</v>
      </c>
      <c r="H158" s="9">
        <v>2273.4886764826965</v>
      </c>
      <c r="I158" s="24"/>
      <c r="J158" s="9">
        <v>20.921176037388996</v>
      </c>
      <c r="K158" s="9">
        <v>21.360820879172365</v>
      </c>
      <c r="L158" s="22">
        <v>276.59001002062274</v>
      </c>
      <c r="M158" s="22">
        <v>282.40236832099072</v>
      </c>
      <c r="N158" s="22">
        <v>1930.1566779405343</v>
      </c>
    </row>
    <row r="159" spans="2:14" x14ac:dyDescent="0.35">
      <c r="B159" s="37">
        <v>155</v>
      </c>
      <c r="D159" s="9">
        <v>22.647172624571358</v>
      </c>
      <c r="E159" s="9">
        <v>23.168398016140298</v>
      </c>
      <c r="F159" s="9">
        <v>297.47701118067471</v>
      </c>
      <c r="G159" s="9">
        <v>304.32345396652511</v>
      </c>
      <c r="H159" s="9">
        <v>2288.2433116053539</v>
      </c>
      <c r="I159" s="24"/>
      <c r="J159" s="9">
        <v>21.057027829839569</v>
      </c>
      <c r="K159" s="9">
        <v>21.499527508257906</v>
      </c>
      <c r="L159" s="22">
        <v>276.59001002062274</v>
      </c>
      <c r="M159" s="22">
        <v>282.40236832099083</v>
      </c>
      <c r="N159" s="22">
        <v>1942.690162862227</v>
      </c>
    </row>
    <row r="160" spans="2:14" x14ac:dyDescent="0.35">
      <c r="B160" s="37">
        <v>156</v>
      </c>
      <c r="D160" s="9">
        <v>22.804942866345058</v>
      </c>
      <c r="E160" s="9">
        <v>23.329533508707634</v>
      </c>
      <c r="F160" s="9">
        <v>297.62917962728926</v>
      </c>
      <c r="G160" s="9">
        <v>304.47565512348285</v>
      </c>
      <c r="H160" s="9">
        <v>2303.0171705995458</v>
      </c>
      <c r="I160" s="24"/>
      <c r="J160" s="9">
        <v>21.19287962229015</v>
      </c>
      <c r="K160" s="9">
        <v>21.638234137343431</v>
      </c>
      <c r="L160" s="22">
        <v>276.59001002062291</v>
      </c>
      <c r="M160" s="22">
        <v>282.40236832099089</v>
      </c>
      <c r="N160" s="22">
        <v>1955.2236477839172</v>
      </c>
    </row>
    <row r="161" spans="2:14" x14ac:dyDescent="0.35">
      <c r="B161" s="37">
        <v>157</v>
      </c>
      <c r="D161" s="9">
        <v>22.941814273135705</v>
      </c>
      <c r="E161" s="9">
        <v>23.469767790918976</v>
      </c>
      <c r="F161" s="9">
        <v>297.50839448952797</v>
      </c>
      <c r="G161" s="9">
        <v>304.35487147564521</v>
      </c>
      <c r="H161" s="9">
        <v>2317.7806053817062</v>
      </c>
      <c r="I161" s="24"/>
      <c r="J161" s="9">
        <v>21.328731414740719</v>
      </c>
      <c r="K161" s="9">
        <v>21.776940766428982</v>
      </c>
      <c r="L161" s="22">
        <v>276.59001002062269</v>
      </c>
      <c r="M161" s="22">
        <v>282.40236832099094</v>
      </c>
      <c r="N161" s="22">
        <v>1967.7571327056098</v>
      </c>
    </row>
    <row r="162" spans="2:14" x14ac:dyDescent="0.35">
      <c r="B162" s="37">
        <v>158</v>
      </c>
      <c r="D162" s="9">
        <v>23.097478849051598</v>
      </c>
      <c r="E162" s="9">
        <v>23.628795489047555</v>
      </c>
      <c r="F162" s="9">
        <v>297.63130477045308</v>
      </c>
      <c r="G162" s="9">
        <v>304.47778640776573</v>
      </c>
      <c r="H162" s="9">
        <v>2332.5451231988873</v>
      </c>
      <c r="I162" s="24"/>
      <c r="J162" s="9">
        <v>21.464583207191307</v>
      </c>
      <c r="K162" s="9">
        <v>21.915647395514508</v>
      </c>
      <c r="L162" s="22">
        <v>276.5900100206228</v>
      </c>
      <c r="M162" s="22">
        <v>282.40236832099083</v>
      </c>
      <c r="N162" s="22">
        <v>1980.2906176273036</v>
      </c>
    </row>
    <row r="163" spans="2:14" x14ac:dyDescent="0.35">
      <c r="B163" s="37">
        <v>159</v>
      </c>
      <c r="D163" s="9">
        <v>23.240134659000208</v>
      </c>
      <c r="E163" s="9">
        <v>23.774815161584847</v>
      </c>
      <c r="F163" s="9">
        <v>297.58609390598201</v>
      </c>
      <c r="G163" s="9">
        <v>304.43258961637719</v>
      </c>
      <c r="H163" s="9">
        <v>2347.3128901211153</v>
      </c>
      <c r="I163" s="24"/>
      <c r="J163" s="9">
        <v>21.600434999641887</v>
      </c>
      <c r="K163" s="9">
        <v>22.054354024600045</v>
      </c>
      <c r="L163" s="22">
        <v>276.59001002062286</v>
      </c>
      <c r="M163" s="22">
        <v>282.40236832099083</v>
      </c>
      <c r="N163" s="22">
        <v>1992.8241025489929</v>
      </c>
    </row>
    <row r="164" spans="2:14" x14ac:dyDescent="0.35">
      <c r="B164" s="37">
        <v>160</v>
      </c>
      <c r="D164" s="9">
        <v>23.389200531212548</v>
      </c>
      <c r="E164" s="9">
        <v>23.9272439092179</v>
      </c>
      <c r="F164" s="9">
        <v>297.62301496941512</v>
      </c>
      <c r="G164" s="9">
        <v>304.46951201545932</v>
      </c>
      <c r="H164" s="9">
        <v>2362.0763249032834</v>
      </c>
      <c r="I164" s="24"/>
      <c r="J164" s="9">
        <v>21.736286792092464</v>
      </c>
      <c r="K164" s="9">
        <v>22.193060653685581</v>
      </c>
      <c r="L164" s="22">
        <v>276.59001002062286</v>
      </c>
      <c r="M164" s="22">
        <v>282.40236832099089</v>
      </c>
      <c r="N164" s="22">
        <v>2005.3575874706862</v>
      </c>
    </row>
    <row r="165" spans="2:14" x14ac:dyDescent="0.35">
      <c r="B165" s="37">
        <v>161</v>
      </c>
      <c r="D165" s="9">
        <v>23.533896056541483</v>
      </c>
      <c r="E165" s="9">
        <v>24.075303636474501</v>
      </c>
      <c r="F165" s="9">
        <v>297.60421098937081</v>
      </c>
      <c r="G165" s="9">
        <v>304.45072612917249</v>
      </c>
      <c r="H165" s="9">
        <v>2376.8455809986508</v>
      </c>
      <c r="I165" s="24"/>
      <c r="J165" s="9">
        <v>21.872138584543038</v>
      </c>
      <c r="K165" s="9">
        <v>22.331767282771107</v>
      </c>
      <c r="L165" s="22">
        <v>276.5900100206228</v>
      </c>
      <c r="M165" s="22">
        <v>282.40236832099077</v>
      </c>
      <c r="N165" s="22">
        <v>2017.8910723923796</v>
      </c>
    </row>
    <row r="166" spans="2:14" x14ac:dyDescent="0.35">
      <c r="B166" s="37">
        <v>162</v>
      </c>
      <c r="D166" s="9">
        <v>23.681726693707951</v>
      </c>
      <c r="E166" s="9">
        <v>24.226497241608666</v>
      </c>
      <c r="F166" s="9">
        <v>297.62504032924369</v>
      </c>
      <c r="G166" s="9">
        <v>304.47155783137384</v>
      </c>
      <c r="H166" s="9">
        <v>2391.6094219189481</v>
      </c>
      <c r="I166" s="24"/>
      <c r="J166" s="9">
        <v>22.007990376993611</v>
      </c>
      <c r="K166" s="9">
        <v>22.470473911856651</v>
      </c>
      <c r="L166" s="22">
        <v>276.59001002062269</v>
      </c>
      <c r="M166" s="22">
        <v>282.40236832099089</v>
      </c>
      <c r="N166" s="22">
        <v>2030.4245573140697</v>
      </c>
    </row>
    <row r="167" spans="2:14" x14ac:dyDescent="0.35">
      <c r="B167" s="37">
        <v>163</v>
      </c>
      <c r="D167" s="9">
        <v>23.829933124662745</v>
      </c>
      <c r="E167" s="9">
        <v>24.378066362890173</v>
      </c>
      <c r="F167" s="9">
        <v>297.65030798657807</v>
      </c>
      <c r="G167" s="9">
        <v>304.4968243541469</v>
      </c>
      <c r="H167" s="9">
        <v>2406.3720444248529</v>
      </c>
      <c r="I167" s="24"/>
      <c r="J167" s="9">
        <v>22.143842169444195</v>
      </c>
      <c r="K167" s="9">
        <v>22.60918054094218</v>
      </c>
      <c r="L167" s="22">
        <v>276.5900100206228</v>
      </c>
      <c r="M167" s="22">
        <v>282.40236832099077</v>
      </c>
      <c r="N167" s="22">
        <v>2042.9580422357624</v>
      </c>
    </row>
    <row r="168" spans="2:14" x14ac:dyDescent="0.35">
      <c r="B168" s="37">
        <v>164</v>
      </c>
      <c r="D168" s="9">
        <v>23.974027907105082</v>
      </c>
      <c r="E168" s="9">
        <v>24.525526550371126</v>
      </c>
      <c r="F168" s="9">
        <v>297.62422367209911</v>
      </c>
      <c r="G168" s="9">
        <v>304.47077262058127</v>
      </c>
      <c r="H168" s="9">
        <v>2421.146580315929</v>
      </c>
      <c r="I168" s="24"/>
      <c r="J168" s="9">
        <v>22.279693961894775</v>
      </c>
      <c r="K168" s="9">
        <v>22.747887170027713</v>
      </c>
      <c r="L168" s="22">
        <v>276.59001002062286</v>
      </c>
      <c r="M168" s="22">
        <v>282.40236832099083</v>
      </c>
      <c r="N168" s="22">
        <v>2055.4915271574528</v>
      </c>
    </row>
    <row r="169" spans="2:14" x14ac:dyDescent="0.35">
      <c r="B169" s="37">
        <v>165</v>
      </c>
      <c r="D169" s="9">
        <v>24.112475606655099</v>
      </c>
      <c r="E169" s="9">
        <v>24.667335305250923</v>
      </c>
      <c r="F169" s="9">
        <v>297.528775018734</v>
      </c>
      <c r="G169" s="9">
        <v>304.37530248126114</v>
      </c>
      <c r="H169" s="9">
        <v>2435.9020277148502</v>
      </c>
      <c r="I169" s="24"/>
      <c r="J169" s="9">
        <v>22.415545754345352</v>
      </c>
      <c r="K169" s="9">
        <v>22.886593799113246</v>
      </c>
      <c r="L169" s="22">
        <v>276.5900100206228</v>
      </c>
      <c r="M169" s="22">
        <v>282.40236832099072</v>
      </c>
      <c r="N169" s="22">
        <v>2068.0250120791447</v>
      </c>
    </row>
    <row r="170" spans="2:14" x14ac:dyDescent="0.35">
      <c r="B170" s="37">
        <v>166</v>
      </c>
      <c r="D170" s="9">
        <v>24.270032784215996</v>
      </c>
      <c r="E170" s="9">
        <v>24.828256653890481</v>
      </c>
      <c r="F170" s="9">
        <v>297.66885165575457</v>
      </c>
      <c r="G170" s="9">
        <v>304.51539610545558</v>
      </c>
      <c r="H170" s="9">
        <v>2450.6711484308471</v>
      </c>
      <c r="I170" s="24"/>
      <c r="J170" s="9">
        <v>22.551397546795918</v>
      </c>
      <c r="K170" s="9">
        <v>23.025300428198769</v>
      </c>
      <c r="L170" s="22">
        <v>276.59001002062263</v>
      </c>
      <c r="M170" s="22">
        <v>282.4023683209906</v>
      </c>
      <c r="N170" s="22">
        <v>2080.5584970008354</v>
      </c>
    </row>
    <row r="171" spans="2:14" x14ac:dyDescent="0.35">
      <c r="B171" s="37">
        <v>167</v>
      </c>
      <c r="D171" s="9">
        <v>24.413273116533883</v>
      </c>
      <c r="E171" s="9">
        <v>24.974859985025066</v>
      </c>
      <c r="F171" s="9">
        <v>297.63270791304183</v>
      </c>
      <c r="G171" s="9">
        <v>304.479254854928</v>
      </c>
      <c r="H171" s="9">
        <v>2465.4351247305158</v>
      </c>
      <c r="I171" s="24"/>
      <c r="J171" s="9">
        <v>22.687249339246502</v>
      </c>
      <c r="K171" s="9">
        <v>23.164007057284323</v>
      </c>
      <c r="L171" s="22">
        <v>276.59001002062274</v>
      </c>
      <c r="M171" s="22">
        <v>282.40236832099077</v>
      </c>
      <c r="N171" s="22">
        <v>2093.0919819225314</v>
      </c>
    </row>
    <row r="172" spans="2:14" x14ac:dyDescent="0.35">
      <c r="B172" s="37">
        <v>168</v>
      </c>
      <c r="D172" s="9">
        <v>24.556312025968491</v>
      </c>
      <c r="E172" s="9">
        <v>25.121261584786406</v>
      </c>
      <c r="F172" s="9">
        <v>297.59455343688086</v>
      </c>
      <c r="G172" s="9">
        <v>304.44109910273596</v>
      </c>
      <c r="H172" s="9">
        <v>2480.1977472364192</v>
      </c>
      <c r="I172" s="24"/>
      <c r="J172" s="9">
        <v>22.823101131697086</v>
      </c>
      <c r="K172" s="9">
        <v>23.302713686369852</v>
      </c>
      <c r="L172" s="22">
        <v>276.59001002062274</v>
      </c>
      <c r="M172" s="22">
        <v>282.40236832099072</v>
      </c>
      <c r="N172" s="22">
        <v>2105.6254668442207</v>
      </c>
    </row>
    <row r="173" spans="2:14" x14ac:dyDescent="0.35">
      <c r="B173" s="37">
        <v>169</v>
      </c>
      <c r="D173" s="9">
        <v>24.706705608970847</v>
      </c>
      <c r="E173" s="9">
        <v>25.275019215471428</v>
      </c>
      <c r="F173" s="9">
        <v>297.64545336797056</v>
      </c>
      <c r="G173" s="9">
        <v>304.4920141251697</v>
      </c>
      <c r="H173" s="9">
        <v>2494.9663264349106</v>
      </c>
      <c r="I173" s="24"/>
      <c r="J173" s="9">
        <v>22.95895292414766</v>
      </c>
      <c r="K173" s="9">
        <v>23.441420315455403</v>
      </c>
      <c r="L173" s="22">
        <v>276.59001002062274</v>
      </c>
      <c r="M173" s="22">
        <v>282.40236832099094</v>
      </c>
      <c r="N173" s="22">
        <v>2118.1589517659104</v>
      </c>
    </row>
    <row r="174" spans="2:14" x14ac:dyDescent="0.35">
      <c r="B174" s="37">
        <v>170</v>
      </c>
      <c r="D174" s="9">
        <v>24.859628770335402</v>
      </c>
      <c r="E174" s="9">
        <v>25.431305344803675</v>
      </c>
      <c r="F174" s="9">
        <v>297.72604943285387</v>
      </c>
      <c r="G174" s="9">
        <v>304.57261217287538</v>
      </c>
      <c r="H174" s="9">
        <v>2509.7301673552065</v>
      </c>
      <c r="I174" s="24"/>
      <c r="J174" s="9">
        <v>23.094804716598244</v>
      </c>
      <c r="K174" s="9">
        <v>23.580126944540918</v>
      </c>
      <c r="L174" s="22">
        <v>276.59001002062291</v>
      </c>
      <c r="M174" s="22">
        <v>282.40236832099083</v>
      </c>
      <c r="N174" s="22">
        <v>2130.692436687601</v>
      </c>
    </row>
    <row r="175" spans="2:14" x14ac:dyDescent="0.35">
      <c r="B175" s="37">
        <v>171</v>
      </c>
      <c r="D175" s="9">
        <v>24.998964028419326</v>
      </c>
      <c r="E175" s="9">
        <v>25.574004835664269</v>
      </c>
      <c r="F175" s="9">
        <v>297.64392187678237</v>
      </c>
      <c r="G175" s="9">
        <v>304.49050163556757</v>
      </c>
      <c r="H175" s="9">
        <v>2524.4995588299535</v>
      </c>
      <c r="I175" s="24"/>
      <c r="J175" s="9">
        <v>23.230656509048821</v>
      </c>
      <c r="K175" s="9">
        <v>23.718833573626455</v>
      </c>
      <c r="L175" s="22">
        <v>276.59001002062291</v>
      </c>
      <c r="M175" s="22">
        <v>282.40236832099083</v>
      </c>
      <c r="N175" s="22">
        <v>2143.2259216092971</v>
      </c>
    </row>
    <row r="176" spans="2:14" x14ac:dyDescent="0.35">
      <c r="B176" s="37">
        <v>172</v>
      </c>
      <c r="D176" s="9">
        <v>25.142267892718461</v>
      </c>
      <c r="E176" s="9">
        <v>25.720671359441116</v>
      </c>
      <c r="F176" s="9">
        <v>297.60972579467284</v>
      </c>
      <c r="G176" s="9">
        <v>304.45630375114558</v>
      </c>
      <c r="H176" s="9">
        <v>2539.2620459564791</v>
      </c>
      <c r="I176" s="24"/>
      <c r="J176" s="9">
        <v>23.366508301499398</v>
      </c>
      <c r="K176" s="9">
        <v>23.857540202711988</v>
      </c>
      <c r="L176" s="22">
        <v>276.59001002062286</v>
      </c>
      <c r="M176" s="22">
        <v>282.40236832099077</v>
      </c>
      <c r="N176" s="22">
        <v>2155.7594065309863</v>
      </c>
    </row>
    <row r="177" spans="2:14" x14ac:dyDescent="0.35">
      <c r="B177" s="37">
        <v>173</v>
      </c>
      <c r="D177" s="9">
        <v>25.293236254370004</v>
      </c>
      <c r="E177" s="9">
        <v>25.875003799624324</v>
      </c>
      <c r="F177" s="9">
        <v>297.66612549056583</v>
      </c>
      <c r="G177" s="9">
        <v>304.51271836584851</v>
      </c>
      <c r="H177" s="9">
        <v>2554.0307605343492</v>
      </c>
      <c r="I177" s="24"/>
      <c r="J177" s="9">
        <v>23.502360093949974</v>
      </c>
      <c r="K177" s="9">
        <v>23.996246831797528</v>
      </c>
      <c r="L177" s="22">
        <v>276.5900100206228</v>
      </c>
      <c r="M177" s="22">
        <v>282.40236832099083</v>
      </c>
      <c r="N177" s="22">
        <v>2168.292891452676</v>
      </c>
    </row>
    <row r="178" spans="2:14" x14ac:dyDescent="0.35">
      <c r="B178" s="37">
        <v>174</v>
      </c>
      <c r="D178" s="9">
        <v>25.445848187287734</v>
      </c>
      <c r="E178" s="9">
        <v>26.030978206925763</v>
      </c>
      <c r="F178" s="9">
        <v>297.74110829230176</v>
      </c>
      <c r="G178" s="9">
        <v>304.58769714482656</v>
      </c>
      <c r="H178" s="9">
        <v>2568.792435384612</v>
      </c>
      <c r="I178" s="24"/>
      <c r="J178" s="9">
        <v>23.638211886400551</v>
      </c>
      <c r="K178" s="9">
        <v>24.134953460883068</v>
      </c>
      <c r="L178" s="22">
        <v>276.5900100206228</v>
      </c>
      <c r="M178" s="22">
        <v>282.40236832099089</v>
      </c>
      <c r="N178" s="22">
        <v>2180.8263763743726</v>
      </c>
    </row>
    <row r="179" spans="2:14" x14ac:dyDescent="0.35">
      <c r="B179" s="37">
        <v>175</v>
      </c>
      <c r="D179" s="9">
        <v>25.585745928152978</v>
      </c>
      <c r="E179" s="9">
        <v>26.174240026322693</v>
      </c>
      <c r="F179" s="9">
        <v>297.66731587197137</v>
      </c>
      <c r="G179" s="9">
        <v>304.51391941054254</v>
      </c>
      <c r="H179" s="9">
        <v>2583.5611499624742</v>
      </c>
      <c r="I179" s="24"/>
      <c r="J179" s="9">
        <v>23.774063678851135</v>
      </c>
      <c r="K179" s="9">
        <v>24.273660089968594</v>
      </c>
      <c r="L179" s="22">
        <v>276.59001002062286</v>
      </c>
      <c r="M179" s="22">
        <v>282.40236832099077</v>
      </c>
      <c r="N179" s="22">
        <v>2193.3598612960623</v>
      </c>
    </row>
    <row r="180" spans="2:14" x14ac:dyDescent="0.35">
      <c r="B180" s="37">
        <v>176</v>
      </c>
      <c r="D180" s="9">
        <v>25.733550376694545</v>
      </c>
      <c r="E180" s="9">
        <v>26.325407350284959</v>
      </c>
      <c r="F180" s="9">
        <v>297.68582683193591</v>
      </c>
      <c r="G180" s="9">
        <v>304.53243097207326</v>
      </c>
      <c r="H180" s="9">
        <v>2598.3245847446419</v>
      </c>
      <c r="I180" s="24"/>
      <c r="J180" s="9">
        <v>23.909915471301698</v>
      </c>
      <c r="K180" s="9">
        <v>24.41236671905413</v>
      </c>
      <c r="L180" s="22">
        <v>276.59001002062269</v>
      </c>
      <c r="M180" s="22">
        <v>282.40236832099077</v>
      </c>
      <c r="N180" s="22">
        <v>2205.8933462177515</v>
      </c>
    </row>
    <row r="181" spans="2:14" x14ac:dyDescent="0.35">
      <c r="B181" s="37">
        <v>177</v>
      </c>
      <c r="D181" s="9">
        <v>25.876587413103717</v>
      </c>
      <c r="E181" s="9">
        <v>26.47180840352781</v>
      </c>
      <c r="F181" s="9">
        <v>297.64929076224507</v>
      </c>
      <c r="G181" s="9">
        <v>304.49590862642356</v>
      </c>
      <c r="H181" s="9">
        <v>2613.0930285637542</v>
      </c>
      <c r="I181" s="24"/>
      <c r="J181" s="9">
        <v>24.045767263752285</v>
      </c>
      <c r="K181" s="9">
        <v>24.551073348139674</v>
      </c>
      <c r="L181" s="22">
        <v>276.59001002062274</v>
      </c>
      <c r="M181" s="22">
        <v>282.40236832099083</v>
      </c>
      <c r="N181" s="22">
        <v>2218.4268311394485</v>
      </c>
    </row>
    <row r="182" spans="2:14" x14ac:dyDescent="0.35">
      <c r="B182" s="37">
        <v>178</v>
      </c>
      <c r="D182" s="9">
        <v>26.026899778577519</v>
      </c>
      <c r="E182" s="9">
        <v>26.625483736969318</v>
      </c>
      <c r="F182" s="9">
        <v>297.69638061997063</v>
      </c>
      <c r="G182" s="9">
        <v>304.54300005703033</v>
      </c>
      <c r="H182" s="9">
        <v>2627.8568694840446</v>
      </c>
      <c r="I182" s="24"/>
      <c r="J182" s="9">
        <v>24.181619056202866</v>
      </c>
      <c r="K182" s="9">
        <v>24.689779977225196</v>
      </c>
      <c r="L182" s="22">
        <v>276.59001002062286</v>
      </c>
      <c r="M182" s="22">
        <v>282.40236832099077</v>
      </c>
      <c r="N182" s="22">
        <v>2230.9603160611391</v>
      </c>
    </row>
    <row r="183" spans="2:14" x14ac:dyDescent="0.35">
      <c r="B183" s="37">
        <v>179</v>
      </c>
      <c r="D183" s="9">
        <v>26.169960956269858</v>
      </c>
      <c r="E183" s="9">
        <v>26.771907790082373</v>
      </c>
      <c r="F183" s="9">
        <v>297.66046840084135</v>
      </c>
      <c r="G183" s="9">
        <v>304.5070883405669</v>
      </c>
      <c r="H183" s="9">
        <v>2642.6203042662119</v>
      </c>
      <c r="I183" s="24"/>
      <c r="J183" s="9">
        <v>24.317470848653443</v>
      </c>
      <c r="K183" s="9">
        <v>24.828486606310729</v>
      </c>
      <c r="L183" s="22">
        <v>276.59001002062286</v>
      </c>
      <c r="M183" s="22">
        <v>282.40236832099072</v>
      </c>
      <c r="N183" s="22">
        <v>2243.4938009828279</v>
      </c>
    </row>
    <row r="184" spans="2:14" x14ac:dyDescent="0.35">
      <c r="B184" s="37">
        <v>180</v>
      </c>
      <c r="D184" s="9">
        <v>26.324485505047058</v>
      </c>
      <c r="E184" s="9">
        <v>26.929796386542215</v>
      </c>
      <c r="F184" s="9">
        <v>297.75461668304308</v>
      </c>
      <c r="G184" s="9">
        <v>304.60125037923103</v>
      </c>
      <c r="H184" s="9">
        <v>2657.3888834647018</v>
      </c>
      <c r="I184" s="24"/>
      <c r="J184" s="9">
        <v>24.45332264110403</v>
      </c>
      <c r="K184" s="9">
        <v>24.967193235396266</v>
      </c>
      <c r="L184" s="22">
        <v>276.59001002062297</v>
      </c>
      <c r="M184" s="22">
        <v>282.40236832099077</v>
      </c>
      <c r="N184" s="22">
        <v>2256.0272859045235</v>
      </c>
    </row>
    <row r="185" spans="2:14" x14ac:dyDescent="0.35">
      <c r="B185" s="37">
        <v>181</v>
      </c>
      <c r="D185" s="9">
        <v>26.459454111431498</v>
      </c>
      <c r="E185" s="9">
        <v>27.06812783749838</v>
      </c>
      <c r="F185" s="9">
        <v>297.62775068341733</v>
      </c>
      <c r="G185" s="9">
        <v>304.47438445093388</v>
      </c>
      <c r="H185" s="9">
        <v>2672.1521828674854</v>
      </c>
      <c r="I185" s="24"/>
      <c r="J185" s="9">
        <v>24.589174433554593</v>
      </c>
      <c r="K185" s="9">
        <v>25.105899864481817</v>
      </c>
      <c r="L185" s="22">
        <v>276.5900100206228</v>
      </c>
      <c r="M185" s="22">
        <v>282.40236832099094</v>
      </c>
      <c r="N185" s="22">
        <v>2268.5607708262155</v>
      </c>
    </row>
    <row r="186" spans="2:14" x14ac:dyDescent="0.35">
      <c r="B186" s="37">
        <v>182</v>
      </c>
      <c r="D186" s="9">
        <v>26.612759989763603</v>
      </c>
      <c r="E186" s="9">
        <v>27.224797856060142</v>
      </c>
      <c r="F186" s="9">
        <v>297.70741130713992</v>
      </c>
      <c r="G186" s="9">
        <v>304.55405963926228</v>
      </c>
      <c r="H186" s="9">
        <v>2686.9211682041046</v>
      </c>
      <c r="I186" s="24"/>
      <c r="J186" s="9">
        <v>24.725026226005181</v>
      </c>
      <c r="K186" s="9">
        <v>25.244606493567339</v>
      </c>
      <c r="L186" s="22">
        <v>276.59001002062286</v>
      </c>
      <c r="M186" s="22">
        <v>282.40236832099077</v>
      </c>
      <c r="N186" s="22">
        <v>2281.0942557479034</v>
      </c>
    </row>
    <row r="187" spans="2:14" x14ac:dyDescent="0.35">
      <c r="B187" s="37">
        <v>183</v>
      </c>
      <c r="D187" s="9">
        <v>26.761123369670258</v>
      </c>
      <c r="E187" s="9">
        <v>27.376525314498444</v>
      </c>
      <c r="F187" s="9">
        <v>297.73121349476742</v>
      </c>
      <c r="G187" s="9">
        <v>304.57787554589765</v>
      </c>
      <c r="H187" s="9">
        <v>2701.6898827819728</v>
      </c>
      <c r="I187" s="24"/>
      <c r="J187" s="9">
        <v>24.860878018455743</v>
      </c>
      <c r="K187" s="9">
        <v>25.383313122652876</v>
      </c>
      <c r="L187" s="22">
        <v>276.59001002062269</v>
      </c>
      <c r="M187" s="22">
        <v>282.40236832099083</v>
      </c>
      <c r="N187" s="22">
        <v>2293.627740669594</v>
      </c>
    </row>
    <row r="188" spans="2:14" x14ac:dyDescent="0.35">
      <c r="B188" s="37">
        <v>184</v>
      </c>
      <c r="D188" s="9">
        <v>26.903458175430899</v>
      </c>
      <c r="E188" s="9">
        <v>27.522221329833879</v>
      </c>
      <c r="F188" s="9">
        <v>297.68805050191622</v>
      </c>
      <c r="G188" s="9">
        <v>304.53469437779</v>
      </c>
      <c r="H188" s="9">
        <v>2716.4460070777768</v>
      </c>
      <c r="I188" s="24"/>
      <c r="J188" s="9">
        <v>24.996729810906334</v>
      </c>
      <c r="K188" s="9">
        <v>25.522019751738405</v>
      </c>
      <c r="L188" s="22">
        <v>276.59001002062286</v>
      </c>
      <c r="M188" s="22">
        <v>282.40236832099077</v>
      </c>
      <c r="N188" s="22">
        <v>2306.1612255912901</v>
      </c>
    </row>
    <row r="189" spans="2:14" x14ac:dyDescent="0.35">
      <c r="B189" s="37">
        <v>185</v>
      </c>
      <c r="D189" s="9">
        <v>27.057451581916837</v>
      </c>
      <c r="E189" s="9">
        <v>27.679580079660418</v>
      </c>
      <c r="F189" s="9">
        <v>297.77365979686277</v>
      </c>
      <c r="G189" s="9">
        <v>304.62033118704062</v>
      </c>
      <c r="H189" s="9">
        <v>2731.220272210106</v>
      </c>
      <c r="I189" s="24"/>
      <c r="J189" s="9">
        <v>25.132581603356915</v>
      </c>
      <c r="K189" s="9">
        <v>25.660726380823938</v>
      </c>
      <c r="L189" s="22">
        <v>276.59001002062286</v>
      </c>
      <c r="M189" s="22">
        <v>282.40236832099066</v>
      </c>
      <c r="N189" s="22">
        <v>2318.6947105129798</v>
      </c>
    </row>
    <row r="190" spans="2:14" x14ac:dyDescent="0.35">
      <c r="B190" s="37">
        <v>186</v>
      </c>
      <c r="D190" s="9">
        <v>27.196138214911919</v>
      </c>
      <c r="E190" s="9">
        <v>27.82162819987127</v>
      </c>
      <c r="F190" s="9">
        <v>297.69079956626052</v>
      </c>
      <c r="G190" s="9">
        <v>304.53745596548197</v>
      </c>
      <c r="H190" s="9">
        <v>2745.9776149203021</v>
      </c>
      <c r="I190" s="24"/>
      <c r="J190" s="9">
        <v>25.268433395807481</v>
      </c>
      <c r="K190" s="9">
        <v>25.799433009909478</v>
      </c>
      <c r="L190" s="22">
        <v>276.59001002062274</v>
      </c>
      <c r="M190" s="22">
        <v>282.40236832099072</v>
      </c>
      <c r="N190" s="22">
        <v>2331.2281954346695</v>
      </c>
    </row>
    <row r="191" spans="2:14" x14ac:dyDescent="0.35">
      <c r="B191" s="37">
        <v>187</v>
      </c>
      <c r="D191" s="9">
        <v>27.346958850665867</v>
      </c>
      <c r="E191" s="9">
        <v>27.975814240663826</v>
      </c>
      <c r="F191" s="9">
        <v>297.74093490476508</v>
      </c>
      <c r="G191" s="9">
        <v>304.5876191287893</v>
      </c>
      <c r="H191" s="9">
        <v>2760.7521508113778</v>
      </c>
      <c r="I191" s="24"/>
      <c r="J191" s="9">
        <v>25.404285188258058</v>
      </c>
      <c r="K191" s="9">
        <v>25.938139638995022</v>
      </c>
      <c r="L191" s="22">
        <v>276.5900100206228</v>
      </c>
      <c r="M191" s="22">
        <v>282.40236832099089</v>
      </c>
      <c r="N191" s="22">
        <v>2343.7616803563665</v>
      </c>
    </row>
    <row r="192" spans="2:14" x14ac:dyDescent="0.35">
      <c r="B192" s="37">
        <v>188</v>
      </c>
      <c r="D192" s="9">
        <v>27.477253172634214</v>
      </c>
      <c r="E192" s="9">
        <v>28.109470234941949</v>
      </c>
      <c r="F192" s="9">
        <v>297.56824468477146</v>
      </c>
      <c r="G192" s="9">
        <v>304.4149160135504</v>
      </c>
      <c r="H192" s="9">
        <v>2775.5103057978395</v>
      </c>
      <c r="I192" s="24"/>
      <c r="J192" s="9">
        <v>25.540136980708645</v>
      </c>
      <c r="K192" s="9">
        <v>26.076846268080544</v>
      </c>
      <c r="L192" s="22">
        <v>276.59001002062291</v>
      </c>
      <c r="M192" s="22">
        <v>282.40236832099077</v>
      </c>
      <c r="N192" s="22">
        <v>2356.2951652780548</v>
      </c>
    </row>
    <row r="193" spans="2:14" x14ac:dyDescent="0.35">
      <c r="B193" s="37">
        <v>189</v>
      </c>
      <c r="D193" s="9">
        <v>27.631945927035591</v>
      </c>
      <c r="E193" s="9">
        <v>28.26752716042197</v>
      </c>
      <c r="F193" s="9">
        <v>297.66020963669814</v>
      </c>
      <c r="G193" s="9">
        <v>304.50689512423151</v>
      </c>
      <c r="H193" s="9">
        <v>2790.2794265138359</v>
      </c>
      <c r="I193" s="24"/>
      <c r="J193" s="9">
        <v>25.675988773159215</v>
      </c>
      <c r="K193" s="9">
        <v>26.215552897166081</v>
      </c>
      <c r="L193" s="22">
        <v>276.59001002062269</v>
      </c>
      <c r="M193" s="22">
        <v>282.40236832099072</v>
      </c>
      <c r="N193" s="22">
        <v>2368.8286501997463</v>
      </c>
    </row>
    <row r="194" spans="2:14" x14ac:dyDescent="0.35">
      <c r="B194" s="37">
        <v>190</v>
      </c>
      <c r="D194" s="9">
        <v>27.777221120060837</v>
      </c>
      <c r="E194" s="9">
        <v>28.416166216035872</v>
      </c>
      <c r="F194" s="9">
        <v>297.650291478204</v>
      </c>
      <c r="G194" s="9">
        <v>304.49698766978912</v>
      </c>
      <c r="H194" s="9">
        <v>2805.0471934360635</v>
      </c>
      <c r="I194" s="24"/>
      <c r="J194" s="9">
        <v>25.811840565609806</v>
      </c>
      <c r="K194" s="9">
        <v>26.354259526251617</v>
      </c>
      <c r="L194" s="22">
        <v>276.59001002062303</v>
      </c>
      <c r="M194" s="22">
        <v>282.40236832099094</v>
      </c>
      <c r="N194" s="22">
        <v>2381.362135121442</v>
      </c>
    </row>
    <row r="195" spans="2:14" x14ac:dyDescent="0.35">
      <c r="B195" s="37">
        <v>191</v>
      </c>
      <c r="D195" s="9">
        <v>27.918716843525328</v>
      </c>
      <c r="E195" s="9">
        <v>28.561023766055126</v>
      </c>
      <c r="F195" s="9">
        <v>297.60018983402324</v>
      </c>
      <c r="G195" s="9">
        <v>304.44687491442676</v>
      </c>
      <c r="H195" s="9">
        <v>2819.8060253194085</v>
      </c>
      <c r="I195" s="24"/>
      <c r="J195" s="9">
        <v>25.947692358060369</v>
      </c>
      <c r="K195" s="9">
        <v>26.492966155337157</v>
      </c>
      <c r="L195" s="22">
        <v>276.59001002062274</v>
      </c>
      <c r="M195" s="22">
        <v>282.40236832099089</v>
      </c>
      <c r="N195" s="22">
        <v>2393.8956200431317</v>
      </c>
    </row>
    <row r="196" spans="2:14" x14ac:dyDescent="0.35">
      <c r="B196" s="37">
        <v>192</v>
      </c>
      <c r="D196" s="9">
        <v>28.060074131921183</v>
      </c>
      <c r="E196" s="9">
        <v>28.705746305244602</v>
      </c>
      <c r="F196" s="9">
        <v>297.54914211592927</v>
      </c>
      <c r="G196" s="9">
        <v>304.39585251153568</v>
      </c>
      <c r="H196" s="9">
        <v>2834.579884313599</v>
      </c>
      <c r="I196" s="24"/>
      <c r="J196" s="9">
        <v>26.083544150510942</v>
      </c>
      <c r="K196" s="9">
        <v>26.63167278442268</v>
      </c>
      <c r="L196" s="22">
        <v>276.59001002062269</v>
      </c>
      <c r="M196" s="22">
        <v>282.40236832099077</v>
      </c>
      <c r="N196" s="22">
        <v>2406.4291049648223</v>
      </c>
    </row>
    <row r="197" spans="2:14" x14ac:dyDescent="0.35">
      <c r="B197" s="37">
        <v>193</v>
      </c>
      <c r="D197" s="9">
        <v>28.209237805007103</v>
      </c>
      <c r="E197" s="9">
        <v>28.858271743187274</v>
      </c>
      <c r="F197" s="9">
        <v>297.58097341886162</v>
      </c>
      <c r="G197" s="9">
        <v>304.42767209397613</v>
      </c>
      <c r="H197" s="9">
        <v>2849.3384454381958</v>
      </c>
      <c r="I197" s="24"/>
      <c r="J197" s="9">
        <v>26.21939594296154</v>
      </c>
      <c r="K197" s="9">
        <v>26.770379413508238</v>
      </c>
      <c r="L197" s="22">
        <v>276.5900100206228</v>
      </c>
      <c r="M197" s="22">
        <v>282.40236832099083</v>
      </c>
      <c r="N197" s="22">
        <v>2418.962589886512</v>
      </c>
    </row>
    <row r="198" spans="2:14" x14ac:dyDescent="0.35">
      <c r="B198" s="37">
        <v>194</v>
      </c>
      <c r="D198" s="9">
        <v>28.355083827841938</v>
      </c>
      <c r="E198" s="9">
        <v>29.007481381818806</v>
      </c>
      <c r="F198" s="9">
        <v>297.57765887135065</v>
      </c>
      <c r="G198" s="9">
        <v>304.42436537183386</v>
      </c>
      <c r="H198" s="9">
        <v>2864.10512932541</v>
      </c>
      <c r="I198" s="24"/>
      <c r="J198" s="9">
        <v>26.355247735412117</v>
      </c>
      <c r="K198" s="9">
        <v>26.909086042593756</v>
      </c>
      <c r="L198" s="22">
        <v>276.59001002062291</v>
      </c>
      <c r="M198" s="22">
        <v>282.40236832099077</v>
      </c>
      <c r="N198" s="22">
        <v>2431.4960748082085</v>
      </c>
    </row>
    <row r="199" spans="2:14" x14ac:dyDescent="0.35">
      <c r="B199" s="37">
        <v>195</v>
      </c>
      <c r="D199" s="10">
        <v>28.499542694269461</v>
      </c>
      <c r="E199" s="10">
        <v>29.155304110834994</v>
      </c>
      <c r="F199" s="10">
        <v>297.55989520557034</v>
      </c>
      <c r="G199" s="10">
        <v>304.40661202788385</v>
      </c>
      <c r="H199" s="10">
        <v>2878.8728962476366</v>
      </c>
      <c r="J199" s="10">
        <v>26.491099527862691</v>
      </c>
      <c r="K199" s="10">
        <v>27.047792671679282</v>
      </c>
      <c r="L199" s="10">
        <v>276.5900100206228</v>
      </c>
      <c r="M199" s="10">
        <v>282.4023683209906</v>
      </c>
      <c r="N199" s="10">
        <v>2444.0295597298982</v>
      </c>
    </row>
    <row r="200" spans="2:14" x14ac:dyDescent="0.35">
      <c r="B200" s="37">
        <v>196</v>
      </c>
      <c r="D200" s="10">
        <v>28.649775332789801</v>
      </c>
      <c r="E200" s="10">
        <v>29.308899717323033</v>
      </c>
      <c r="F200" s="10">
        <v>297.60228841293031</v>
      </c>
      <c r="G200" s="10">
        <v>304.44900615878822</v>
      </c>
      <c r="H200" s="10">
        <v>2893.6367371679266</v>
      </c>
      <c r="J200" s="10">
        <v>26.626951320313264</v>
      </c>
      <c r="K200" s="10">
        <v>27.186499300764826</v>
      </c>
      <c r="L200" s="10">
        <v>276.5900100206228</v>
      </c>
      <c r="M200" s="10">
        <v>282.40236832099077</v>
      </c>
      <c r="N200" s="10">
        <v>2456.5630446515884</v>
      </c>
    </row>
    <row r="201" spans="2:14" x14ac:dyDescent="0.35">
      <c r="B201" s="37">
        <v>197</v>
      </c>
      <c r="D201" s="10">
        <v>28.791737737502611</v>
      </c>
      <c r="E201" s="10">
        <v>29.454226169718527</v>
      </c>
      <c r="F201" s="10">
        <v>297.55877946615374</v>
      </c>
      <c r="G201" s="10">
        <v>304.40550928489068</v>
      </c>
      <c r="H201" s="10">
        <v>2908.4053163664166</v>
      </c>
      <c r="J201" s="10">
        <v>26.762803112763844</v>
      </c>
      <c r="K201" s="10">
        <v>27.325205929850362</v>
      </c>
      <c r="L201" s="10">
        <v>276.59001002062274</v>
      </c>
      <c r="M201" s="10">
        <v>282.40236832099072</v>
      </c>
      <c r="N201" s="10">
        <v>2469.0965295732844</v>
      </c>
    </row>
    <row r="202" spans="2:14" x14ac:dyDescent="0.35">
      <c r="B202" s="37">
        <v>198</v>
      </c>
      <c r="D202" s="10">
        <v>28.931032192533443</v>
      </c>
      <c r="E202" s="10">
        <v>29.596883654415038</v>
      </c>
      <c r="F202" s="10">
        <v>297.48827635572803</v>
      </c>
      <c r="G202" s="10">
        <v>304.33500765746214</v>
      </c>
      <c r="H202" s="10">
        <v>2923.1694280454644</v>
      </c>
      <c r="J202" s="10">
        <v>26.898654905214425</v>
      </c>
      <c r="K202" s="10">
        <v>27.46391255893591</v>
      </c>
      <c r="L202" s="10">
        <v>276.59001002062286</v>
      </c>
      <c r="M202" s="10">
        <v>282.40236832099094</v>
      </c>
      <c r="N202" s="10">
        <v>2481.6300144949741</v>
      </c>
    </row>
    <row r="203" spans="2:14" x14ac:dyDescent="0.35">
      <c r="B203" s="37">
        <v>199</v>
      </c>
      <c r="D203" s="10">
        <v>29.075824471626294</v>
      </c>
      <c r="E203" s="10">
        <v>29.745038623834596</v>
      </c>
      <c r="F203" s="10">
        <v>297.47473005156002</v>
      </c>
      <c r="G203" s="10">
        <v>304.32145934961022</v>
      </c>
      <c r="H203" s="10">
        <v>2937.9320505513679</v>
      </c>
      <c r="J203" s="10">
        <v>27.034506697665002</v>
      </c>
      <c r="K203" s="10">
        <v>27.602619188021432</v>
      </c>
      <c r="L203" s="10">
        <v>276.59001002062291</v>
      </c>
      <c r="M203" s="10">
        <v>282.40236832099083</v>
      </c>
      <c r="N203" s="10">
        <v>2494.1634994166629</v>
      </c>
    </row>
    <row r="204" spans="2:14" x14ac:dyDescent="0.35">
      <c r="B204" s="37">
        <v>200</v>
      </c>
      <c r="D204" s="10">
        <v>29.228210250069075</v>
      </c>
      <c r="E204" s="10">
        <v>29.900788542507048</v>
      </c>
      <c r="F204" s="10">
        <v>297.53861984899726</v>
      </c>
      <c r="G204" s="10">
        <v>304.38536192318628</v>
      </c>
      <c r="H204" s="10">
        <v>2952.701035887987</v>
      </c>
      <c r="J204" s="10">
        <v>27.170358490115571</v>
      </c>
      <c r="K204" s="10">
        <v>27.741325817106961</v>
      </c>
      <c r="L204" s="10">
        <v>276.59001002062274</v>
      </c>
      <c r="M204" s="10">
        <v>282.40236832099072</v>
      </c>
      <c r="N204" s="10">
        <v>2506.6969843383595</v>
      </c>
    </row>
    <row r="205" spans="2:14" x14ac:dyDescent="0.35">
      <c r="B205" s="37">
        <v>201</v>
      </c>
      <c r="D205" s="10">
        <v>29.362574759808385</v>
      </c>
      <c r="E205" s="10">
        <v>30.038516081912064</v>
      </c>
      <c r="F205" s="10">
        <v>297.41933292851888</v>
      </c>
      <c r="G205" s="10">
        <v>304.26607640259863</v>
      </c>
      <c r="H205" s="10">
        <v>2967.4651475670407</v>
      </c>
      <c r="J205" s="10">
        <v>27.306210282566152</v>
      </c>
      <c r="K205" s="10">
        <v>27.880032446192494</v>
      </c>
      <c r="L205" s="10">
        <v>276.5900100206228</v>
      </c>
      <c r="M205" s="10">
        <v>282.40236832099077</v>
      </c>
      <c r="N205" s="10">
        <v>2519.2304692600501</v>
      </c>
    </row>
    <row r="206" spans="2:14" x14ac:dyDescent="0.35">
      <c r="B206" s="37">
        <v>202</v>
      </c>
      <c r="D206" s="10">
        <v>29.513899589999795</v>
      </c>
      <c r="E206" s="10">
        <v>30.193206162897084</v>
      </c>
      <c r="F206" s="10">
        <v>297.47217104277036</v>
      </c>
      <c r="G206" s="10">
        <v>304.31893828974745</v>
      </c>
      <c r="H206" s="10">
        <v>2982.2390065612321</v>
      </c>
      <c r="J206" s="10">
        <v>27.442062075016725</v>
      </c>
      <c r="K206" s="10">
        <v>28.018739075278035</v>
      </c>
      <c r="L206" s="10">
        <v>276.59001002062274</v>
      </c>
      <c r="M206" s="10">
        <v>282.40236832099083</v>
      </c>
      <c r="N206" s="10">
        <v>2531.7639541817398</v>
      </c>
    </row>
    <row r="207" spans="2:14" x14ac:dyDescent="0.35">
      <c r="B207" s="37">
        <v>203</v>
      </c>
      <c r="D207" s="10">
        <v>29.657279551642887</v>
      </c>
      <c r="E207" s="10">
        <v>30.339947179869995</v>
      </c>
      <c r="F207" s="10">
        <v>297.44480629660677</v>
      </c>
      <c r="G207" s="10">
        <v>304.29155500426856</v>
      </c>
      <c r="H207" s="10">
        <v>2996.9944539601506</v>
      </c>
      <c r="J207" s="10">
        <v>27.577913867467313</v>
      </c>
      <c r="K207" s="10">
        <v>28.157445704363582</v>
      </c>
      <c r="L207" s="10">
        <v>276.59001002062291</v>
      </c>
      <c r="M207" s="10">
        <v>282.40236832099094</v>
      </c>
      <c r="N207" s="10">
        <v>2544.297439103429</v>
      </c>
    </row>
    <row r="208" spans="2:14" x14ac:dyDescent="0.35">
      <c r="B208" s="37">
        <v>204</v>
      </c>
      <c r="D208" s="10">
        <v>29.804780694997511</v>
      </c>
      <c r="E208" s="10">
        <v>30.490812463454244</v>
      </c>
      <c r="F208" s="10">
        <v>297.45884021147668</v>
      </c>
      <c r="G208" s="10">
        <v>304.30560134961917</v>
      </c>
      <c r="H208" s="10">
        <v>3011.7634392967702</v>
      </c>
      <c r="J208" s="10">
        <v>27.71376565991789</v>
      </c>
      <c r="K208" s="10">
        <v>28.296152333449115</v>
      </c>
      <c r="L208" s="10">
        <v>276.5900100206228</v>
      </c>
      <c r="M208" s="10">
        <v>282.40236832099077</v>
      </c>
      <c r="N208" s="10">
        <v>2556.8309240251256</v>
      </c>
    </row>
    <row r="209" spans="2:14" x14ac:dyDescent="0.35">
      <c r="B209" s="37">
        <v>205</v>
      </c>
      <c r="D209" s="10">
        <v>29.950638304587059</v>
      </c>
      <c r="E209" s="10">
        <v>30.640032917615507</v>
      </c>
      <c r="F209" s="10">
        <v>297.45641436397068</v>
      </c>
      <c r="G209" s="10">
        <v>304.30317494342296</v>
      </c>
      <c r="H209" s="10">
        <v>3026.5267386995602</v>
      </c>
      <c r="J209" s="10">
        <v>27.849617452368463</v>
      </c>
      <c r="K209" s="10">
        <v>28.434858962534634</v>
      </c>
      <c r="L209" s="10">
        <v>276.5900100206228</v>
      </c>
      <c r="M209" s="10">
        <v>282.40236832099072</v>
      </c>
      <c r="N209" s="10">
        <v>2569.3644089468153</v>
      </c>
    </row>
    <row r="210" spans="2:14" x14ac:dyDescent="0.35">
      <c r="B210" s="37">
        <v>206</v>
      </c>
      <c r="D210" s="10">
        <v>30.088303884589511</v>
      </c>
      <c r="E210" s="10">
        <v>30.781062576149626</v>
      </c>
      <c r="F210" s="10">
        <v>297.37304742470349</v>
      </c>
      <c r="G210" s="10">
        <v>304.21981964653997</v>
      </c>
      <c r="H210" s="10">
        <v>3041.2954532774224</v>
      </c>
      <c r="J210" s="10">
        <v>27.985469244819036</v>
      </c>
      <c r="K210" s="10">
        <v>28.573565591620174</v>
      </c>
      <c r="L210" s="10">
        <v>276.59001002062269</v>
      </c>
      <c r="M210" s="10">
        <v>282.40236832099066</v>
      </c>
      <c r="N210" s="10">
        <v>2581.897893868505</v>
      </c>
    </row>
    <row r="211" spans="2:14" x14ac:dyDescent="0.35">
      <c r="B211" s="37">
        <v>207</v>
      </c>
      <c r="D211" s="10">
        <v>30.245575655753527</v>
      </c>
      <c r="E211" s="10">
        <v>30.941698487543302</v>
      </c>
      <c r="F211" s="10">
        <v>297.48332457843219</v>
      </c>
      <c r="G211" s="10">
        <v>304.33010893700276</v>
      </c>
      <c r="H211" s="10">
        <v>3056.064438614042</v>
      </c>
      <c r="J211" s="10">
        <v>28.121321037269617</v>
      </c>
      <c r="K211" s="10">
        <v>28.71227222070571</v>
      </c>
      <c r="L211" s="10">
        <v>276.59001002062274</v>
      </c>
      <c r="M211" s="10">
        <v>282.40236832099072</v>
      </c>
      <c r="N211" s="10">
        <v>2594.431378790202</v>
      </c>
    </row>
    <row r="212" spans="2:14" x14ac:dyDescent="0.35">
      <c r="B212" s="37">
        <v>208</v>
      </c>
      <c r="D212" s="10">
        <v>30.383310658348893</v>
      </c>
      <c r="E212" s="10">
        <v>31.082796334710377</v>
      </c>
      <c r="F212" s="10">
        <v>297.40130939828452</v>
      </c>
      <c r="G212" s="10">
        <v>304.24809309458612</v>
      </c>
      <c r="H212" s="10">
        <v>3070.8277380168297</v>
      </c>
      <c r="J212" s="10">
        <v>28.257172829720204</v>
      </c>
      <c r="K212" s="10">
        <v>28.85097884979124</v>
      </c>
      <c r="L212" s="10">
        <v>276.59001002062286</v>
      </c>
      <c r="M212" s="10">
        <v>282.40236832099072</v>
      </c>
      <c r="N212" s="10">
        <v>2606.9648637118917</v>
      </c>
    </row>
    <row r="213" spans="2:14" x14ac:dyDescent="0.35">
      <c r="B213" s="37">
        <v>209</v>
      </c>
      <c r="D213" s="10">
        <v>30.52646416609084</v>
      </c>
      <c r="E213" s="10">
        <v>31.229312717873029</v>
      </c>
      <c r="F213" s="10">
        <v>297.37286329827145</v>
      </c>
      <c r="G213" s="10">
        <v>304.21964663915645</v>
      </c>
      <c r="H213" s="10">
        <v>3085.5911727989915</v>
      </c>
      <c r="J213" s="10">
        <v>28.393024622170781</v>
      </c>
      <c r="K213" s="10">
        <v>28.989685478876776</v>
      </c>
      <c r="L213" s="10">
        <v>276.5900100206228</v>
      </c>
      <c r="M213" s="10">
        <v>282.40236832099072</v>
      </c>
      <c r="N213" s="10">
        <v>2619.4983486335805</v>
      </c>
    </row>
    <row r="214" spans="2:14" x14ac:dyDescent="0.35">
      <c r="B214" s="37">
        <v>210</v>
      </c>
      <c r="D214" s="10">
        <v>30.668513774795823</v>
      </c>
      <c r="E214" s="10">
        <v>31.374726374260689</v>
      </c>
      <c r="F214" s="10">
        <v>297.33398571354036</v>
      </c>
      <c r="G214" s="10">
        <v>304.18078006757838</v>
      </c>
      <c r="H214" s="10">
        <v>3100.3597519974828</v>
      </c>
      <c r="J214" s="10">
        <v>28.528876414621347</v>
      </c>
      <c r="K214" s="10">
        <v>29.12839210796232</v>
      </c>
      <c r="L214" s="10">
        <v>276.59001002062269</v>
      </c>
      <c r="M214" s="10">
        <v>282.40236832099083</v>
      </c>
      <c r="N214" s="10">
        <v>2632.0318335552774</v>
      </c>
    </row>
    <row r="215" spans="2:14" x14ac:dyDescent="0.35">
      <c r="B215" s="37">
        <v>211</v>
      </c>
      <c r="D215" s="10">
        <v>30.810848113082397</v>
      </c>
      <c r="E215" s="10">
        <v>31.520423834759953</v>
      </c>
      <c r="F215" s="10">
        <v>297.29822403265894</v>
      </c>
      <c r="G215" s="10">
        <v>304.14502036546929</v>
      </c>
      <c r="H215" s="10">
        <v>3115.1242698146625</v>
      </c>
      <c r="J215" s="10">
        <v>28.664728207071928</v>
      </c>
      <c r="K215" s="10">
        <v>29.267098737047853</v>
      </c>
      <c r="L215" s="10">
        <v>276.5900100206228</v>
      </c>
      <c r="M215" s="10">
        <v>282.40236832099089</v>
      </c>
      <c r="N215" s="10">
        <v>2644.5653184769676</v>
      </c>
    </row>
    <row r="216" spans="2:14" x14ac:dyDescent="0.35">
      <c r="B216" s="37">
        <v>212</v>
      </c>
      <c r="D216" s="10">
        <v>30.967516199133971</v>
      </c>
      <c r="E216" s="10">
        <v>31.680457171605138</v>
      </c>
      <c r="F216" s="10">
        <v>297.40045568437404</v>
      </c>
      <c r="G216" s="10">
        <v>304.24727441938501</v>
      </c>
      <c r="H216" s="10">
        <v>3129.8981288088557</v>
      </c>
      <c r="J216" s="10">
        <v>28.800579999522512</v>
      </c>
      <c r="K216" s="10">
        <v>29.405805366133389</v>
      </c>
      <c r="L216" s="10">
        <v>276.5900100206228</v>
      </c>
      <c r="M216" s="10">
        <v>282.40236832099083</v>
      </c>
      <c r="N216" s="10">
        <v>2657.0988033986578</v>
      </c>
    </row>
    <row r="217" spans="2:14" x14ac:dyDescent="0.35">
      <c r="B217" s="37">
        <v>213</v>
      </c>
      <c r="D217" s="10">
        <v>31.106354950807276</v>
      </c>
      <c r="E217" s="10">
        <v>31.822656793514248</v>
      </c>
      <c r="F217" s="10">
        <v>297.33130502757717</v>
      </c>
      <c r="G217" s="10">
        <v>304.17810408270708</v>
      </c>
      <c r="H217" s="10">
        <v>3144.6527639315123</v>
      </c>
      <c r="J217" s="10">
        <v>28.936431791973096</v>
      </c>
      <c r="K217" s="10">
        <v>29.544511995218912</v>
      </c>
      <c r="L217" s="10">
        <v>276.5900100206228</v>
      </c>
      <c r="M217" s="10">
        <v>282.4023683209906</v>
      </c>
      <c r="N217" s="10">
        <v>2669.6322883203529</v>
      </c>
    </row>
    <row r="218" spans="2:14" x14ac:dyDescent="0.35">
      <c r="B218" s="37">
        <v>214</v>
      </c>
      <c r="D218" s="10">
        <v>31.256818109583598</v>
      </c>
      <c r="E218" s="10">
        <v>31.976484123369232</v>
      </c>
      <c r="F218" s="10">
        <v>297.37339376995129</v>
      </c>
      <c r="G218" s="10">
        <v>304.22020473292355</v>
      </c>
      <c r="H218" s="10">
        <v>3159.4218846475105</v>
      </c>
      <c r="J218" s="10">
        <v>29.072283584423676</v>
      </c>
      <c r="K218" s="10">
        <v>29.683218624304455</v>
      </c>
      <c r="L218" s="10">
        <v>276.59001002062286</v>
      </c>
      <c r="M218" s="10">
        <v>282.40236832099077</v>
      </c>
      <c r="N218" s="10">
        <v>2682.1657732420435</v>
      </c>
    </row>
    <row r="219" spans="2:14" x14ac:dyDescent="0.35">
      <c r="B219" s="37">
        <v>215</v>
      </c>
      <c r="D219" s="10">
        <v>31.393214736773512</v>
      </c>
      <c r="E219" s="10">
        <v>32.116243749375819</v>
      </c>
      <c r="F219" s="10">
        <v>297.28188624798753</v>
      </c>
      <c r="G219" s="10">
        <v>304.1286979071532</v>
      </c>
      <c r="H219" s="10">
        <v>3174.1858609471851</v>
      </c>
      <c r="J219" s="10">
        <v>29.208135376874242</v>
      </c>
      <c r="K219" s="10">
        <v>29.821925253389999</v>
      </c>
      <c r="L219" s="10">
        <v>276.5900100206228</v>
      </c>
      <c r="M219" s="10">
        <v>282.40236832099089</v>
      </c>
      <c r="N219" s="10">
        <v>2694.6992581637332</v>
      </c>
    </row>
    <row r="220" spans="2:14" x14ac:dyDescent="0.35">
      <c r="B220" s="37">
        <v>216</v>
      </c>
      <c r="D220" s="10">
        <v>31.542345981726516</v>
      </c>
      <c r="E220" s="10">
        <v>32.268739072860512</v>
      </c>
      <c r="F220" s="10">
        <v>297.31125974181731</v>
      </c>
      <c r="G220" s="10">
        <v>304.15808226788801</v>
      </c>
      <c r="H220" s="10">
        <v>3188.9545755250529</v>
      </c>
      <c r="J220" s="10">
        <v>29.343987169324823</v>
      </c>
      <c r="K220" s="10">
        <v>29.960631882475525</v>
      </c>
      <c r="L220" s="10">
        <v>276.59001002062274</v>
      </c>
      <c r="M220" s="10">
        <v>282.40236832099077</v>
      </c>
      <c r="N220" s="10">
        <v>2707.2327430854239</v>
      </c>
    </row>
    <row r="221" spans="2:14" x14ac:dyDescent="0.35">
      <c r="B221" s="37">
        <v>217</v>
      </c>
      <c r="D221" s="10">
        <v>31.680914662829608</v>
      </c>
      <c r="E221" s="10">
        <v>32.410670413441316</v>
      </c>
      <c r="F221" s="10">
        <v>297.24126089753958</v>
      </c>
      <c r="G221" s="10">
        <v>304.08808087630604</v>
      </c>
      <c r="H221" s="10">
        <v>3203.717062651574</v>
      </c>
      <c r="J221" s="10">
        <v>29.4798389617754</v>
      </c>
      <c r="K221" s="10">
        <v>30.099338511561065</v>
      </c>
      <c r="L221" s="10">
        <v>276.59001002062274</v>
      </c>
      <c r="M221" s="10">
        <v>282.40236832099077</v>
      </c>
      <c r="N221" s="10">
        <v>2719.7662280071186</v>
      </c>
    </row>
    <row r="222" spans="2:14" x14ac:dyDescent="0.35">
      <c r="B222" s="37">
        <v>218</v>
      </c>
      <c r="D222" s="10">
        <v>31.833280678895271</v>
      </c>
      <c r="E222" s="10">
        <v>32.566400754830646</v>
      </c>
      <c r="F222" s="10">
        <v>297.30076178312856</v>
      </c>
      <c r="G222" s="10">
        <v>304.14759479580613</v>
      </c>
      <c r="H222" s="10">
        <v>3218.4868602644556</v>
      </c>
      <c r="J222" s="10">
        <v>29.615690754225987</v>
      </c>
      <c r="K222" s="10">
        <v>30.238045140646594</v>
      </c>
      <c r="L222" s="10">
        <v>276.59001002062286</v>
      </c>
      <c r="M222" s="10">
        <v>282.40236832099077</v>
      </c>
      <c r="N222" s="10">
        <v>2732.2997129288087</v>
      </c>
    </row>
    <row r="223" spans="2:14" x14ac:dyDescent="0.35">
      <c r="B223" s="37">
        <v>219</v>
      </c>
      <c r="D223" s="10">
        <v>31.968358380593052</v>
      </c>
      <c r="E223" s="10">
        <v>32.70484133194914</v>
      </c>
      <c r="F223" s="10">
        <v>297.19899568094229</v>
      </c>
      <c r="G223" s="10">
        <v>304.04582812924338</v>
      </c>
      <c r="H223" s="10">
        <v>3233.2502950466233</v>
      </c>
      <c r="J223" s="10">
        <v>29.751542546676561</v>
      </c>
      <c r="K223" s="10">
        <v>30.376751769732131</v>
      </c>
      <c r="L223" s="10">
        <v>276.59001002062291</v>
      </c>
      <c r="M223" s="10">
        <v>282.40236832099089</v>
      </c>
      <c r="N223" s="10">
        <v>2744.8331978504989</v>
      </c>
    </row>
    <row r="224" spans="2:14" x14ac:dyDescent="0.35">
      <c r="B224" s="37">
        <v>220</v>
      </c>
      <c r="D224" s="10">
        <v>32.122605717782733</v>
      </c>
      <c r="E224" s="10">
        <v>32.86245271682148</v>
      </c>
      <c r="F224" s="10">
        <v>297.27555826900908</v>
      </c>
      <c r="G224" s="10">
        <v>304.12240100664974</v>
      </c>
      <c r="H224" s="10">
        <v>3248.0188742451073</v>
      </c>
      <c r="J224" s="10">
        <v>29.887394339127134</v>
      </c>
      <c r="K224" s="10">
        <v>30.515458398817668</v>
      </c>
      <c r="L224" s="10">
        <v>276.5900100206228</v>
      </c>
      <c r="M224" s="10">
        <v>282.40236832099077</v>
      </c>
      <c r="N224" s="10">
        <v>2757.3666827721959</v>
      </c>
    </row>
    <row r="225" spans="2:14" x14ac:dyDescent="0.35">
      <c r="B225" s="37">
        <v>221</v>
      </c>
      <c r="D225" s="10">
        <v>32.268418616988427</v>
      </c>
      <c r="E225" s="10">
        <v>33.01162858399487</v>
      </c>
      <c r="F225" s="10">
        <v>297.27372548284364</v>
      </c>
      <c r="G225" s="10">
        <v>304.12056846980272</v>
      </c>
      <c r="H225" s="10">
        <v>3262.7827151654028</v>
      </c>
      <c r="J225" s="10">
        <v>30.023246131577707</v>
      </c>
      <c r="K225" s="10">
        <v>30.654165027903193</v>
      </c>
      <c r="L225" s="10">
        <v>276.59001002062274</v>
      </c>
      <c r="M225" s="10">
        <v>282.40236832099072</v>
      </c>
      <c r="N225" s="10">
        <v>2769.9001676938847</v>
      </c>
    </row>
    <row r="226" spans="2:14" x14ac:dyDescent="0.35">
      <c r="B226" s="37">
        <v>222</v>
      </c>
      <c r="D226" s="10">
        <v>32.417262048238129</v>
      </c>
      <c r="E226" s="10">
        <v>33.16383603207823</v>
      </c>
      <c r="F226" s="10">
        <v>297.2997023103843</v>
      </c>
      <c r="G226" s="10">
        <v>304.14655516359744</v>
      </c>
      <c r="H226" s="10">
        <v>3277.551158984516</v>
      </c>
      <c r="J226" s="10">
        <v>30.159097924028288</v>
      </c>
      <c r="K226" s="10">
        <v>30.792871656988734</v>
      </c>
      <c r="L226" s="10">
        <v>276.59001002062274</v>
      </c>
      <c r="M226" s="10">
        <v>282.40236832099077</v>
      </c>
      <c r="N226" s="10">
        <v>2782.4336526155757</v>
      </c>
    </row>
    <row r="227" spans="2:14" x14ac:dyDescent="0.35">
      <c r="B227" s="37">
        <v>223</v>
      </c>
      <c r="D227" s="10">
        <v>32.55076122589989</v>
      </c>
      <c r="E227" s="10">
        <v>33.300697468180736</v>
      </c>
      <c r="F227" s="10">
        <v>297.18535458579339</v>
      </c>
      <c r="G227" s="10">
        <v>304.03220116281409</v>
      </c>
      <c r="H227" s="10">
        <v>3292.3118861791436</v>
      </c>
      <c r="J227" s="10">
        <v>30.294949716478872</v>
      </c>
      <c r="K227" s="10">
        <v>30.93157828607427</v>
      </c>
      <c r="L227" s="10">
        <v>276.59001002062291</v>
      </c>
      <c r="M227" s="10">
        <v>282.40236832099083</v>
      </c>
      <c r="N227" s="10">
        <v>2794.9671375372709</v>
      </c>
    </row>
    <row r="228" spans="2:14" x14ac:dyDescent="0.35">
      <c r="B228" s="37">
        <v>224</v>
      </c>
      <c r="D228" s="10">
        <v>32.697202345703104</v>
      </c>
      <c r="E228" s="10">
        <v>33.450503838777564</v>
      </c>
      <c r="F228" s="10">
        <v>297.18965902986861</v>
      </c>
      <c r="G228" s="10">
        <v>304.03652658466751</v>
      </c>
      <c r="H228" s="10">
        <v>3307.0857451733355</v>
      </c>
      <c r="J228" s="10">
        <v>30.430801508929452</v>
      </c>
      <c r="K228" s="10">
        <v>31.0702849151598</v>
      </c>
      <c r="L228" s="10">
        <v>276.59001002062286</v>
      </c>
      <c r="M228" s="10">
        <v>282.40236832099072</v>
      </c>
      <c r="N228" s="10">
        <v>2807.5006224589615</v>
      </c>
    </row>
    <row r="229" spans="2:14" x14ac:dyDescent="0.35">
      <c r="B229" s="37">
        <v>225</v>
      </c>
      <c r="D229" s="10">
        <v>32.844950938234838</v>
      </c>
      <c r="E229" s="10">
        <v>33.601614350411047</v>
      </c>
      <c r="F229" s="10">
        <v>297.20575620632593</v>
      </c>
      <c r="G229" s="10">
        <v>304.05261440478654</v>
      </c>
      <c r="H229" s="10">
        <v>3321.8449831948092</v>
      </c>
      <c r="J229" s="10">
        <v>30.566653301380018</v>
      </c>
      <c r="K229" s="10">
        <v>31.20899154424534</v>
      </c>
      <c r="L229" s="10">
        <v>276.59001002062274</v>
      </c>
      <c r="M229" s="10">
        <v>282.40236832099083</v>
      </c>
      <c r="N229" s="10">
        <v>2820.0341073806508</v>
      </c>
    </row>
    <row r="230" spans="2:14" x14ac:dyDescent="0.35">
      <c r="B230" s="37">
        <v>226</v>
      </c>
      <c r="D230" s="10">
        <v>32.993252467576816</v>
      </c>
      <c r="E230" s="10">
        <v>33.753279958284686</v>
      </c>
      <c r="F230" s="10">
        <v>297.22669217808277</v>
      </c>
      <c r="G230" s="10">
        <v>304.07356055668549</v>
      </c>
      <c r="H230" s="10">
        <v>3336.6136977726792</v>
      </c>
      <c r="J230" s="10">
        <v>30.702505093830602</v>
      </c>
      <c r="K230" s="10">
        <v>31.347698173330873</v>
      </c>
      <c r="L230" s="10">
        <v>276.59001002062274</v>
      </c>
      <c r="M230" s="10">
        <v>282.40236832099072</v>
      </c>
      <c r="N230" s="10">
        <v>2832.5675923023418</v>
      </c>
    </row>
    <row r="231" spans="2:14" x14ac:dyDescent="0.35">
      <c r="B231" s="37">
        <v>227</v>
      </c>
      <c r="D231" s="10">
        <v>33.135105805239448</v>
      </c>
      <c r="E231" s="10">
        <v>33.898495955425034</v>
      </c>
      <c r="F231" s="10">
        <v>297.18960969618541</v>
      </c>
      <c r="G231" s="10">
        <v>304.03647543770632</v>
      </c>
      <c r="H231" s="10">
        <v>3351.376184899204</v>
      </c>
      <c r="J231" s="10">
        <v>30.838356886281186</v>
      </c>
      <c r="K231" s="10">
        <v>31.486404802416409</v>
      </c>
      <c r="L231" s="10">
        <v>276.5900100206228</v>
      </c>
      <c r="M231" s="10">
        <v>282.40236832099077</v>
      </c>
      <c r="N231" s="10">
        <v>2845.1010772240375</v>
      </c>
    </row>
    <row r="232" spans="2:14" x14ac:dyDescent="0.35">
      <c r="B232" s="37">
        <v>228</v>
      </c>
      <c r="D232" s="10">
        <v>33.278323529036655</v>
      </c>
      <c r="E232" s="10">
        <v>34.045077850300906</v>
      </c>
      <c r="F232" s="10">
        <v>297.16503604129053</v>
      </c>
      <c r="G232" s="10">
        <v>304.01191266698646</v>
      </c>
      <c r="H232" s="10">
        <v>3366.1453056152004</v>
      </c>
      <c r="J232" s="10">
        <v>30.974208678731756</v>
      </c>
      <c r="K232" s="10">
        <v>31.625111431501939</v>
      </c>
      <c r="L232" s="10">
        <v>276.5900100206228</v>
      </c>
      <c r="M232" s="10">
        <v>282.40236832099077</v>
      </c>
      <c r="N232" s="10">
        <v>2857.6345621457272</v>
      </c>
    </row>
    <row r="233" spans="2:14" x14ac:dyDescent="0.35">
      <c r="B233" s="37">
        <v>229</v>
      </c>
      <c r="D233" s="10">
        <v>33.426353414743538</v>
      </c>
      <c r="E233" s="10">
        <v>34.196471937935449</v>
      </c>
      <c r="F233" s="10">
        <v>297.18346045970975</v>
      </c>
      <c r="G233" s="10">
        <v>304.03034814879118</v>
      </c>
      <c r="H233" s="10">
        <v>3380.9145617105696</v>
      </c>
      <c r="J233" s="10">
        <v>31.110060471182329</v>
      </c>
      <c r="K233" s="10">
        <v>31.763818060587482</v>
      </c>
      <c r="L233" s="10">
        <v>276.59001002062274</v>
      </c>
      <c r="M233" s="10">
        <v>282.40236832099077</v>
      </c>
      <c r="N233" s="10">
        <v>2870.1680470674155</v>
      </c>
    </row>
    <row r="234" spans="2:14" x14ac:dyDescent="0.35">
      <c r="B234" s="37">
        <v>230</v>
      </c>
      <c r="D234" s="10">
        <v>33.570840815835567</v>
      </c>
      <c r="E234" s="10">
        <v>34.344322214448191</v>
      </c>
      <c r="F234" s="10">
        <v>297.17036645654014</v>
      </c>
      <c r="G234" s="10">
        <v>304.01725337051357</v>
      </c>
      <c r="H234" s="10">
        <v>3395.6779964927364</v>
      </c>
      <c r="J234" s="10">
        <v>31.245912263632906</v>
      </c>
      <c r="K234" s="10">
        <v>31.902524689673015</v>
      </c>
      <c r="L234" s="10">
        <v>276.5900100206228</v>
      </c>
      <c r="M234" s="10">
        <v>282.40236832099083</v>
      </c>
      <c r="N234" s="10">
        <v>2882.7015319891138</v>
      </c>
    </row>
    <row r="235" spans="2:14" x14ac:dyDescent="0.35">
      <c r="B235" s="37">
        <v>231</v>
      </c>
      <c r="D235" s="10">
        <v>33.715644650699517</v>
      </c>
      <c r="E235" s="10">
        <v>34.492488739638858</v>
      </c>
      <c r="F235" s="10">
        <v>297.16017477930677</v>
      </c>
      <c r="G235" s="10">
        <v>304.00705929351687</v>
      </c>
      <c r="H235" s="10">
        <v>3410.4406189986362</v>
      </c>
      <c r="J235" s="10">
        <v>31.381764056083504</v>
      </c>
      <c r="K235" s="10">
        <v>32.041231318758548</v>
      </c>
      <c r="L235" s="10">
        <v>276.59001002062291</v>
      </c>
      <c r="M235" s="10">
        <v>282.40236832099077</v>
      </c>
      <c r="N235" s="10">
        <v>2895.2350169108022</v>
      </c>
    </row>
    <row r="236" spans="2:14" x14ac:dyDescent="0.35">
      <c r="B236" s="37">
        <v>232</v>
      </c>
      <c r="D236" s="10">
        <v>33.855411973245054</v>
      </c>
      <c r="E236" s="10">
        <v>34.635620356659039</v>
      </c>
      <c r="F236" s="10">
        <v>297.10587190140217</v>
      </c>
      <c r="G236" s="10">
        <v>303.95276811410173</v>
      </c>
      <c r="H236" s="10">
        <v>3425.2102812321459</v>
      </c>
      <c r="J236" s="10">
        <v>31.517615848534078</v>
      </c>
      <c r="K236" s="10">
        <v>32.179937947844103</v>
      </c>
      <c r="L236" s="10">
        <v>276.59001002062297</v>
      </c>
      <c r="M236" s="10">
        <v>282.402368320991</v>
      </c>
      <c r="N236" s="10">
        <v>2907.7685018324919</v>
      </c>
    </row>
    <row r="237" spans="2:14" x14ac:dyDescent="0.35">
      <c r="B237" s="37">
        <v>233</v>
      </c>
      <c r="D237" s="10">
        <v>34.001010070512393</v>
      </c>
      <c r="E237" s="10">
        <v>34.784580712367102</v>
      </c>
      <c r="F237" s="10">
        <v>297.10298482235351</v>
      </c>
      <c r="G237" s="10">
        <v>303.94987484213266</v>
      </c>
      <c r="H237" s="10">
        <v>3439.9710084267676</v>
      </c>
      <c r="J237" s="10">
        <v>31.653467640984648</v>
      </c>
      <c r="K237" s="10">
        <v>32.318644576929621</v>
      </c>
      <c r="L237" s="10">
        <v>276.5900100206228</v>
      </c>
      <c r="M237" s="10">
        <v>282.40236832099083</v>
      </c>
      <c r="N237" s="10">
        <v>2920.3019867541884</v>
      </c>
    </row>
    <row r="238" spans="2:14" x14ac:dyDescent="0.35">
      <c r="B238" s="37">
        <v>234</v>
      </c>
      <c r="D238" s="10">
        <v>34.148263796223773</v>
      </c>
      <c r="E238" s="10">
        <v>34.935199688872125</v>
      </c>
      <c r="F238" s="10">
        <v>297.11452758093066</v>
      </c>
      <c r="G238" s="10">
        <v>303.96143749634916</v>
      </c>
      <c r="H238" s="10">
        <v>3454.7448674209604</v>
      </c>
      <c r="J238" s="10">
        <v>31.789319433435235</v>
      </c>
      <c r="K238" s="10">
        <v>32.457351206015133</v>
      </c>
      <c r="L238" s="10">
        <v>276.59001002062291</v>
      </c>
      <c r="M238" s="10">
        <v>282.40236832099066</v>
      </c>
      <c r="N238" s="10">
        <v>2932.8354716758786</v>
      </c>
    </row>
    <row r="239" spans="2:14" x14ac:dyDescent="0.35">
      <c r="B239" s="37">
        <v>235</v>
      </c>
      <c r="D239" s="10">
        <v>34.29972268773674</v>
      </c>
      <c r="E239" s="10">
        <v>35.090020345241847</v>
      </c>
      <c r="F239" s="10">
        <v>297.16240438558407</v>
      </c>
      <c r="G239" s="10">
        <v>304.00930382621647</v>
      </c>
      <c r="H239" s="10">
        <v>3469.5034285455554</v>
      </c>
      <c r="J239" s="10">
        <v>31.925171225885805</v>
      </c>
      <c r="K239" s="10">
        <v>32.596057835100687</v>
      </c>
      <c r="L239" s="10">
        <v>276.59001002062286</v>
      </c>
      <c r="M239" s="10">
        <v>282.40236832099083</v>
      </c>
      <c r="N239" s="10">
        <v>2945.3689565975678</v>
      </c>
    </row>
    <row r="240" spans="2:14" x14ac:dyDescent="0.35">
      <c r="B240" s="37">
        <v>236</v>
      </c>
      <c r="D240" s="10">
        <v>34.427513250587367</v>
      </c>
      <c r="E240" s="10">
        <v>35.221174955775133</v>
      </c>
      <c r="F240" s="10">
        <v>297.00568910477602</v>
      </c>
      <c r="G240" s="10">
        <v>303.85259785329981</v>
      </c>
      <c r="H240" s="10">
        <v>3484.272007744039</v>
      </c>
      <c r="J240" s="10">
        <v>32.061023018336392</v>
      </c>
      <c r="K240" s="10">
        <v>32.73476446418622</v>
      </c>
      <c r="L240" s="10">
        <v>276.59001002062286</v>
      </c>
      <c r="M240" s="10">
        <v>282.40236832099072</v>
      </c>
      <c r="N240" s="10">
        <v>2957.9024415192575</v>
      </c>
    </row>
    <row r="241" spans="2:14" x14ac:dyDescent="0.35">
      <c r="B241" s="37">
        <v>237</v>
      </c>
      <c r="D241" s="10">
        <v>34.578988483711605</v>
      </c>
      <c r="E241" s="10">
        <v>35.376013033471082</v>
      </c>
      <c r="F241" s="10">
        <v>297.05376150384905</v>
      </c>
      <c r="G241" s="10">
        <v>303.90066914628886</v>
      </c>
      <c r="H241" s="10">
        <v>3499.0353071468285</v>
      </c>
      <c r="J241" s="10">
        <v>32.196874810786973</v>
      </c>
      <c r="K241" s="10">
        <v>32.873471093271768</v>
      </c>
      <c r="L241" s="10">
        <v>276.59001002062291</v>
      </c>
      <c r="M241" s="10">
        <v>282.40236832099083</v>
      </c>
      <c r="N241" s="10">
        <v>2970.4359264409541</v>
      </c>
    </row>
    <row r="242" spans="2:14" x14ac:dyDescent="0.35">
      <c r="B242" s="37">
        <v>238</v>
      </c>
      <c r="D242" s="10">
        <v>34.732606490417112</v>
      </c>
      <c r="E242" s="10">
        <v>35.532995211255248</v>
      </c>
      <c r="F242" s="10">
        <v>297.1197602699205</v>
      </c>
      <c r="G242" s="10">
        <v>303.96667816316261</v>
      </c>
      <c r="H242" s="10">
        <v>3513.8044278628263</v>
      </c>
      <c r="J242" s="10">
        <v>32.332726603237539</v>
      </c>
      <c r="K242" s="10">
        <v>33.012177722357286</v>
      </c>
      <c r="L242" s="10">
        <v>276.5900100206228</v>
      </c>
      <c r="M242" s="10">
        <v>282.40236832099072</v>
      </c>
      <c r="N242" s="10">
        <v>2982.9694113626442</v>
      </c>
    </row>
    <row r="243" spans="2:14" x14ac:dyDescent="0.35">
      <c r="B243" s="37">
        <v>239</v>
      </c>
      <c r="D243" s="10">
        <v>34.874260307339597</v>
      </c>
      <c r="E243" s="10">
        <v>35.678013230105378</v>
      </c>
      <c r="F243" s="10">
        <v>297.08328742689451</v>
      </c>
      <c r="G243" s="10">
        <v>303.93021574795142</v>
      </c>
      <c r="H243" s="10">
        <v>3528.5736839582014</v>
      </c>
      <c r="J243" s="10">
        <v>32.468578395688112</v>
      </c>
      <c r="K243" s="10">
        <v>33.150884351442826</v>
      </c>
      <c r="L243" s="10">
        <v>276.59001002062286</v>
      </c>
      <c r="M243" s="10">
        <v>282.40236832099089</v>
      </c>
      <c r="N243" s="10">
        <v>2995.5028962843344</v>
      </c>
    </row>
    <row r="244" spans="2:14" x14ac:dyDescent="0.35">
      <c r="B244" s="37">
        <v>240</v>
      </c>
      <c r="D244" s="10">
        <v>35.015575065786379</v>
      </c>
      <c r="E244" s="10">
        <v>35.822690863972873</v>
      </c>
      <c r="F244" s="10">
        <v>297.04424222224435</v>
      </c>
      <c r="G244" s="10">
        <v>303.89116963118948</v>
      </c>
      <c r="H244" s="10">
        <v>3543.3371187403636</v>
      </c>
      <c r="J244" s="10">
        <v>32.6044301881387</v>
      </c>
      <c r="K244" s="10">
        <v>33.289590980528345</v>
      </c>
      <c r="L244" s="10">
        <v>276.59001002062291</v>
      </c>
      <c r="M244" s="10">
        <v>282.40236832099072</v>
      </c>
      <c r="N244" s="10">
        <v>3008.0363812060314</v>
      </c>
    </row>
    <row r="245" spans="2:14" x14ac:dyDescent="0.35">
      <c r="B245" s="37">
        <v>241</v>
      </c>
      <c r="D245" s="10">
        <v>35.158563709313121</v>
      </c>
      <c r="E245" s="10">
        <v>35.969043370088308</v>
      </c>
      <c r="F245" s="10">
        <v>297.01966203085811</v>
      </c>
      <c r="G245" s="10">
        <v>303.86659687485923</v>
      </c>
      <c r="H245" s="10">
        <v>3558.104885662588</v>
      </c>
      <c r="J245" s="10">
        <v>32.740281980589266</v>
      </c>
      <c r="K245" s="10">
        <v>33.428297609613892</v>
      </c>
      <c r="L245" s="10">
        <v>276.59001002062269</v>
      </c>
      <c r="M245" s="10">
        <v>282.40236832099066</v>
      </c>
      <c r="N245" s="10">
        <v>3020.5698661277215</v>
      </c>
    </row>
    <row r="246" spans="2:14" x14ac:dyDescent="0.35">
      <c r="B246" s="37">
        <v>242</v>
      </c>
      <c r="D246" s="10">
        <v>35.307906927896745</v>
      </c>
      <c r="E246" s="10">
        <v>36.121749556639628</v>
      </c>
      <c r="F246" s="10">
        <v>297.04874662003766</v>
      </c>
      <c r="G246" s="10">
        <v>303.89568131111736</v>
      </c>
      <c r="H246" s="10">
        <v>3572.8687265828853</v>
      </c>
      <c r="J246" s="10">
        <v>32.876133773039847</v>
      </c>
      <c r="K246" s="10">
        <v>33.567004238699447</v>
      </c>
      <c r="L246" s="10">
        <v>276.59001002062274</v>
      </c>
      <c r="M246" s="10">
        <v>282.40236832099089</v>
      </c>
      <c r="N246" s="10">
        <v>3033.1033510494099</v>
      </c>
    </row>
    <row r="247" spans="2:14" x14ac:dyDescent="0.35">
      <c r="B247" s="37">
        <v>243</v>
      </c>
      <c r="D247" s="10">
        <v>35.445815071726336</v>
      </c>
      <c r="E247" s="10">
        <v>36.26302011315493</v>
      </c>
      <c r="F247" s="10">
        <v>296.98178337163239</v>
      </c>
      <c r="G247" s="10">
        <v>303.82871325863448</v>
      </c>
      <c r="H247" s="10">
        <v>3587.6301306743921</v>
      </c>
      <c r="J247" s="10">
        <v>33.011985565490434</v>
      </c>
      <c r="K247" s="10">
        <v>33.70571086778498</v>
      </c>
      <c r="L247" s="10">
        <v>276.59001002062291</v>
      </c>
      <c r="M247" s="10">
        <v>282.40236832099094</v>
      </c>
      <c r="N247" s="10">
        <v>3045.6368359711068</v>
      </c>
    </row>
    <row r="248" spans="2:14" x14ac:dyDescent="0.35">
      <c r="B248" s="37">
        <v>244</v>
      </c>
      <c r="D248" s="10">
        <v>35.594671895456884</v>
      </c>
      <c r="E248" s="10">
        <v>36.415242187679084</v>
      </c>
      <c r="F248" s="10">
        <v>297.00672625892042</v>
      </c>
      <c r="G248" s="10">
        <v>303.85367506277635</v>
      </c>
      <c r="H248" s="10">
        <v>3602.4039896685845</v>
      </c>
      <c r="J248" s="10">
        <v>33.147837357941</v>
      </c>
      <c r="K248" s="10">
        <v>33.844417496870513</v>
      </c>
      <c r="L248" s="10">
        <v>276.5900100206228</v>
      </c>
      <c r="M248" s="10">
        <v>282.40236832099089</v>
      </c>
      <c r="N248" s="10">
        <v>3058.1703208927975</v>
      </c>
    </row>
    <row r="249" spans="2:14" x14ac:dyDescent="0.35">
      <c r="B249" s="37">
        <v>245</v>
      </c>
      <c r="D249" s="10">
        <v>35.737370545007671</v>
      </c>
      <c r="E249" s="10">
        <v>36.561302416992639</v>
      </c>
      <c r="F249" s="10">
        <v>296.98029063097687</v>
      </c>
      <c r="G249" s="10">
        <v>303.8272276907154</v>
      </c>
      <c r="H249" s="10">
        <v>3617.1617385169156</v>
      </c>
      <c r="J249" s="10">
        <v>33.283689150391588</v>
      </c>
      <c r="K249" s="10">
        <v>33.983124125956046</v>
      </c>
      <c r="L249" s="10">
        <v>276.59001002062291</v>
      </c>
      <c r="M249" s="10">
        <v>282.40236832099089</v>
      </c>
      <c r="N249" s="10">
        <v>3070.7038058144858</v>
      </c>
    </row>
    <row r="250" spans="2:14" x14ac:dyDescent="0.35">
      <c r="B250" s="37">
        <v>246</v>
      </c>
      <c r="D250" s="10">
        <v>35.885679761591554</v>
      </c>
      <c r="E250" s="10">
        <v>36.712977038615136</v>
      </c>
      <c r="F250" s="10">
        <v>297.00050463982666</v>
      </c>
      <c r="G250" s="10">
        <v>303.84746171004326</v>
      </c>
      <c r="H250" s="10">
        <v>3631.9362744079931</v>
      </c>
      <c r="J250" s="10">
        <v>33.419540942842161</v>
      </c>
      <c r="K250" s="10">
        <v>34.121830755041572</v>
      </c>
      <c r="L250" s="10">
        <v>276.5900100206228</v>
      </c>
      <c r="M250" s="10">
        <v>282.40236832099077</v>
      </c>
      <c r="N250" s="10">
        <v>3083.2372907361819</v>
      </c>
    </row>
    <row r="251" spans="2:14" x14ac:dyDescent="0.35">
      <c r="B251" s="37">
        <v>247</v>
      </c>
      <c r="D251" s="10">
        <v>36.03157404705464</v>
      </c>
      <c r="E251" s="10">
        <v>36.862234816478896</v>
      </c>
      <c r="F251" s="10">
        <v>297.00064920568462</v>
      </c>
      <c r="G251" s="10">
        <v>303.8476103588809</v>
      </c>
      <c r="H251" s="10">
        <v>3646.7024167776935</v>
      </c>
      <c r="J251" s="10">
        <v>33.555392735292742</v>
      </c>
      <c r="K251" s="10">
        <v>34.260537384127112</v>
      </c>
      <c r="L251" s="10">
        <v>276.59001002062286</v>
      </c>
      <c r="M251" s="10">
        <v>282.40236832099089</v>
      </c>
      <c r="N251" s="10">
        <v>3095.7707756578729</v>
      </c>
    </row>
    <row r="252" spans="2:14" x14ac:dyDescent="0.35">
      <c r="B252" s="37">
        <v>248</v>
      </c>
      <c r="D252" s="10">
        <v>36.176466720733494</v>
      </c>
      <c r="E252" s="10">
        <v>37.010492740951406</v>
      </c>
      <c r="F252" s="10">
        <v>296.99256982207481</v>
      </c>
      <c r="G252" s="10">
        <v>303.83954946094133</v>
      </c>
      <c r="H252" s="10">
        <v>3661.4762757718859</v>
      </c>
      <c r="J252" s="10">
        <v>33.691244527743308</v>
      </c>
      <c r="K252" s="10">
        <v>34.399244013212652</v>
      </c>
      <c r="L252" s="10">
        <v>276.59001002062269</v>
      </c>
      <c r="M252" s="10">
        <v>282.40236832099083</v>
      </c>
      <c r="N252" s="10">
        <v>3108.3042605795622</v>
      </c>
    </row>
    <row r="253" spans="2:14" x14ac:dyDescent="0.35">
      <c r="B253" s="37">
        <v>249</v>
      </c>
      <c r="D253" s="10">
        <v>36.326259991542365</v>
      </c>
      <c r="E253" s="10">
        <v>37.163648979727952</v>
      </c>
      <c r="F253" s="10">
        <v>297.02462546495212</v>
      </c>
      <c r="G253" s="10">
        <v>303.87160477529704</v>
      </c>
      <c r="H253" s="10">
        <v>3676.2401166921813</v>
      </c>
      <c r="J253" s="10">
        <v>33.827096320193895</v>
      </c>
      <c r="K253" s="10">
        <v>34.537950642298192</v>
      </c>
      <c r="L253" s="10">
        <v>276.5900100206228</v>
      </c>
      <c r="M253" s="10">
        <v>282.40236832099094</v>
      </c>
      <c r="N253" s="10">
        <v>3120.837745501251</v>
      </c>
    </row>
    <row r="254" spans="2:14" x14ac:dyDescent="0.35">
      <c r="B254" s="37">
        <v>250</v>
      </c>
      <c r="D254" s="10">
        <v>36.467378133769877</v>
      </c>
      <c r="E254" s="10">
        <v>37.308129966527211</v>
      </c>
      <c r="F254" s="10">
        <v>296.98577549838859</v>
      </c>
      <c r="G254" s="10">
        <v>303.83275347791891</v>
      </c>
      <c r="H254" s="10">
        <v>3691.0034160949713</v>
      </c>
      <c r="J254" s="10">
        <v>33.962948112644469</v>
      </c>
      <c r="K254" s="10">
        <v>34.676657271383718</v>
      </c>
      <c r="L254" s="10">
        <v>276.5900100206228</v>
      </c>
      <c r="M254" s="10">
        <v>282.40236832099083</v>
      </c>
      <c r="N254" s="10">
        <v>3133.3712304229484</v>
      </c>
    </row>
    <row r="255" spans="2:14" x14ac:dyDescent="0.35">
      <c r="B255" s="37">
        <v>251</v>
      </c>
      <c r="D255" s="10">
        <v>36.614345831729501</v>
      </c>
      <c r="E255" s="10">
        <v>37.458461712169466</v>
      </c>
      <c r="F255" s="10">
        <v>296.99468335199117</v>
      </c>
      <c r="G255" s="10">
        <v>303.84166977026018</v>
      </c>
      <c r="H255" s="10">
        <v>3705.7719952934626</v>
      </c>
      <c r="J255" s="10">
        <v>34.098799905095056</v>
      </c>
      <c r="K255" s="10">
        <v>34.815363900469251</v>
      </c>
      <c r="L255" s="10">
        <v>276.59001002062286</v>
      </c>
      <c r="M255" s="10">
        <v>282.40236832099083</v>
      </c>
      <c r="N255" s="10">
        <v>3145.9047153446377</v>
      </c>
    </row>
    <row r="256" spans="2:14" x14ac:dyDescent="0.35">
      <c r="B256" s="37">
        <v>252</v>
      </c>
      <c r="D256" s="10">
        <v>36.76815503810419</v>
      </c>
      <c r="E256" s="10">
        <v>37.615635706602816</v>
      </c>
      <c r="F256" s="10">
        <v>297.05879470531147</v>
      </c>
      <c r="G256" s="10">
        <v>303.90579547702151</v>
      </c>
      <c r="H256" s="10">
        <v>3720.5438235969918</v>
      </c>
      <c r="J256" s="10">
        <v>34.23465169754563</v>
      </c>
      <c r="K256" s="10">
        <v>34.954070529554784</v>
      </c>
      <c r="L256" s="10">
        <v>276.5900100206228</v>
      </c>
      <c r="M256" s="10">
        <v>282.40236832099077</v>
      </c>
      <c r="N256" s="10">
        <v>3158.4382002663274</v>
      </c>
    </row>
    <row r="257" spans="2:14" x14ac:dyDescent="0.35">
      <c r="B257" s="37">
        <v>253</v>
      </c>
      <c r="D257" s="10">
        <v>36.909867104773021</v>
      </c>
      <c r="E257" s="10">
        <v>37.7607119751993</v>
      </c>
      <c r="F257" s="10">
        <v>297.02504984660476</v>
      </c>
      <c r="G257" s="10">
        <v>303.87206014151343</v>
      </c>
      <c r="H257" s="10">
        <v>3735.3130796923697</v>
      </c>
      <c r="J257" s="10">
        <v>34.37050348999621</v>
      </c>
      <c r="K257" s="10">
        <v>35.092777158640317</v>
      </c>
      <c r="L257" s="10">
        <v>276.59001002062286</v>
      </c>
      <c r="M257" s="10">
        <v>282.40236832099083</v>
      </c>
      <c r="N257" s="10">
        <v>3170.9716851880248</v>
      </c>
    </row>
    <row r="258" spans="2:14" x14ac:dyDescent="0.35">
      <c r="B258" s="37">
        <v>254</v>
      </c>
      <c r="D258" s="10">
        <v>37.050257053299632</v>
      </c>
      <c r="E258" s="10">
        <v>37.904465385277575</v>
      </c>
      <c r="F258" s="10">
        <v>296.98097309198488</v>
      </c>
      <c r="G258" s="10">
        <v>303.82798690053011</v>
      </c>
      <c r="H258" s="10">
        <v>3750.079086682696</v>
      </c>
      <c r="J258" s="10">
        <v>34.506355282446783</v>
      </c>
      <c r="K258" s="10">
        <v>35.231483787725857</v>
      </c>
      <c r="L258" s="10">
        <v>276.59001002062291</v>
      </c>
      <c r="M258" s="10">
        <v>282.40236832099094</v>
      </c>
      <c r="N258" s="10">
        <v>3183.5051701097127</v>
      </c>
    </row>
    <row r="259" spans="2:14" x14ac:dyDescent="0.35">
      <c r="B259" s="37">
        <v>255</v>
      </c>
      <c r="D259" s="10">
        <v>37.196122474429288</v>
      </c>
      <c r="E259" s="10">
        <v>38.053692386170006</v>
      </c>
      <c r="F259" s="10">
        <v>296.98095925838732</v>
      </c>
      <c r="G259" s="10">
        <v>303.8279615284485</v>
      </c>
      <c r="H259" s="10">
        <v>3764.836835531029</v>
      </c>
      <c r="J259" s="10">
        <v>34.642207074897371</v>
      </c>
      <c r="K259" s="10">
        <v>35.370190416811383</v>
      </c>
      <c r="L259" s="10">
        <v>276.59001002062291</v>
      </c>
      <c r="M259" s="10">
        <v>282.40236832099083</v>
      </c>
      <c r="N259" s="10">
        <v>3196.0386550314033</v>
      </c>
    </row>
    <row r="260" spans="2:14" x14ac:dyDescent="0.35">
      <c r="B260" s="37">
        <v>256</v>
      </c>
      <c r="D260" s="10">
        <v>37.349634108777238</v>
      </c>
      <c r="E260" s="10">
        <v>38.210569271311584</v>
      </c>
      <c r="F260" s="10">
        <v>297.04175589030126</v>
      </c>
      <c r="G260" s="10">
        <v>303.88877590774246</v>
      </c>
      <c r="H260" s="10">
        <v>3779.6106945252209</v>
      </c>
      <c r="J260" s="10">
        <v>34.778058867347944</v>
      </c>
      <c r="K260" s="10">
        <v>35.508897045896916</v>
      </c>
      <c r="L260" s="10">
        <v>276.59001002062286</v>
      </c>
      <c r="M260" s="10">
        <v>282.40236832099077</v>
      </c>
      <c r="N260" s="10">
        <v>3208.5721399531003</v>
      </c>
    </row>
    <row r="261" spans="2:14" x14ac:dyDescent="0.35">
      <c r="B261" s="37">
        <v>257</v>
      </c>
      <c r="D261" s="10">
        <v>37.48481630536449</v>
      </c>
      <c r="E261" s="10">
        <v>38.349115114544517</v>
      </c>
      <c r="F261" s="10">
        <v>296.95687253562454</v>
      </c>
      <c r="G261" s="10">
        <v>303.80389745418165</v>
      </c>
      <c r="H261" s="10">
        <v>3794.3775137918065</v>
      </c>
      <c r="J261" s="10">
        <v>34.91391065979851</v>
      </c>
      <c r="K261" s="10">
        <v>35.647603674982435</v>
      </c>
      <c r="L261" s="10">
        <v>276.5900100206228</v>
      </c>
      <c r="M261" s="10">
        <v>282.40236832099072</v>
      </c>
      <c r="N261" s="10">
        <v>3221.1056248747905</v>
      </c>
    </row>
    <row r="262" spans="2:14" x14ac:dyDescent="0.35">
      <c r="B262" s="37">
        <v>258</v>
      </c>
      <c r="D262" s="10">
        <v>37.641988621541195</v>
      </c>
      <c r="E262" s="10">
        <v>38.509652774061813</v>
      </c>
      <c r="F262" s="10">
        <v>297.04617896376539</v>
      </c>
      <c r="G262" s="10">
        <v>303.89322213466181</v>
      </c>
      <c r="H262" s="10">
        <v>3809.1517789241266</v>
      </c>
      <c r="J262" s="10">
        <v>35.04976245224907</v>
      </c>
      <c r="K262" s="10">
        <v>35.786310304067989</v>
      </c>
      <c r="L262" s="10">
        <v>276.59001002062263</v>
      </c>
      <c r="M262" s="10">
        <v>282.40236832099083</v>
      </c>
      <c r="N262" s="10">
        <v>3233.6391097964802</v>
      </c>
    </row>
    <row r="263" spans="2:14" x14ac:dyDescent="0.35">
      <c r="B263" s="37">
        <v>259</v>
      </c>
      <c r="D263" s="10">
        <v>37.791186325876602</v>
      </c>
      <c r="E263" s="10">
        <v>38.662213353817947</v>
      </c>
      <c r="F263" s="10">
        <v>297.07210827334109</v>
      </c>
      <c r="G263" s="10">
        <v>303.91915015560187</v>
      </c>
      <c r="H263" s="10">
        <v>3823.9152137062938</v>
      </c>
      <c r="J263" s="10">
        <v>35.185614244699671</v>
      </c>
      <c r="K263" s="10">
        <v>35.925016933153529</v>
      </c>
      <c r="L263" s="10">
        <v>276.59001002062286</v>
      </c>
      <c r="M263" s="10">
        <v>282.40236832099089</v>
      </c>
      <c r="N263" s="10">
        <v>3246.1725947181699</v>
      </c>
    </row>
    <row r="264" spans="2:14" x14ac:dyDescent="0.35">
      <c r="B264" s="37">
        <v>260</v>
      </c>
      <c r="D264" s="10">
        <v>37.928233634006617</v>
      </c>
      <c r="E264" s="10">
        <v>38.802624678781626</v>
      </c>
      <c r="F264" s="10">
        <v>297.00269263627644</v>
      </c>
      <c r="G264" s="10">
        <v>303.84974217781848</v>
      </c>
      <c r="H264" s="10">
        <v>3838.6836575254069</v>
      </c>
      <c r="J264" s="10">
        <v>35.321466037150252</v>
      </c>
      <c r="K264" s="10">
        <v>36.063723562239055</v>
      </c>
      <c r="L264" s="10">
        <v>276.59001002062274</v>
      </c>
      <c r="M264" s="10">
        <v>282.40236832099077</v>
      </c>
      <c r="N264" s="10">
        <v>3258.7060796398655</v>
      </c>
    </row>
    <row r="265" spans="2:14" x14ac:dyDescent="0.35">
      <c r="B265" s="37">
        <v>261</v>
      </c>
      <c r="D265" s="10">
        <v>38.069161875757921</v>
      </c>
      <c r="E265" s="10">
        <v>38.946915795953622</v>
      </c>
      <c r="F265" s="10">
        <v>296.96408271192507</v>
      </c>
      <c r="G265" s="10">
        <v>303.81113095029724</v>
      </c>
      <c r="H265" s="10">
        <v>3853.4470923075683</v>
      </c>
      <c r="J265" s="10">
        <v>35.457317829600839</v>
      </c>
      <c r="K265" s="10">
        <v>36.202430191324581</v>
      </c>
      <c r="L265" s="10">
        <v>276.59001002062291</v>
      </c>
      <c r="M265" s="10">
        <v>282.40236832099077</v>
      </c>
      <c r="N265" s="10">
        <v>3271.2395645615552</v>
      </c>
    </row>
    <row r="266" spans="2:14" x14ac:dyDescent="0.35">
      <c r="B266" s="37">
        <v>262</v>
      </c>
      <c r="D266" s="10">
        <v>38.221347863545184</v>
      </c>
      <c r="E266" s="10">
        <v>39.102466571799532</v>
      </c>
      <c r="F266" s="10">
        <v>297.01325003744853</v>
      </c>
      <c r="G266" s="10">
        <v>303.86031184546579</v>
      </c>
      <c r="H266" s="10">
        <v>3868.2189206111047</v>
      </c>
      <c r="J266" s="10">
        <v>35.593169622051406</v>
      </c>
      <c r="K266" s="10">
        <v>36.341136820410135</v>
      </c>
      <c r="L266" s="10">
        <v>276.59001002062274</v>
      </c>
      <c r="M266" s="10">
        <v>282.40236832099077</v>
      </c>
      <c r="N266" s="10">
        <v>3283.7730494832454</v>
      </c>
    </row>
    <row r="267" spans="2:14" x14ac:dyDescent="0.35">
      <c r="B267" s="37">
        <v>263</v>
      </c>
      <c r="D267" s="10">
        <v>38.371399671516372</v>
      </c>
      <c r="E267" s="10">
        <v>39.2558824274534</v>
      </c>
      <c r="F267" s="10">
        <v>297.04552208480823</v>
      </c>
      <c r="G267" s="10">
        <v>303.89259162778751</v>
      </c>
      <c r="H267" s="10">
        <v>3882.9874998095952</v>
      </c>
      <c r="J267" s="10">
        <v>35.729021414501972</v>
      </c>
      <c r="K267" s="10">
        <v>36.479843449495661</v>
      </c>
      <c r="L267" s="10">
        <v>276.59001002062269</v>
      </c>
      <c r="M267" s="10">
        <v>282.40236832099072</v>
      </c>
      <c r="N267" s="10">
        <v>3296.3065344049414</v>
      </c>
    </row>
    <row r="268" spans="2:14" x14ac:dyDescent="0.35">
      <c r="B268" s="37">
        <v>264</v>
      </c>
      <c r="D268" s="10">
        <v>38.512076984457906</v>
      </c>
      <c r="E268" s="10">
        <v>39.399923171097605</v>
      </c>
      <c r="F268" s="10">
        <v>297.00525351310216</v>
      </c>
      <c r="G268" s="10">
        <v>303.85232597429359</v>
      </c>
      <c r="H268" s="10">
        <v>3897.7533714205447</v>
      </c>
      <c r="J268" s="10">
        <v>35.864873206952566</v>
      </c>
      <c r="K268" s="10">
        <v>36.618550078581194</v>
      </c>
      <c r="L268" s="10">
        <v>276.59001002062291</v>
      </c>
      <c r="M268" s="10">
        <v>282.40236832099083</v>
      </c>
      <c r="N268" s="10">
        <v>3308.840019326632</v>
      </c>
    </row>
    <row r="269" spans="2:14" x14ac:dyDescent="0.35">
      <c r="B269" s="37">
        <v>265</v>
      </c>
      <c r="D269" s="10">
        <v>38.653077445394544</v>
      </c>
      <c r="E269" s="10">
        <v>39.544286569152945</v>
      </c>
      <c r="F269" s="10">
        <v>296.96777156923469</v>
      </c>
      <c r="G269" s="10">
        <v>303.81484313445708</v>
      </c>
      <c r="H269" s="10">
        <v>3912.5170769614642</v>
      </c>
      <c r="J269" s="10">
        <v>36.000724999403133</v>
      </c>
      <c r="K269" s="10">
        <v>36.757256707666734</v>
      </c>
      <c r="L269" s="10">
        <v>276.5900100206228</v>
      </c>
      <c r="M269" s="10">
        <v>282.40236832099077</v>
      </c>
      <c r="N269" s="10">
        <v>3321.3735042483218</v>
      </c>
    </row>
    <row r="270" spans="2:14" x14ac:dyDescent="0.35">
      <c r="B270" s="37">
        <v>266</v>
      </c>
      <c r="D270" s="10">
        <v>38.808063623706808</v>
      </c>
      <c r="E270" s="10">
        <v>39.702638646087806</v>
      </c>
      <c r="F270" s="10">
        <v>297.03761837733856</v>
      </c>
      <c r="G270" s="10">
        <v>303.88471172073287</v>
      </c>
      <c r="H270" s="10">
        <v>3927.2937789225675</v>
      </c>
      <c r="J270" s="10">
        <v>36.136576791853713</v>
      </c>
      <c r="K270" s="10">
        <v>36.895963336752274</v>
      </c>
      <c r="L270" s="10">
        <v>276.59001002062274</v>
      </c>
      <c r="M270" s="10">
        <v>282.40236832099083</v>
      </c>
      <c r="N270" s="10">
        <v>3333.9069891700174</v>
      </c>
    </row>
    <row r="271" spans="2:14" x14ac:dyDescent="0.35">
      <c r="B271" s="37">
        <v>267</v>
      </c>
      <c r="D271" s="10">
        <v>38.947996579953625</v>
      </c>
      <c r="E271" s="10">
        <v>39.84593460115132</v>
      </c>
      <c r="F271" s="10">
        <v>296.99215588211416</v>
      </c>
      <c r="G271" s="10">
        <v>303.83924872850923</v>
      </c>
      <c r="H271" s="10">
        <v>3942.0577552222426</v>
      </c>
      <c r="J271" s="10">
        <v>36.272428584304272</v>
      </c>
      <c r="K271" s="10">
        <v>37.034669965837814</v>
      </c>
      <c r="L271" s="10">
        <v>276.59001002062257</v>
      </c>
      <c r="M271" s="10">
        <v>282.40236832099083</v>
      </c>
      <c r="N271" s="10">
        <v>3346.4404740917084</v>
      </c>
    </row>
    <row r="272" spans="2:14" x14ac:dyDescent="0.35">
      <c r="B272" s="37">
        <v>268</v>
      </c>
      <c r="D272" s="10">
        <v>39.095676915834147</v>
      </c>
      <c r="E272" s="10">
        <v>39.996979108110523</v>
      </c>
      <c r="F272" s="10">
        <v>297.00588871584119</v>
      </c>
      <c r="G272" s="10">
        <v>303.85298997450144</v>
      </c>
      <c r="H272" s="10">
        <v>3956.826875938239</v>
      </c>
      <c r="J272" s="10">
        <v>36.40828037675486</v>
      </c>
      <c r="K272" s="10">
        <v>37.173376594923333</v>
      </c>
      <c r="L272" s="10">
        <v>276.5900100206228</v>
      </c>
      <c r="M272" s="10">
        <v>282.40236832099089</v>
      </c>
      <c r="N272" s="10">
        <v>3358.9739590133972</v>
      </c>
    </row>
    <row r="273" spans="2:14" x14ac:dyDescent="0.35">
      <c r="B273" s="37">
        <v>269</v>
      </c>
      <c r="D273" s="10">
        <v>39.234312681428698</v>
      </c>
      <c r="E273" s="10">
        <v>40.138977564031777</v>
      </c>
      <c r="F273" s="10">
        <v>296.95106419446142</v>
      </c>
      <c r="G273" s="10">
        <v>303.7981625955378</v>
      </c>
      <c r="H273" s="10">
        <v>3971.5894984441434</v>
      </c>
      <c r="J273" s="10">
        <v>36.544132169205433</v>
      </c>
      <c r="K273" s="10">
        <v>37.312083224008859</v>
      </c>
      <c r="L273" s="10">
        <v>276.59001002062263</v>
      </c>
      <c r="M273" s="10">
        <v>282.4023683209906</v>
      </c>
      <c r="N273" s="10">
        <v>3371.5074439350878</v>
      </c>
    </row>
    <row r="274" spans="2:14" x14ac:dyDescent="0.35">
      <c r="B274" s="37">
        <v>270</v>
      </c>
      <c r="D274" s="10">
        <v>39.385894754002976</v>
      </c>
      <c r="E274" s="10">
        <v>40.293923684288707</v>
      </c>
      <c r="F274" s="10">
        <v>296.9942690288201</v>
      </c>
      <c r="G274" s="10">
        <v>303.84137482879242</v>
      </c>
      <c r="H274" s="10">
        <v>3986.3580776426284</v>
      </c>
      <c r="J274" s="10">
        <v>36.679983961656021</v>
      </c>
      <c r="K274" s="10">
        <v>37.450789853094399</v>
      </c>
      <c r="L274" s="10">
        <v>276.59001002062274</v>
      </c>
      <c r="M274" s="10">
        <v>282.40236832099072</v>
      </c>
      <c r="N274" s="10">
        <v>3384.040928856783</v>
      </c>
    </row>
    <row r="275" spans="2:14" x14ac:dyDescent="0.35">
      <c r="B275" s="37">
        <v>271</v>
      </c>
      <c r="D275" s="10">
        <v>39.537485410088919</v>
      </c>
      <c r="E275" s="10">
        <v>40.448879282678284</v>
      </c>
      <c r="F275" s="10">
        <v>297.03721949451887</v>
      </c>
      <c r="G275" s="10">
        <v>303.88433935989116</v>
      </c>
      <c r="H275" s="10">
        <v>4001.1305828430495</v>
      </c>
      <c r="J275" s="10">
        <v>36.815835754106601</v>
      </c>
      <c r="K275" s="10">
        <v>37.589496482179925</v>
      </c>
      <c r="L275" s="10">
        <v>276.59001002062269</v>
      </c>
      <c r="M275" s="10">
        <v>282.4023683209906</v>
      </c>
      <c r="N275" s="10">
        <v>3396.5744137784741</v>
      </c>
    </row>
    <row r="276" spans="2:14" x14ac:dyDescent="0.35">
      <c r="B276" s="37">
        <v>272</v>
      </c>
      <c r="D276" s="10">
        <v>39.677482544462229</v>
      </c>
      <c r="E276" s="10">
        <v>40.59224046473426</v>
      </c>
      <c r="F276" s="10">
        <v>296.99307455819803</v>
      </c>
      <c r="G276" s="10">
        <v>303.84020168914986</v>
      </c>
      <c r="H276" s="10">
        <v>4015.89916204154</v>
      </c>
      <c r="J276" s="10">
        <v>36.951687546557174</v>
      </c>
      <c r="K276" s="10">
        <v>37.728203111265479</v>
      </c>
      <c r="L276" s="10">
        <v>276.59001002062274</v>
      </c>
      <c r="M276" s="10">
        <v>282.40236832099089</v>
      </c>
      <c r="N276" s="10">
        <v>3409.1078987001633</v>
      </c>
    </row>
    <row r="277" spans="2:14" x14ac:dyDescent="0.35">
      <c r="B277" s="37">
        <v>273</v>
      </c>
      <c r="D277" s="10">
        <v>39.823091218760759</v>
      </c>
      <c r="E277" s="10">
        <v>40.741212014453502</v>
      </c>
      <c r="F277" s="10">
        <v>296.99110255244841</v>
      </c>
      <c r="G277" s="10">
        <v>303.83822815330234</v>
      </c>
      <c r="H277" s="10">
        <v>4030.6625968237022</v>
      </c>
      <c r="J277" s="10">
        <v>37.087539339007769</v>
      </c>
      <c r="K277" s="10">
        <v>37.866909740351012</v>
      </c>
      <c r="L277" s="10">
        <v>276.59001002062297</v>
      </c>
      <c r="M277" s="10">
        <v>282.40236832099089</v>
      </c>
      <c r="N277" s="10">
        <v>3421.6413836218603</v>
      </c>
    </row>
    <row r="278" spans="2:14" x14ac:dyDescent="0.35">
      <c r="B278" s="37">
        <v>274</v>
      </c>
      <c r="D278" s="10">
        <v>39.970527777816798</v>
      </c>
      <c r="E278" s="10">
        <v>40.89201317647418</v>
      </c>
      <c r="F278" s="10">
        <v>297.00272711726996</v>
      </c>
      <c r="G278" s="10">
        <v>303.84986403578415</v>
      </c>
      <c r="H278" s="10">
        <v>4045.4336128509817</v>
      </c>
      <c r="J278" s="10">
        <v>37.223391131458328</v>
      </c>
      <c r="K278" s="10">
        <v>38.005616369436531</v>
      </c>
      <c r="L278" s="10">
        <v>276.59001002062269</v>
      </c>
      <c r="M278" s="10">
        <v>282.40236832099066</v>
      </c>
      <c r="N278" s="10">
        <v>3434.1748685435482</v>
      </c>
    </row>
    <row r="279" spans="2:14" x14ac:dyDescent="0.35">
      <c r="B279" s="37">
        <v>275</v>
      </c>
      <c r="D279" s="10">
        <v>40.112551093731547</v>
      </c>
      <c r="E279" s="10">
        <v>41.03739825724567</v>
      </c>
      <c r="F279" s="10">
        <v>296.9741900703138</v>
      </c>
      <c r="G279" s="10">
        <v>303.82131721218127</v>
      </c>
      <c r="H279" s="10">
        <v>4060.1921739755712</v>
      </c>
      <c r="J279" s="10">
        <v>37.359242923908901</v>
      </c>
      <c r="K279" s="10">
        <v>38.144322998522071</v>
      </c>
      <c r="L279" s="10">
        <v>276.59001002062274</v>
      </c>
      <c r="M279" s="10">
        <v>282.40236832099077</v>
      </c>
      <c r="N279" s="10">
        <v>3446.7083534652397</v>
      </c>
    </row>
    <row r="280" spans="2:14" x14ac:dyDescent="0.35">
      <c r="B280" s="37">
        <v>276</v>
      </c>
      <c r="D280" s="10">
        <v>40.254398390053709</v>
      </c>
      <c r="E280" s="10">
        <v>41.182611452190443</v>
      </c>
      <c r="F280" s="10">
        <v>296.94456137008325</v>
      </c>
      <c r="G280" s="10">
        <v>303.79170929969382</v>
      </c>
      <c r="H280" s="10">
        <v>4074.9688759366804</v>
      </c>
      <c r="J280" s="10">
        <v>37.495094716359489</v>
      </c>
      <c r="K280" s="10">
        <v>38.28302962760759</v>
      </c>
      <c r="L280" s="10">
        <v>276.59001002062274</v>
      </c>
      <c r="M280" s="10">
        <v>282.4023683209906</v>
      </c>
      <c r="N280" s="10">
        <v>3459.2418383869358</v>
      </c>
    </row>
    <row r="281" spans="2:14" x14ac:dyDescent="0.35">
      <c r="B281" s="37">
        <v>277</v>
      </c>
      <c r="D281" s="10">
        <v>40.409776183053999</v>
      </c>
      <c r="E281" s="10">
        <v>41.341353292873372</v>
      </c>
      <c r="F281" s="10">
        <v>297.01459666408635</v>
      </c>
      <c r="G281" s="10">
        <v>303.8617516268136</v>
      </c>
      <c r="H281" s="10">
        <v>4089.7374551351722</v>
      </c>
      <c r="J281" s="10">
        <v>37.630946508810048</v>
      </c>
      <c r="K281" s="10">
        <v>38.421736256693137</v>
      </c>
      <c r="L281" s="10">
        <v>276.59001002062269</v>
      </c>
      <c r="M281" s="10">
        <v>282.40236832099072</v>
      </c>
      <c r="N281" s="10">
        <v>3471.775323308625</v>
      </c>
    </row>
    <row r="282" spans="2:14" x14ac:dyDescent="0.35">
      <c r="B282" s="37">
        <v>278</v>
      </c>
      <c r="D282" s="10">
        <v>40.549730143789596</v>
      </c>
      <c r="E282" s="10">
        <v>41.484670375821679</v>
      </c>
      <c r="F282" s="10">
        <v>296.97116968556838</v>
      </c>
      <c r="G282" s="10">
        <v>303.81832485301624</v>
      </c>
      <c r="H282" s="10">
        <v>4104.5019729523474</v>
      </c>
      <c r="J282" s="10">
        <v>37.766798301260636</v>
      </c>
      <c r="K282" s="10">
        <v>38.560442885778691</v>
      </c>
      <c r="L282" s="10">
        <v>276.59001002062263</v>
      </c>
      <c r="M282" s="10">
        <v>282.40236832099077</v>
      </c>
      <c r="N282" s="10">
        <v>3484.3088082303157</v>
      </c>
    </row>
    <row r="283" spans="2:14" x14ac:dyDescent="0.35">
      <c r="B283" s="37">
        <v>279</v>
      </c>
      <c r="D283" s="10">
        <v>40.70458981206653</v>
      </c>
      <c r="E283" s="10">
        <v>41.642895109798232</v>
      </c>
      <c r="F283" s="10">
        <v>297.03682661157296</v>
      </c>
      <c r="G283" s="10">
        <v>303.88399616463471</v>
      </c>
      <c r="H283" s="10">
        <v>4119.2750196702791</v>
      </c>
      <c r="J283" s="10">
        <v>37.902650093711202</v>
      </c>
      <c r="K283" s="10">
        <v>38.699149514864217</v>
      </c>
      <c r="L283" s="10">
        <v>276.59001002062257</v>
      </c>
      <c r="M283" s="10">
        <v>282.40236832099072</v>
      </c>
      <c r="N283" s="10">
        <v>3496.8422931520049</v>
      </c>
    </row>
    <row r="284" spans="2:14" x14ac:dyDescent="0.35">
      <c r="B284" s="37">
        <v>280</v>
      </c>
      <c r="D284" s="10">
        <v>40.845114523589359</v>
      </c>
      <c r="E284" s="10">
        <v>41.78678331372177</v>
      </c>
      <c r="F284" s="10">
        <v>296.99778054306029</v>
      </c>
      <c r="G284" s="10">
        <v>303.84495293902637</v>
      </c>
      <c r="H284" s="10">
        <v>4134.0411620399827</v>
      </c>
      <c r="J284" s="10">
        <v>38.038501886161782</v>
      </c>
      <c r="K284" s="10">
        <v>38.837856143949764</v>
      </c>
      <c r="L284" s="10">
        <v>276.59001002062269</v>
      </c>
      <c r="M284" s="10">
        <v>282.40236832099089</v>
      </c>
      <c r="N284" s="10">
        <v>3509.375778073701</v>
      </c>
    </row>
    <row r="285" spans="2:14" x14ac:dyDescent="0.35">
      <c r="B285" s="37">
        <v>281</v>
      </c>
      <c r="D285" s="10">
        <v>40.996672420343515</v>
      </c>
      <c r="E285" s="10">
        <v>41.941706553816502</v>
      </c>
      <c r="F285" s="10">
        <v>297.03895267015247</v>
      </c>
      <c r="G285" s="10">
        <v>303.88614129966339</v>
      </c>
      <c r="H285" s="10">
        <v>4148.815427172306</v>
      </c>
      <c r="J285" s="10">
        <v>38.174353678612384</v>
      </c>
      <c r="K285" s="10">
        <v>38.976562773035262</v>
      </c>
      <c r="L285" s="10">
        <v>276.5900100206228</v>
      </c>
      <c r="M285" s="10">
        <v>282.4023683209906</v>
      </c>
      <c r="N285" s="10">
        <v>3521.9092629953916</v>
      </c>
    </row>
    <row r="286" spans="2:14" x14ac:dyDescent="0.35">
      <c r="B286" s="37">
        <v>282</v>
      </c>
      <c r="D286" s="10">
        <v>41.140238767890999</v>
      </c>
      <c r="E286" s="10">
        <v>42.0886359310297</v>
      </c>
      <c r="F286" s="10">
        <v>297.02213582896923</v>
      </c>
      <c r="G286" s="10">
        <v>303.86932387274521</v>
      </c>
      <c r="H286" s="10">
        <v>4163.5795388513543</v>
      </c>
      <c r="J286" s="10">
        <v>38.310205471062943</v>
      </c>
      <c r="K286" s="10">
        <v>39.115269402120816</v>
      </c>
      <c r="L286" s="10">
        <v>276.59001002062263</v>
      </c>
      <c r="M286" s="10">
        <v>282.40236832099066</v>
      </c>
      <c r="N286" s="10">
        <v>3534.4427479170813</v>
      </c>
    </row>
    <row r="287" spans="2:14" x14ac:dyDescent="0.35">
      <c r="B287" s="37">
        <v>283</v>
      </c>
      <c r="D287" s="10">
        <v>41.282782740259158</v>
      </c>
      <c r="E287" s="10">
        <v>42.234542593724569</v>
      </c>
      <c r="F287" s="10">
        <v>296.99808262637845</v>
      </c>
      <c r="G287" s="10">
        <v>303.84526764727406</v>
      </c>
      <c r="H287" s="10">
        <v>4178.3421613572536</v>
      </c>
      <c r="J287" s="10">
        <v>38.446057263513531</v>
      </c>
      <c r="K287" s="10">
        <v>39.253976031206342</v>
      </c>
      <c r="L287" s="10">
        <v>276.59001002062263</v>
      </c>
      <c r="M287" s="10">
        <v>282.4023683209906</v>
      </c>
      <c r="N287" s="10">
        <v>3546.9762328387765</v>
      </c>
    </row>
    <row r="288" spans="2:14" x14ac:dyDescent="0.35">
      <c r="B288" s="37">
        <v>284</v>
      </c>
      <c r="D288" s="10">
        <v>41.427940954402644</v>
      </c>
      <c r="E288" s="10">
        <v>42.383064331117758</v>
      </c>
      <c r="F288" s="10">
        <v>296.99294006139121</v>
      </c>
      <c r="G288" s="10">
        <v>303.84012805183949</v>
      </c>
      <c r="H288" s="10">
        <v>4193.1084391063378</v>
      </c>
      <c r="J288" s="10">
        <v>38.581909055964097</v>
      </c>
      <c r="K288" s="10">
        <v>39.392682660291882</v>
      </c>
      <c r="L288" s="10">
        <v>276.59001002062269</v>
      </c>
      <c r="M288" s="10">
        <v>282.40236832099077</v>
      </c>
      <c r="N288" s="10">
        <v>3559.5097177604684</v>
      </c>
    </row>
    <row r="289" spans="2:14" x14ac:dyDescent="0.35">
      <c r="B289" s="37">
        <v>285</v>
      </c>
      <c r="D289" s="10">
        <v>41.570537251944145</v>
      </c>
      <c r="E289" s="10">
        <v>42.529025478415875</v>
      </c>
      <c r="F289" s="10">
        <v>296.96953189245937</v>
      </c>
      <c r="G289" s="10">
        <v>303.81673230785526</v>
      </c>
      <c r="H289" s="10">
        <v>4207.8805381686261</v>
      </c>
      <c r="J289" s="10">
        <v>38.717760848414677</v>
      </c>
      <c r="K289" s="10">
        <v>39.531389289377429</v>
      </c>
      <c r="L289" s="10">
        <v>276.59001002062257</v>
      </c>
      <c r="M289" s="10">
        <v>282.40236832099072</v>
      </c>
      <c r="N289" s="10">
        <v>3572.0432026821568</v>
      </c>
    </row>
    <row r="290" spans="2:14" x14ac:dyDescent="0.35">
      <c r="B290" s="37">
        <v>286</v>
      </c>
      <c r="D290" s="10">
        <v>41.722028200884651</v>
      </c>
      <c r="E290" s="10">
        <v>42.683880475039089</v>
      </c>
      <c r="F290" s="10">
        <v>297.00960641240385</v>
      </c>
      <c r="G290" s="10">
        <v>303.85681345607838</v>
      </c>
      <c r="H290" s="10">
        <v>4222.6491173671166</v>
      </c>
      <c r="J290" s="10">
        <v>38.853612640865236</v>
      </c>
      <c r="K290" s="10">
        <v>39.670095918462955</v>
      </c>
      <c r="L290" s="10">
        <v>276.59001002062257</v>
      </c>
      <c r="M290" s="10">
        <v>282.40236832099077</v>
      </c>
      <c r="N290" s="10">
        <v>3584.5766876038524</v>
      </c>
    </row>
    <row r="291" spans="2:14" x14ac:dyDescent="0.35">
      <c r="B291" s="37">
        <v>287</v>
      </c>
      <c r="D291" s="10">
        <v>41.872707523226083</v>
      </c>
      <c r="E291" s="10">
        <v>42.837923968459151</v>
      </c>
      <c r="F291" s="10">
        <v>297.04364401434174</v>
      </c>
      <c r="G291" s="10">
        <v>303.89085851547151</v>
      </c>
      <c r="H291" s="10">
        <v>4237.4182380831071</v>
      </c>
      <c r="J291" s="10">
        <v>38.989464433315817</v>
      </c>
      <c r="K291" s="10">
        <v>39.808802547548488</v>
      </c>
      <c r="L291" s="10">
        <v>276.59001002062257</v>
      </c>
      <c r="M291" s="10">
        <v>282.40236832099077</v>
      </c>
      <c r="N291" s="10">
        <v>3597.1101725255439</v>
      </c>
    </row>
    <row r="292" spans="2:14" x14ac:dyDescent="0.35">
      <c r="B292" s="37">
        <v>288</v>
      </c>
      <c r="D292" s="10">
        <v>42.010974076700123</v>
      </c>
      <c r="E292" s="10">
        <v>42.979553181410871</v>
      </c>
      <c r="F292" s="10">
        <v>296.98969520911493</v>
      </c>
      <c r="G292" s="10">
        <v>303.83690642989694</v>
      </c>
      <c r="H292" s="10">
        <v>4252.1807252096405</v>
      </c>
      <c r="J292" s="10">
        <v>39.125316225766419</v>
      </c>
      <c r="K292" s="10">
        <v>39.947509176634014</v>
      </c>
      <c r="L292" s="10">
        <v>276.59001002062274</v>
      </c>
      <c r="M292" s="10">
        <v>282.40236832099066</v>
      </c>
      <c r="N292" s="10">
        <v>3609.6436574472341</v>
      </c>
    </row>
    <row r="293" spans="2:14" x14ac:dyDescent="0.35">
      <c r="B293" s="37">
        <v>289</v>
      </c>
      <c r="D293" s="10">
        <v>42.158625028670585</v>
      </c>
      <c r="E293" s="10">
        <v>43.130568366158023</v>
      </c>
      <c r="F293" s="10">
        <v>297.00223166374434</v>
      </c>
      <c r="G293" s="10">
        <v>303.84945071057433</v>
      </c>
      <c r="H293" s="10">
        <v>4266.9501166843866</v>
      </c>
      <c r="J293" s="10">
        <v>39.261168018216985</v>
      </c>
      <c r="K293" s="10">
        <v>40.086215805719533</v>
      </c>
      <c r="L293" s="10">
        <v>276.59001002062269</v>
      </c>
      <c r="M293" s="10">
        <v>282.40236832099055</v>
      </c>
      <c r="N293" s="10">
        <v>3622.1771423689293</v>
      </c>
    </row>
    <row r="294" spans="2:14" x14ac:dyDescent="0.35">
      <c r="B294" s="37">
        <v>290</v>
      </c>
      <c r="D294" s="10">
        <v>42.299948716773002</v>
      </c>
      <c r="E294" s="10">
        <v>43.275255546661157</v>
      </c>
      <c r="F294" s="10">
        <v>296.97026058494197</v>
      </c>
      <c r="G294" s="10">
        <v>303.81748220597694</v>
      </c>
      <c r="H294" s="10">
        <v>4281.716259054092</v>
      </c>
      <c r="J294" s="10">
        <v>39.397019810667572</v>
      </c>
      <c r="K294" s="10">
        <v>40.224922434805102</v>
      </c>
      <c r="L294" s="10">
        <v>276.59001002062269</v>
      </c>
      <c r="M294" s="10">
        <v>282.40236832099077</v>
      </c>
      <c r="N294" s="10">
        <v>3634.7106272906203</v>
      </c>
    </row>
    <row r="295" spans="2:14" x14ac:dyDescent="0.35">
      <c r="B295" s="37">
        <v>291</v>
      </c>
      <c r="D295" s="10">
        <v>42.456018669004607</v>
      </c>
      <c r="E295" s="10">
        <v>43.434690842233351</v>
      </c>
      <c r="F295" s="10">
        <v>297.04168083174386</v>
      </c>
      <c r="G295" s="10">
        <v>303.88891795931175</v>
      </c>
      <c r="H295" s="10">
        <v>4296.4905241864071</v>
      </c>
      <c r="J295" s="10">
        <v>39.532871603118153</v>
      </c>
      <c r="K295" s="10">
        <v>40.363629063890627</v>
      </c>
      <c r="L295" s="10">
        <v>276.5900100206228</v>
      </c>
      <c r="M295" s="10">
        <v>282.40236832099083</v>
      </c>
      <c r="N295" s="10">
        <v>3647.2441122123096</v>
      </c>
    </row>
    <row r="296" spans="2:14" x14ac:dyDescent="0.35">
      <c r="B296" s="37">
        <v>292</v>
      </c>
      <c r="D296" s="10">
        <v>42.593535614868188</v>
      </c>
      <c r="E296" s="10">
        <v>43.575570817762653</v>
      </c>
      <c r="F296" s="10">
        <v>296.98325113850655</v>
      </c>
      <c r="G296" s="10">
        <v>303.83048753430967</v>
      </c>
      <c r="H296" s="10">
        <v>4311.2546358654681</v>
      </c>
      <c r="J296" s="10">
        <v>39.668723395568719</v>
      </c>
      <c r="K296" s="10">
        <v>40.502335692976153</v>
      </c>
      <c r="L296" s="10">
        <v>276.59001002062257</v>
      </c>
      <c r="M296" s="10">
        <v>282.4023683209906</v>
      </c>
      <c r="N296" s="10">
        <v>3659.7775971339984</v>
      </c>
    </row>
    <row r="297" spans="2:14" x14ac:dyDescent="0.35">
      <c r="B297" s="37">
        <v>293</v>
      </c>
      <c r="D297" s="10">
        <v>42.736650029567329</v>
      </c>
      <c r="E297" s="10">
        <v>43.722049095050458</v>
      </c>
      <c r="F297" s="10">
        <v>296.96411540861538</v>
      </c>
      <c r="G297" s="10">
        <v>303.81135686537948</v>
      </c>
      <c r="H297" s="10">
        <v>4326.0224027876884</v>
      </c>
      <c r="J297" s="10">
        <v>39.8045751880193</v>
      </c>
      <c r="K297" s="10">
        <v>40.641042322061686</v>
      </c>
      <c r="L297" s="10">
        <v>276.59001002062263</v>
      </c>
      <c r="M297" s="10">
        <v>282.4023683209906</v>
      </c>
      <c r="N297" s="10">
        <v>3672.3110820556963</v>
      </c>
    </row>
    <row r="298" spans="2:14" x14ac:dyDescent="0.35">
      <c r="B298" s="37">
        <v>294</v>
      </c>
      <c r="D298" s="10">
        <v>42.889401192451203</v>
      </c>
      <c r="E298" s="10">
        <v>43.878165045992958</v>
      </c>
      <c r="F298" s="10">
        <v>297.01184495096317</v>
      </c>
      <c r="G298" s="10">
        <v>303.85909784319864</v>
      </c>
      <c r="H298" s="10">
        <v>4340.7942310912322</v>
      </c>
      <c r="J298" s="10">
        <v>39.940426980469873</v>
      </c>
      <c r="K298" s="10">
        <v>40.779748951147219</v>
      </c>
      <c r="L298" s="10">
        <v>276.59001002062269</v>
      </c>
      <c r="M298" s="10">
        <v>282.40236832099066</v>
      </c>
      <c r="N298" s="10">
        <v>3684.8445669773855</v>
      </c>
    </row>
    <row r="299" spans="2:14" x14ac:dyDescent="0.35">
      <c r="B299" s="37">
        <v>295</v>
      </c>
      <c r="D299" s="10">
        <v>43.034783118810182</v>
      </c>
      <c r="E299" s="10">
        <v>44.026910403054615</v>
      </c>
      <c r="F299" s="10">
        <v>297.00839146048372</v>
      </c>
      <c r="G299" s="10">
        <v>303.85564634274891</v>
      </c>
      <c r="H299" s="10">
        <v>4355.560102702183</v>
      </c>
      <c r="J299" s="10">
        <v>40.076278772920453</v>
      </c>
      <c r="K299" s="10">
        <v>40.918455580232738</v>
      </c>
      <c r="L299" s="10">
        <v>276.59001002062269</v>
      </c>
      <c r="M299" s="10">
        <v>282.40236832099055</v>
      </c>
      <c r="N299" s="10">
        <v>3697.3780518990743</v>
      </c>
    </row>
    <row r="300" spans="2:14" x14ac:dyDescent="0.35">
      <c r="B300" s="37">
        <v>296</v>
      </c>
      <c r="D300" s="10">
        <v>43.17231925940316</v>
      </c>
      <c r="E300" s="10">
        <v>44.16780957331332</v>
      </c>
      <c r="F300" s="10">
        <v>296.95099584837601</v>
      </c>
      <c r="G300" s="10">
        <v>303.79824994878311</v>
      </c>
      <c r="H300" s="10">
        <v>4370.3242143812295</v>
      </c>
      <c r="J300" s="10">
        <v>40.212130565371041</v>
      </c>
      <c r="K300" s="10">
        <v>41.057162209318292</v>
      </c>
      <c r="L300" s="10">
        <v>276.59001002062286</v>
      </c>
      <c r="M300" s="10">
        <v>282.40236832099077</v>
      </c>
      <c r="N300" s="10">
        <v>3709.9115368207704</v>
      </c>
    </row>
    <row r="301" spans="2:14" x14ac:dyDescent="0.35">
      <c r="B301" s="37">
        <v>297</v>
      </c>
      <c r="D301" s="10">
        <v>43.33105899864502</v>
      </c>
      <c r="E301" s="10">
        <v>44.329914655895791</v>
      </c>
      <c r="F301" s="10">
        <v>297.03933982007635</v>
      </c>
      <c r="G301" s="10">
        <v>303.88660900439504</v>
      </c>
      <c r="H301" s="10">
        <v>4385.0984795135428</v>
      </c>
      <c r="J301" s="10">
        <v>40.3479823578216</v>
      </c>
      <c r="K301" s="10">
        <v>41.195868838403825</v>
      </c>
      <c r="L301" s="10">
        <v>276.59001002062257</v>
      </c>
      <c r="M301" s="10">
        <v>282.40236832099066</v>
      </c>
      <c r="N301" s="10">
        <v>3722.4450217424614</v>
      </c>
    </row>
    <row r="302" spans="2:14" x14ac:dyDescent="0.35">
      <c r="B302" s="37">
        <v>298</v>
      </c>
      <c r="D302" s="10">
        <v>43.466577058626889</v>
      </c>
      <c r="E302" s="10">
        <v>44.468794203093445</v>
      </c>
      <c r="F302" s="10">
        <v>296.96843781104525</v>
      </c>
      <c r="G302" s="10">
        <v>303.81569563257204</v>
      </c>
      <c r="H302" s="10">
        <v>4399.8558222237534</v>
      </c>
      <c r="J302" s="10">
        <v>40.483834150272187</v>
      </c>
      <c r="K302" s="10">
        <v>41.334575467489358</v>
      </c>
      <c r="L302" s="10">
        <v>276.59001002062263</v>
      </c>
      <c r="M302" s="10">
        <v>282.4023683209906</v>
      </c>
      <c r="N302" s="10">
        <v>3734.9785066641516</v>
      </c>
    </row>
    <row r="303" spans="2:14" x14ac:dyDescent="0.35">
      <c r="B303" s="37">
        <v>299</v>
      </c>
      <c r="D303" s="10">
        <v>43.611509192828336</v>
      </c>
      <c r="E303" s="10">
        <v>44.617092235917468</v>
      </c>
      <c r="F303" s="10">
        <v>296.96211294366077</v>
      </c>
      <c r="G303" s="10">
        <v>303.80938951681753</v>
      </c>
      <c r="H303" s="10">
        <v>4414.6325241848508</v>
      </c>
      <c r="J303" s="10">
        <v>40.619685942722754</v>
      </c>
      <c r="K303" s="10">
        <v>41.473282096574906</v>
      </c>
      <c r="L303" s="10">
        <v>276.59001002062257</v>
      </c>
      <c r="M303" s="10">
        <v>282.40236832099072</v>
      </c>
      <c r="N303" s="10">
        <v>3747.5119915858468</v>
      </c>
    </row>
    <row r="304" spans="2:14" x14ac:dyDescent="0.35">
      <c r="B304" s="37">
        <v>300</v>
      </c>
      <c r="D304" s="10">
        <v>43.765210903668894</v>
      </c>
      <c r="E304" s="10">
        <v>44.774158241232662</v>
      </c>
      <c r="F304" s="10">
        <v>297.01534552330105</v>
      </c>
      <c r="G304" s="10">
        <v>303.86262983642644</v>
      </c>
      <c r="H304" s="10">
        <v>4429.4021864183669</v>
      </c>
      <c r="J304" s="10">
        <v>40.755537735173363</v>
      </c>
      <c r="K304" s="10">
        <v>41.611988725660439</v>
      </c>
      <c r="L304" s="10">
        <v>276.59001002062274</v>
      </c>
      <c r="M304" s="10">
        <v>282.40236832099066</v>
      </c>
      <c r="N304" s="10">
        <v>3760.0454765075356</v>
      </c>
    </row>
    <row r="305" spans="2:14" x14ac:dyDescent="0.35">
      <c r="B305" s="37">
        <v>301</v>
      </c>
      <c r="D305" s="10">
        <v>43.905553886227835</v>
      </c>
      <c r="E305" s="10">
        <v>44.917864099212295</v>
      </c>
      <c r="F305" s="10">
        <v>296.97786574723887</v>
      </c>
      <c r="G305" s="10">
        <v>303.82514815040105</v>
      </c>
      <c r="H305" s="10">
        <v>4444.1656212005237</v>
      </c>
      <c r="J305" s="10">
        <v>40.891389527623929</v>
      </c>
      <c r="K305" s="10">
        <v>41.750695354745964</v>
      </c>
      <c r="L305" s="10">
        <v>276.59001002062269</v>
      </c>
      <c r="M305" s="10">
        <v>282.4023683209906</v>
      </c>
      <c r="N305" s="10">
        <v>3772.5789614292262</v>
      </c>
    </row>
    <row r="306" spans="2:14" x14ac:dyDescent="0.35">
      <c r="B306" s="37">
        <v>302</v>
      </c>
      <c r="D306" s="10">
        <v>44.053961765246093</v>
      </c>
      <c r="E306" s="10">
        <v>45.069636025913219</v>
      </c>
      <c r="F306" s="10">
        <v>296.99500463696842</v>
      </c>
      <c r="G306" s="10">
        <v>303.84229304575922</v>
      </c>
      <c r="H306" s="10">
        <v>4458.9342003990123</v>
      </c>
      <c r="J306" s="10">
        <v>41.027241320074481</v>
      </c>
      <c r="K306" s="10">
        <v>41.889401983831505</v>
      </c>
      <c r="L306" s="10">
        <v>276.59001002062269</v>
      </c>
      <c r="M306" s="10">
        <v>282.40236832099077</v>
      </c>
      <c r="N306" s="10">
        <v>3785.1124463509163</v>
      </c>
    </row>
    <row r="307" spans="2:14" x14ac:dyDescent="0.35">
      <c r="B307" s="37">
        <v>303</v>
      </c>
      <c r="D307" s="10">
        <v>44.200125854459884</v>
      </c>
      <c r="E307" s="10">
        <v>45.219164872336663</v>
      </c>
      <c r="F307" s="10">
        <v>296.99695354715539</v>
      </c>
      <c r="G307" s="10">
        <v>303.84425268950724</v>
      </c>
      <c r="H307" s="10">
        <v>4473.7058933231783</v>
      </c>
      <c r="J307" s="10">
        <v>41.163093112525054</v>
      </c>
      <c r="K307" s="10">
        <v>42.028108612917045</v>
      </c>
      <c r="L307" s="10">
        <v>276.59001002062251</v>
      </c>
      <c r="M307" s="10">
        <v>282.40236832099072</v>
      </c>
      <c r="N307" s="10">
        <v>3797.645931272612</v>
      </c>
    </row>
    <row r="308" spans="2:14" x14ac:dyDescent="0.35">
      <c r="B308" s="37">
        <v>304</v>
      </c>
      <c r="D308" s="10">
        <v>44.344774231634055</v>
      </c>
      <c r="E308" s="10">
        <v>45.367177297193486</v>
      </c>
      <c r="F308" s="10">
        <v>296.98873850920586</v>
      </c>
      <c r="G308" s="10">
        <v>303.83604356261242</v>
      </c>
      <c r="H308" s="10">
        <v>4488.4744725216697</v>
      </c>
      <c r="J308" s="10">
        <v>41.298944904975656</v>
      </c>
      <c r="K308" s="10">
        <v>42.166815242002592</v>
      </c>
      <c r="L308" s="10">
        <v>276.59001002062269</v>
      </c>
      <c r="M308" s="10">
        <v>282.40236832099083</v>
      </c>
      <c r="N308" s="10">
        <v>3810.1794161943026</v>
      </c>
    </row>
    <row r="309" spans="2:14" x14ac:dyDescent="0.35">
      <c r="B309" s="37">
        <v>305</v>
      </c>
      <c r="D309" s="10">
        <v>44.491395202185743</v>
      </c>
      <c r="E309" s="10">
        <v>45.517161729296873</v>
      </c>
      <c r="F309" s="10">
        <v>296.99374500776605</v>
      </c>
      <c r="G309" s="10">
        <v>303.84105202086187</v>
      </c>
      <c r="H309" s="10">
        <v>4503.2404795119855</v>
      </c>
      <c r="J309" s="10">
        <v>41.434796697426229</v>
      </c>
      <c r="K309" s="10">
        <v>42.305521871088089</v>
      </c>
      <c r="L309" s="10">
        <v>276.59001002062257</v>
      </c>
      <c r="M309" s="10">
        <v>282.40236832099049</v>
      </c>
      <c r="N309" s="10">
        <v>3822.7129011159927</v>
      </c>
    </row>
    <row r="310" spans="2:14" x14ac:dyDescent="0.35">
      <c r="B310" s="37">
        <v>306</v>
      </c>
      <c r="D310" s="10">
        <v>44.641281406529956</v>
      </c>
      <c r="E310" s="10">
        <v>45.670410901608797</v>
      </c>
      <c r="F310" s="10">
        <v>297.0204439936112</v>
      </c>
      <c r="G310" s="10">
        <v>303.86774966953038</v>
      </c>
      <c r="H310" s="10">
        <v>4518.0043204322874</v>
      </c>
      <c r="J310" s="10">
        <v>41.57064848987681</v>
      </c>
      <c r="K310" s="10">
        <v>42.444228500173644</v>
      </c>
      <c r="L310" s="10">
        <v>276.59001002062257</v>
      </c>
      <c r="M310" s="10">
        <v>282.4023683209906</v>
      </c>
      <c r="N310" s="10">
        <v>3835.2463860376884</v>
      </c>
    </row>
    <row r="311" spans="2:14" x14ac:dyDescent="0.35">
      <c r="B311" s="37">
        <v>307</v>
      </c>
      <c r="D311" s="10">
        <v>44.784164384961933</v>
      </c>
      <c r="E311" s="10">
        <v>45.816659902059378</v>
      </c>
      <c r="F311" s="10">
        <v>297.00052490979709</v>
      </c>
      <c r="G311" s="10">
        <v>303.84784951116723</v>
      </c>
      <c r="H311" s="10">
        <v>4532.7815639108967</v>
      </c>
      <c r="J311" s="10">
        <v>41.706500282327376</v>
      </c>
      <c r="K311" s="10">
        <v>42.582935129259177</v>
      </c>
      <c r="L311" s="10">
        <v>276.59001002062263</v>
      </c>
      <c r="M311" s="10">
        <v>282.40236832099072</v>
      </c>
      <c r="N311" s="10">
        <v>3847.7798709593794</v>
      </c>
    </row>
    <row r="312" spans="2:14" x14ac:dyDescent="0.35">
      <c r="B312" s="37">
        <v>308</v>
      </c>
      <c r="D312" s="10">
        <v>44.927519010393347</v>
      </c>
      <c r="E312" s="10">
        <v>45.963377217817502</v>
      </c>
      <c r="F312" s="10">
        <v>296.98385289332106</v>
      </c>
      <c r="G312" s="10">
        <v>303.83117427380569</v>
      </c>
      <c r="H312" s="10">
        <v>4547.544186416807</v>
      </c>
      <c r="J312" s="10">
        <v>41.842352074777963</v>
      </c>
      <c r="K312" s="10">
        <v>42.721641758344688</v>
      </c>
      <c r="L312" s="10">
        <v>276.59001002062257</v>
      </c>
      <c r="M312" s="10">
        <v>282.40236832099043</v>
      </c>
      <c r="N312" s="10">
        <v>3860.3133558810687</v>
      </c>
    </row>
    <row r="313" spans="2:14" x14ac:dyDescent="0.35">
      <c r="B313" s="37">
        <v>309</v>
      </c>
      <c r="D313" s="10">
        <v>45.080919837921613</v>
      </c>
      <c r="E313" s="10">
        <v>46.120142185575403</v>
      </c>
      <c r="F313" s="10">
        <v>297.03348216486808</v>
      </c>
      <c r="G313" s="10">
        <v>303.8808098985736</v>
      </c>
      <c r="H313" s="10">
        <v>4562.3131717534188</v>
      </c>
      <c r="J313" s="10">
        <v>41.978203867228522</v>
      </c>
      <c r="K313" s="10">
        <v>42.860348387430236</v>
      </c>
      <c r="L313" s="10">
        <v>276.59001002062257</v>
      </c>
      <c r="M313" s="10">
        <v>282.4023683209906</v>
      </c>
      <c r="N313" s="10">
        <v>3872.8468408027643</v>
      </c>
    </row>
    <row r="314" spans="2:14" x14ac:dyDescent="0.35">
      <c r="B314" s="37">
        <v>310</v>
      </c>
      <c r="D314" s="10">
        <v>45.217092364217123</v>
      </c>
      <c r="E314" s="10">
        <v>46.259678790402575</v>
      </c>
      <c r="F314" s="10">
        <v>296.96964194536861</v>
      </c>
      <c r="G314" s="10">
        <v>303.81697558609631</v>
      </c>
      <c r="H314" s="10">
        <v>4577.0818863312898</v>
      </c>
      <c r="J314" s="10">
        <v>42.11405565967911</v>
      </c>
      <c r="K314" s="10">
        <v>42.999055016515761</v>
      </c>
      <c r="L314" s="10">
        <v>276.59001002062251</v>
      </c>
      <c r="M314" s="10">
        <v>282.40236832099049</v>
      </c>
      <c r="N314" s="10">
        <v>3885.380325724454</v>
      </c>
    </row>
    <row r="315" spans="2:14" x14ac:dyDescent="0.35">
      <c r="B315" s="37">
        <v>311</v>
      </c>
      <c r="D315" s="10">
        <v>45.363203868499262</v>
      </c>
      <c r="E315" s="10">
        <v>46.40915329350144</v>
      </c>
      <c r="F315" s="10">
        <v>296.9712780263925</v>
      </c>
      <c r="G315" s="10">
        <v>303.8186104677759</v>
      </c>
      <c r="H315" s="10">
        <v>4591.8458626309584</v>
      </c>
      <c r="J315" s="10">
        <v>42.24990745212969</v>
      </c>
      <c r="K315" s="10">
        <v>43.137761645601309</v>
      </c>
      <c r="L315" s="10">
        <v>276.59001002062263</v>
      </c>
      <c r="M315" s="10">
        <v>282.40236832099066</v>
      </c>
      <c r="N315" s="10">
        <v>3897.9138106461432</v>
      </c>
    </row>
    <row r="316" spans="2:14" x14ac:dyDescent="0.35">
      <c r="B316" s="37">
        <v>312</v>
      </c>
      <c r="D316" s="10">
        <v>45.520584693970363</v>
      </c>
      <c r="E316" s="10">
        <v>46.569899925048119</v>
      </c>
      <c r="F316" s="10">
        <v>297.04644203724575</v>
      </c>
      <c r="G316" s="10">
        <v>303.89379160585594</v>
      </c>
      <c r="H316" s="10">
        <v>4606.6221584539298</v>
      </c>
      <c r="J316" s="10">
        <v>42.385759244580271</v>
      </c>
      <c r="K316" s="10">
        <v>43.276468274686827</v>
      </c>
      <c r="L316" s="10">
        <v>276.59001002062274</v>
      </c>
      <c r="M316" s="10">
        <v>282.40236832099066</v>
      </c>
      <c r="N316" s="10">
        <v>3910.4472955678343</v>
      </c>
    </row>
    <row r="317" spans="2:14" x14ac:dyDescent="0.35">
      <c r="B317" s="37">
        <v>313</v>
      </c>
      <c r="D317" s="10">
        <v>45.662729498665826</v>
      </c>
      <c r="E317" s="10">
        <v>46.715407574315286</v>
      </c>
      <c r="F317" s="10">
        <v>297.02202013479643</v>
      </c>
      <c r="G317" s="10">
        <v>303.86936745752161</v>
      </c>
      <c r="H317" s="10">
        <v>4621.3854578567225</v>
      </c>
      <c r="J317" s="10">
        <v>42.521611037030844</v>
      </c>
      <c r="K317" s="10">
        <v>43.415174903772368</v>
      </c>
      <c r="L317" s="10">
        <v>276.59001002062257</v>
      </c>
      <c r="M317" s="10">
        <v>282.40236832099055</v>
      </c>
      <c r="N317" s="10">
        <v>3922.9807804895318</v>
      </c>
    </row>
    <row r="318" spans="2:14" x14ac:dyDescent="0.35">
      <c r="B318" s="37">
        <v>314</v>
      </c>
      <c r="D318" s="10">
        <v>45.801400203827065</v>
      </c>
      <c r="E318" s="10">
        <v>46.857442512253208</v>
      </c>
      <c r="F318" s="10">
        <v>296.97522780421491</v>
      </c>
      <c r="G318" s="10">
        <v>303.82258189644932</v>
      </c>
      <c r="H318" s="10">
        <v>4636.1548493314685</v>
      </c>
      <c r="J318" s="10">
        <v>42.657462829481418</v>
      </c>
      <c r="K318" s="10">
        <v>43.553881532857901</v>
      </c>
      <c r="L318" s="10">
        <v>276.59001002062257</v>
      </c>
      <c r="M318" s="10">
        <v>282.40236832099055</v>
      </c>
      <c r="N318" s="10">
        <v>3935.5142654112196</v>
      </c>
    </row>
    <row r="319" spans="2:14" x14ac:dyDescent="0.35">
      <c r="B319" s="37">
        <v>315</v>
      </c>
      <c r="D319" s="10">
        <v>45.945304327950069</v>
      </c>
      <c r="E319" s="10">
        <v>47.004709604343894</v>
      </c>
      <c r="F319" s="10">
        <v>296.96255821126044</v>
      </c>
      <c r="G319" s="10">
        <v>303.80991085506548</v>
      </c>
      <c r="H319" s="10">
        <v>4650.9186902517713</v>
      </c>
      <c r="J319" s="10">
        <v>42.793314621931998</v>
      </c>
      <c r="K319" s="10">
        <v>43.692588161943434</v>
      </c>
      <c r="L319" s="10">
        <v>276.59001002062257</v>
      </c>
      <c r="M319" s="10">
        <v>282.40236832099055</v>
      </c>
      <c r="N319" s="10">
        <v>3948.0477503329103</v>
      </c>
    </row>
    <row r="320" spans="2:14" x14ac:dyDescent="0.35">
      <c r="B320" s="37">
        <v>316</v>
      </c>
      <c r="D320" s="10">
        <v>46.100603044524568</v>
      </c>
      <c r="E320" s="10">
        <v>47.163373571712029</v>
      </c>
      <c r="F320" s="10">
        <v>297.02338347221746</v>
      </c>
      <c r="G320" s="10">
        <v>303.87074938486933</v>
      </c>
      <c r="H320" s="10">
        <v>4665.6925492459623</v>
      </c>
      <c r="J320" s="10">
        <v>42.929166414382593</v>
      </c>
      <c r="K320" s="10">
        <v>43.831294791028967</v>
      </c>
      <c r="L320" s="10">
        <v>276.59001002062269</v>
      </c>
      <c r="M320" s="10">
        <v>282.40236832099055</v>
      </c>
      <c r="N320" s="10">
        <v>3960.5812352546072</v>
      </c>
    </row>
    <row r="321" spans="2:14" x14ac:dyDescent="0.35">
      <c r="B321" s="37">
        <v>317</v>
      </c>
      <c r="D321" s="10">
        <v>46.241744241734807</v>
      </c>
      <c r="E321" s="10">
        <v>47.307877459248949</v>
      </c>
      <c r="F321" s="10">
        <v>296.99289668854948</v>
      </c>
      <c r="G321" s="10">
        <v>303.84025934144086</v>
      </c>
      <c r="H321" s="10">
        <v>4680.4551717518607</v>
      </c>
      <c r="J321" s="10">
        <v>43.065018206833159</v>
      </c>
      <c r="K321" s="10">
        <v>43.970001420114492</v>
      </c>
      <c r="L321" s="10">
        <v>276.59001002062274</v>
      </c>
      <c r="M321" s="10">
        <v>282.4023683209906</v>
      </c>
      <c r="N321" s="10">
        <v>3973.1147201762965</v>
      </c>
    </row>
    <row r="322" spans="2:14" x14ac:dyDescent="0.35">
      <c r="B322" s="37">
        <v>318</v>
      </c>
      <c r="D322" s="10">
        <v>46.386692867498773</v>
      </c>
      <c r="E322" s="10">
        <v>47.456191582598528</v>
      </c>
      <c r="F322" s="10">
        <v>296.9869783932071</v>
      </c>
      <c r="G322" s="10">
        <v>303.83435578008357</v>
      </c>
      <c r="H322" s="10">
        <v>4695.2301137810691</v>
      </c>
      <c r="J322" s="10">
        <v>43.200869999283746</v>
      </c>
      <c r="K322" s="10">
        <v>44.10870804920004</v>
      </c>
      <c r="L322" s="10">
        <v>276.59001002062269</v>
      </c>
      <c r="M322" s="10">
        <v>282.40236832099055</v>
      </c>
      <c r="N322" s="10">
        <v>3985.6482050979857</v>
      </c>
    </row>
    <row r="323" spans="2:14" x14ac:dyDescent="0.35">
      <c r="B323" s="37">
        <v>319</v>
      </c>
      <c r="D323" s="10">
        <v>46.530545369145592</v>
      </c>
      <c r="E323" s="10">
        <v>47.603405756555119</v>
      </c>
      <c r="F323" s="10">
        <v>296.97410135834753</v>
      </c>
      <c r="G323" s="10">
        <v>303.82146897259395</v>
      </c>
      <c r="H323" s="10">
        <v>4709.9882687675326</v>
      </c>
      <c r="J323" s="10">
        <v>43.336721791734313</v>
      </c>
      <c r="K323" s="10">
        <v>44.247414678285566</v>
      </c>
      <c r="L323" s="10">
        <v>276.59001002062263</v>
      </c>
      <c r="M323" s="10">
        <v>282.40236832099049</v>
      </c>
      <c r="N323" s="10">
        <v>3998.1816900196818</v>
      </c>
    </row>
    <row r="324" spans="2:14" x14ac:dyDescent="0.35">
      <c r="B324" s="37">
        <v>320</v>
      </c>
      <c r="D324" s="10">
        <v>46.686393329698944</v>
      </c>
      <c r="E324" s="10">
        <v>47.762620787993036</v>
      </c>
      <c r="F324" s="10">
        <v>297.03762474246156</v>
      </c>
      <c r="G324" s="10">
        <v>303.88501699306261</v>
      </c>
      <c r="H324" s="10">
        <v>4724.7701151449646</v>
      </c>
      <c r="J324" s="10">
        <v>43.4725735841849</v>
      </c>
      <c r="K324" s="10">
        <v>44.386121307371091</v>
      </c>
      <c r="L324" s="10">
        <v>276.59001002062263</v>
      </c>
      <c r="M324" s="10">
        <v>282.40236832099043</v>
      </c>
      <c r="N324" s="10">
        <v>4010.7151749413724</v>
      </c>
    </row>
    <row r="325" spans="2:14" x14ac:dyDescent="0.35">
      <c r="B325" s="37">
        <v>321</v>
      </c>
      <c r="D325" s="10">
        <v>46.822624079593837</v>
      </c>
      <c r="E325" s="10">
        <v>47.902213302744684</v>
      </c>
      <c r="F325" s="10">
        <v>296.97632857675757</v>
      </c>
      <c r="G325" s="10">
        <v>303.82371165629974</v>
      </c>
      <c r="H325" s="10">
        <v>4739.528676269555</v>
      </c>
      <c r="J325" s="10">
        <v>43.608425376635466</v>
      </c>
      <c r="K325" s="10">
        <v>44.524827936456646</v>
      </c>
      <c r="L325" s="10">
        <v>276.59001002062269</v>
      </c>
      <c r="M325" s="10">
        <v>282.4023683209906</v>
      </c>
      <c r="N325" s="10">
        <v>4023.2486598630621</v>
      </c>
    </row>
    <row r="326" spans="2:14" x14ac:dyDescent="0.35">
      <c r="B326" s="37">
        <v>322</v>
      </c>
      <c r="D326" s="10">
        <v>46.972226265025505</v>
      </c>
      <c r="E326" s="10">
        <v>48.055180708120943</v>
      </c>
      <c r="F326" s="10">
        <v>296.99995917444949</v>
      </c>
      <c r="G326" s="10">
        <v>303.84735498601691</v>
      </c>
      <c r="H326" s="10">
        <v>4754.3023998843673</v>
      </c>
      <c r="J326" s="10">
        <v>43.744277169086033</v>
      </c>
      <c r="K326" s="10">
        <v>44.663534565542179</v>
      </c>
      <c r="L326" s="10">
        <v>276.59001002062257</v>
      </c>
      <c r="M326" s="10">
        <v>282.40236832099055</v>
      </c>
      <c r="N326" s="10">
        <v>4035.7821447847591</v>
      </c>
    </row>
    <row r="327" spans="2:14" x14ac:dyDescent="0.35">
      <c r="B327" s="37">
        <v>323</v>
      </c>
      <c r="D327" s="10">
        <v>47.115615954130234</v>
      </c>
      <c r="E327" s="10">
        <v>48.201933272646372</v>
      </c>
      <c r="F327" s="10">
        <v>296.98428416889351</v>
      </c>
      <c r="G327" s="10">
        <v>303.83167785539177</v>
      </c>
      <c r="H327" s="10">
        <v>4769.0658346665359</v>
      </c>
      <c r="J327" s="10">
        <v>43.880128961536606</v>
      </c>
      <c r="K327" s="10">
        <v>44.802241194627719</v>
      </c>
      <c r="L327" s="10">
        <v>276.59001002062246</v>
      </c>
      <c r="M327" s="10">
        <v>282.40236832099055</v>
      </c>
      <c r="N327" s="10">
        <v>4048.3156297064493</v>
      </c>
    </row>
    <row r="328" spans="2:14" x14ac:dyDescent="0.35">
      <c r="B328" s="37">
        <v>324</v>
      </c>
      <c r="D328" s="10">
        <v>47.256782143130522</v>
      </c>
      <c r="E328" s="10">
        <v>48.346462337067379</v>
      </c>
      <c r="F328" s="10">
        <v>296.95473377193417</v>
      </c>
      <c r="G328" s="10">
        <v>303.80212534648109</v>
      </c>
      <c r="H328" s="10">
        <v>4783.8292694487036</v>
      </c>
      <c r="J328" s="10">
        <v>44.015980753987179</v>
      </c>
      <c r="K328" s="10">
        <v>44.940947823713252</v>
      </c>
      <c r="L328" s="10">
        <v>276.59001002062246</v>
      </c>
      <c r="M328" s="10">
        <v>282.40236832099055</v>
      </c>
      <c r="N328" s="10">
        <v>4060.8491146281394</v>
      </c>
    </row>
    <row r="329" spans="2:14" x14ac:dyDescent="0.35">
      <c r="B329" s="37">
        <v>325</v>
      </c>
      <c r="D329" s="10">
        <v>47.409401024556352</v>
      </c>
      <c r="E329" s="10">
        <v>48.502447333058818</v>
      </c>
      <c r="F329" s="10">
        <v>296.99711083706143</v>
      </c>
      <c r="G329" s="10">
        <v>303.84452060433949</v>
      </c>
      <c r="H329" s="10">
        <v>4798.6069190654462</v>
      </c>
      <c r="J329" s="10">
        <v>44.151832546437753</v>
      </c>
      <c r="K329" s="10">
        <v>45.079654452798778</v>
      </c>
      <c r="L329" s="10">
        <v>276.59001002062246</v>
      </c>
      <c r="M329" s="10">
        <v>282.40236832099055</v>
      </c>
      <c r="N329" s="10">
        <v>4073.3825995498282</v>
      </c>
    </row>
    <row r="330" spans="2:14" x14ac:dyDescent="0.35">
      <c r="B330" s="37">
        <v>326</v>
      </c>
      <c r="D330" s="10">
        <v>47.551746450579195</v>
      </c>
      <c r="E330" s="10">
        <v>48.648155017522377</v>
      </c>
      <c r="F330" s="10">
        <v>296.97506707784521</v>
      </c>
      <c r="G330" s="10">
        <v>303.82247084357397</v>
      </c>
      <c r="H330" s="10">
        <v>4813.3676462600752</v>
      </c>
      <c r="J330" s="10">
        <v>44.287684338888361</v>
      </c>
      <c r="K330" s="10">
        <v>45.218361081884325</v>
      </c>
      <c r="L330" s="10">
        <v>276.59001002062263</v>
      </c>
      <c r="M330" s="10">
        <v>282.40236832099055</v>
      </c>
      <c r="N330" s="10">
        <v>4085.9160844715248</v>
      </c>
    </row>
    <row r="331" spans="2:14" x14ac:dyDescent="0.35">
      <c r="B331" s="37">
        <v>327</v>
      </c>
      <c r="D331" s="10">
        <v>47.699626256240293</v>
      </c>
      <c r="E331" s="10">
        <v>48.799399888883102</v>
      </c>
      <c r="F331" s="10">
        <v>296.98761632093891</v>
      </c>
      <c r="G331" s="10">
        <v>303.83503160039254</v>
      </c>
      <c r="H331" s="10">
        <v>4828.1406929779978</v>
      </c>
      <c r="J331" s="10">
        <v>44.423536131338935</v>
      </c>
      <c r="K331" s="10">
        <v>45.357067710969844</v>
      </c>
      <c r="L331" s="10">
        <v>276.59001002062257</v>
      </c>
      <c r="M331" s="10">
        <v>282.40236832099043</v>
      </c>
      <c r="N331" s="10">
        <v>4098.4495693932149</v>
      </c>
    </row>
    <row r="332" spans="2:14" x14ac:dyDescent="0.35">
      <c r="B332" s="37">
        <v>328</v>
      </c>
      <c r="D332" s="10">
        <v>47.839854255075785</v>
      </c>
      <c r="E332" s="10">
        <v>48.94299085568629</v>
      </c>
      <c r="F332" s="10">
        <v>296.95259258110633</v>
      </c>
      <c r="G332" s="10">
        <v>303.80000628299155</v>
      </c>
      <c r="H332" s="10">
        <v>4842.9045338982996</v>
      </c>
      <c r="J332" s="10">
        <v>44.559387923789501</v>
      </c>
      <c r="K332" s="10">
        <v>45.495774340055377</v>
      </c>
      <c r="L332" s="10">
        <v>276.59001002062257</v>
      </c>
      <c r="M332" s="10">
        <v>282.40236832099049</v>
      </c>
      <c r="N332" s="10">
        <v>4110.9830543149055</v>
      </c>
    </row>
    <row r="333" spans="2:14" x14ac:dyDescent="0.35">
      <c r="B333" s="37">
        <v>329</v>
      </c>
      <c r="D333" s="10">
        <v>47.991929265816154</v>
      </c>
      <c r="E333" s="10">
        <v>49.098431888445219</v>
      </c>
      <c r="F333" s="10">
        <v>296.9910952668622</v>
      </c>
      <c r="G333" s="10">
        <v>303.83852630032004</v>
      </c>
      <c r="H333" s="10">
        <v>4857.6817773769108</v>
      </c>
      <c r="J333" s="10">
        <v>44.69523971624006</v>
      </c>
      <c r="K333" s="10">
        <v>45.634480969140917</v>
      </c>
      <c r="L333" s="10">
        <v>276.59001002062251</v>
      </c>
      <c r="M333" s="10">
        <v>282.4023683209906</v>
      </c>
      <c r="N333" s="10">
        <v>4123.516539236598</v>
      </c>
    </row>
    <row r="334" spans="2:14" x14ac:dyDescent="0.35">
      <c r="B334" s="37">
        <v>330</v>
      </c>
      <c r="D334" s="10">
        <v>48.134592266547315</v>
      </c>
      <c r="E334" s="10">
        <v>49.244457764597094</v>
      </c>
      <c r="F334" s="10">
        <v>296.97129624341233</v>
      </c>
      <c r="G334" s="10">
        <v>303.81872509014522</v>
      </c>
      <c r="H334" s="10">
        <v>4872.4452121590793</v>
      </c>
      <c r="J334" s="10">
        <v>44.831091508690669</v>
      </c>
      <c r="K334" s="10">
        <v>45.773187598226443</v>
      </c>
      <c r="L334" s="10">
        <v>276.59001002062257</v>
      </c>
      <c r="M334" s="10">
        <v>282.40236832099043</v>
      </c>
      <c r="N334" s="10">
        <v>4136.0500241582895</v>
      </c>
    </row>
    <row r="335" spans="2:14" x14ac:dyDescent="0.35">
      <c r="B335" s="37">
        <v>331</v>
      </c>
      <c r="D335" s="10">
        <v>48.291816514782447</v>
      </c>
      <c r="E335" s="10">
        <v>49.405047356172851</v>
      </c>
      <c r="F335" s="10">
        <v>297.04118254795293</v>
      </c>
      <c r="G335" s="10">
        <v>303.8886244012582</v>
      </c>
      <c r="H335" s="10">
        <v>4887.2194772913926</v>
      </c>
      <c r="J335" s="10">
        <v>44.966943301141249</v>
      </c>
      <c r="K335" s="10">
        <v>45.911894227312004</v>
      </c>
      <c r="L335" s="10">
        <v>276.59001002062269</v>
      </c>
      <c r="M335" s="10">
        <v>282.40236832099072</v>
      </c>
      <c r="N335" s="10">
        <v>4148.5835090799847</v>
      </c>
    </row>
    <row r="336" spans="2:14" x14ac:dyDescent="0.35">
      <c r="B336" s="37">
        <v>332</v>
      </c>
      <c r="D336" s="10">
        <v>48.422437583818187</v>
      </c>
      <c r="E336" s="10">
        <v>49.539029912424361</v>
      </c>
      <c r="F336" s="10">
        <v>296.94750555346701</v>
      </c>
      <c r="G336" s="10">
        <v>303.79493668755237</v>
      </c>
      <c r="H336" s="10">
        <v>4901.9768200016024</v>
      </c>
      <c r="J336" s="10">
        <v>45.102795093591794</v>
      </c>
      <c r="K336" s="10">
        <v>46.050600856397516</v>
      </c>
      <c r="L336" s="10">
        <v>276.5900100206224</v>
      </c>
      <c r="M336" s="10">
        <v>282.40236832099043</v>
      </c>
      <c r="N336" s="10">
        <v>4161.1169940016707</v>
      </c>
    </row>
    <row r="337" spans="2:14" x14ac:dyDescent="0.35">
      <c r="B337" s="37">
        <v>333</v>
      </c>
      <c r="D337" s="10">
        <v>48.572768736218059</v>
      </c>
      <c r="E337" s="10">
        <v>49.692727117691845</v>
      </c>
      <c r="F337" s="10">
        <v>296.97489903538633</v>
      </c>
      <c r="G337" s="10">
        <v>303.82234742911999</v>
      </c>
      <c r="H337" s="10">
        <v>4916.7541988595913</v>
      </c>
      <c r="J337" s="10">
        <v>45.238646886042396</v>
      </c>
      <c r="K337" s="10">
        <v>46.189307485483049</v>
      </c>
      <c r="L337" s="10">
        <v>276.59001002062257</v>
      </c>
      <c r="M337" s="10">
        <v>282.40236832099049</v>
      </c>
      <c r="N337" s="10">
        <v>4173.6504789233659</v>
      </c>
    </row>
    <row r="338" spans="2:14" x14ac:dyDescent="0.35">
      <c r="B338" s="37">
        <v>334</v>
      </c>
      <c r="D338" s="10">
        <v>48.723564125936747</v>
      </c>
      <c r="E338" s="10">
        <v>49.846885444529207</v>
      </c>
      <c r="F338" s="10">
        <v>297.00495834284516</v>
      </c>
      <c r="G338" s="10">
        <v>303.85240490015855</v>
      </c>
      <c r="H338" s="10">
        <v>4931.5179044005026</v>
      </c>
      <c r="J338" s="10">
        <v>45.374498678492984</v>
      </c>
      <c r="K338" s="10">
        <v>46.328014114568589</v>
      </c>
      <c r="L338" s="10">
        <v>276.59001002062257</v>
      </c>
      <c r="M338" s="10">
        <v>282.40236832099049</v>
      </c>
      <c r="N338" s="10">
        <v>4186.1839638450629</v>
      </c>
    </row>
    <row r="339" spans="2:14" x14ac:dyDescent="0.35">
      <c r="B339" s="37">
        <v>335</v>
      </c>
      <c r="D339" s="10">
        <v>48.867240154078331</v>
      </c>
      <c r="E339" s="10">
        <v>49.993925551202508</v>
      </c>
      <c r="F339" s="10">
        <v>296.99157013801107</v>
      </c>
      <c r="G339" s="10">
        <v>303.83902180682702</v>
      </c>
      <c r="H339" s="10">
        <v>4946.2866189783699</v>
      </c>
      <c r="J339" s="10">
        <v>45.510350470943557</v>
      </c>
      <c r="K339" s="10">
        <v>46.466720743654129</v>
      </c>
      <c r="L339" s="10">
        <v>276.59001002062257</v>
      </c>
      <c r="M339" s="10">
        <v>282.40236832099055</v>
      </c>
      <c r="N339" s="10">
        <v>4198.7174487667435</v>
      </c>
    </row>
    <row r="340" spans="2:14" x14ac:dyDescent="0.35">
      <c r="B340" s="37">
        <v>336</v>
      </c>
      <c r="D340" s="10">
        <v>49.007446665333262</v>
      </c>
      <c r="E340" s="10">
        <v>50.137496264385035</v>
      </c>
      <c r="F340" s="10">
        <v>296.95723832692272</v>
      </c>
      <c r="G340" s="10">
        <v>303.80469582452463</v>
      </c>
      <c r="H340" s="10">
        <v>4961.0558750737509</v>
      </c>
      <c r="J340" s="10">
        <v>45.64620226339413</v>
      </c>
      <c r="K340" s="10">
        <v>46.605427372739655</v>
      </c>
      <c r="L340" s="10">
        <v>276.59001002062251</v>
      </c>
      <c r="M340" s="10">
        <v>282.40236832099043</v>
      </c>
      <c r="N340" s="10">
        <v>4211.2509336884414</v>
      </c>
    </row>
    <row r="341" spans="2:14" x14ac:dyDescent="0.35">
      <c r="B341" s="37">
        <v>337</v>
      </c>
      <c r="D341" s="10">
        <v>49.162885439523201</v>
      </c>
      <c r="E341" s="10">
        <v>50.296299024559652</v>
      </c>
      <c r="F341" s="10">
        <v>297.01513522686685</v>
      </c>
      <c r="G341" s="10">
        <v>303.86259721405395</v>
      </c>
      <c r="H341" s="10">
        <v>4975.8241835134868</v>
      </c>
      <c r="J341" s="10">
        <v>45.782054055844696</v>
      </c>
      <c r="K341" s="10">
        <v>46.744134001825181</v>
      </c>
      <c r="L341" s="10">
        <v>276.59001002062251</v>
      </c>
      <c r="M341" s="10">
        <v>282.40236832099049</v>
      </c>
      <c r="N341" s="10">
        <v>4223.7844186101383</v>
      </c>
    </row>
    <row r="342" spans="2:14" x14ac:dyDescent="0.35">
      <c r="B342" s="37">
        <v>338</v>
      </c>
      <c r="D342" s="10">
        <v>49.30755286547857</v>
      </c>
      <c r="E342" s="10">
        <v>50.444330498197708</v>
      </c>
      <c r="F342" s="10">
        <v>297.0078075035168</v>
      </c>
      <c r="G342" s="10">
        <v>303.85527432536617</v>
      </c>
      <c r="H342" s="10">
        <v>4990.5927627119763</v>
      </c>
      <c r="J342" s="10">
        <v>45.917905848295277</v>
      </c>
      <c r="K342" s="10">
        <v>46.882840630910749</v>
      </c>
      <c r="L342" s="10">
        <v>276.59001002062251</v>
      </c>
      <c r="M342" s="10">
        <v>282.4023683209906</v>
      </c>
      <c r="N342" s="10">
        <v>4236.3179035318208</v>
      </c>
    </row>
    <row r="343" spans="2:14" x14ac:dyDescent="0.35">
      <c r="B343" s="37">
        <v>339</v>
      </c>
      <c r="D343" s="10">
        <v>49.442444751529059</v>
      </c>
      <c r="E343" s="10">
        <v>50.582586462779837</v>
      </c>
      <c r="F343" s="10">
        <v>296.94181299921439</v>
      </c>
      <c r="G343" s="10">
        <v>303.78928481247584</v>
      </c>
      <c r="H343" s="10">
        <v>5005.3614772898327</v>
      </c>
      <c r="J343" s="10">
        <v>46.053757640745843</v>
      </c>
      <c r="K343" s="10">
        <v>47.021547259996233</v>
      </c>
      <c r="L343" s="10">
        <v>276.5900100206224</v>
      </c>
      <c r="M343" s="10">
        <v>282.40236832099032</v>
      </c>
      <c r="N343" s="10">
        <v>4248.8513884535168</v>
      </c>
    </row>
    <row r="344" spans="2:14" x14ac:dyDescent="0.35">
      <c r="B344" s="37">
        <v>340</v>
      </c>
      <c r="D344" s="10">
        <v>49.59858206345595</v>
      </c>
      <c r="E344" s="10">
        <v>50.742086866070451</v>
      </c>
      <c r="F344" s="10">
        <v>297.00342735698689</v>
      </c>
      <c r="G344" s="10">
        <v>303.85089822099604</v>
      </c>
      <c r="H344" s="10">
        <v>5020.1258597276355</v>
      </c>
      <c r="J344" s="10">
        <v>46.189609433196438</v>
      </c>
      <c r="K344" s="10">
        <v>47.160253889081794</v>
      </c>
      <c r="L344" s="10">
        <v>276.59001002062263</v>
      </c>
      <c r="M344" s="10">
        <v>282.40236832099055</v>
      </c>
      <c r="N344" s="10">
        <v>4261.384873375202</v>
      </c>
    </row>
    <row r="345" spans="2:14" x14ac:dyDescent="0.35">
      <c r="B345" s="37">
        <v>341</v>
      </c>
      <c r="D345" s="10">
        <v>49.740801858315521</v>
      </c>
      <c r="E345" s="10">
        <v>50.887670739461676</v>
      </c>
      <c r="F345" s="10">
        <v>296.98158464979502</v>
      </c>
      <c r="G345" s="10">
        <v>303.82906046408738</v>
      </c>
      <c r="H345" s="10">
        <v>5034.8945743055046</v>
      </c>
      <c r="J345" s="10">
        <v>46.325461225647011</v>
      </c>
      <c r="K345" s="10">
        <v>47.29896051816732</v>
      </c>
      <c r="L345" s="10">
        <v>276.59001002062246</v>
      </c>
      <c r="M345" s="10">
        <v>282.40236832099032</v>
      </c>
      <c r="N345" s="10">
        <v>4273.9183582968963</v>
      </c>
    </row>
    <row r="346" spans="2:14" x14ac:dyDescent="0.35">
      <c r="B346" s="37">
        <v>342</v>
      </c>
      <c r="D346" s="10">
        <v>49.884470616837064</v>
      </c>
      <c r="E346" s="10">
        <v>51.034702805289903</v>
      </c>
      <c r="F346" s="10">
        <v>296.9684955397193</v>
      </c>
      <c r="G346" s="10">
        <v>303.81597168414703</v>
      </c>
      <c r="H346" s="10">
        <v>5049.6599043989409</v>
      </c>
      <c r="J346" s="10">
        <v>46.461313018097577</v>
      </c>
      <c r="K346" s="10">
        <v>47.43766714725286</v>
      </c>
      <c r="L346" s="10">
        <v>276.59001002062251</v>
      </c>
      <c r="M346" s="10">
        <v>282.40236832099055</v>
      </c>
      <c r="N346" s="10">
        <v>4286.4518432185941</v>
      </c>
    </row>
    <row r="347" spans="2:14" x14ac:dyDescent="0.35">
      <c r="B347" s="37">
        <v>343</v>
      </c>
      <c r="D347" s="10">
        <v>50.032852101455397</v>
      </c>
      <c r="E347" s="10">
        <v>51.186449633248863</v>
      </c>
      <c r="F347" s="10">
        <v>296.98345640482501</v>
      </c>
      <c r="G347" s="10">
        <v>303.8309449628905</v>
      </c>
      <c r="H347" s="10">
        <v>5064.4341695312705</v>
      </c>
      <c r="J347" s="10">
        <v>46.597164810548165</v>
      </c>
      <c r="K347" s="10">
        <v>47.5763737763384</v>
      </c>
      <c r="L347" s="10">
        <v>276.59001002062257</v>
      </c>
      <c r="M347" s="10">
        <v>282.40236832099055</v>
      </c>
      <c r="N347" s="10">
        <v>4298.9853281402766</v>
      </c>
    </row>
    <row r="348" spans="2:14" x14ac:dyDescent="0.35">
      <c r="B348" s="37">
        <v>344</v>
      </c>
      <c r="D348" s="10">
        <v>50.17577520089224</v>
      </c>
      <c r="E348" s="10">
        <v>51.33273576235139</v>
      </c>
      <c r="F348" s="10">
        <v>296.96602475939386</v>
      </c>
      <c r="G348" s="10">
        <v>303.81351196540737</v>
      </c>
      <c r="H348" s="10">
        <v>5079.1982812103142</v>
      </c>
      <c r="J348" s="10">
        <v>46.733016602998745</v>
      </c>
      <c r="K348" s="10">
        <v>47.715080405423933</v>
      </c>
      <c r="L348" s="10">
        <v>276.59001002062257</v>
      </c>
      <c r="M348" s="10">
        <v>282.40236832099049</v>
      </c>
      <c r="N348" s="10">
        <v>4311.5188130619727</v>
      </c>
    </row>
    <row r="349" spans="2:14" x14ac:dyDescent="0.35">
      <c r="B349" s="37">
        <v>345</v>
      </c>
      <c r="D349" s="10">
        <v>50.32410168830075</v>
      </c>
      <c r="E349" s="10">
        <v>51.484426297442539</v>
      </c>
      <c r="F349" s="10">
        <v>296.98058149825954</v>
      </c>
      <c r="G349" s="10">
        <v>303.82807336774238</v>
      </c>
      <c r="H349" s="10">
        <v>5093.9668604088056</v>
      </c>
      <c r="J349" s="10">
        <v>46.868868395449326</v>
      </c>
      <c r="K349" s="10">
        <v>47.85378703450948</v>
      </c>
      <c r="L349" s="10">
        <v>276.59001002062263</v>
      </c>
      <c r="M349" s="10">
        <v>282.40236832099066</v>
      </c>
      <c r="N349" s="10">
        <v>4324.0522979836705</v>
      </c>
    </row>
    <row r="350" spans="2:14" x14ac:dyDescent="0.35">
      <c r="B350" s="37">
        <v>346</v>
      </c>
      <c r="D350" s="10">
        <v>50.47145779950803</v>
      </c>
      <c r="E350" s="10">
        <v>51.635148399819471</v>
      </c>
      <c r="F350" s="10">
        <v>296.98934410665748</v>
      </c>
      <c r="G350" s="10">
        <v>303.83685204871949</v>
      </c>
      <c r="H350" s="10">
        <v>5108.7439685080499</v>
      </c>
      <c r="J350" s="10">
        <v>47.004720187899885</v>
      </c>
      <c r="K350" s="10">
        <v>47.992493663594992</v>
      </c>
      <c r="L350" s="10">
        <v>276.59001002062246</v>
      </c>
      <c r="M350" s="10">
        <v>282.40236832099043</v>
      </c>
      <c r="N350" s="10">
        <v>4336.5857829053521</v>
      </c>
    </row>
    <row r="351" spans="2:14" x14ac:dyDescent="0.35">
      <c r="B351" s="37">
        <v>347</v>
      </c>
      <c r="D351" s="10">
        <v>50.613905965935359</v>
      </c>
      <c r="E351" s="10">
        <v>51.780959379969481</v>
      </c>
      <c r="F351" s="10">
        <v>296.96925960372766</v>
      </c>
      <c r="G351" s="10">
        <v>303.81676488255312</v>
      </c>
      <c r="H351" s="10">
        <v>5123.507132531462</v>
      </c>
      <c r="J351" s="10">
        <v>47.140571980350472</v>
      </c>
      <c r="K351" s="10">
        <v>48.131200292680518</v>
      </c>
      <c r="L351" s="10">
        <v>276.59001002062257</v>
      </c>
      <c r="M351" s="10">
        <v>282.40236832099049</v>
      </c>
      <c r="N351" s="10">
        <v>4349.1192678270481</v>
      </c>
    </row>
    <row r="352" spans="2:14" x14ac:dyDescent="0.35">
      <c r="B352" s="37">
        <v>348</v>
      </c>
      <c r="D352" s="10">
        <v>50.75904130099245</v>
      </c>
      <c r="E352" s="10">
        <v>51.929458176578287</v>
      </c>
      <c r="F352" s="10">
        <v>296.96501176884345</v>
      </c>
      <c r="G352" s="10">
        <v>303.81251818985231</v>
      </c>
      <c r="H352" s="10">
        <v>5138.273139521777</v>
      </c>
      <c r="J352" s="10">
        <v>47.276423772801039</v>
      </c>
      <c r="K352" s="10">
        <v>48.269906921766065</v>
      </c>
      <c r="L352" s="10">
        <v>276.59001002062246</v>
      </c>
      <c r="M352" s="10">
        <v>282.40236832099043</v>
      </c>
      <c r="N352" s="10">
        <v>4361.6527527487451</v>
      </c>
    </row>
    <row r="353" spans="2:14" x14ac:dyDescent="0.35">
      <c r="B353" s="37">
        <v>349</v>
      </c>
      <c r="D353" s="10">
        <v>50.912966674125499</v>
      </c>
      <c r="E353" s="10">
        <v>52.086747689940971</v>
      </c>
      <c r="F353" s="10">
        <v>297.01206691071962</v>
      </c>
      <c r="G353" s="10">
        <v>303.85957842658451</v>
      </c>
      <c r="H353" s="10">
        <v>5153.0421248584025</v>
      </c>
      <c r="J353" s="10">
        <v>47.412275565251633</v>
      </c>
      <c r="K353" s="10">
        <v>48.408613550851591</v>
      </c>
      <c r="L353" s="10">
        <v>276.59001002062257</v>
      </c>
      <c r="M353" s="10">
        <v>282.40236832099043</v>
      </c>
      <c r="N353" s="10">
        <v>4374.1862376704257</v>
      </c>
    </row>
    <row r="354" spans="2:14" x14ac:dyDescent="0.35">
      <c r="B354" s="37">
        <v>350</v>
      </c>
      <c r="D354" s="10">
        <v>51.050376706566013</v>
      </c>
      <c r="E354" s="10">
        <v>52.227522417893127</v>
      </c>
      <c r="F354" s="10">
        <v>296.9627825424418</v>
      </c>
      <c r="G354" s="10">
        <v>303.81030235415437</v>
      </c>
      <c r="H354" s="10">
        <v>5167.813547023813</v>
      </c>
      <c r="J354" s="10">
        <v>47.548127357702214</v>
      </c>
      <c r="K354" s="10">
        <v>48.547320179937152</v>
      </c>
      <c r="L354" s="10">
        <v>276.59001002062251</v>
      </c>
      <c r="M354" s="10">
        <v>282.40236832099055</v>
      </c>
      <c r="N354" s="10">
        <v>4386.7197225921245</v>
      </c>
    </row>
  </sheetData>
  <conditionalFormatting sqref="E8:E198">
    <cfRule type="cellIs" dxfId="9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A7B00-CB26-4D5A-B5EF-32B8EF8B1D99}">
  <sheetPr codeName="Sheet11">
    <tabColor theme="6" tint="0.79998168889431442"/>
  </sheetPr>
  <dimension ref="A1:AF354"/>
  <sheetViews>
    <sheetView topLeftCell="M1" zoomScale="70" zoomScaleNormal="70" workbookViewId="0">
      <selection activeCell="U15" sqref="U15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43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/>
      <c r="V7" s="39">
        <v>4</v>
      </c>
      <c r="W7" s="39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35">
      <c r="B8" s="37">
        <v>4</v>
      </c>
      <c r="C8" s="24"/>
      <c r="D8" s="9">
        <v>0.66124862364955883</v>
      </c>
      <c r="E8" s="9">
        <v>0.68274004795840137</v>
      </c>
      <c r="F8" s="9">
        <v>210.35649417807946</v>
      </c>
      <c r="G8" s="9">
        <v>217.19334874505029</v>
      </c>
      <c r="H8" s="9">
        <v>94.350035429155795</v>
      </c>
      <c r="I8" s="24"/>
      <c r="J8" s="9">
        <v>0.77335792718816221</v>
      </c>
      <c r="K8" s="9">
        <v>0.684550577445738</v>
      </c>
      <c r="L8" s="22">
        <v>149.68036753113441</v>
      </c>
      <c r="M8" s="22">
        <v>217.76931461014374</v>
      </c>
      <c r="N8" s="22">
        <v>1227.9156363636357</v>
      </c>
      <c r="O8" s="21"/>
      <c r="P8" s="42">
        <v>2</v>
      </c>
      <c r="Q8" s="39">
        <v>25</v>
      </c>
      <c r="R8" s="39"/>
      <c r="S8" s="39"/>
      <c r="T8" s="39"/>
      <c r="U8" s="39"/>
      <c r="V8" s="39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35">
      <c r="B9" s="37">
        <v>5</v>
      </c>
      <c r="C9" s="24"/>
      <c r="D9" s="9">
        <v>0.84521441142886067</v>
      </c>
      <c r="E9" s="9">
        <v>0.87208059238801205</v>
      </c>
      <c r="F9" s="9">
        <v>215.10377072474995</v>
      </c>
      <c r="G9" s="9">
        <v>221.94110898016064</v>
      </c>
      <c r="H9" s="9">
        <v>117.94588486190105</v>
      </c>
      <c r="I9" s="24"/>
      <c r="J9" s="9">
        <v>0.96669740898520262</v>
      </c>
      <c r="K9" s="9">
        <v>0.8556882218071723</v>
      </c>
      <c r="L9" s="22">
        <v>149.68036753113441</v>
      </c>
      <c r="M9" s="22">
        <v>217.76931461014368</v>
      </c>
      <c r="N9" s="22">
        <v>1534.8945454545449</v>
      </c>
      <c r="O9" s="21"/>
      <c r="P9" s="42">
        <v>3</v>
      </c>
      <c r="Q9" s="39">
        <v>35</v>
      </c>
      <c r="R9" s="39"/>
      <c r="S9" s="39"/>
      <c r="T9" s="39"/>
      <c r="U9" s="39"/>
      <c r="V9" s="39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35">
      <c r="B10" s="37">
        <v>6</v>
      </c>
      <c r="C10" s="24"/>
      <c r="D10" s="9">
        <v>1.0115590345795282</v>
      </c>
      <c r="E10" s="9">
        <v>1.0437985786545529</v>
      </c>
      <c r="F10" s="9">
        <v>214.5315237042451</v>
      </c>
      <c r="G10" s="9">
        <v>221.3688888777173</v>
      </c>
      <c r="H10" s="9">
        <v>141.53561883446216</v>
      </c>
      <c r="I10" s="24"/>
      <c r="J10" s="9">
        <v>1.1600368907822436</v>
      </c>
      <c r="K10" s="9">
        <v>1.0268258661686069</v>
      </c>
      <c r="L10" s="22">
        <v>149.68036753113444</v>
      </c>
      <c r="M10" s="22">
        <v>217.76931461014371</v>
      </c>
      <c r="N10" s="22">
        <v>1841.8734545454552</v>
      </c>
      <c r="O10" s="21"/>
      <c r="P10" s="43"/>
      <c r="Q10" s="39">
        <v>50</v>
      </c>
      <c r="R10" s="39"/>
      <c r="S10" s="39"/>
      <c r="T10" s="39"/>
      <c r="U10" s="39"/>
      <c r="V10" s="26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" thickBot="1" x14ac:dyDescent="0.4">
      <c r="B11" s="37">
        <v>7</v>
      </c>
      <c r="C11" s="21"/>
      <c r="D11" s="9">
        <v>1.1793792773068741</v>
      </c>
      <c r="E11" s="9">
        <v>1.2169924466235138</v>
      </c>
      <c r="F11" s="9">
        <v>214.39101827975423</v>
      </c>
      <c r="G11" s="9">
        <v>221.22845033039806</v>
      </c>
      <c r="H11" s="9">
        <v>165.12650313348442</v>
      </c>
      <c r="I11" s="24"/>
      <c r="J11" s="9">
        <v>1.3533763725792829</v>
      </c>
      <c r="K11" s="9">
        <v>1.1979635105300419</v>
      </c>
      <c r="L11" s="22">
        <v>149.68036753113446</v>
      </c>
      <c r="M11" s="22">
        <v>217.76931461014388</v>
      </c>
      <c r="N11" s="22">
        <v>2148.8523636363625</v>
      </c>
      <c r="O11" s="21"/>
      <c r="P11" s="43"/>
      <c r="Q11" s="39">
        <v>75</v>
      </c>
      <c r="R11" s="39"/>
      <c r="S11" s="39"/>
      <c r="T11" s="39"/>
      <c r="U11" s="39">
        <v>4</v>
      </c>
      <c r="V11" s="26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" thickBot="1" x14ac:dyDescent="0.4">
      <c r="B12" s="37">
        <v>8</v>
      </c>
      <c r="C12" s="21"/>
      <c r="D12" s="9">
        <v>1.3471385056029579</v>
      </c>
      <c r="E12" s="9">
        <v>1.3901246931331797</v>
      </c>
      <c r="F12" s="9">
        <v>214.27593425216526</v>
      </c>
      <c r="G12" s="9">
        <v>221.11331990677124</v>
      </c>
      <c r="H12" s="9">
        <v>188.71472351859705</v>
      </c>
      <c r="I12" s="24"/>
      <c r="J12" s="9">
        <v>1.5467158543763244</v>
      </c>
      <c r="K12" s="9">
        <v>1.369101154891476</v>
      </c>
      <c r="L12" s="22">
        <v>149.68036753113441</v>
      </c>
      <c r="M12" s="22">
        <v>217.76931461014374</v>
      </c>
      <c r="N12" s="22">
        <v>2455.8312727272714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9</v>
      </c>
      <c r="C13" s="21"/>
      <c r="D13" s="9">
        <v>1.5127300257986704</v>
      </c>
      <c r="E13" s="9">
        <v>1.5610896592213164</v>
      </c>
      <c r="F13" s="9">
        <v>213.87993931080624</v>
      </c>
      <c r="G13" s="9">
        <v>220.7173493477145</v>
      </c>
      <c r="H13" s="9">
        <v>212.30482075214618</v>
      </c>
      <c r="I13" s="24"/>
      <c r="J13" s="9">
        <v>1.7400553361733633</v>
      </c>
      <c r="K13" s="9">
        <v>1.540238799252911</v>
      </c>
      <c r="L13" s="22">
        <v>149.68036753113446</v>
      </c>
      <c r="M13" s="22">
        <v>217.76931461014382</v>
      </c>
      <c r="N13" s="22">
        <v>2762.810181818184</v>
      </c>
      <c r="O13" s="21"/>
      <c r="P13" s="21"/>
      <c r="Q13" s="39">
        <v>10</v>
      </c>
    </row>
    <row r="14" spans="1:29" x14ac:dyDescent="0.35">
      <c r="B14" s="37">
        <v>10</v>
      </c>
      <c r="C14" s="21"/>
      <c r="D14" s="9">
        <v>1.6830975930772363</v>
      </c>
      <c r="E14" s="9">
        <v>1.7368306034118464</v>
      </c>
      <c r="F14" s="9">
        <v>214.1708860338903</v>
      </c>
      <c r="G14" s="9">
        <v>221.00830679901136</v>
      </c>
      <c r="H14" s="9">
        <v>235.8946152682052</v>
      </c>
      <c r="I14" s="24"/>
      <c r="J14" s="9">
        <v>1.9333948179704052</v>
      </c>
      <c r="K14" s="9">
        <v>1.7113764436143446</v>
      </c>
      <c r="L14" s="22">
        <v>149.68036753113441</v>
      </c>
      <c r="M14" s="22">
        <v>217.76931461014368</v>
      </c>
      <c r="N14" s="22">
        <v>3069.7890909090897</v>
      </c>
      <c r="O14" s="21"/>
      <c r="P14" s="21"/>
      <c r="Q14" s="39">
        <v>25</v>
      </c>
    </row>
    <row r="15" spans="1:29" x14ac:dyDescent="0.35">
      <c r="B15" s="37">
        <v>11</v>
      </c>
      <c r="C15" s="21"/>
      <c r="D15" s="9">
        <v>1.8456265491523385</v>
      </c>
      <c r="E15" s="9">
        <v>1.9047329226028227</v>
      </c>
      <c r="F15" s="9">
        <v>213.50216245519042</v>
      </c>
      <c r="G15" s="9">
        <v>220.33959040200787</v>
      </c>
      <c r="H15" s="9">
        <v>259.48434924076673</v>
      </c>
      <c r="I15" s="24"/>
      <c r="J15" s="9">
        <v>2.1267342997674463</v>
      </c>
      <c r="K15" s="9">
        <v>1.8825140879757796</v>
      </c>
      <c r="L15" s="22">
        <v>149.68036753113446</v>
      </c>
      <c r="M15" s="22">
        <v>217.76931461014374</v>
      </c>
      <c r="N15" s="22">
        <v>3376.7679999999978</v>
      </c>
      <c r="O15" s="21"/>
      <c r="P15" s="21"/>
      <c r="Q15" s="39">
        <v>35</v>
      </c>
    </row>
    <row r="16" spans="1:29" x14ac:dyDescent="0.35">
      <c r="B16" s="37">
        <v>12</v>
      </c>
      <c r="C16" s="21"/>
      <c r="D16" s="9">
        <v>2.0166540387883498</v>
      </c>
      <c r="E16" s="9">
        <v>2.0811343271983738</v>
      </c>
      <c r="F16" s="9">
        <v>213.84607765646467</v>
      </c>
      <c r="G16" s="9">
        <v>220.6835701055542</v>
      </c>
      <c r="H16" s="9">
        <v>283.07650495324521</v>
      </c>
      <c r="I16" s="24"/>
      <c r="J16" s="9">
        <v>2.3200737815644872</v>
      </c>
      <c r="K16" s="9">
        <v>2.0536517323372139</v>
      </c>
      <c r="L16" s="22">
        <v>149.68036753113444</v>
      </c>
      <c r="M16" s="22">
        <v>217.76931461014371</v>
      </c>
      <c r="N16" s="22">
        <v>3683.7469090909103</v>
      </c>
      <c r="O16" s="21"/>
      <c r="P16" s="21"/>
      <c r="Q16" s="39">
        <v>50</v>
      </c>
    </row>
    <row r="17" spans="2:29" ht="15" thickBot="1" x14ac:dyDescent="0.4">
      <c r="B17" s="37">
        <v>13</v>
      </c>
      <c r="C17" s="21"/>
      <c r="D17" s="9">
        <v>2.1820862314194653</v>
      </c>
      <c r="E17" s="9">
        <v>2.2519398829453627</v>
      </c>
      <c r="F17" s="9">
        <v>213.58939772608147</v>
      </c>
      <c r="G17" s="9">
        <v>220.4268907378395</v>
      </c>
      <c r="H17" s="9">
        <v>306.66623892580611</v>
      </c>
      <c r="I17" s="24"/>
      <c r="J17" s="9">
        <v>2.5134132633615249</v>
      </c>
      <c r="K17" s="9">
        <v>2.2247893766986495</v>
      </c>
      <c r="L17" s="22">
        <v>149.68036753113444</v>
      </c>
      <c r="M17" s="22">
        <v>217.76931461014385</v>
      </c>
      <c r="N17" s="22">
        <v>3990.7258181818179</v>
      </c>
      <c r="O17" s="21"/>
      <c r="P17" s="21"/>
      <c r="Q17" s="39">
        <v>75</v>
      </c>
    </row>
    <row r="18" spans="2:29" ht="15" thickBot="1" x14ac:dyDescent="0.4">
      <c r="B18" s="37">
        <v>14</v>
      </c>
      <c r="C18" s="21"/>
      <c r="D18" s="9">
        <v>2.3492777563984411</v>
      </c>
      <c r="E18" s="9">
        <v>2.4245045089144699</v>
      </c>
      <c r="F18" s="9">
        <v>213.52929464996231</v>
      </c>
      <c r="G18" s="9">
        <v>220.36676431901515</v>
      </c>
      <c r="H18" s="9">
        <v>330.25482257190714</v>
      </c>
      <c r="I18" s="24"/>
      <c r="J18" s="9">
        <v>2.7067527451585658</v>
      </c>
      <c r="K18" s="9">
        <v>2.3959270210600838</v>
      </c>
      <c r="L18" s="22">
        <v>149.68036753113446</v>
      </c>
      <c r="M18" s="22">
        <v>217.76931461014388</v>
      </c>
      <c r="N18" s="22">
        <v>4297.704727272725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2.5168153795768418</v>
      </c>
      <c r="E19" s="9">
        <v>2.5974161160328708</v>
      </c>
      <c r="F19" s="9">
        <v>213.50656553122744</v>
      </c>
      <c r="G19" s="9">
        <v>220.3440898723683</v>
      </c>
      <c r="H19" s="9">
        <v>353.84728100187533</v>
      </c>
      <c r="I19" s="24"/>
      <c r="J19" s="9">
        <v>2.900092226955608</v>
      </c>
      <c r="K19" s="9">
        <v>2.567064665421519</v>
      </c>
      <c r="L19" s="22">
        <v>149.68036753113441</v>
      </c>
      <c r="M19" s="22">
        <v>217.76931461014388</v>
      </c>
      <c r="N19" s="22">
        <v>4604.6836363636376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1.8814364679638087</v>
      </c>
      <c r="E20" s="9">
        <v>1.9351757018133444</v>
      </c>
      <c r="F20" s="9">
        <v>239.40912102640675</v>
      </c>
      <c r="G20" s="9">
        <v>246.24733372166386</v>
      </c>
      <c r="H20" s="9">
        <v>235.92192687010061</v>
      </c>
      <c r="I20" s="24"/>
      <c r="J20" s="9">
        <v>1.9333948179704052</v>
      </c>
      <c r="K20" s="9">
        <v>1.7113764436143446</v>
      </c>
      <c r="L20" s="22">
        <v>149.68036753113441</v>
      </c>
      <c r="M20" s="22">
        <v>217.76931461014368</v>
      </c>
      <c r="N20" s="22">
        <v>3069.7890909090897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1.9985579189321458</v>
      </c>
      <c r="E21" s="9">
        <v>2.0556556817061784</v>
      </c>
      <c r="F21" s="9">
        <v>239.35303268745696</v>
      </c>
      <c r="G21" s="9">
        <v>246.19122464085095</v>
      </c>
      <c r="H21" s="9">
        <v>250.66628725851132</v>
      </c>
      <c r="I21" s="24"/>
      <c r="J21" s="9">
        <v>2.0542319940935547</v>
      </c>
      <c r="K21" s="9">
        <v>1.8183374713402416</v>
      </c>
      <c r="L21" s="22">
        <v>149.68036753113444</v>
      </c>
      <c r="M21" s="22">
        <v>217.76931461014377</v>
      </c>
      <c r="N21" s="22">
        <v>3261.6509090909117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2.1150013266990939</v>
      </c>
      <c r="E22" s="9">
        <v>2.1754582717364008</v>
      </c>
      <c r="F22" s="9">
        <v>239.22648334178353</v>
      </c>
      <c r="G22" s="9">
        <v>246.06473075670823</v>
      </c>
      <c r="H22" s="9">
        <v>265.41351479334759</v>
      </c>
      <c r="I22" s="24"/>
      <c r="J22" s="9">
        <v>2.1750691702167035</v>
      </c>
      <c r="K22" s="9">
        <v>1.9252984990661379</v>
      </c>
      <c r="L22" s="22">
        <v>149.68036753113441</v>
      </c>
      <c r="M22" s="22">
        <v>217.76931461014371</v>
      </c>
      <c r="N22" s="22">
        <v>3453.5127272727236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2.2335756265966249</v>
      </c>
      <c r="E23" s="9">
        <v>2.2973913258476646</v>
      </c>
      <c r="F23" s="9">
        <v>239.34159339465316</v>
      </c>
      <c r="G23" s="9">
        <v>246.17984456486801</v>
      </c>
      <c r="H23" s="9">
        <v>280.15886385293982</v>
      </c>
      <c r="I23" s="24"/>
      <c r="J23" s="9">
        <v>2.2959063463398572</v>
      </c>
      <c r="K23" s="9">
        <v>2.0322595267920351</v>
      </c>
      <c r="L23" s="22">
        <v>149.68036753113441</v>
      </c>
      <c r="M23" s="22">
        <v>217.76931461014382</v>
      </c>
      <c r="N23" s="22">
        <v>3645.3745454545437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2.3491873327769444</v>
      </c>
      <c r="E24" s="9">
        <v>2.4163617862417142</v>
      </c>
      <c r="F24" s="9">
        <v>239.14360502437788</v>
      </c>
      <c r="G24" s="9">
        <v>245.98185957435368</v>
      </c>
      <c r="H24" s="9">
        <v>294.90421291253119</v>
      </c>
      <c r="I24" s="24"/>
      <c r="J24" s="9">
        <v>2.4167435224630047</v>
      </c>
      <c r="K24" s="9">
        <v>2.1392205545179319</v>
      </c>
      <c r="L24" s="22">
        <v>149.68036753113441</v>
      </c>
      <c r="M24" s="22">
        <v>217.76931461014377</v>
      </c>
      <c r="N24" s="22">
        <v>3837.2363636363652</v>
      </c>
      <c r="O24" s="21"/>
    </row>
    <row r="25" spans="2:29" x14ac:dyDescent="0.35">
      <c r="B25" s="37">
        <v>21</v>
      </c>
      <c r="C25" s="21"/>
      <c r="D25" s="9">
        <v>2.4688070645567741</v>
      </c>
      <c r="E25" s="9">
        <v>2.5393407002848183</v>
      </c>
      <c r="F25" s="9">
        <v>239.35305435820663</v>
      </c>
      <c r="G25" s="9">
        <v>246.19135346584764</v>
      </c>
      <c r="H25" s="9">
        <v>309.65144044736803</v>
      </c>
      <c r="I25" s="24"/>
      <c r="J25" s="9">
        <v>2.5375806985861562</v>
      </c>
      <c r="K25" s="9">
        <v>2.2461815822438269</v>
      </c>
      <c r="L25" s="22">
        <v>149.68036753113441</v>
      </c>
      <c r="M25" s="22">
        <v>217.76931461014357</v>
      </c>
      <c r="N25" s="22">
        <v>4029.0981818181854</v>
      </c>
      <c r="O25" s="21"/>
    </row>
    <row r="26" spans="2:29" x14ac:dyDescent="0.35">
      <c r="B26" s="37">
        <v>22</v>
      </c>
      <c r="C26" s="21"/>
      <c r="D26" s="9">
        <v>2.5858442917331357</v>
      </c>
      <c r="E26" s="9">
        <v>2.6597366816749113</v>
      </c>
      <c r="F26" s="9">
        <v>239.30446744429253</v>
      </c>
      <c r="G26" s="9">
        <v>246.14276744546967</v>
      </c>
      <c r="H26" s="9">
        <v>324.39678950695946</v>
      </c>
      <c r="I26" s="24"/>
      <c r="J26" s="9">
        <v>2.6584178747093081</v>
      </c>
      <c r="K26" s="9">
        <v>2.3531426099697246</v>
      </c>
      <c r="L26" s="22">
        <v>149.68036753113438</v>
      </c>
      <c r="M26" s="22">
        <v>217.76931461014374</v>
      </c>
      <c r="N26" s="22">
        <v>4220.9599999999973</v>
      </c>
      <c r="O26" s="21"/>
    </row>
    <row r="27" spans="2:29" x14ac:dyDescent="0.35">
      <c r="B27" s="37">
        <v>23</v>
      </c>
      <c r="C27" s="21"/>
      <c r="D27" s="9">
        <v>2.6992914202099163</v>
      </c>
      <c r="E27" s="9">
        <v>2.7765423953984976</v>
      </c>
      <c r="F27" s="9">
        <v>238.94230856988148</v>
      </c>
      <c r="G27" s="9">
        <v>245.78059442987905</v>
      </c>
      <c r="H27" s="9">
        <v>339.14139706316598</v>
      </c>
      <c r="I27" s="24"/>
      <c r="J27" s="9">
        <v>2.7792550508324552</v>
      </c>
      <c r="K27" s="9">
        <v>2.4601036376956209</v>
      </c>
      <c r="L27" s="22">
        <v>149.68036753113438</v>
      </c>
      <c r="M27" s="22">
        <v>217.76931461014371</v>
      </c>
      <c r="N27" s="22">
        <v>4412.8218181818174</v>
      </c>
      <c r="O27" s="21"/>
    </row>
    <row r="28" spans="2:29" x14ac:dyDescent="0.35">
      <c r="B28" s="37">
        <v>24</v>
      </c>
      <c r="C28" s="21"/>
      <c r="D28" s="9">
        <v>2.818396349577251</v>
      </c>
      <c r="E28" s="9">
        <v>2.8990064507067981</v>
      </c>
      <c r="F28" s="9">
        <v>239.09029235396699</v>
      </c>
      <c r="G28" s="9">
        <v>245.92861111940152</v>
      </c>
      <c r="H28" s="9">
        <v>353.88837743020639</v>
      </c>
      <c r="I28" s="24"/>
      <c r="J28" s="9">
        <v>2.900092226955608</v>
      </c>
      <c r="K28" s="9">
        <v>2.567064665421519</v>
      </c>
      <c r="L28" s="22">
        <v>149.68036753113441</v>
      </c>
      <c r="M28" s="22">
        <v>217.76931461014388</v>
      </c>
      <c r="N28" s="22">
        <v>4604.6836363636376</v>
      </c>
      <c r="O28" s="21"/>
    </row>
    <row r="29" spans="2:29" x14ac:dyDescent="0.35">
      <c r="B29" s="37">
        <v>25</v>
      </c>
      <c r="C29" s="21"/>
      <c r="D29" s="9">
        <v>2.9337423708225758</v>
      </c>
      <c r="E29" s="9">
        <v>3.017711282488162</v>
      </c>
      <c r="F29" s="9">
        <v>238.92031664990819</v>
      </c>
      <c r="G29" s="9">
        <v>245.75864000216117</v>
      </c>
      <c r="H29" s="9">
        <v>368.63397365759408</v>
      </c>
      <c r="I29" s="24"/>
      <c r="J29" s="9">
        <v>3.0209294030787599</v>
      </c>
      <c r="K29" s="9">
        <v>2.674025693147414</v>
      </c>
      <c r="L29" s="22">
        <v>149.68036753113444</v>
      </c>
      <c r="M29" s="22">
        <v>217.76931461014368</v>
      </c>
      <c r="N29" s="22">
        <v>4796.5454545454522</v>
      </c>
      <c r="O29" s="21"/>
    </row>
    <row r="30" spans="2:29" x14ac:dyDescent="0.35">
      <c r="B30" s="37">
        <v>26</v>
      </c>
      <c r="C30" s="21"/>
      <c r="D30" s="9">
        <v>3.0521886309175175</v>
      </c>
      <c r="E30" s="9">
        <v>3.1395162967968337</v>
      </c>
      <c r="F30" s="9">
        <v>239.00618482890638</v>
      </c>
      <c r="G30" s="9">
        <v>245.84450800474315</v>
      </c>
      <c r="H30" s="9">
        <v>383.37932271718563</v>
      </c>
      <c r="I30" s="24"/>
      <c r="J30" s="9">
        <v>3.1417665792019069</v>
      </c>
      <c r="K30" s="9">
        <v>2.7809867208733094</v>
      </c>
      <c r="L30" s="22">
        <v>149.68036753113441</v>
      </c>
      <c r="M30" s="22">
        <v>217.76931461014362</v>
      </c>
      <c r="N30" s="22">
        <v>4988.4072727272724</v>
      </c>
      <c r="O30" s="21"/>
    </row>
    <row r="31" spans="2:29" x14ac:dyDescent="0.35">
      <c r="B31" s="37">
        <v>27</v>
      </c>
      <c r="C31" s="21"/>
      <c r="D31" s="9">
        <v>3.1693605464252799</v>
      </c>
      <c r="E31" s="9">
        <v>3.2600473945678732</v>
      </c>
      <c r="F31" s="9">
        <v>238.98959885345522</v>
      </c>
      <c r="G31" s="9">
        <v>245.82795414355559</v>
      </c>
      <c r="H31" s="9">
        <v>398.1265502520223</v>
      </c>
      <c r="I31" s="24"/>
      <c r="J31" s="9">
        <v>3.2626037553250598</v>
      </c>
      <c r="K31" s="9">
        <v>2.8879477485992076</v>
      </c>
      <c r="L31" s="22">
        <v>149.68036753113446</v>
      </c>
      <c r="M31" s="22">
        <v>217.76931461014374</v>
      </c>
      <c r="N31" s="22">
        <v>5180.2690909090934</v>
      </c>
      <c r="O31" s="21"/>
    </row>
    <row r="32" spans="2:29" x14ac:dyDescent="0.35">
      <c r="B32" s="37">
        <v>28</v>
      </c>
      <c r="C32" s="21"/>
      <c r="D32" s="9">
        <v>3.2854690176977037</v>
      </c>
      <c r="E32" s="9">
        <v>3.3795146200540263</v>
      </c>
      <c r="F32" s="9">
        <v>238.89687118778028</v>
      </c>
      <c r="G32" s="9">
        <v>245.73522517342815</v>
      </c>
      <c r="H32" s="9">
        <v>412.87189931161447</v>
      </c>
      <c r="I32" s="24"/>
      <c r="J32" s="9">
        <v>3.3834409314482055</v>
      </c>
      <c r="K32" s="9">
        <v>2.9949087763251048</v>
      </c>
      <c r="L32" s="22">
        <v>149.68036753113438</v>
      </c>
      <c r="M32" s="22">
        <v>217.76931461014377</v>
      </c>
      <c r="N32" s="22">
        <v>5372.130909090909</v>
      </c>
      <c r="O32" s="21"/>
    </row>
    <row r="33" spans="2:15" x14ac:dyDescent="0.35">
      <c r="B33" s="37">
        <v>29</v>
      </c>
      <c r="C33" s="21"/>
      <c r="D33" s="9">
        <v>3.4039806759748026</v>
      </c>
      <c r="E33" s="9">
        <v>3.5013854718588617</v>
      </c>
      <c r="F33" s="9">
        <v>238.97925624895723</v>
      </c>
      <c r="G33" s="9">
        <v>245.81763986251516</v>
      </c>
      <c r="H33" s="9">
        <v>427.61917628000924</v>
      </c>
      <c r="I33" s="24"/>
      <c r="J33" s="9">
        <v>3.5042781075713578</v>
      </c>
      <c r="K33" s="9">
        <v>3.1018698040510007</v>
      </c>
      <c r="L33" s="22">
        <v>149.68036753113449</v>
      </c>
      <c r="M33" s="22">
        <v>217.76931461014382</v>
      </c>
      <c r="N33" s="22">
        <v>5563.9927272727309</v>
      </c>
      <c r="O33" s="21"/>
    </row>
    <row r="34" spans="2:15" x14ac:dyDescent="0.35">
      <c r="B34" s="37">
        <v>30</v>
      </c>
      <c r="C34" s="21"/>
      <c r="D34" s="9">
        <v>3.5166564257687054</v>
      </c>
      <c r="E34" s="9">
        <v>3.6174197393128016</v>
      </c>
      <c r="F34" s="9">
        <v>238.66009138753336</v>
      </c>
      <c r="G34" s="9">
        <v>245.49845678562252</v>
      </c>
      <c r="H34" s="9">
        <v>442.36348723486128</v>
      </c>
      <c r="I34" s="24"/>
      <c r="J34" s="9">
        <v>3.6251152836945124</v>
      </c>
      <c r="K34" s="9">
        <v>3.208830831776897</v>
      </c>
      <c r="L34" s="22">
        <v>149.68036753113452</v>
      </c>
      <c r="M34" s="22">
        <v>217.76931461014377</v>
      </c>
      <c r="N34" s="22">
        <v>5755.8545454545429</v>
      </c>
      <c r="O34" s="21"/>
    </row>
    <row r="35" spans="2:15" x14ac:dyDescent="0.35">
      <c r="B35" s="37">
        <v>31</v>
      </c>
      <c r="C35" s="21"/>
      <c r="D35" s="9">
        <v>3.6332440563860273</v>
      </c>
      <c r="E35" s="9">
        <v>3.7373661241438545</v>
      </c>
      <c r="F35" s="9">
        <v>238.61843610690511</v>
      </c>
      <c r="G35" s="9">
        <v>245.45680000071511</v>
      </c>
      <c r="H35" s="9">
        <v>457.10883629445277</v>
      </c>
      <c r="I35" s="24"/>
      <c r="J35" s="9">
        <v>3.7459524598176577</v>
      </c>
      <c r="K35" s="9">
        <v>3.3157918595027938</v>
      </c>
      <c r="L35" s="22">
        <v>149.68036753113446</v>
      </c>
      <c r="M35" s="22">
        <v>217.76931461014371</v>
      </c>
      <c r="N35" s="22">
        <v>5947.7163636363584</v>
      </c>
      <c r="O35" s="21"/>
    </row>
    <row r="36" spans="2:15" x14ac:dyDescent="0.35">
      <c r="B36" s="37">
        <v>32</v>
      </c>
      <c r="C36" s="21"/>
      <c r="D36" s="9">
        <v>3.7501378926300548</v>
      </c>
      <c r="E36" s="9">
        <v>3.8576192102379263</v>
      </c>
      <c r="F36" s="9">
        <v>238.59886631570626</v>
      </c>
      <c r="G36" s="9">
        <v>245.4372603336316</v>
      </c>
      <c r="H36" s="9">
        <v>471.85636043064392</v>
      </c>
      <c r="I36" s="24"/>
      <c r="J36" s="9">
        <v>3.8667896359408105</v>
      </c>
      <c r="K36" s="9">
        <v>3.4227528872286892</v>
      </c>
      <c r="L36" s="22">
        <v>149.68036753113444</v>
      </c>
      <c r="M36" s="22">
        <v>217.76931461014368</v>
      </c>
      <c r="N36" s="22">
        <v>6139.5781818181795</v>
      </c>
      <c r="O36" s="21"/>
    </row>
    <row r="37" spans="2:15" x14ac:dyDescent="0.35">
      <c r="B37" s="37">
        <v>33</v>
      </c>
      <c r="C37" s="21"/>
      <c r="D37" s="9">
        <v>3.8692255089228427</v>
      </c>
      <c r="E37" s="9">
        <v>3.9800655807444456</v>
      </c>
      <c r="F37" s="9">
        <v>238.71583007912218</v>
      </c>
      <c r="G37" s="9">
        <v>245.55422181666904</v>
      </c>
      <c r="H37" s="9">
        <v>486.60170949023524</v>
      </c>
      <c r="I37" s="24"/>
      <c r="J37" s="9">
        <v>3.9876268120639633</v>
      </c>
      <c r="K37" s="9">
        <v>3.5297139149545878</v>
      </c>
      <c r="L37" s="22">
        <v>149.68036753113449</v>
      </c>
      <c r="M37" s="22">
        <v>217.76931461014385</v>
      </c>
      <c r="N37" s="22">
        <v>6331.4400000000014</v>
      </c>
      <c r="O37" s="21"/>
    </row>
    <row r="38" spans="2:15" x14ac:dyDescent="0.35">
      <c r="B38" s="37">
        <v>34</v>
      </c>
      <c r="D38" s="9">
        <v>3.9838738919444046</v>
      </c>
      <c r="E38" s="9">
        <v>4.0980731460292805</v>
      </c>
      <c r="F38" s="9">
        <v>238.56008596207465</v>
      </c>
      <c r="G38" s="9">
        <v>245.39850118560375</v>
      </c>
      <c r="H38" s="9">
        <v>501.34893702507213</v>
      </c>
      <c r="I38" s="24"/>
      <c r="J38" s="9">
        <v>4.1084639881871095</v>
      </c>
      <c r="K38" s="9">
        <v>3.6366749426804836</v>
      </c>
      <c r="L38" s="22">
        <v>149.68036753113444</v>
      </c>
      <c r="M38" s="22">
        <v>217.76931461014379</v>
      </c>
      <c r="N38" s="22">
        <v>6523.3018181818234</v>
      </c>
    </row>
    <row r="39" spans="2:15" x14ac:dyDescent="0.35">
      <c r="B39" s="37">
        <v>35</v>
      </c>
      <c r="D39" s="9">
        <v>4.1010550965054975</v>
      </c>
      <c r="E39" s="9">
        <v>4.218613544118111</v>
      </c>
      <c r="F39" s="9">
        <v>238.56057709785628</v>
      </c>
      <c r="G39" s="9">
        <v>245.39901512057153</v>
      </c>
      <c r="H39" s="9">
        <v>516.09621399346702</v>
      </c>
      <c r="I39" s="24"/>
      <c r="J39" s="9">
        <v>4.2293011643102627</v>
      </c>
      <c r="K39" s="9">
        <v>3.74363597040638</v>
      </c>
      <c r="L39" s="22">
        <v>149.68036753113452</v>
      </c>
      <c r="M39" s="22">
        <v>217.76931461014379</v>
      </c>
      <c r="N39" s="22">
        <v>6715.1636363636399</v>
      </c>
    </row>
    <row r="40" spans="2:15" x14ac:dyDescent="0.35">
      <c r="B40" s="37">
        <v>36</v>
      </c>
      <c r="D40" s="9">
        <v>4.221694553565027</v>
      </c>
      <c r="E40" s="9">
        <v>4.3426121947053771</v>
      </c>
      <c r="F40" s="9">
        <v>238.7566213418761</v>
      </c>
      <c r="G40" s="9">
        <v>245.5950808971559</v>
      </c>
      <c r="H40" s="9">
        <v>530.84349096186179</v>
      </c>
      <c r="I40" s="24"/>
      <c r="J40" s="9">
        <v>4.350138340433408</v>
      </c>
      <c r="K40" s="9">
        <v>3.8505969981322763</v>
      </c>
      <c r="L40" s="22">
        <v>149.68036753113444</v>
      </c>
      <c r="M40" s="22">
        <v>217.76931461014371</v>
      </c>
      <c r="N40" s="22">
        <v>6907.0254545454472</v>
      </c>
    </row>
    <row r="41" spans="2:15" x14ac:dyDescent="0.35">
      <c r="B41" s="37">
        <v>37</v>
      </c>
      <c r="D41" s="9">
        <v>4.3327476438735308</v>
      </c>
      <c r="E41" s="9">
        <v>4.4570238026739188</v>
      </c>
      <c r="F41" s="9">
        <v>238.41456742266044</v>
      </c>
      <c r="G41" s="9">
        <v>245.25301015616236</v>
      </c>
      <c r="H41" s="9">
        <v>545.58780191671394</v>
      </c>
      <c r="I41" s="24"/>
      <c r="J41" s="9">
        <v>4.4709755165565621</v>
      </c>
      <c r="K41" s="9">
        <v>3.9575580258581726</v>
      </c>
      <c r="L41" s="22">
        <v>149.68036753113446</v>
      </c>
      <c r="M41" s="22">
        <v>217.76931461014382</v>
      </c>
      <c r="N41" s="22">
        <v>7098.8872727272692</v>
      </c>
    </row>
    <row r="42" spans="2:15" x14ac:dyDescent="0.35">
      <c r="B42" s="37">
        <v>38</v>
      </c>
      <c r="D42" s="9">
        <v>4.4525360727208145</v>
      </c>
      <c r="E42" s="9">
        <v>4.5801714250489365</v>
      </c>
      <c r="F42" s="9">
        <v>238.55853941153077</v>
      </c>
      <c r="G42" s="9">
        <v>245.39700242033615</v>
      </c>
      <c r="H42" s="9">
        <v>560.33507888511042</v>
      </c>
      <c r="I42" s="24"/>
      <c r="J42" s="9">
        <v>4.5918126926797145</v>
      </c>
      <c r="K42" s="9">
        <v>4.0645190535840712</v>
      </c>
      <c r="L42" s="22">
        <v>149.68036753113446</v>
      </c>
      <c r="M42" s="22">
        <v>217.76931461014385</v>
      </c>
      <c r="N42" s="22">
        <v>7290.7490909090875</v>
      </c>
    </row>
    <row r="43" spans="2:15" x14ac:dyDescent="0.35">
      <c r="B43" s="37">
        <v>39</v>
      </c>
      <c r="D43" s="9">
        <v>4.5685384564988567</v>
      </c>
      <c r="E43" s="9">
        <v>4.699533058677023</v>
      </c>
      <c r="F43" s="9">
        <v>238.49748028268584</v>
      </c>
      <c r="G43" s="9">
        <v>245.33596546730396</v>
      </c>
      <c r="H43" s="9">
        <v>575.08260302129997</v>
      </c>
      <c r="I43" s="24"/>
      <c r="J43" s="9">
        <v>4.7126498688028633</v>
      </c>
      <c r="K43" s="9">
        <v>4.1714800813099666</v>
      </c>
      <c r="L43" s="22">
        <v>149.68036753113452</v>
      </c>
      <c r="M43" s="22">
        <v>217.76931461014385</v>
      </c>
      <c r="N43" s="22">
        <v>7482.6109090909085</v>
      </c>
    </row>
    <row r="44" spans="2:15" x14ac:dyDescent="0.35">
      <c r="B44" s="37">
        <v>40</v>
      </c>
      <c r="D44" s="9">
        <v>4.6845060721069869</v>
      </c>
      <c r="E44" s="9">
        <v>4.818859360912116</v>
      </c>
      <c r="F44" s="9">
        <v>238.43770443755901</v>
      </c>
      <c r="G44" s="9">
        <v>245.27618202158374</v>
      </c>
      <c r="H44" s="9">
        <v>589.82765547953761</v>
      </c>
      <c r="I44" s="24"/>
      <c r="J44" s="9">
        <v>4.8334870449260121</v>
      </c>
      <c r="K44" s="9">
        <v>4.2784411090358647</v>
      </c>
      <c r="L44" s="22">
        <v>149.68036753113441</v>
      </c>
      <c r="M44" s="22">
        <v>217.76931461014382</v>
      </c>
      <c r="N44" s="22">
        <v>7674.4727272727305</v>
      </c>
    </row>
    <row r="45" spans="2:15" x14ac:dyDescent="0.35">
      <c r="B45" s="37">
        <v>41</v>
      </c>
      <c r="D45" s="9">
        <v>4.8029455004959347</v>
      </c>
      <c r="E45" s="9">
        <v>4.9406579828287978</v>
      </c>
      <c r="F45" s="9">
        <v>238.50358921136606</v>
      </c>
      <c r="G45" s="9">
        <v>245.34208473712275</v>
      </c>
      <c r="H45" s="9">
        <v>604.57493244793261</v>
      </c>
      <c r="I45" s="24"/>
      <c r="J45" s="9">
        <v>4.9543242210491618</v>
      </c>
      <c r="K45" s="9">
        <v>4.3854021367617593</v>
      </c>
      <c r="L45" s="22">
        <v>149.68036753113444</v>
      </c>
      <c r="M45" s="22">
        <v>217.76931461014377</v>
      </c>
      <c r="N45" s="22">
        <v>7866.3345454545488</v>
      </c>
    </row>
    <row r="46" spans="2:15" x14ac:dyDescent="0.35">
      <c r="B46" s="37">
        <v>42</v>
      </c>
      <c r="D46" s="9">
        <v>4.9202279534548001</v>
      </c>
      <c r="E46" s="9">
        <v>5.0612996856377093</v>
      </c>
      <c r="F46" s="9">
        <v>238.51025171330312</v>
      </c>
      <c r="G46" s="9">
        <v>245.3487670566729</v>
      </c>
      <c r="H46" s="9">
        <v>619.32245658412376</v>
      </c>
      <c r="I46" s="24"/>
      <c r="J46" s="9">
        <v>5.0751613971723133</v>
      </c>
      <c r="K46" s="9">
        <v>4.4923631644876556</v>
      </c>
      <c r="L46" s="22">
        <v>149.68036753113444</v>
      </c>
      <c r="M46" s="22">
        <v>217.76931461014368</v>
      </c>
      <c r="N46" s="22">
        <v>8058.1963636363707</v>
      </c>
    </row>
    <row r="47" spans="2:15" x14ac:dyDescent="0.35">
      <c r="B47" s="37">
        <v>43</v>
      </c>
      <c r="D47" s="9">
        <v>5.0381990424447123</v>
      </c>
      <c r="E47" s="9">
        <v>5.1826299681553571</v>
      </c>
      <c r="F47" s="9">
        <v>238.54920994700015</v>
      </c>
      <c r="G47" s="9">
        <v>245.38774151947845</v>
      </c>
      <c r="H47" s="9">
        <v>634.06973355251841</v>
      </c>
      <c r="I47" s="24"/>
      <c r="J47" s="9">
        <v>5.1959985732954648</v>
      </c>
      <c r="K47" s="9">
        <v>4.5993241922135519</v>
      </c>
      <c r="L47" s="22">
        <v>149.68036753113444</v>
      </c>
      <c r="M47" s="22">
        <v>217.76931461014374</v>
      </c>
      <c r="N47" s="22">
        <v>8250.0581818181763</v>
      </c>
    </row>
    <row r="48" spans="2:15" x14ac:dyDescent="0.35">
      <c r="B48" s="37">
        <v>44</v>
      </c>
      <c r="D48" s="9">
        <v>5.1519513743788954</v>
      </c>
      <c r="E48" s="9">
        <v>5.2997408177495764</v>
      </c>
      <c r="F48" s="9">
        <v>238.39118694929309</v>
      </c>
      <c r="G48" s="9">
        <v>245.22970273943085</v>
      </c>
      <c r="H48" s="9">
        <v>648.81404450737045</v>
      </c>
      <c r="I48" s="24"/>
      <c r="J48" s="9">
        <v>5.3168357494186189</v>
      </c>
      <c r="K48" s="9">
        <v>4.7062852199394509</v>
      </c>
      <c r="L48" s="22">
        <v>149.68036753113446</v>
      </c>
      <c r="M48" s="22">
        <v>217.76931461014382</v>
      </c>
      <c r="N48" s="22">
        <v>8441.9199999999946</v>
      </c>
    </row>
    <row r="49" spans="2:32" x14ac:dyDescent="0.35">
      <c r="B49" s="37">
        <v>45</v>
      </c>
      <c r="D49" s="9">
        <v>5.2700822684358961</v>
      </c>
      <c r="E49" s="9">
        <v>5.4212313446483194</v>
      </c>
      <c r="F49" s="9">
        <v>238.4382897702414</v>
      </c>
      <c r="G49" s="9">
        <v>245.27684093447934</v>
      </c>
      <c r="H49" s="9">
        <v>663.56324938456862</v>
      </c>
      <c r="I49" s="24"/>
      <c r="J49" s="9">
        <v>5.4376729255417704</v>
      </c>
      <c r="K49" s="9">
        <v>4.8132462476653455</v>
      </c>
      <c r="L49" s="22">
        <v>149.68036753113446</v>
      </c>
      <c r="M49" s="22">
        <v>217.76931461014377</v>
      </c>
      <c r="N49" s="22">
        <v>8633.7818181818166</v>
      </c>
    </row>
    <row r="50" spans="2:32" x14ac:dyDescent="0.35">
      <c r="B50" s="37">
        <v>46</v>
      </c>
      <c r="D50" s="9">
        <v>5.3870675741103389</v>
      </c>
      <c r="E50" s="9">
        <v>5.5415754045364922</v>
      </c>
      <c r="F50" s="9">
        <v>238.43264068163739</v>
      </c>
      <c r="G50" s="9">
        <v>245.2711867937274</v>
      </c>
      <c r="H50" s="9">
        <v>678.30859844416216</v>
      </c>
      <c r="I50" s="24"/>
      <c r="J50" s="9">
        <v>5.5585101016649112</v>
      </c>
      <c r="K50" s="9">
        <v>4.9202072753912427</v>
      </c>
      <c r="L50" s="22">
        <v>149.68036753113438</v>
      </c>
      <c r="M50" s="22">
        <v>217.76931461014377</v>
      </c>
      <c r="N50" s="22">
        <v>8825.6436363636349</v>
      </c>
    </row>
    <row r="51" spans="2:32" x14ac:dyDescent="0.35">
      <c r="B51" s="37">
        <v>47</v>
      </c>
      <c r="D51" s="9">
        <v>5.502765776435802</v>
      </c>
      <c r="E51" s="9">
        <v>5.6606323498112232</v>
      </c>
      <c r="F51" s="9">
        <v>238.37147661269731</v>
      </c>
      <c r="G51" s="9">
        <v>245.21001739966496</v>
      </c>
      <c r="H51" s="9">
        <v>693.05389807019446</v>
      </c>
      <c r="I51" s="24"/>
      <c r="J51" s="9">
        <v>5.6793472777880636</v>
      </c>
      <c r="K51" s="9">
        <v>5.0271683031171381</v>
      </c>
      <c r="L51" s="22">
        <v>149.68036753113449</v>
      </c>
      <c r="M51" s="22">
        <v>217.76931461014377</v>
      </c>
      <c r="N51" s="22">
        <v>9017.5054545454605</v>
      </c>
    </row>
    <row r="52" spans="2:32" x14ac:dyDescent="0.35">
      <c r="B52" s="37">
        <v>48</v>
      </c>
      <c r="D52" s="9">
        <v>5.6196313560181501</v>
      </c>
      <c r="E52" s="9">
        <v>5.78085756223531</v>
      </c>
      <c r="F52" s="9">
        <v>238.36237653966492</v>
      </c>
      <c r="G52" s="9">
        <v>245.20094996908404</v>
      </c>
      <c r="H52" s="9">
        <v>707.80310294739252</v>
      </c>
      <c r="I52" s="24"/>
      <c r="J52" s="9">
        <v>5.800184453911216</v>
      </c>
      <c r="K52" s="9">
        <v>5.1341293308430389</v>
      </c>
      <c r="L52" s="22">
        <v>149.68036753113444</v>
      </c>
      <c r="M52" s="22">
        <v>217.76931461014394</v>
      </c>
      <c r="N52" s="22">
        <v>9209.3672727272751</v>
      </c>
    </row>
    <row r="53" spans="2:32" x14ac:dyDescent="0.35">
      <c r="B53" s="37">
        <v>49</v>
      </c>
      <c r="D53" s="9">
        <v>5.7386738521111607</v>
      </c>
      <c r="E53" s="9">
        <v>5.9032588125420542</v>
      </c>
      <c r="F53" s="9">
        <v>238.44409961415562</v>
      </c>
      <c r="G53" s="9">
        <v>245.28266784635065</v>
      </c>
      <c r="H53" s="9">
        <v>722.54845200698583</v>
      </c>
      <c r="I53" s="24"/>
      <c r="J53" s="9">
        <v>5.9210216300343683</v>
      </c>
      <c r="K53" s="9">
        <v>5.2410903585689335</v>
      </c>
      <c r="L53" s="22">
        <v>149.68036753113455</v>
      </c>
      <c r="M53" s="22">
        <v>217.76931461014385</v>
      </c>
      <c r="N53" s="22">
        <v>9401.2290909090862</v>
      </c>
    </row>
    <row r="54" spans="2:32" x14ac:dyDescent="0.35">
      <c r="B54" s="37">
        <v>50</v>
      </c>
      <c r="D54" s="9">
        <v>5.8538663775225501</v>
      </c>
      <c r="E54" s="9">
        <v>6.0218105202167189</v>
      </c>
      <c r="F54" s="9">
        <v>238.36578536236479</v>
      </c>
      <c r="G54" s="9">
        <v>245.20436603513494</v>
      </c>
      <c r="H54" s="9">
        <v>737.29567954182176</v>
      </c>
      <c r="I54" s="24"/>
      <c r="J54" s="9">
        <v>6.0418588061575198</v>
      </c>
      <c r="K54" s="9">
        <v>5.3480513862948289</v>
      </c>
      <c r="L54" s="22">
        <v>149.68036753113444</v>
      </c>
      <c r="M54" s="22">
        <v>217.76931461014371</v>
      </c>
      <c r="N54" s="22">
        <v>9593.0909090909045</v>
      </c>
      <c r="AD54" s="26"/>
    </row>
    <row r="55" spans="2:32" x14ac:dyDescent="0.35">
      <c r="B55" s="37">
        <v>51</v>
      </c>
      <c r="D55" s="9">
        <v>5.9718029050430506</v>
      </c>
      <c r="E55" s="9">
        <v>6.1431062412649515</v>
      </c>
      <c r="F55" s="9">
        <v>238.40008544720231</v>
      </c>
      <c r="G55" s="9">
        <v>245.2386785223697</v>
      </c>
      <c r="H55" s="9">
        <v>752.04295651021619</v>
      </c>
      <c r="I55" s="24"/>
      <c r="J55" s="9">
        <v>6.1626959822806615</v>
      </c>
      <c r="K55" s="9">
        <v>5.4550124140207261</v>
      </c>
      <c r="L55" s="22">
        <v>149.68036753113441</v>
      </c>
      <c r="M55" s="22">
        <v>217.76931461014377</v>
      </c>
      <c r="N55" s="22">
        <v>9784.9527272727282</v>
      </c>
    </row>
    <row r="56" spans="2:32" x14ac:dyDescent="0.35">
      <c r="B56" s="37">
        <v>52</v>
      </c>
      <c r="D56" s="9">
        <v>6.0870026193318179</v>
      </c>
      <c r="E56" s="9">
        <v>6.2616649801145341</v>
      </c>
      <c r="F56" s="9">
        <v>238.3259111761912</v>
      </c>
      <c r="G56" s="9">
        <v>245.16450956113732</v>
      </c>
      <c r="H56" s="9">
        <v>766.78949197522547</v>
      </c>
      <c r="I56" s="24"/>
      <c r="J56" s="9">
        <v>6.2835331584038148</v>
      </c>
      <c r="K56" s="9">
        <v>5.5619734417466189</v>
      </c>
      <c r="L56" s="22">
        <v>149.68036753113441</v>
      </c>
      <c r="M56" s="22">
        <v>217.76931461014362</v>
      </c>
      <c r="N56" s="22">
        <v>9976.8145454545447</v>
      </c>
    </row>
    <row r="57" spans="2:32" x14ac:dyDescent="0.35">
      <c r="B57" s="37">
        <v>53</v>
      </c>
      <c r="D57" s="9">
        <v>6.2031570220671162</v>
      </c>
      <c r="E57" s="9">
        <v>6.381178137063567</v>
      </c>
      <c r="F57" s="9">
        <v>238.29120981889753</v>
      </c>
      <c r="G57" s="9">
        <v>245.12980292800393</v>
      </c>
      <c r="H57" s="9">
        <v>781.53484103481833</v>
      </c>
      <c r="I57" s="24"/>
      <c r="J57" s="9">
        <v>6.4043703345269654</v>
      </c>
      <c r="K57" s="9">
        <v>5.6689344694725179</v>
      </c>
      <c r="L57" s="22">
        <v>149.68036753113441</v>
      </c>
      <c r="M57" s="22">
        <v>217.76931461014377</v>
      </c>
      <c r="N57" s="22">
        <v>10168.676363636359</v>
      </c>
      <c r="P57" s="28"/>
    </row>
    <row r="58" spans="2:32" x14ac:dyDescent="0.35">
      <c r="B58" s="37">
        <v>54</v>
      </c>
      <c r="D58" s="9">
        <v>6.3226855572192555</v>
      </c>
      <c r="E58" s="9">
        <v>6.5040662374706724</v>
      </c>
      <c r="F58" s="9">
        <v>238.38500903607897</v>
      </c>
      <c r="G58" s="9">
        <v>245.22362764353673</v>
      </c>
      <c r="H58" s="9">
        <v>796.28374931066344</v>
      </c>
      <c r="I58" s="24"/>
      <c r="J58" s="9">
        <v>6.5252075106501195</v>
      </c>
      <c r="K58" s="9">
        <v>5.7758954971984151</v>
      </c>
      <c r="L58" s="22">
        <v>149.68036753113446</v>
      </c>
      <c r="M58" s="22">
        <v>217.76931461014374</v>
      </c>
      <c r="N58" s="22">
        <v>10360.538181818187</v>
      </c>
    </row>
    <row r="59" spans="2:32" x14ac:dyDescent="0.35">
      <c r="B59" s="37">
        <v>55</v>
      </c>
      <c r="D59" s="9">
        <v>6.4385711609005698</v>
      </c>
      <c r="E59" s="9">
        <v>6.6233106516880271</v>
      </c>
      <c r="F59" s="9">
        <v>238.34054474003923</v>
      </c>
      <c r="G59" s="9">
        <v>245.17915998074139</v>
      </c>
      <c r="H59" s="9">
        <v>811.02934553804926</v>
      </c>
      <c r="I59" s="24"/>
      <c r="J59" s="9">
        <v>6.646044686773271</v>
      </c>
      <c r="K59" s="9">
        <v>5.8828565249243132</v>
      </c>
      <c r="L59" s="22">
        <v>149.68036753113441</v>
      </c>
      <c r="M59" s="22">
        <v>217.76931461014382</v>
      </c>
      <c r="N59" s="22">
        <v>10552.400000000001</v>
      </c>
    </row>
    <row r="60" spans="2:32" x14ac:dyDescent="0.35">
      <c r="B60" s="37">
        <v>56</v>
      </c>
      <c r="D60" s="9">
        <v>6.5540591399925425</v>
      </c>
      <c r="E60" s="9">
        <v>6.7421578243077356</v>
      </c>
      <c r="F60" s="9">
        <v>238.28321218215135</v>
      </c>
      <c r="G60" s="9">
        <v>245.12183810060952</v>
      </c>
      <c r="H60" s="9">
        <v>825.77662250644596</v>
      </c>
      <c r="I60" s="24"/>
      <c r="J60" s="9">
        <v>6.7668818628964109</v>
      </c>
      <c r="K60" s="9">
        <v>5.9898175526502095</v>
      </c>
      <c r="L60" s="22">
        <v>149.68036753113438</v>
      </c>
      <c r="M60" s="22">
        <v>217.76931461014377</v>
      </c>
      <c r="N60" s="22">
        <v>10744.261818181818</v>
      </c>
      <c r="AE60" s="26"/>
      <c r="AF60" s="26"/>
    </row>
    <row r="61" spans="2:32" x14ac:dyDescent="0.35">
      <c r="B61" s="37">
        <v>57</v>
      </c>
      <c r="D61" s="9">
        <v>6.6735723748552669</v>
      </c>
      <c r="E61" s="9">
        <v>6.8650302526981983</v>
      </c>
      <c r="F61" s="9">
        <v>238.37166840062088</v>
      </c>
      <c r="G61" s="9">
        <v>245.21030462217703</v>
      </c>
      <c r="H61" s="9">
        <v>840.52389947484062</v>
      </c>
      <c r="I61" s="24"/>
      <c r="J61" s="9">
        <v>6.8877190390195633</v>
      </c>
      <c r="K61" s="9">
        <v>6.0967785803761041</v>
      </c>
      <c r="L61" s="22">
        <v>149.68036753113444</v>
      </c>
      <c r="M61" s="22">
        <v>217.76931461014377</v>
      </c>
      <c r="N61" s="22">
        <v>10936.123636363629</v>
      </c>
    </row>
    <row r="62" spans="2:32" x14ac:dyDescent="0.35">
      <c r="B62" s="37">
        <v>58</v>
      </c>
      <c r="D62" s="9">
        <v>6.7879955024782879</v>
      </c>
      <c r="E62" s="9">
        <v>6.9828125625844901</v>
      </c>
      <c r="F62" s="9">
        <v>238.27839682711755</v>
      </c>
      <c r="G62" s="9">
        <v>245.11704260107692</v>
      </c>
      <c r="H62" s="9">
        <v>855.27112700967643</v>
      </c>
      <c r="I62" s="24"/>
      <c r="J62" s="9">
        <v>7.0085562151427157</v>
      </c>
      <c r="K62" s="9">
        <v>6.2037396081020013</v>
      </c>
      <c r="L62" s="22">
        <v>149.68036753113444</v>
      </c>
      <c r="M62" s="22">
        <v>217.76931461014382</v>
      </c>
      <c r="N62" s="22">
        <v>11127.985454545462</v>
      </c>
    </row>
    <row r="63" spans="2:32" x14ac:dyDescent="0.35">
      <c r="B63" s="37">
        <v>59</v>
      </c>
      <c r="D63" s="9">
        <v>6.9054921786019143</v>
      </c>
      <c r="E63" s="9">
        <v>7.1036682069466233</v>
      </c>
      <c r="F63" s="9">
        <v>238.29434884650709</v>
      </c>
      <c r="G63" s="9">
        <v>245.13299646350438</v>
      </c>
      <c r="H63" s="9">
        <v>870.01741530689105</v>
      </c>
      <c r="I63" s="24"/>
      <c r="J63" s="9">
        <v>7.1293933912658689</v>
      </c>
      <c r="K63" s="9">
        <v>6.3107006358278976</v>
      </c>
      <c r="L63" s="22">
        <v>149.68036753113444</v>
      </c>
      <c r="M63" s="22">
        <v>217.76931461014374</v>
      </c>
      <c r="N63" s="22">
        <v>11319.847272727273</v>
      </c>
    </row>
    <row r="64" spans="2:32" x14ac:dyDescent="0.35">
      <c r="B64" s="37">
        <v>60</v>
      </c>
      <c r="D64" s="9">
        <v>7.0207241651155048</v>
      </c>
      <c r="E64" s="9">
        <v>7.2222594433102598</v>
      </c>
      <c r="F64" s="9">
        <v>238.23292184235316</v>
      </c>
      <c r="G64" s="9">
        <v>245.0715807968256</v>
      </c>
      <c r="H64" s="9">
        <v>884.76493944308231</v>
      </c>
      <c r="I64" s="24"/>
      <c r="J64" s="9">
        <v>7.2502305673890231</v>
      </c>
      <c r="K64" s="9">
        <v>6.4176616635537931</v>
      </c>
      <c r="L64" s="22">
        <v>149.68036753113452</v>
      </c>
      <c r="M64" s="22">
        <v>217.76931461014374</v>
      </c>
      <c r="N64" s="22">
        <v>11511.709090909086</v>
      </c>
    </row>
    <row r="65" spans="2:29" x14ac:dyDescent="0.35">
      <c r="B65" s="37">
        <v>61</v>
      </c>
      <c r="D65" s="9">
        <v>7.1359170841236965</v>
      </c>
      <c r="E65" s="9">
        <v>7.3408110489454099</v>
      </c>
      <c r="F65" s="9">
        <v>238.17220490027236</v>
      </c>
      <c r="G65" s="9">
        <v>245.01085602206285</v>
      </c>
      <c r="H65" s="9">
        <v>899.50999190131813</v>
      </c>
      <c r="I65" s="24"/>
      <c r="J65" s="9">
        <v>7.3710677435121745</v>
      </c>
      <c r="K65" s="9">
        <v>6.5246226912796876</v>
      </c>
      <c r="L65" s="22">
        <v>149.68036753113444</v>
      </c>
      <c r="M65" s="22">
        <v>217.76931461014368</v>
      </c>
      <c r="N65" s="22">
        <v>11703.570909090917</v>
      </c>
    </row>
    <row r="66" spans="2:29" x14ac:dyDescent="0.35">
      <c r="B66" s="37">
        <v>62</v>
      </c>
      <c r="D66" s="9">
        <v>7.2577870332228329</v>
      </c>
      <c r="E66" s="9">
        <v>7.4660410589358293</v>
      </c>
      <c r="F66" s="9">
        <v>238.33270826117621</v>
      </c>
      <c r="G66" s="9">
        <v>245.17139693132737</v>
      </c>
      <c r="H66" s="9">
        <v>914.2610752537629</v>
      </c>
      <c r="I66" s="24"/>
      <c r="J66" s="9">
        <v>7.4919049196353145</v>
      </c>
      <c r="K66" s="9">
        <v>6.6315837190055875</v>
      </c>
      <c r="L66" s="22">
        <v>149.68036753113444</v>
      </c>
      <c r="M66" s="22">
        <v>217.76931461014371</v>
      </c>
      <c r="N66" s="22">
        <v>11895.432727272717</v>
      </c>
    </row>
    <row r="67" spans="2:29" x14ac:dyDescent="0.35">
      <c r="B67" s="37">
        <v>63</v>
      </c>
      <c r="D67" s="9">
        <v>7.3732989778020999</v>
      </c>
      <c r="E67" s="9">
        <v>7.5849118140511322</v>
      </c>
      <c r="F67" s="9">
        <v>238.28264486786512</v>
      </c>
      <c r="G67" s="9">
        <v>245.12132948667883</v>
      </c>
      <c r="H67" s="9">
        <v>929.00667148114894</v>
      </c>
      <c r="I67" s="24"/>
      <c r="J67" s="9">
        <v>7.6127420957584642</v>
      </c>
      <c r="K67" s="9">
        <v>6.7385447467314847</v>
      </c>
      <c r="L67" s="22">
        <v>149.68036753113438</v>
      </c>
      <c r="M67" s="22">
        <v>217.76931461014371</v>
      </c>
      <c r="N67" s="22">
        <v>12087.29454545455</v>
      </c>
    </row>
    <row r="68" spans="2:29" x14ac:dyDescent="0.35">
      <c r="B68" s="37">
        <v>64</v>
      </c>
      <c r="D68" s="9">
        <v>7.4884241087415413</v>
      </c>
      <c r="E68" s="9">
        <v>7.703396138518313</v>
      </c>
      <c r="F68" s="9">
        <v>238.22184063528687</v>
      </c>
      <c r="G68" s="9">
        <v>245.06053351310416</v>
      </c>
      <c r="H68" s="9">
        <v>943.75394844954542</v>
      </c>
      <c r="I68" s="24"/>
      <c r="J68" s="9">
        <v>7.733579271881621</v>
      </c>
      <c r="K68" s="9">
        <v>6.8455057744573784</v>
      </c>
      <c r="L68" s="22">
        <v>149.68036753113441</v>
      </c>
      <c r="M68" s="22">
        <v>217.76931461014368</v>
      </c>
      <c r="N68" s="22">
        <v>12279.156363636359</v>
      </c>
    </row>
    <row r="69" spans="2:29" x14ac:dyDescent="0.35">
      <c r="B69" s="37">
        <v>65</v>
      </c>
      <c r="D69" s="9">
        <v>7.6096564123936536</v>
      </c>
      <c r="E69" s="9">
        <v>7.8279879961609318</v>
      </c>
      <c r="F69" s="9">
        <v>238.35419981081503</v>
      </c>
      <c r="G69" s="9">
        <v>245.19291198414271</v>
      </c>
      <c r="H69" s="9">
        <v>958.50280729183078</v>
      </c>
      <c r="I69" s="24"/>
      <c r="J69" s="9">
        <v>7.8544164480047707</v>
      </c>
      <c r="K69" s="9">
        <v>6.9524668021832756</v>
      </c>
      <c r="L69" s="22">
        <v>149.68036753113444</v>
      </c>
      <c r="M69" s="22">
        <v>217.76931461014368</v>
      </c>
      <c r="N69" s="22">
        <v>12471.018181818192</v>
      </c>
      <c r="AB69" s="29"/>
    </row>
    <row r="70" spans="2:29" x14ac:dyDescent="0.35">
      <c r="B70" s="37">
        <v>66</v>
      </c>
      <c r="D70" s="9">
        <v>7.7241511977796229</v>
      </c>
      <c r="E70" s="9">
        <v>7.9458420313969471</v>
      </c>
      <c r="F70" s="9">
        <v>238.2747090577214</v>
      </c>
      <c r="G70" s="9">
        <v>245.11343055971841</v>
      </c>
      <c r="H70" s="9">
        <v>973.25033142802056</v>
      </c>
      <c r="I70" s="24"/>
      <c r="J70" s="9">
        <v>7.9752536241279248</v>
      </c>
      <c r="K70" s="9">
        <v>7.0594278299091737</v>
      </c>
      <c r="L70" s="22">
        <v>149.68036753113446</v>
      </c>
      <c r="M70" s="22">
        <v>217.76931461014379</v>
      </c>
      <c r="N70" s="22">
        <v>12662.880000000003</v>
      </c>
      <c r="AB70" s="29"/>
    </row>
    <row r="71" spans="2:29" x14ac:dyDescent="0.35">
      <c r="B71" s="37">
        <v>67</v>
      </c>
      <c r="D71" s="9">
        <v>7.8404521265196188</v>
      </c>
      <c r="E71" s="9">
        <v>8.0655019283754505</v>
      </c>
      <c r="F71" s="9">
        <v>238.25247551376557</v>
      </c>
      <c r="G71" s="9">
        <v>245.09119750846716</v>
      </c>
      <c r="H71" s="9">
        <v>987.99661972523506</v>
      </c>
      <c r="I71" s="24"/>
      <c r="J71" s="9">
        <v>8.0960908002510656</v>
      </c>
      <c r="K71" s="9">
        <v>7.1663888576350683</v>
      </c>
      <c r="L71" s="22">
        <v>149.68036753113446</v>
      </c>
      <c r="M71" s="22">
        <v>217.76931461014379</v>
      </c>
      <c r="N71" s="22">
        <v>12854.74181818181</v>
      </c>
      <c r="AB71" s="29"/>
    </row>
    <row r="72" spans="2:29" x14ac:dyDescent="0.35">
      <c r="B72" s="37">
        <v>68</v>
      </c>
      <c r="D72" s="9">
        <v>7.9577569241453006</v>
      </c>
      <c r="E72" s="9">
        <v>8.1861659195288698</v>
      </c>
      <c r="F72" s="9">
        <v>238.26095245234359</v>
      </c>
      <c r="G72" s="9">
        <v>245.09968167057957</v>
      </c>
      <c r="H72" s="9">
        <v>1002.7438966936299</v>
      </c>
      <c r="I72" s="24"/>
      <c r="J72" s="9">
        <v>8.2169279763742189</v>
      </c>
      <c r="K72" s="9">
        <v>7.2733498853609664</v>
      </c>
      <c r="L72" s="22">
        <v>149.68036753113444</v>
      </c>
      <c r="M72" s="22">
        <v>217.76931461014377</v>
      </c>
      <c r="N72" s="22">
        <v>13046.603636363647</v>
      </c>
      <c r="AB72" s="29"/>
    </row>
    <row r="73" spans="2:29" x14ac:dyDescent="0.35">
      <c r="B73" s="37">
        <v>69</v>
      </c>
      <c r="D73" s="9">
        <v>8.0754667410773155</v>
      </c>
      <c r="E73" s="9">
        <v>8.3072349074596925</v>
      </c>
      <c r="F73" s="9">
        <v>238.28113450384117</v>
      </c>
      <c r="G73" s="9">
        <v>245.11987007147729</v>
      </c>
      <c r="H73" s="9">
        <v>1017.4910747949068</v>
      </c>
      <c r="I73" s="24"/>
      <c r="J73" s="9">
        <v>8.3377651524973704</v>
      </c>
      <c r="K73" s="9">
        <v>7.3803109130868636</v>
      </c>
      <c r="L73" s="22">
        <v>149.68036753113438</v>
      </c>
      <c r="M73" s="22">
        <v>217.76931461014371</v>
      </c>
      <c r="N73" s="22">
        <v>13238.465454545445</v>
      </c>
      <c r="AB73" s="29"/>
    </row>
    <row r="74" spans="2:29" x14ac:dyDescent="0.35">
      <c r="B74" s="37">
        <v>70</v>
      </c>
      <c r="D74" s="9">
        <v>8.1922757511058641</v>
      </c>
      <c r="E74" s="9">
        <v>8.4274035503299825</v>
      </c>
      <c r="F74" s="9">
        <v>238.27453971465675</v>
      </c>
      <c r="G74" s="9">
        <v>245.11329488310727</v>
      </c>
      <c r="H74" s="9">
        <v>1032.240279672106</v>
      </c>
      <c r="I74" s="24"/>
      <c r="J74" s="9">
        <v>8.4586023286205236</v>
      </c>
      <c r="K74" s="9">
        <v>7.4872719408127573</v>
      </c>
      <c r="L74" s="22">
        <v>149.68036753113449</v>
      </c>
      <c r="M74" s="22">
        <v>217.76931461014371</v>
      </c>
      <c r="N74" s="22">
        <v>13430.32727272728</v>
      </c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</row>
    <row r="75" spans="2:29" x14ac:dyDescent="0.35">
      <c r="B75" s="37">
        <v>71</v>
      </c>
      <c r="D75" s="9">
        <v>8.3082001689920784</v>
      </c>
      <c r="E75" s="9">
        <v>8.5466867787522371</v>
      </c>
      <c r="F75" s="9">
        <v>238.24276446887043</v>
      </c>
      <c r="G75" s="9">
        <v>245.08151510587655</v>
      </c>
      <c r="H75" s="9">
        <v>1046.9858758994942</v>
      </c>
      <c r="I75" s="24"/>
      <c r="J75" s="9">
        <v>8.5794395047436751</v>
      </c>
      <c r="K75" s="9">
        <v>7.5942329685386598</v>
      </c>
      <c r="L75" s="22">
        <v>149.68036753113444</v>
      </c>
      <c r="M75" s="22">
        <v>217.76931461014388</v>
      </c>
      <c r="N75" s="22">
        <v>13622.189090909089</v>
      </c>
      <c r="O75" s="28"/>
      <c r="V75" s="29"/>
      <c r="W75" s="29"/>
      <c r="X75" s="29"/>
      <c r="Y75" s="29"/>
      <c r="Z75" s="29"/>
      <c r="AA75" s="29"/>
      <c r="AB75" s="29"/>
    </row>
    <row r="76" spans="2:29" x14ac:dyDescent="0.35">
      <c r="B76" s="37">
        <v>72</v>
      </c>
      <c r="D76" s="9">
        <v>8.6964785519445797</v>
      </c>
      <c r="E76" s="9">
        <v>8.9383549980818522</v>
      </c>
      <c r="F76" s="9">
        <v>245.91331872660038</v>
      </c>
      <c r="G76" s="9">
        <v>252.75294228642761</v>
      </c>
      <c r="H76" s="9">
        <v>1061.8676275680166</v>
      </c>
      <c r="I76" s="24"/>
      <c r="J76" s="9">
        <v>8.7002766808668142</v>
      </c>
      <c r="K76" s="9">
        <v>7.7011939962645517</v>
      </c>
      <c r="L76" s="22">
        <v>149.68036753113441</v>
      </c>
      <c r="M76" s="22">
        <v>217.76931461014371</v>
      </c>
      <c r="N76" s="22">
        <v>13814.050909090894</v>
      </c>
      <c r="V76" s="29"/>
      <c r="W76" s="29"/>
      <c r="X76" s="29"/>
      <c r="Y76" s="29"/>
      <c r="Z76" s="29"/>
      <c r="AA76" s="29"/>
      <c r="AB76" s="29"/>
    </row>
    <row r="77" spans="2:29" x14ac:dyDescent="0.35">
      <c r="B77" s="37">
        <v>73</v>
      </c>
      <c r="D77" s="9">
        <v>8.8190522122231272</v>
      </c>
      <c r="E77" s="9">
        <v>9.064288769309508</v>
      </c>
      <c r="F77" s="9">
        <v>245.96322048757148</v>
      </c>
      <c r="G77" s="9">
        <v>252.80286401283016</v>
      </c>
      <c r="H77" s="9">
        <v>1076.6189305968544</v>
      </c>
      <c r="I77" s="24"/>
      <c r="J77" s="9">
        <v>8.8211138569899727</v>
      </c>
      <c r="K77" s="9">
        <v>7.8081550239904507</v>
      </c>
      <c r="L77" s="22">
        <v>149.68036753113438</v>
      </c>
      <c r="M77" s="22">
        <v>217.76931461014371</v>
      </c>
      <c r="N77" s="22">
        <v>14005.912727272733</v>
      </c>
      <c r="V77" s="29"/>
      <c r="W77" s="29"/>
      <c r="X77" s="29"/>
      <c r="Y77" s="29"/>
      <c r="Z77" s="29"/>
      <c r="AA77" s="29"/>
      <c r="AB77" s="29"/>
    </row>
    <row r="78" spans="2:29" x14ac:dyDescent="0.35">
      <c r="B78" s="37">
        <v>74</v>
      </c>
      <c r="D78" s="9">
        <v>8.9400880908083646</v>
      </c>
      <c r="E78" s="9">
        <v>9.1886843863493795</v>
      </c>
      <c r="F78" s="9">
        <v>245.96946442339004</v>
      </c>
      <c r="G78" s="9">
        <v>252.80911712599928</v>
      </c>
      <c r="H78" s="9">
        <v>1091.3685989512476</v>
      </c>
      <c r="I78" s="24"/>
      <c r="J78" s="9">
        <v>8.9419510331131207</v>
      </c>
      <c r="K78" s="9">
        <v>7.9151160517163452</v>
      </c>
      <c r="L78" s="22">
        <v>149.68036753113444</v>
      </c>
      <c r="M78" s="22">
        <v>217.76931461014382</v>
      </c>
      <c r="N78" s="22">
        <v>14197.774545454538</v>
      </c>
      <c r="V78" s="29"/>
      <c r="W78" s="29"/>
      <c r="X78" s="29"/>
      <c r="Y78" s="29"/>
      <c r="Z78" s="29"/>
      <c r="AA78" s="29"/>
      <c r="AB78" s="29"/>
    </row>
    <row r="79" spans="2:29" x14ac:dyDescent="0.35">
      <c r="B79" s="37">
        <v>75</v>
      </c>
      <c r="D79" s="9">
        <v>9.0572805101230234</v>
      </c>
      <c r="E79" s="9">
        <v>9.3092361992163823</v>
      </c>
      <c r="F79" s="9">
        <v>245.87120634578102</v>
      </c>
      <c r="G79" s="9">
        <v>252.71085861820745</v>
      </c>
      <c r="H79" s="9">
        <v>1106.1167537181946</v>
      </c>
      <c r="I79" s="24"/>
      <c r="J79" s="9">
        <v>9.0627882092362686</v>
      </c>
      <c r="K79" s="9">
        <v>8.0220770794422407</v>
      </c>
      <c r="L79" s="22">
        <v>149.68036753113441</v>
      </c>
      <c r="M79" s="22">
        <v>217.76931461014371</v>
      </c>
      <c r="N79" s="22">
        <v>14389.636363636377</v>
      </c>
      <c r="V79" s="29"/>
      <c r="W79" s="29"/>
      <c r="X79" s="29"/>
      <c r="Y79" s="29"/>
      <c r="Z79" s="29"/>
      <c r="AA79" s="29"/>
      <c r="AB79" s="29"/>
      <c r="AC79" s="29"/>
    </row>
    <row r="80" spans="2:29" x14ac:dyDescent="0.35">
      <c r="B80" s="37">
        <v>76</v>
      </c>
      <c r="D80" s="9">
        <v>9.181939393671982</v>
      </c>
      <c r="E80" s="9">
        <v>9.4372551937144475</v>
      </c>
      <c r="F80" s="9">
        <v>245.97555358839315</v>
      </c>
      <c r="G80" s="9">
        <v>252.81522466034451</v>
      </c>
      <c r="H80" s="9">
        <v>1120.8680567470319</v>
      </c>
      <c r="I80" s="24"/>
      <c r="J80" s="9">
        <v>9.183625385359429</v>
      </c>
      <c r="K80" s="9">
        <v>8.1290381071681388</v>
      </c>
      <c r="L80" s="22">
        <v>149.68036753113438</v>
      </c>
      <c r="M80" s="22">
        <v>217.76931461014377</v>
      </c>
      <c r="N80" s="22">
        <v>14581.498181818175</v>
      </c>
      <c r="V80" s="29"/>
      <c r="W80" s="29"/>
      <c r="X80" s="29"/>
      <c r="Y80" s="29"/>
      <c r="Z80" s="29"/>
      <c r="AA80" s="29"/>
      <c r="AC80" s="29"/>
    </row>
    <row r="81" spans="2:29" x14ac:dyDescent="0.35">
      <c r="B81" s="37">
        <v>77</v>
      </c>
      <c r="D81" s="9">
        <v>9.3009932744368378</v>
      </c>
      <c r="E81" s="9">
        <v>9.5596682748863611</v>
      </c>
      <c r="F81" s="9">
        <v>245.92898777589852</v>
      </c>
      <c r="G81" s="9">
        <v>252.76865308329366</v>
      </c>
      <c r="H81" s="9">
        <v>1135.6153639050053</v>
      </c>
      <c r="I81" s="24"/>
      <c r="J81" s="9">
        <v>9.304462561482568</v>
      </c>
      <c r="K81" s="9">
        <v>8.2359991348940369</v>
      </c>
      <c r="L81" s="22">
        <v>149.68036753113441</v>
      </c>
      <c r="M81" s="22">
        <v>217.76931461014374</v>
      </c>
      <c r="N81" s="22">
        <v>14773.36000000001</v>
      </c>
      <c r="V81" s="29"/>
      <c r="W81" s="29"/>
      <c r="X81" s="29"/>
      <c r="Y81" s="29"/>
      <c r="Z81" s="29"/>
      <c r="AA81" s="29"/>
      <c r="AC81" s="29"/>
    </row>
    <row r="82" spans="2:29" x14ac:dyDescent="0.35">
      <c r="B82" s="37">
        <v>78</v>
      </c>
      <c r="D82" s="9">
        <v>9.4210999852211241</v>
      </c>
      <c r="E82" s="9">
        <v>9.6831351931923884</v>
      </c>
      <c r="F82" s="9">
        <v>245.91109710045288</v>
      </c>
      <c r="G82" s="9">
        <v>252.75078307897365</v>
      </c>
      <c r="H82" s="9">
        <v>1150.3670907383289</v>
      </c>
      <c r="I82" s="24"/>
      <c r="J82" s="9">
        <v>9.4252997376057248</v>
      </c>
      <c r="K82" s="9">
        <v>8.3429601626199297</v>
      </c>
      <c r="L82" s="22">
        <v>149.68036753113446</v>
      </c>
      <c r="M82" s="22">
        <v>217.76931461014377</v>
      </c>
      <c r="N82" s="22">
        <v>14965.221818181817</v>
      </c>
      <c r="V82" s="29"/>
      <c r="W82" s="29"/>
      <c r="X82" s="29"/>
      <c r="Y82" s="29"/>
      <c r="Z82" s="29"/>
      <c r="AA82" s="29"/>
      <c r="AC82" s="29"/>
    </row>
    <row r="83" spans="2:29" x14ac:dyDescent="0.35">
      <c r="B83" s="37">
        <v>79</v>
      </c>
      <c r="D83" s="9">
        <v>9.5418190750764467</v>
      </c>
      <c r="E83" s="9">
        <v>9.807213414474317</v>
      </c>
      <c r="F83" s="9">
        <v>245.90944143803912</v>
      </c>
      <c r="G83" s="9">
        <v>252.74911983150363</v>
      </c>
      <c r="H83" s="9">
        <v>1165.1140951788107</v>
      </c>
      <c r="I83" s="24"/>
      <c r="J83" s="9">
        <v>9.5461369137288727</v>
      </c>
      <c r="K83" s="9">
        <v>8.4499211903458296</v>
      </c>
      <c r="L83" s="22">
        <v>149.68036753113441</v>
      </c>
      <c r="M83" s="22">
        <v>217.76931461014377</v>
      </c>
      <c r="N83" s="22">
        <v>15157.083636363623</v>
      </c>
      <c r="V83" s="29"/>
      <c r="W83" s="29"/>
      <c r="X83" s="29"/>
      <c r="Y83" s="29"/>
      <c r="Z83" s="29"/>
      <c r="AA83" s="29"/>
      <c r="AC83" s="29"/>
    </row>
    <row r="84" spans="2:29" x14ac:dyDescent="0.35">
      <c r="B84" s="37">
        <v>80</v>
      </c>
      <c r="D84" s="9">
        <v>9.6646386446700916</v>
      </c>
      <c r="E84" s="9">
        <v>9.9333937020451017</v>
      </c>
      <c r="F84" s="9">
        <v>245.96128355717804</v>
      </c>
      <c r="G84" s="9">
        <v>252.80099493230489</v>
      </c>
      <c r="H84" s="9">
        <v>1179.8680621215594</v>
      </c>
      <c r="I84" s="24"/>
      <c r="J84" s="9">
        <v>9.6669740898520189</v>
      </c>
      <c r="K84" s="9">
        <v>8.5568822180717277</v>
      </c>
      <c r="L84" s="22">
        <v>149.68036753113441</v>
      </c>
      <c r="M84" s="22">
        <v>217.76931461014377</v>
      </c>
      <c r="N84" s="22">
        <v>15348.945454545461</v>
      </c>
      <c r="V84" s="29"/>
      <c r="W84" s="29"/>
      <c r="X84" s="29"/>
      <c r="Y84" s="29"/>
      <c r="Z84" s="29"/>
      <c r="AA84" s="29"/>
      <c r="AC84" s="29"/>
    </row>
    <row r="85" spans="2:29" x14ac:dyDescent="0.35">
      <c r="B85" s="37">
        <v>81</v>
      </c>
      <c r="D85" s="9">
        <v>9.7840012203366147</v>
      </c>
      <c r="E85" s="9">
        <v>10.056115409138219</v>
      </c>
      <c r="F85" s="9">
        <v>245.92495263934788</v>
      </c>
      <c r="G85" s="9">
        <v>252.7646563031652</v>
      </c>
      <c r="H85" s="9">
        <v>1194.6150665620414</v>
      </c>
      <c r="I85" s="24"/>
      <c r="J85" s="9">
        <v>9.7878112659751757</v>
      </c>
      <c r="K85" s="9">
        <v>8.6638432457976187</v>
      </c>
      <c r="L85" s="22">
        <v>149.68036753113444</v>
      </c>
      <c r="M85" s="22">
        <v>217.76931461014365</v>
      </c>
      <c r="N85" s="22">
        <v>15540.807272727267</v>
      </c>
      <c r="AC85" s="29"/>
    </row>
    <row r="86" spans="2:29" x14ac:dyDescent="0.35">
      <c r="B86" s="37">
        <v>82</v>
      </c>
      <c r="D86" s="9">
        <v>9.9030612205915975</v>
      </c>
      <c r="E86" s="9">
        <v>10.17853507886738</v>
      </c>
      <c r="F86" s="9">
        <v>245.88199523054183</v>
      </c>
      <c r="G86" s="9">
        <v>252.72170473025332</v>
      </c>
      <c r="H86" s="9">
        <v>1209.3644321989445</v>
      </c>
      <c r="I86" s="24"/>
      <c r="J86" s="9">
        <v>9.9086484420983165</v>
      </c>
      <c r="K86" s="9">
        <v>8.7708042735235168</v>
      </c>
      <c r="L86" s="22">
        <v>149.68036753113444</v>
      </c>
      <c r="M86" s="22">
        <v>217.76931461014371</v>
      </c>
      <c r="N86" s="22">
        <v>15732.669090909098</v>
      </c>
      <c r="AC86" s="29"/>
    </row>
    <row r="87" spans="2:29" x14ac:dyDescent="0.35">
      <c r="B87" s="37">
        <v>83</v>
      </c>
      <c r="D87" s="9">
        <v>10.027053246803137</v>
      </c>
      <c r="E87" s="9">
        <v>10.305887367785038</v>
      </c>
      <c r="F87" s="9">
        <v>245.96105427662383</v>
      </c>
      <c r="G87" s="9">
        <v>252.80078402343355</v>
      </c>
      <c r="H87" s="9">
        <v>1224.1164012062604</v>
      </c>
      <c r="I87" s="24"/>
      <c r="J87" s="9">
        <v>10.029485618221479</v>
      </c>
      <c r="K87" s="9">
        <v>8.8777653012494167</v>
      </c>
      <c r="L87" s="22">
        <v>149.68036753113438</v>
      </c>
      <c r="M87" s="22">
        <v>217.76931461014374</v>
      </c>
      <c r="N87" s="22">
        <v>15924.530909090901</v>
      </c>
      <c r="AC87" s="29"/>
    </row>
    <row r="88" spans="2:29" x14ac:dyDescent="0.35">
      <c r="B88" s="37">
        <v>84</v>
      </c>
      <c r="D88" s="9">
        <v>10.146398707748004</v>
      </c>
      <c r="E88" s="9">
        <v>10.428592139505689</v>
      </c>
      <c r="F88" s="9">
        <v>245.92560879920842</v>
      </c>
      <c r="G88" s="9">
        <v>252.76533523841803</v>
      </c>
      <c r="H88" s="9">
        <v>1238.8641927122167</v>
      </c>
      <c r="I88" s="24"/>
      <c r="J88" s="9">
        <v>10.150322794344625</v>
      </c>
      <c r="K88" s="9">
        <v>8.9847263289753077</v>
      </c>
      <c r="L88" s="22">
        <v>149.68036753113441</v>
      </c>
      <c r="M88" s="22">
        <v>217.76931461014357</v>
      </c>
      <c r="N88" s="22">
        <v>16116.392727272741</v>
      </c>
      <c r="AC88" s="29"/>
    </row>
    <row r="89" spans="2:29" x14ac:dyDescent="0.35">
      <c r="B89" s="37">
        <v>85</v>
      </c>
      <c r="D89" s="9">
        <v>10.265020930380821</v>
      </c>
      <c r="E89" s="9">
        <v>10.550574031612689</v>
      </c>
      <c r="F89" s="9">
        <v>245.87367391380451</v>
      </c>
      <c r="G89" s="9">
        <v>252.71340571498993</v>
      </c>
      <c r="H89" s="9">
        <v>1253.6135583491223</v>
      </c>
      <c r="I89" s="24"/>
      <c r="J89" s="9">
        <v>10.271159970467764</v>
      </c>
      <c r="K89" s="9">
        <v>9.0916873567012075</v>
      </c>
      <c r="L89" s="22">
        <v>149.68036753113444</v>
      </c>
      <c r="M89" s="22">
        <v>217.76931461014379</v>
      </c>
      <c r="N89" s="22">
        <v>16308.254545454545</v>
      </c>
      <c r="AC89" s="29"/>
    </row>
    <row r="90" spans="2:29" x14ac:dyDescent="0.35">
      <c r="B90" s="37">
        <v>86</v>
      </c>
      <c r="D90" s="9">
        <v>10.389426853628787</v>
      </c>
      <c r="E90" s="9">
        <v>10.678340217566765</v>
      </c>
      <c r="F90" s="9">
        <v>245.95987046719503</v>
      </c>
      <c r="G90" s="9">
        <v>252.79962154986487</v>
      </c>
      <c r="H90" s="9">
        <v>1268.3655273564357</v>
      </c>
      <c r="I90" s="24"/>
      <c r="J90" s="9">
        <v>10.391997146590928</v>
      </c>
      <c r="K90" s="9">
        <v>9.1986483844271039</v>
      </c>
      <c r="L90" s="22">
        <v>149.68036753113444</v>
      </c>
      <c r="M90" s="22">
        <v>217.76931461014374</v>
      </c>
      <c r="N90" s="22">
        <v>16500.116363636353</v>
      </c>
    </row>
    <row r="91" spans="2:29" x14ac:dyDescent="0.35">
      <c r="B91" s="37">
        <v>87</v>
      </c>
      <c r="D91" s="9">
        <v>10.508805788467866</v>
      </c>
      <c r="E91" s="9">
        <v>10.801078283832442</v>
      </c>
      <c r="F91" s="9">
        <v>245.92644420869567</v>
      </c>
      <c r="G91" s="9">
        <v>252.76618765546195</v>
      </c>
      <c r="H91" s="9">
        <v>1283.1125317969211</v>
      </c>
      <c r="I91" s="24"/>
      <c r="J91" s="9">
        <v>10.51283432271407</v>
      </c>
      <c r="K91" s="9">
        <v>9.3056094121529984</v>
      </c>
      <c r="L91" s="22">
        <v>149.68036753113438</v>
      </c>
      <c r="M91" s="22">
        <v>217.76931461014368</v>
      </c>
      <c r="N91" s="22">
        <v>16691.978181818191</v>
      </c>
    </row>
    <row r="92" spans="2:29" x14ac:dyDescent="0.35">
      <c r="B92" s="37">
        <v>88</v>
      </c>
      <c r="D92" s="9">
        <v>10.627588835086959</v>
      </c>
      <c r="E92" s="9">
        <v>10.923221455196735</v>
      </c>
      <c r="F92" s="9">
        <v>245.87999116265624</v>
      </c>
      <c r="G92" s="9">
        <v>252.71975012849038</v>
      </c>
      <c r="H92" s="9">
        <v>1297.8638953692564</v>
      </c>
      <c r="I92" s="24"/>
      <c r="J92" s="9">
        <v>10.633671498837233</v>
      </c>
      <c r="K92" s="9">
        <v>9.4125704398788983</v>
      </c>
      <c r="L92" s="22">
        <v>149.68036753113438</v>
      </c>
      <c r="M92" s="22">
        <v>217.76931461014374</v>
      </c>
      <c r="N92" s="22">
        <v>16883.839999999989</v>
      </c>
    </row>
    <row r="93" spans="2:29" x14ac:dyDescent="0.35">
      <c r="B93" s="37">
        <v>89</v>
      </c>
      <c r="D93" s="9">
        <v>10.750056476688391</v>
      </c>
      <c r="E93" s="9">
        <v>11.049048821456701</v>
      </c>
      <c r="F93" s="9">
        <v>245.91887099857382</v>
      </c>
      <c r="G93" s="9">
        <v>252.75863598232857</v>
      </c>
      <c r="H93" s="9">
        <v>1312.6135031801518</v>
      </c>
      <c r="I93" s="24"/>
      <c r="J93" s="9">
        <v>10.754508674960373</v>
      </c>
      <c r="K93" s="9">
        <v>9.5195314676047911</v>
      </c>
      <c r="L93" s="22">
        <v>149.68036753113441</v>
      </c>
      <c r="M93" s="22">
        <v>217.76931461014371</v>
      </c>
      <c r="N93" s="22">
        <v>17075.701818181828</v>
      </c>
    </row>
    <row r="94" spans="2:29" x14ac:dyDescent="0.35">
      <c r="B94" s="37">
        <v>90</v>
      </c>
      <c r="D94" s="9">
        <v>10.873673218883301</v>
      </c>
      <c r="E94" s="9">
        <v>11.176025771173366</v>
      </c>
      <c r="F94" s="9">
        <v>245.98288164868586</v>
      </c>
      <c r="G94" s="9">
        <v>252.82266343990131</v>
      </c>
      <c r="H94" s="9">
        <v>1327.3652300134754</v>
      </c>
      <c r="I94" s="24"/>
      <c r="J94" s="9">
        <v>10.875345851083514</v>
      </c>
      <c r="K94" s="9">
        <v>9.6264924953306892</v>
      </c>
      <c r="L94" s="22">
        <v>149.68036753113438</v>
      </c>
      <c r="M94" s="22">
        <v>217.76931461014371</v>
      </c>
      <c r="N94" s="22">
        <v>17267.563636363633</v>
      </c>
    </row>
    <row r="95" spans="2:29" x14ac:dyDescent="0.35">
      <c r="B95" s="37">
        <v>91</v>
      </c>
      <c r="D95" s="9">
        <v>10.990692669239191</v>
      </c>
      <c r="E95" s="9">
        <v>11.296404352955857</v>
      </c>
      <c r="F95" s="9">
        <v>245.89788239101193</v>
      </c>
      <c r="G95" s="9">
        <v>252.73765654451148</v>
      </c>
      <c r="H95" s="9">
        <v>1342.1122344539585</v>
      </c>
      <c r="I95" s="24"/>
      <c r="J95" s="9">
        <v>10.996183027206678</v>
      </c>
      <c r="K95" s="9">
        <v>9.7334535230565891</v>
      </c>
      <c r="L95" s="22">
        <v>149.68036753113438</v>
      </c>
      <c r="M95" s="22">
        <v>217.76931461014374</v>
      </c>
      <c r="N95" s="22">
        <v>17459.425454545435</v>
      </c>
    </row>
    <row r="96" spans="2:29" x14ac:dyDescent="0.35">
      <c r="B96" s="37">
        <v>92</v>
      </c>
      <c r="D96" s="9">
        <v>11.111264865324427</v>
      </c>
      <c r="E96" s="9">
        <v>11.420335928797344</v>
      </c>
      <c r="F96" s="9">
        <v>245.89335354586908</v>
      </c>
      <c r="G96" s="9">
        <v>252.73312572324883</v>
      </c>
      <c r="H96" s="9">
        <v>1356.8603286774041</v>
      </c>
      <c r="I96" s="24"/>
      <c r="J96" s="9">
        <v>11.117020203329819</v>
      </c>
      <c r="K96" s="9">
        <v>9.8404145507824836</v>
      </c>
      <c r="L96" s="22">
        <v>149.68036753113438</v>
      </c>
      <c r="M96" s="22">
        <v>217.76931461014371</v>
      </c>
      <c r="N96" s="22">
        <v>17651.28727272727</v>
      </c>
    </row>
    <row r="97" spans="2:14" x14ac:dyDescent="0.35">
      <c r="B97" s="37">
        <v>93</v>
      </c>
      <c r="D97" s="9">
        <v>11.233256780805185</v>
      </c>
      <c r="E97" s="9">
        <v>11.545688038003753</v>
      </c>
      <c r="F97" s="9">
        <v>245.92000278756075</v>
      </c>
      <c r="G97" s="9">
        <v>252.75979085084811</v>
      </c>
      <c r="H97" s="9">
        <v>1371.6119949672302</v>
      </c>
      <c r="I97" s="24"/>
      <c r="J97" s="9">
        <v>11.237857379452983</v>
      </c>
      <c r="K97" s="9">
        <v>9.9473755785083782</v>
      </c>
      <c r="L97" s="22">
        <v>149.68036753113438</v>
      </c>
      <c r="M97" s="22">
        <v>217.76931461014368</v>
      </c>
      <c r="N97" s="22">
        <v>17843.149090909083</v>
      </c>
    </row>
    <row r="98" spans="2:14" x14ac:dyDescent="0.35">
      <c r="B98" s="37">
        <v>94</v>
      </c>
      <c r="D98" s="9">
        <v>11.353223817174637</v>
      </c>
      <c r="E98" s="9">
        <v>11.669014743847377</v>
      </c>
      <c r="F98" s="9">
        <v>245.90222767642956</v>
      </c>
      <c r="G98" s="9">
        <v>252.7420199327365</v>
      </c>
      <c r="H98" s="9">
        <v>1386.3613606041363</v>
      </c>
      <c r="I98" s="24"/>
      <c r="J98" s="9">
        <v>11.358694555576124</v>
      </c>
      <c r="K98" s="9">
        <v>10.054336606234274</v>
      </c>
      <c r="L98" s="22">
        <v>149.68036753113446</v>
      </c>
      <c r="M98" s="22">
        <v>217.76931461014374</v>
      </c>
      <c r="N98" s="22">
        <v>18035.010909090921</v>
      </c>
    </row>
    <row r="99" spans="2:14" x14ac:dyDescent="0.35">
      <c r="B99" s="37">
        <v>95</v>
      </c>
      <c r="D99" s="9">
        <v>11.473347854502292</v>
      </c>
      <c r="E99" s="9">
        <v>11.792498519629675</v>
      </c>
      <c r="F99" s="9">
        <v>245.88819150502223</v>
      </c>
      <c r="G99" s="9">
        <v>252.72798934441244</v>
      </c>
      <c r="H99" s="9">
        <v>1401.1110289585297</v>
      </c>
      <c r="I99" s="24"/>
      <c r="J99" s="9">
        <v>11.479531731699289</v>
      </c>
      <c r="K99" s="9">
        <v>10.161297633960176</v>
      </c>
      <c r="L99" s="22">
        <v>149.68036753113449</v>
      </c>
      <c r="M99" s="22">
        <v>217.76931461014391</v>
      </c>
      <c r="N99" s="22">
        <v>18226.872727272716</v>
      </c>
    </row>
    <row r="100" spans="2:14" x14ac:dyDescent="0.35">
      <c r="B100" s="37">
        <v>96</v>
      </c>
      <c r="D100" s="9">
        <v>11.596199437724279</v>
      </c>
      <c r="E100" s="9">
        <v>11.918710213800765</v>
      </c>
      <c r="F100" s="9">
        <v>245.93229356973481</v>
      </c>
      <c r="G100" s="9">
        <v>252.7721047757596</v>
      </c>
      <c r="H100" s="9">
        <v>1415.8623319873668</v>
      </c>
      <c r="I100" s="24"/>
      <c r="J100" s="9">
        <v>11.600368907822428</v>
      </c>
      <c r="K100" s="9">
        <v>10.268258661686074</v>
      </c>
      <c r="L100" s="22">
        <v>149.68036753113441</v>
      </c>
      <c r="M100" s="22">
        <v>217.76931461014385</v>
      </c>
      <c r="N100" s="22">
        <v>18418.73454545455</v>
      </c>
    </row>
    <row r="101" spans="2:14" x14ac:dyDescent="0.35">
      <c r="B101" s="37">
        <v>97</v>
      </c>
      <c r="D101" s="9">
        <v>11.714435216524457</v>
      </c>
      <c r="E101" s="9">
        <v>12.040305662075109</v>
      </c>
      <c r="F101" s="9">
        <v>245.87860349124298</v>
      </c>
      <c r="G101" s="9">
        <v>252.71841852202135</v>
      </c>
      <c r="H101" s="9">
        <v>1430.6116976242704</v>
      </c>
      <c r="I101" s="24"/>
      <c r="J101" s="9">
        <v>11.721206083945569</v>
      </c>
      <c r="K101" s="9">
        <v>10.375219689411965</v>
      </c>
      <c r="L101" s="22">
        <v>149.68036753113446</v>
      </c>
      <c r="M101" s="22">
        <v>217.76931461014374</v>
      </c>
      <c r="N101" s="22">
        <v>18610.59636363637</v>
      </c>
    </row>
    <row r="102" spans="2:14" x14ac:dyDescent="0.35">
      <c r="B102" s="37">
        <v>98</v>
      </c>
      <c r="D102" s="9">
        <v>11.835426967482103</v>
      </c>
      <c r="E102" s="9">
        <v>12.16465715148739</v>
      </c>
      <c r="F102" s="9">
        <v>245.88326497873442</v>
      </c>
      <c r="G102" s="9">
        <v>252.72308518929259</v>
      </c>
      <c r="H102" s="9">
        <v>1445.3613659786633</v>
      </c>
      <c r="I102" s="24"/>
      <c r="J102" s="9">
        <v>11.842043260068735</v>
      </c>
      <c r="K102" s="9">
        <v>10.482180717137865</v>
      </c>
      <c r="L102" s="22">
        <v>149.68036753113446</v>
      </c>
      <c r="M102" s="22">
        <v>217.76931461014379</v>
      </c>
      <c r="N102" s="22">
        <v>18802.458181818172</v>
      </c>
    </row>
    <row r="103" spans="2:14" x14ac:dyDescent="0.35">
      <c r="B103" s="37">
        <v>99</v>
      </c>
      <c r="D103" s="9">
        <v>11.959368240979078</v>
      </c>
      <c r="E103" s="9">
        <v>12.291958618710023</v>
      </c>
      <c r="F103" s="9">
        <v>245.94849023260875</v>
      </c>
      <c r="G103" s="9">
        <v>252.78832488110874</v>
      </c>
      <c r="H103" s="9">
        <v>1460.1130322684892</v>
      </c>
      <c r="I103" s="24"/>
      <c r="J103" s="9">
        <v>11.962880436191872</v>
      </c>
      <c r="K103" s="9">
        <v>10.589141744863763</v>
      </c>
      <c r="L103" s="22">
        <v>149.68036753113441</v>
      </c>
      <c r="M103" s="22">
        <v>217.76931461014382</v>
      </c>
      <c r="N103" s="22">
        <v>18994.320000000003</v>
      </c>
    </row>
    <row r="104" spans="2:14" x14ac:dyDescent="0.35">
      <c r="B104" s="37">
        <v>100</v>
      </c>
      <c r="D104" s="9">
        <v>12.078057754397637</v>
      </c>
      <c r="E104" s="9">
        <v>12.414007718826209</v>
      </c>
      <c r="F104" s="9">
        <v>245.90548678508011</v>
      </c>
      <c r="G104" s="9">
        <v>252.74532322386179</v>
      </c>
      <c r="H104" s="9">
        <v>1474.8620346444036</v>
      </c>
      <c r="I104" s="24"/>
      <c r="J104" s="9">
        <v>12.08371761231504</v>
      </c>
      <c r="K104" s="9">
        <v>10.696102772589656</v>
      </c>
      <c r="L104" s="22">
        <v>149.68036753113441</v>
      </c>
      <c r="M104" s="22">
        <v>217.76931461014368</v>
      </c>
      <c r="N104" s="22">
        <v>19186.181818181809</v>
      </c>
    </row>
    <row r="105" spans="2:14" x14ac:dyDescent="0.35">
      <c r="B105" s="37">
        <v>101</v>
      </c>
      <c r="D105" s="9">
        <v>12.199483254112911</v>
      </c>
      <c r="E105" s="9">
        <v>12.538792681074288</v>
      </c>
      <c r="F105" s="9">
        <v>245.91848719513203</v>
      </c>
      <c r="G105" s="9">
        <v>252.75832288581651</v>
      </c>
      <c r="H105" s="9">
        <v>1489.6104921288386</v>
      </c>
      <c r="I105" s="24"/>
      <c r="J105" s="9">
        <v>12.204554788438182</v>
      </c>
      <c r="K105" s="9">
        <v>10.803063800315554</v>
      </c>
      <c r="L105" s="22">
        <v>149.68036753113438</v>
      </c>
      <c r="M105" s="22">
        <v>217.76931461014377</v>
      </c>
      <c r="N105" s="22">
        <v>19378.04363636364</v>
      </c>
    </row>
    <row r="106" spans="2:14" x14ac:dyDescent="0.35">
      <c r="B106" s="37">
        <v>102</v>
      </c>
      <c r="D106" s="9">
        <v>12.321422777716593</v>
      </c>
      <c r="E106" s="9">
        <v>12.664092398403616</v>
      </c>
      <c r="F106" s="9">
        <v>245.9414928578897</v>
      </c>
      <c r="G106" s="9">
        <v>252.78134241010443</v>
      </c>
      <c r="H106" s="9">
        <v>1504.3621584186637</v>
      </c>
      <c r="I106" s="24"/>
      <c r="J106" s="9">
        <v>12.325391964561319</v>
      </c>
      <c r="K106" s="9">
        <v>10.910024828041449</v>
      </c>
      <c r="L106" s="22">
        <v>149.68036753113429</v>
      </c>
      <c r="M106" s="22">
        <v>217.76931461014368</v>
      </c>
      <c r="N106" s="22">
        <v>19569.905454545456</v>
      </c>
    </row>
    <row r="107" spans="2:14" x14ac:dyDescent="0.35">
      <c r="B107" s="37">
        <v>103</v>
      </c>
      <c r="D107" s="9">
        <v>12.441393425022698</v>
      </c>
      <c r="E107" s="9">
        <v>12.787422715183899</v>
      </c>
      <c r="F107" s="9">
        <v>245.92513364660493</v>
      </c>
      <c r="G107" s="9">
        <v>252.76498642847918</v>
      </c>
      <c r="H107" s="9">
        <v>1519.1115240555669</v>
      </c>
      <c r="I107" s="24"/>
      <c r="J107" s="9">
        <v>12.446229140684483</v>
      </c>
      <c r="K107" s="9">
        <v>11.016985855767341</v>
      </c>
      <c r="L107" s="22">
        <v>149.68036753113438</v>
      </c>
      <c r="M107" s="22">
        <v>217.7693146101436</v>
      </c>
      <c r="N107" s="22">
        <v>19761.767272727287</v>
      </c>
    </row>
    <row r="108" spans="2:14" x14ac:dyDescent="0.35">
      <c r="B108" s="37">
        <v>104</v>
      </c>
      <c r="D108" s="9">
        <v>12.558400287224282</v>
      </c>
      <c r="E108" s="9">
        <v>12.907788695015991</v>
      </c>
      <c r="F108" s="9">
        <v>245.85106813183978</v>
      </c>
      <c r="G108" s="9">
        <v>252.69091327802917</v>
      </c>
      <c r="H108" s="9">
        <v>1533.8584679525554</v>
      </c>
      <c r="I108" s="24"/>
      <c r="J108" s="9">
        <v>12.567066316807626</v>
      </c>
      <c r="K108" s="9">
        <v>11.123946883493236</v>
      </c>
      <c r="L108" s="22">
        <v>149.68036753113438</v>
      </c>
      <c r="M108" s="22">
        <v>217.7693146101436</v>
      </c>
      <c r="N108" s="22">
        <v>19953.629090909089</v>
      </c>
    </row>
    <row r="109" spans="2:14" x14ac:dyDescent="0.35">
      <c r="B109" s="37">
        <v>105</v>
      </c>
      <c r="D109" s="9">
        <v>12.685587368308898</v>
      </c>
      <c r="E109" s="9">
        <v>13.038336507873836</v>
      </c>
      <c r="F109" s="9">
        <v>245.97580965507595</v>
      </c>
      <c r="G109" s="9">
        <v>252.81567860953842</v>
      </c>
      <c r="H109" s="9">
        <v>1548.6124954387972</v>
      </c>
      <c r="I109" s="24"/>
      <c r="J109" s="9">
        <v>12.68790349293079</v>
      </c>
      <c r="K109" s="9">
        <v>11.230907911219139</v>
      </c>
      <c r="L109" s="22">
        <v>149.68036753113438</v>
      </c>
      <c r="M109" s="22">
        <v>217.76931461014371</v>
      </c>
      <c r="N109" s="22">
        <v>20145.490909090891</v>
      </c>
    </row>
    <row r="110" spans="2:14" x14ac:dyDescent="0.35">
      <c r="B110" s="37">
        <v>106</v>
      </c>
      <c r="D110" s="9">
        <v>12.801178301193069</v>
      </c>
      <c r="E110" s="9">
        <v>13.157286572184608</v>
      </c>
      <c r="F110" s="9">
        <v>245.87546741499457</v>
      </c>
      <c r="G110" s="9">
        <v>252.71532899025513</v>
      </c>
      <c r="H110" s="9">
        <v>1563.359499879283</v>
      </c>
      <c r="I110" s="24"/>
      <c r="J110" s="9">
        <v>12.808740669053927</v>
      </c>
      <c r="K110" s="9">
        <v>11.337868938945034</v>
      </c>
      <c r="L110" s="22">
        <v>149.68036753113438</v>
      </c>
      <c r="M110" s="22">
        <v>217.76931461014374</v>
      </c>
      <c r="N110" s="22">
        <v>20337.352727272719</v>
      </c>
    </row>
    <row r="111" spans="2:14" x14ac:dyDescent="0.35">
      <c r="B111" s="37">
        <v>107</v>
      </c>
      <c r="D111" s="9">
        <v>12.922969525581944</v>
      </c>
      <c r="E111" s="9">
        <v>13.282438073075683</v>
      </c>
      <c r="F111" s="9">
        <v>245.89497830104986</v>
      </c>
      <c r="G111" s="9">
        <v>252.73485442324497</v>
      </c>
      <c r="H111" s="9">
        <v>1578.1115294300932</v>
      </c>
      <c r="I111" s="24"/>
      <c r="J111" s="9">
        <v>12.92957784517707</v>
      </c>
      <c r="K111" s="9">
        <v>11.444829966670932</v>
      </c>
      <c r="L111" s="22">
        <v>149.68036753113435</v>
      </c>
      <c r="M111" s="22">
        <v>217.76931461014371</v>
      </c>
      <c r="N111" s="22">
        <v>20529.214545454543</v>
      </c>
    </row>
    <row r="112" spans="2:14" x14ac:dyDescent="0.35">
      <c r="B112" s="37">
        <v>108</v>
      </c>
      <c r="D112" s="9">
        <v>13.045197790590919</v>
      </c>
      <c r="E112" s="9">
        <v>13.408025910986197</v>
      </c>
      <c r="F112" s="9">
        <v>245.92236677314284</v>
      </c>
      <c r="G112" s="9">
        <v>252.76224390891264</v>
      </c>
      <c r="H112" s="9">
        <v>1592.8604712625145</v>
      </c>
      <c r="I112" s="24"/>
      <c r="J112" s="9">
        <v>13.050415021300237</v>
      </c>
      <c r="K112" s="9">
        <v>11.55179099439683</v>
      </c>
      <c r="L112" s="22">
        <v>149.68036753113438</v>
      </c>
      <c r="M112" s="22">
        <v>217.76931461014374</v>
      </c>
      <c r="N112" s="22">
        <v>20721.076363636374</v>
      </c>
    </row>
    <row r="113" spans="2:14" x14ac:dyDescent="0.35">
      <c r="B113" s="37">
        <v>109</v>
      </c>
      <c r="D113" s="9">
        <v>13.165298665867585</v>
      </c>
      <c r="E113" s="9">
        <v>13.531486993784609</v>
      </c>
      <c r="F113" s="9">
        <v>245.90951601540496</v>
      </c>
      <c r="G113" s="9">
        <v>252.74940599997689</v>
      </c>
      <c r="H113" s="9">
        <v>1607.6121980958378</v>
      </c>
      <c r="I113" s="24"/>
      <c r="J113" s="9">
        <v>13.171252197423376</v>
      </c>
      <c r="K113" s="9">
        <v>11.658752022122725</v>
      </c>
      <c r="L113" s="22">
        <v>149.68036753113438</v>
      </c>
      <c r="M113" s="22">
        <v>217.76931461014368</v>
      </c>
      <c r="N113" s="22">
        <v>20912.938181818176</v>
      </c>
    </row>
    <row r="114" spans="2:14" x14ac:dyDescent="0.35">
      <c r="B114" s="37">
        <v>110</v>
      </c>
      <c r="D114" s="9">
        <v>13.281072792574102</v>
      </c>
      <c r="E114" s="9">
        <v>13.650620044976348</v>
      </c>
      <c r="F114" s="9">
        <v>245.81681595264649</v>
      </c>
      <c r="G114" s="9">
        <v>252.65669480493025</v>
      </c>
      <c r="H114" s="9">
        <v>1622.3582943838521</v>
      </c>
      <c r="I114" s="24"/>
      <c r="J114" s="9">
        <v>13.29208937354654</v>
      </c>
      <c r="K114" s="9">
        <v>11.765713049848625</v>
      </c>
      <c r="L114" s="22">
        <v>149.68036753113438</v>
      </c>
      <c r="M114" s="22">
        <v>217.76931461014379</v>
      </c>
      <c r="N114" s="22">
        <v>21104.800000000003</v>
      </c>
    </row>
    <row r="115" spans="2:14" x14ac:dyDescent="0.35">
      <c r="B115" s="37">
        <v>111</v>
      </c>
      <c r="D115" s="9">
        <v>13.407348556757556</v>
      </c>
      <c r="E115" s="9">
        <v>13.780256540933037</v>
      </c>
      <c r="F115" s="9">
        <v>245.91840783865459</v>
      </c>
      <c r="G115" s="9">
        <v>252.75830890861934</v>
      </c>
      <c r="H115" s="9">
        <v>1637.1123218700975</v>
      </c>
      <c r="I115" s="24"/>
      <c r="J115" s="9">
        <v>13.412926549669681</v>
      </c>
      <c r="K115" s="9">
        <v>11.872674077574521</v>
      </c>
      <c r="L115" s="22">
        <v>149.68036753113438</v>
      </c>
      <c r="M115" s="22">
        <v>217.76931461014377</v>
      </c>
      <c r="N115" s="22">
        <v>21296.661818181801</v>
      </c>
    </row>
    <row r="116" spans="2:14" x14ac:dyDescent="0.35">
      <c r="B116" s="37">
        <v>112</v>
      </c>
      <c r="D116" s="9">
        <v>13.524813354740481</v>
      </c>
      <c r="E116" s="9">
        <v>13.901080925613586</v>
      </c>
      <c r="F116" s="9">
        <v>245.85801726037576</v>
      </c>
      <c r="G116" s="9">
        <v>252.69791933575746</v>
      </c>
      <c r="H116" s="9">
        <v>1651.8613242460121</v>
      </c>
      <c r="I116" s="24"/>
      <c r="J116" s="9">
        <v>13.53376372579282</v>
      </c>
      <c r="K116" s="9">
        <v>11.979635105300417</v>
      </c>
      <c r="L116" s="22">
        <v>149.68036753113435</v>
      </c>
      <c r="M116" s="22">
        <v>217.76931461014374</v>
      </c>
      <c r="N116" s="22">
        <v>21488.523636363636</v>
      </c>
    </row>
    <row r="117" spans="2:14" x14ac:dyDescent="0.35">
      <c r="B117" s="37">
        <v>113</v>
      </c>
      <c r="D117" s="9">
        <v>13.643126611675674</v>
      </c>
      <c r="E117" s="9">
        <v>14.022753382955838</v>
      </c>
      <c r="F117" s="9">
        <v>245.81398258569212</v>
      </c>
      <c r="G117" s="9">
        <v>252.65387868873526</v>
      </c>
      <c r="H117" s="9">
        <v>1666.6086314039856</v>
      </c>
      <c r="I117" s="24"/>
      <c r="J117" s="9">
        <v>13.654600901915986</v>
      </c>
      <c r="K117" s="9">
        <v>12.086596133026315</v>
      </c>
      <c r="L117" s="22">
        <v>149.68036753113435</v>
      </c>
      <c r="M117" s="22">
        <v>217.76931461014374</v>
      </c>
      <c r="N117" s="22">
        <v>21680.385454545463</v>
      </c>
    </row>
    <row r="118" spans="2:14" x14ac:dyDescent="0.35">
      <c r="B118" s="37">
        <v>114</v>
      </c>
      <c r="D118" s="9">
        <v>13.766859423948896</v>
      </c>
      <c r="E118" s="9">
        <v>14.149846927002292</v>
      </c>
      <c r="F118" s="9">
        <v>245.86751032236157</v>
      </c>
      <c r="G118" s="9">
        <v>252.70742790708741</v>
      </c>
      <c r="H118" s="9">
        <v>1681.3626588902309</v>
      </c>
      <c r="I118" s="24"/>
      <c r="J118" s="9">
        <v>13.775438078039123</v>
      </c>
      <c r="K118" s="9">
        <v>12.193557160752206</v>
      </c>
      <c r="L118" s="22">
        <v>149.68036753113444</v>
      </c>
      <c r="M118" s="22">
        <v>217.76931461014374</v>
      </c>
      <c r="N118" s="22">
        <v>21872.247272727258</v>
      </c>
    </row>
    <row r="119" spans="2:14" x14ac:dyDescent="0.35">
      <c r="B119" s="37">
        <v>115</v>
      </c>
      <c r="D119" s="9">
        <v>13.884199202106545</v>
      </c>
      <c r="E119" s="9">
        <v>14.27054583658653</v>
      </c>
      <c r="F119" s="9">
        <v>245.80692437702413</v>
      </c>
      <c r="G119" s="9">
        <v>252.64683473717878</v>
      </c>
      <c r="H119" s="9">
        <v>1696.1096633307136</v>
      </c>
      <c r="I119" s="24"/>
      <c r="J119" s="9">
        <v>13.896275254162292</v>
      </c>
      <c r="K119" s="9">
        <v>12.300518188478106</v>
      </c>
      <c r="L119" s="22">
        <v>149.68036753113444</v>
      </c>
      <c r="M119" s="22">
        <v>217.76931461014379</v>
      </c>
      <c r="N119" s="22">
        <v>22064.109090909082</v>
      </c>
    </row>
    <row r="120" spans="2:14" x14ac:dyDescent="0.35">
      <c r="B120" s="37">
        <v>116</v>
      </c>
      <c r="D120" s="9">
        <v>14.004303274824812</v>
      </c>
      <c r="E120" s="9">
        <v>14.394010103030462</v>
      </c>
      <c r="F120" s="9">
        <v>245.79590040886904</v>
      </c>
      <c r="G120" s="9">
        <v>252.63582231390868</v>
      </c>
      <c r="H120" s="9">
        <v>1710.8613296205394</v>
      </c>
      <c r="I120" s="24"/>
      <c r="J120" s="9">
        <v>14.017112430285431</v>
      </c>
      <c r="K120" s="9">
        <v>12.407479216203997</v>
      </c>
      <c r="L120" s="22">
        <v>149.68036753113441</v>
      </c>
      <c r="M120" s="22">
        <v>217.76931461014371</v>
      </c>
      <c r="N120" s="22">
        <v>22255.970909090924</v>
      </c>
    </row>
    <row r="121" spans="2:14" x14ac:dyDescent="0.35">
      <c r="B121" s="37">
        <v>117</v>
      </c>
      <c r="D121" s="9">
        <v>14.129009118581525</v>
      </c>
      <c r="E121" s="9">
        <v>14.522075602465261</v>
      </c>
      <c r="F121" s="9">
        <v>245.86514233957814</v>
      </c>
      <c r="G121" s="9">
        <v>252.70506622935017</v>
      </c>
      <c r="H121" s="9">
        <v>1725.6106347139441</v>
      </c>
      <c r="I121" s="24"/>
      <c r="J121" s="9">
        <v>14.137949606408569</v>
      </c>
      <c r="K121" s="9">
        <v>12.514440243929897</v>
      </c>
      <c r="L121" s="22">
        <v>149.68036753113435</v>
      </c>
      <c r="M121" s="22">
        <v>217.76931461014371</v>
      </c>
      <c r="N121" s="22">
        <v>22447.832727272747</v>
      </c>
    </row>
    <row r="122" spans="2:14" x14ac:dyDescent="0.35">
      <c r="B122" s="37">
        <v>118</v>
      </c>
      <c r="D122" s="9">
        <v>14.249119631898369</v>
      </c>
      <c r="E122" s="9">
        <v>14.645546323303856</v>
      </c>
      <c r="F122" s="9">
        <v>245.85392297168977</v>
      </c>
      <c r="G122" s="9">
        <v>252.69385833405025</v>
      </c>
      <c r="H122" s="9">
        <v>1740.3623615472679</v>
      </c>
      <c r="I122" s="24"/>
      <c r="J122" s="9">
        <v>14.258786782531738</v>
      </c>
      <c r="K122" s="9">
        <v>12.621401271655794</v>
      </c>
      <c r="L122" s="22">
        <v>149.68036753113438</v>
      </c>
      <c r="M122" s="22">
        <v>217.76931461014371</v>
      </c>
      <c r="N122" s="22">
        <v>22639.694545454546</v>
      </c>
    </row>
    <row r="123" spans="2:14" x14ac:dyDescent="0.35">
      <c r="B123" s="37">
        <v>119</v>
      </c>
      <c r="D123" s="9">
        <v>14.364122918372336</v>
      </c>
      <c r="E123" s="9">
        <v>14.763908534263036</v>
      </c>
      <c r="F123" s="9">
        <v>245.75551271523392</v>
      </c>
      <c r="G123" s="9">
        <v>252.59543740591789</v>
      </c>
      <c r="H123" s="9">
        <v>1755.108457835285</v>
      </c>
      <c r="I123" s="24"/>
      <c r="J123" s="9">
        <v>14.379623958654875</v>
      </c>
      <c r="K123" s="9">
        <v>12.728362299381685</v>
      </c>
      <c r="L123" s="22">
        <v>149.68036753113441</v>
      </c>
      <c r="M123" s="22">
        <v>217.7693146101436</v>
      </c>
      <c r="N123" s="22">
        <v>22831.556363636348</v>
      </c>
    </row>
    <row r="124" spans="2:14" x14ac:dyDescent="0.35">
      <c r="B124" s="37">
        <v>120</v>
      </c>
      <c r="D124" s="9">
        <v>14.488128267922423</v>
      </c>
      <c r="E124" s="9">
        <v>14.891273994762239</v>
      </c>
      <c r="F124" s="9">
        <v>245.81147529224756</v>
      </c>
      <c r="G124" s="9">
        <v>252.65140961914531</v>
      </c>
      <c r="H124" s="9">
        <v>1769.8597608641223</v>
      </c>
      <c r="I124" s="24"/>
      <c r="J124" s="9">
        <v>14.500461134778041</v>
      </c>
      <c r="K124" s="9">
        <v>12.835323327107584</v>
      </c>
      <c r="L124" s="22">
        <v>149.68036753113444</v>
      </c>
      <c r="M124" s="22">
        <v>217.76931461014371</v>
      </c>
      <c r="N124" s="22">
        <v>23023.418181818171</v>
      </c>
    </row>
    <row r="125" spans="2:14" x14ac:dyDescent="0.35">
      <c r="B125" s="37">
        <v>121</v>
      </c>
      <c r="D125" s="9">
        <v>14.607283633245533</v>
      </c>
      <c r="E125" s="9">
        <v>15.013789029559529</v>
      </c>
      <c r="F125" s="9">
        <v>245.78490611974942</v>
      </c>
      <c r="G125" s="9">
        <v>252.62484249524428</v>
      </c>
      <c r="H125" s="9">
        <v>1784.6091265010257</v>
      </c>
      <c r="I125" s="24"/>
      <c r="J125" s="9">
        <v>14.621298310901183</v>
      </c>
      <c r="K125" s="9">
        <v>12.942284354833486</v>
      </c>
      <c r="L125" s="22">
        <v>149.68036753113435</v>
      </c>
      <c r="M125" s="22">
        <v>217.76931461014374</v>
      </c>
      <c r="N125" s="22">
        <v>23215.28000000001</v>
      </c>
    </row>
    <row r="126" spans="2:14" x14ac:dyDescent="0.35">
      <c r="B126" s="37">
        <v>122</v>
      </c>
      <c r="D126" s="9">
        <v>14.727000264267774</v>
      </c>
      <c r="E126" s="9">
        <v>15.136865399036402</v>
      </c>
      <c r="F126" s="9">
        <v>245.76813906031285</v>
      </c>
      <c r="G126" s="9">
        <v>252.60807860198557</v>
      </c>
      <c r="H126" s="9">
        <v>1799.3587948554189</v>
      </c>
      <c r="I126" s="24"/>
      <c r="J126" s="9">
        <v>14.742135487024319</v>
      </c>
      <c r="K126" s="9">
        <v>13.049245382559372</v>
      </c>
      <c r="L126" s="22">
        <v>149.68036753113438</v>
      </c>
      <c r="M126" s="22">
        <v>217.7693146101436</v>
      </c>
      <c r="N126" s="22">
        <v>23407.141818181834</v>
      </c>
    </row>
    <row r="127" spans="2:14" x14ac:dyDescent="0.35">
      <c r="B127" s="37">
        <v>123</v>
      </c>
      <c r="D127" s="9">
        <v>14.849457260785409</v>
      </c>
      <c r="E127" s="9">
        <v>15.262683127327261</v>
      </c>
      <c r="F127" s="9">
        <v>245.79700478747205</v>
      </c>
      <c r="G127" s="9">
        <v>252.63696388583733</v>
      </c>
      <c r="H127" s="9">
        <v>1814.1128223416615</v>
      </c>
      <c r="I127" s="24"/>
      <c r="J127" s="9">
        <v>14.862972663147486</v>
      </c>
      <c r="K127" s="9">
        <v>13.156206410285279</v>
      </c>
      <c r="L127" s="22">
        <v>149.68036753113438</v>
      </c>
      <c r="M127" s="22">
        <v>217.76931461014377</v>
      </c>
      <c r="N127" s="22">
        <v>23599.003636363635</v>
      </c>
    </row>
    <row r="128" spans="2:14" x14ac:dyDescent="0.35">
      <c r="B128" s="37">
        <v>124</v>
      </c>
      <c r="D128" s="9">
        <v>14.968734729477907</v>
      </c>
      <c r="E128" s="9">
        <v>15.385319727446364</v>
      </c>
      <c r="F128" s="9">
        <v>245.77319994297369</v>
      </c>
      <c r="G128" s="9">
        <v>252.61315200634465</v>
      </c>
      <c r="H128" s="9">
        <v>1828.8598267821474</v>
      </c>
      <c r="I128" s="24"/>
      <c r="J128" s="9">
        <v>14.983809839270627</v>
      </c>
      <c r="K128" s="9">
        <v>13.263167438011175</v>
      </c>
      <c r="L128" s="22">
        <v>149.68036753113444</v>
      </c>
      <c r="M128" s="22">
        <v>217.76931461014371</v>
      </c>
      <c r="N128" s="22">
        <v>23790.865454545434</v>
      </c>
    </row>
    <row r="129" spans="2:14" x14ac:dyDescent="0.35">
      <c r="B129" s="37">
        <v>125</v>
      </c>
      <c r="D129" s="9">
        <v>15.087355547826359</v>
      </c>
      <c r="E129" s="9">
        <v>15.507300739520471</v>
      </c>
      <c r="F129" s="9">
        <v>245.73908061911573</v>
      </c>
      <c r="G129" s="9">
        <v>252.57904306251399</v>
      </c>
      <c r="H129" s="9">
        <v>1843.6114930719727</v>
      </c>
      <c r="I129" s="24"/>
      <c r="J129" s="9">
        <v>15.104647015393789</v>
      </c>
      <c r="K129" s="9">
        <v>13.370128465737066</v>
      </c>
      <c r="L129" s="22">
        <v>149.68036753113432</v>
      </c>
      <c r="M129" s="22">
        <v>217.76931461014365</v>
      </c>
      <c r="N129" s="22">
        <v>23982.727272727254</v>
      </c>
    </row>
    <row r="130" spans="2:14" x14ac:dyDescent="0.35">
      <c r="B130" s="37">
        <v>126</v>
      </c>
      <c r="D130" s="9">
        <v>15.211597344186757</v>
      </c>
      <c r="E130" s="9">
        <v>15.634902191558947</v>
      </c>
      <c r="F130" s="9">
        <v>245.79632934661527</v>
      </c>
      <c r="G130" s="9">
        <v>252.63629331124622</v>
      </c>
      <c r="H130" s="9">
        <v>1858.3607981653779</v>
      </c>
      <c r="I130" s="24"/>
      <c r="J130" s="9">
        <v>15.225484191516928</v>
      </c>
      <c r="K130" s="9">
        <v>13.477089493462966</v>
      </c>
      <c r="L130" s="22">
        <v>149.68036753113435</v>
      </c>
      <c r="M130" s="22">
        <v>217.76931461014368</v>
      </c>
      <c r="N130" s="22">
        <v>24174.589090909099</v>
      </c>
    </row>
    <row r="131" spans="2:14" x14ac:dyDescent="0.35">
      <c r="B131" s="37">
        <v>127</v>
      </c>
      <c r="D131" s="9">
        <v>15.329255753089363</v>
      </c>
      <c r="E131" s="9">
        <v>15.755920807983294</v>
      </c>
      <c r="F131" s="9">
        <v>245.74713658689444</v>
      </c>
      <c r="G131" s="9">
        <v>252.58711089554558</v>
      </c>
      <c r="H131" s="9">
        <v>1873.1125249987012</v>
      </c>
      <c r="I131" s="24"/>
      <c r="J131" s="9">
        <v>15.346321367640074</v>
      </c>
      <c r="K131" s="9">
        <v>13.584050521188866</v>
      </c>
      <c r="L131" s="22">
        <v>149.68036753113446</v>
      </c>
      <c r="M131" s="22">
        <v>217.76931461014385</v>
      </c>
      <c r="N131" s="22">
        <v>24366.450909090923</v>
      </c>
    </row>
    <row r="132" spans="2:14" x14ac:dyDescent="0.35">
      <c r="B132" s="37">
        <v>128</v>
      </c>
      <c r="D132" s="9">
        <v>15.449111163719648</v>
      </c>
      <c r="E132" s="9">
        <v>15.879135074118352</v>
      </c>
      <c r="F132" s="9">
        <v>245.73365798715056</v>
      </c>
      <c r="G132" s="9">
        <v>252.57362097300623</v>
      </c>
      <c r="H132" s="9">
        <v>1887.858318569225</v>
      </c>
      <c r="I132" s="24"/>
      <c r="J132" s="9">
        <v>15.467158543763237</v>
      </c>
      <c r="K132" s="9">
        <v>13.691011548914755</v>
      </c>
      <c r="L132" s="22">
        <v>149.68036753113441</v>
      </c>
      <c r="M132" s="22">
        <v>217.76931461014365</v>
      </c>
      <c r="N132" s="22">
        <v>24558.312727272718</v>
      </c>
    </row>
    <row r="133" spans="2:14" x14ac:dyDescent="0.35">
      <c r="B133" s="37">
        <v>129</v>
      </c>
      <c r="D133" s="9">
        <v>15.567054083562969</v>
      </c>
      <c r="E133" s="9">
        <v>16.00043817389124</v>
      </c>
      <c r="F133" s="9">
        <v>245.69020408228008</v>
      </c>
      <c r="G133" s="9">
        <v>252.53017682389179</v>
      </c>
      <c r="H133" s="9">
        <v>1902.6099243155534</v>
      </c>
      <c r="I133" s="24"/>
      <c r="J133" s="9">
        <v>15.587995719886377</v>
      </c>
      <c r="K133" s="9">
        <v>13.797972576640655</v>
      </c>
      <c r="L133" s="22">
        <v>149.68036753113444</v>
      </c>
      <c r="M133" s="22">
        <v>217.76931461014371</v>
      </c>
      <c r="N133" s="22">
        <v>24750.174545454538</v>
      </c>
    </row>
    <row r="134" spans="2:14" x14ac:dyDescent="0.35">
      <c r="B134" s="37">
        <v>130</v>
      </c>
      <c r="D134" s="9">
        <v>15.690329469848177</v>
      </c>
      <c r="E134" s="9">
        <v>16.127073229650627</v>
      </c>
      <c r="F134" s="9">
        <v>245.73093204725404</v>
      </c>
      <c r="G134" s="9">
        <v>252.57090640013908</v>
      </c>
      <c r="H134" s="9">
        <v>1917.3592899524563</v>
      </c>
      <c r="I134" s="24"/>
      <c r="J134" s="9">
        <v>15.708832896009538</v>
      </c>
      <c r="K134" s="9">
        <v>13.904933604366549</v>
      </c>
      <c r="L134" s="22">
        <v>149.68036753113435</v>
      </c>
      <c r="M134" s="22">
        <v>217.76931461014365</v>
      </c>
      <c r="N134" s="22">
        <v>24942.036363636384</v>
      </c>
    </row>
    <row r="135" spans="2:14" x14ac:dyDescent="0.35">
      <c r="B135" s="37">
        <v>131</v>
      </c>
      <c r="D135" s="9">
        <v>15.811001231331863</v>
      </c>
      <c r="E135" s="9">
        <v>16.251105184859966</v>
      </c>
      <c r="F135" s="9">
        <v>245.73057333454261</v>
      </c>
      <c r="G135" s="9">
        <v>252.57055742188496</v>
      </c>
      <c r="H135" s="9">
        <v>1932.1109562422812</v>
      </c>
      <c r="I135" s="24"/>
      <c r="J135" s="9">
        <v>15.829670072132684</v>
      </c>
      <c r="K135" s="9">
        <v>14.011894632092451</v>
      </c>
      <c r="L135" s="22">
        <v>149.68036753113435</v>
      </c>
      <c r="M135" s="22">
        <v>217.76931461014374</v>
      </c>
      <c r="N135" s="22">
        <v>25133.898181818186</v>
      </c>
    </row>
    <row r="136" spans="2:14" x14ac:dyDescent="0.35">
      <c r="B136" s="37">
        <v>132</v>
      </c>
      <c r="D136" s="9">
        <v>15.930701688520161</v>
      </c>
      <c r="E136" s="9">
        <v>16.374165918550478</v>
      </c>
      <c r="F136" s="9">
        <v>245.71523865357875</v>
      </c>
      <c r="G136" s="9">
        <v>252.55523360463269</v>
      </c>
      <c r="H136" s="9">
        <v>1946.8629857930953</v>
      </c>
      <c r="I136" s="24"/>
      <c r="J136" s="9">
        <v>15.950507248255844</v>
      </c>
      <c r="K136" s="9">
        <v>14.118855659818346</v>
      </c>
      <c r="L136" s="22">
        <v>149.68036753113441</v>
      </c>
      <c r="M136" s="22">
        <v>217.76931461014377</v>
      </c>
      <c r="N136" s="22">
        <v>25325.760000000006</v>
      </c>
    </row>
    <row r="137" spans="2:14" x14ac:dyDescent="0.35">
      <c r="B137" s="37">
        <v>133</v>
      </c>
      <c r="D137" s="9">
        <v>16.052863031514775</v>
      </c>
      <c r="E137" s="9">
        <v>16.499686351583406</v>
      </c>
      <c r="F137" s="9">
        <v>245.7378058979445</v>
      </c>
      <c r="G137" s="9">
        <v>252.57779338691392</v>
      </c>
      <c r="H137" s="9">
        <v>1961.6098086030852</v>
      </c>
      <c r="I137" s="24"/>
      <c r="J137" s="9">
        <v>16.071344424378989</v>
      </c>
      <c r="K137" s="9">
        <v>14.225816687544235</v>
      </c>
      <c r="L137" s="22">
        <v>149.68036753113435</v>
      </c>
      <c r="M137" s="22">
        <v>217.7693146101436</v>
      </c>
      <c r="N137" s="22">
        <v>25517.6218181818</v>
      </c>
    </row>
    <row r="138" spans="2:14" x14ac:dyDescent="0.35">
      <c r="B138" s="37">
        <v>134</v>
      </c>
      <c r="D138" s="9">
        <v>16.177710585431594</v>
      </c>
      <c r="E138" s="9">
        <v>16.627894637273457</v>
      </c>
      <c r="F138" s="9">
        <v>245.800850061136</v>
      </c>
      <c r="G138" s="9">
        <v>252.6408551435822</v>
      </c>
      <c r="H138" s="9">
        <v>1976.363836089331</v>
      </c>
      <c r="I138" s="24"/>
      <c r="J138" s="9">
        <v>16.192181600502124</v>
      </c>
      <c r="K138" s="9">
        <v>14.332777715270137</v>
      </c>
      <c r="L138" s="22">
        <v>149.68036753113446</v>
      </c>
      <c r="M138" s="22">
        <v>217.76931461014379</v>
      </c>
      <c r="N138" s="22">
        <v>25709.48363636362</v>
      </c>
    </row>
    <row r="139" spans="2:14" x14ac:dyDescent="0.35">
      <c r="B139" s="37">
        <v>135</v>
      </c>
      <c r="D139" s="9">
        <v>16.291637626357922</v>
      </c>
      <c r="E139" s="9">
        <v>16.745180878606845</v>
      </c>
      <c r="F139" s="9">
        <v>245.69826524663785</v>
      </c>
      <c r="G139" s="9">
        <v>252.53826456700025</v>
      </c>
      <c r="H139" s="9">
        <v>1991.1111432473037</v>
      </c>
      <c r="I139" s="24"/>
      <c r="J139" s="9">
        <v>16.313018776625295</v>
      </c>
      <c r="K139" s="9">
        <v>14.439738742996035</v>
      </c>
      <c r="L139" s="22">
        <v>149.68036753113435</v>
      </c>
      <c r="M139" s="22">
        <v>217.76931461014371</v>
      </c>
      <c r="N139" s="22">
        <v>25901.345454545473</v>
      </c>
    </row>
    <row r="140" spans="2:14" x14ac:dyDescent="0.35">
      <c r="B140" s="37">
        <v>136</v>
      </c>
      <c r="D140" s="9">
        <v>16.41460698286809</v>
      </c>
      <c r="E140" s="9">
        <v>16.871510442638765</v>
      </c>
      <c r="F140" s="9">
        <v>245.73255574083117</v>
      </c>
      <c r="G140" s="9">
        <v>252.57256446071457</v>
      </c>
      <c r="H140" s="9">
        <v>2005.8628700806271</v>
      </c>
      <c r="I140" s="24"/>
      <c r="J140" s="9">
        <v>16.433855952748434</v>
      </c>
      <c r="K140" s="9">
        <v>14.546699770721931</v>
      </c>
      <c r="L140" s="22">
        <v>149.68036753113438</v>
      </c>
      <c r="M140" s="22">
        <v>217.76931461014374</v>
      </c>
      <c r="N140" s="22">
        <v>26093.207272727293</v>
      </c>
    </row>
    <row r="141" spans="2:14" x14ac:dyDescent="0.35">
      <c r="B141" s="37">
        <v>137</v>
      </c>
      <c r="D141" s="9">
        <v>16.538624445941984</v>
      </c>
      <c r="E141" s="9">
        <v>16.998887244080628</v>
      </c>
      <c r="F141" s="9">
        <v>245.7819216457398</v>
      </c>
      <c r="G141" s="9">
        <v>252.62192671135568</v>
      </c>
      <c r="H141" s="9">
        <v>2020.6107826735818</v>
      </c>
      <c r="I141" s="24"/>
      <c r="J141" s="9">
        <v>16.554693128871598</v>
      </c>
      <c r="K141" s="9">
        <v>14.653660798447826</v>
      </c>
      <c r="L141" s="22">
        <v>149.68036753113432</v>
      </c>
      <c r="M141" s="22">
        <v>217.76931461014365</v>
      </c>
      <c r="N141" s="22">
        <v>26285.069090909088</v>
      </c>
    </row>
    <row r="142" spans="2:14" x14ac:dyDescent="0.35">
      <c r="B142" s="37">
        <v>138</v>
      </c>
      <c r="D142" s="9">
        <v>16.655670894482888</v>
      </c>
      <c r="E142" s="9">
        <v>17.119293969123742</v>
      </c>
      <c r="F142" s="9">
        <v>245.72772595745582</v>
      </c>
      <c r="G142" s="9">
        <v>252.56774126243147</v>
      </c>
      <c r="H142" s="9">
        <v>2035.3628122243922</v>
      </c>
      <c r="I142" s="24"/>
      <c r="J142" s="9">
        <v>16.675530304994741</v>
      </c>
      <c r="K142" s="9">
        <v>14.760621826173722</v>
      </c>
      <c r="L142" s="22">
        <v>149.68036753113435</v>
      </c>
      <c r="M142" s="22">
        <v>217.76931461014365</v>
      </c>
      <c r="N142" s="22">
        <v>26476.93090909089</v>
      </c>
    </row>
    <row r="143" spans="2:14" x14ac:dyDescent="0.35">
      <c r="B143" s="37">
        <v>139</v>
      </c>
      <c r="D143" s="9">
        <v>16.773520315095158</v>
      </c>
      <c r="E143" s="9">
        <v>17.240502521162611</v>
      </c>
      <c r="F143" s="9">
        <v>245.6860714019503</v>
      </c>
      <c r="G143" s="9">
        <v>252.52608002673952</v>
      </c>
      <c r="H143" s="9">
        <v>2050.1098166648771</v>
      </c>
      <c r="I143" s="24"/>
      <c r="J143" s="9">
        <v>16.796367481117883</v>
      </c>
      <c r="K143" s="9">
        <v>14.867582853899616</v>
      </c>
      <c r="L143" s="22">
        <v>149.68036753113429</v>
      </c>
      <c r="M143" s="22">
        <v>217.76931461014362</v>
      </c>
      <c r="N143" s="22">
        <v>26668.792727272707</v>
      </c>
    </row>
    <row r="144" spans="2:14" x14ac:dyDescent="0.35">
      <c r="B144" s="37">
        <v>140</v>
      </c>
      <c r="D144" s="9">
        <v>16.897405734472546</v>
      </c>
      <c r="E144" s="9">
        <v>17.367748134265653</v>
      </c>
      <c r="F144" s="9">
        <v>245.73279123384935</v>
      </c>
      <c r="G144" s="9">
        <v>252.57280872251002</v>
      </c>
      <c r="H144" s="9">
        <v>2064.8614829547028</v>
      </c>
      <c r="I144" s="24"/>
      <c r="J144" s="9">
        <v>16.917204657241044</v>
      </c>
      <c r="K144" s="9">
        <v>14.974543881625513</v>
      </c>
      <c r="L144" s="22">
        <v>149.68036753113438</v>
      </c>
      <c r="M144" s="22">
        <v>217.76931461014371</v>
      </c>
      <c r="N144" s="22">
        <v>26860.654545454559</v>
      </c>
    </row>
    <row r="145" spans="2:14" x14ac:dyDescent="0.35">
      <c r="B145" s="37">
        <v>141</v>
      </c>
      <c r="D145" s="9">
        <v>17.020171338663076</v>
      </c>
      <c r="E145" s="9">
        <v>17.493874056346669</v>
      </c>
      <c r="F145" s="9">
        <v>245.76267880731456</v>
      </c>
      <c r="G145" s="9">
        <v>252.60270682699547</v>
      </c>
      <c r="H145" s="9">
        <v>2079.6136941360114</v>
      </c>
      <c r="I145" s="24"/>
      <c r="J145" s="9">
        <v>17.038041833364186</v>
      </c>
      <c r="K145" s="9">
        <v>15.081504909351414</v>
      </c>
      <c r="L145" s="22">
        <v>149.68036753113438</v>
      </c>
      <c r="M145" s="22">
        <v>217.76931461014368</v>
      </c>
      <c r="N145" s="22">
        <v>27052.516363636376</v>
      </c>
    </row>
    <row r="146" spans="2:14" x14ac:dyDescent="0.35">
      <c r="B146" s="37">
        <v>142</v>
      </c>
      <c r="D146" s="9">
        <v>17.141498222970402</v>
      </c>
      <c r="E146" s="9">
        <v>17.618560513555511</v>
      </c>
      <c r="F146" s="9">
        <v>245.77151733900357</v>
      </c>
      <c r="G146" s="9">
        <v>252.61154505987136</v>
      </c>
      <c r="H146" s="9">
        <v>2094.3626359684267</v>
      </c>
      <c r="I146" s="24"/>
      <c r="J146" s="9">
        <v>17.158879009487347</v>
      </c>
      <c r="K146" s="9">
        <v>15.188465937077314</v>
      </c>
      <c r="L146" s="22">
        <v>149.68036753113441</v>
      </c>
      <c r="M146" s="22">
        <v>217.76931461014379</v>
      </c>
      <c r="N146" s="22">
        <v>27244.378181818178</v>
      </c>
    </row>
    <row r="147" spans="2:14" x14ac:dyDescent="0.35">
      <c r="B147" s="37">
        <v>143</v>
      </c>
      <c r="D147" s="9">
        <v>17.261227438887495</v>
      </c>
      <c r="E147" s="9">
        <v>17.74164993699436</v>
      </c>
      <c r="F147" s="9">
        <v>245.75748538084045</v>
      </c>
      <c r="G147" s="9">
        <v>252.59752184250783</v>
      </c>
      <c r="H147" s="9">
        <v>2109.1143628017494</v>
      </c>
      <c r="I147" s="24"/>
      <c r="J147" s="9">
        <v>17.279716185610493</v>
      </c>
      <c r="K147" s="9">
        <v>15.295426964803204</v>
      </c>
      <c r="L147" s="22">
        <v>149.68036753113449</v>
      </c>
      <c r="M147" s="22">
        <v>217.76931461014371</v>
      </c>
      <c r="N147" s="22">
        <v>27436.239999999972</v>
      </c>
    </row>
    <row r="148" spans="2:14" x14ac:dyDescent="0.35">
      <c r="B148" s="37">
        <v>144</v>
      </c>
      <c r="D148" s="9">
        <v>17.38189754206914</v>
      </c>
      <c r="E148" s="9">
        <v>17.865679171602611</v>
      </c>
      <c r="F148" s="9">
        <v>245.75695120757658</v>
      </c>
      <c r="G148" s="9">
        <v>252.5969810740871</v>
      </c>
      <c r="H148" s="9">
        <v>2123.8613672422321</v>
      </c>
      <c r="I148" s="24"/>
      <c r="J148" s="9">
        <v>17.400553361733628</v>
      </c>
      <c r="K148" s="9">
        <v>15.402387992529098</v>
      </c>
      <c r="L148" s="22">
        <v>149.68036753113435</v>
      </c>
      <c r="M148" s="22">
        <v>217.76931461014362</v>
      </c>
      <c r="N148" s="22">
        <v>27628.101818181789</v>
      </c>
    </row>
    <row r="149" spans="2:14" x14ac:dyDescent="0.35">
      <c r="B149" s="37">
        <v>145</v>
      </c>
      <c r="D149" s="9">
        <v>17.504007344575957</v>
      </c>
      <c r="E149" s="9">
        <v>17.991149774863114</v>
      </c>
      <c r="F149" s="9">
        <v>245.77663945669295</v>
      </c>
      <c r="G149" s="9">
        <v>252.61668625830976</v>
      </c>
      <c r="H149" s="9">
        <v>2138.6156974459718</v>
      </c>
      <c r="I149" s="24"/>
      <c r="J149" s="9">
        <v>17.521390537856789</v>
      </c>
      <c r="K149" s="9">
        <v>15.509349020255</v>
      </c>
      <c r="L149" s="22">
        <v>149.68036753113432</v>
      </c>
      <c r="M149" s="22">
        <v>217.76931461014368</v>
      </c>
      <c r="N149" s="22">
        <v>27819.963636363649</v>
      </c>
    </row>
    <row r="150" spans="2:14" x14ac:dyDescent="0.35">
      <c r="B150" s="37">
        <v>146</v>
      </c>
      <c r="D150" s="9">
        <v>17.62175344950921</v>
      </c>
      <c r="E150" s="9">
        <v>18.112254693912863</v>
      </c>
      <c r="F150" s="9">
        <v>245.73520627715251</v>
      </c>
      <c r="G150" s="9">
        <v>252.57524207824864</v>
      </c>
      <c r="H150" s="9">
        <v>2153.3613093860004</v>
      </c>
      <c r="I150" s="24"/>
      <c r="J150" s="9">
        <v>17.642227713979942</v>
      </c>
      <c r="K150" s="9">
        <v>15.616310047980898</v>
      </c>
      <c r="L150" s="22">
        <v>149.68036753113432</v>
      </c>
      <c r="M150" s="22">
        <v>217.76931461014365</v>
      </c>
      <c r="N150" s="22">
        <v>28011.825454545466</v>
      </c>
    </row>
    <row r="151" spans="2:14" x14ac:dyDescent="0.35">
      <c r="B151" s="37">
        <v>147</v>
      </c>
      <c r="D151" s="9">
        <v>17.744264275152382</v>
      </c>
      <c r="E151" s="9">
        <v>18.238125727077779</v>
      </c>
      <c r="F151" s="9">
        <v>245.76032880533995</v>
      </c>
      <c r="G151" s="9">
        <v>252.60037305442313</v>
      </c>
      <c r="H151" s="9">
        <v>2168.113036219323</v>
      </c>
      <c r="I151" s="24"/>
      <c r="J151" s="9">
        <v>17.763064890103099</v>
      </c>
      <c r="K151" s="9">
        <v>15.723271075706791</v>
      </c>
      <c r="L151" s="22">
        <v>149.68036753113441</v>
      </c>
      <c r="M151" s="22">
        <v>217.76931461014371</v>
      </c>
      <c r="N151" s="22">
        <v>28203.68727272726</v>
      </c>
    </row>
    <row r="152" spans="2:14" x14ac:dyDescent="0.35">
      <c r="B152" s="37">
        <v>148</v>
      </c>
      <c r="D152" s="9">
        <v>17.866632926745122</v>
      </c>
      <c r="E152" s="9">
        <v>18.363854641376644</v>
      </c>
      <c r="F152" s="9">
        <v>245.78315601605209</v>
      </c>
      <c r="G152" s="9">
        <v>252.62320935810681</v>
      </c>
      <c r="H152" s="9">
        <v>2182.8650052266353</v>
      </c>
      <c r="I152" s="24"/>
      <c r="J152" s="9">
        <v>17.883902066226238</v>
      </c>
      <c r="K152" s="9">
        <v>15.830232103432689</v>
      </c>
      <c r="L152" s="22">
        <v>149.68036753113444</v>
      </c>
      <c r="M152" s="22">
        <v>217.76931461014379</v>
      </c>
      <c r="N152" s="22">
        <v>28395.549090909077</v>
      </c>
    </row>
    <row r="153" spans="2:14" x14ac:dyDescent="0.35">
      <c r="B153" s="37">
        <v>149</v>
      </c>
      <c r="D153" s="9">
        <v>17.985055153066014</v>
      </c>
      <c r="E153" s="9">
        <v>18.4856365371717</v>
      </c>
      <c r="F153" s="9">
        <v>245.75175199775555</v>
      </c>
      <c r="G153" s="9">
        <v>252.59180620467646</v>
      </c>
      <c r="H153" s="9">
        <v>2197.6143708635445</v>
      </c>
      <c r="I153" s="24"/>
      <c r="J153" s="9">
        <v>18.004739242349384</v>
      </c>
      <c r="K153" s="9">
        <v>15.937193131158583</v>
      </c>
      <c r="L153" s="22">
        <v>149.68036753113438</v>
      </c>
      <c r="M153" s="22">
        <v>217.76931461014362</v>
      </c>
      <c r="N153" s="22">
        <v>28587.410909090937</v>
      </c>
    </row>
    <row r="154" spans="2:14" x14ac:dyDescent="0.35">
      <c r="B154" s="37">
        <v>150</v>
      </c>
      <c r="D154" s="9">
        <v>18.107516125903391</v>
      </c>
      <c r="E154" s="9">
        <v>18.611457138094973</v>
      </c>
      <c r="F154" s="9">
        <v>245.77558511219596</v>
      </c>
      <c r="G154" s="9">
        <v>252.61563961068336</v>
      </c>
      <c r="H154" s="9">
        <v>2212.3635548699494</v>
      </c>
      <c r="I154" s="24"/>
      <c r="J154" s="9">
        <v>18.125576418472534</v>
      </c>
      <c r="K154" s="9">
        <v>16.044154158884481</v>
      </c>
      <c r="L154" s="22">
        <v>149.68036753113435</v>
      </c>
      <c r="M154" s="22">
        <v>217.76931461014371</v>
      </c>
      <c r="N154" s="22">
        <v>28779.272727272753</v>
      </c>
    </row>
    <row r="155" spans="2:14" x14ac:dyDescent="0.35">
      <c r="B155" s="37">
        <v>151</v>
      </c>
      <c r="D155" s="9">
        <v>18.226205667931236</v>
      </c>
      <c r="E155" s="9">
        <v>18.733506404781373</v>
      </c>
      <c r="F155" s="9">
        <v>245.74825146064089</v>
      </c>
      <c r="G155" s="9">
        <v>252.58830754894495</v>
      </c>
      <c r="H155" s="9">
        <v>2227.1131626808478</v>
      </c>
      <c r="I155" s="24"/>
      <c r="J155" s="9">
        <v>18.246413594595694</v>
      </c>
      <c r="K155" s="9">
        <v>16.151115186610383</v>
      </c>
      <c r="L155" s="22">
        <v>149.68036753113435</v>
      </c>
      <c r="M155" s="22">
        <v>217.76931461014382</v>
      </c>
      <c r="N155" s="22">
        <v>28971.134545454548</v>
      </c>
    </row>
    <row r="156" spans="2:14" x14ac:dyDescent="0.35">
      <c r="B156" s="37">
        <v>152</v>
      </c>
      <c r="D156" s="9">
        <v>18.349089053131369</v>
      </c>
      <c r="E156" s="9">
        <v>18.859749997503247</v>
      </c>
      <c r="F156" s="9">
        <v>245.7774520270348</v>
      </c>
      <c r="G156" s="9">
        <v>252.61751615196317</v>
      </c>
      <c r="H156" s="9">
        <v>2241.864889514171</v>
      </c>
      <c r="I156" s="24"/>
      <c r="J156" s="9">
        <v>18.367250770718851</v>
      </c>
      <c r="K156" s="9">
        <v>16.258076214336274</v>
      </c>
      <c r="L156" s="22">
        <v>149.68036753113432</v>
      </c>
      <c r="M156" s="22">
        <v>217.76931461014371</v>
      </c>
      <c r="N156" s="22">
        <v>29162.99636363635</v>
      </c>
    </row>
    <row r="157" spans="2:14" x14ac:dyDescent="0.35">
      <c r="B157" s="37">
        <v>153</v>
      </c>
      <c r="D157" s="9">
        <v>18.468820082537263</v>
      </c>
      <c r="E157" s="9">
        <v>18.982840682587216</v>
      </c>
      <c r="F157" s="9">
        <v>245.76432253357879</v>
      </c>
      <c r="G157" s="9">
        <v>252.6043872467018</v>
      </c>
      <c r="H157" s="9">
        <v>2256.6141946075759</v>
      </c>
      <c r="I157" s="24"/>
      <c r="J157" s="9">
        <v>18.488087946841993</v>
      </c>
      <c r="K157" s="9">
        <v>16.365037242062172</v>
      </c>
      <c r="L157" s="22">
        <v>149.68036753113432</v>
      </c>
      <c r="M157" s="22">
        <v>217.76931461014368</v>
      </c>
      <c r="N157" s="22">
        <v>29354.858181818163</v>
      </c>
    </row>
    <row r="158" spans="2:14" x14ac:dyDescent="0.35">
      <c r="B158" s="37">
        <v>154</v>
      </c>
      <c r="D158" s="9">
        <v>18.591674465410041</v>
      </c>
      <c r="E158" s="9">
        <v>19.109055383350476</v>
      </c>
      <c r="F158" s="9">
        <v>245.79265608673137</v>
      </c>
      <c r="G158" s="9">
        <v>252.63273013523997</v>
      </c>
      <c r="H158" s="9">
        <v>2271.3664057888859</v>
      </c>
      <c r="I158" s="24"/>
      <c r="J158" s="9">
        <v>18.608925122965132</v>
      </c>
      <c r="K158" s="9">
        <v>16.471998269788074</v>
      </c>
      <c r="L158" s="22">
        <v>149.68036753113441</v>
      </c>
      <c r="M158" s="22">
        <v>217.76931461014371</v>
      </c>
      <c r="N158" s="22">
        <v>29546.720000000019</v>
      </c>
    </row>
    <row r="159" spans="2:14" x14ac:dyDescent="0.35">
      <c r="B159" s="37">
        <v>155</v>
      </c>
      <c r="D159" s="9">
        <v>18.708046487669691</v>
      </c>
      <c r="E159" s="9">
        <v>19.228786178338346</v>
      </c>
      <c r="F159" s="9">
        <v>245.73547640746312</v>
      </c>
      <c r="G159" s="9">
        <v>252.5755393747578</v>
      </c>
      <c r="H159" s="9">
        <v>2286.1118360984215</v>
      </c>
      <c r="I159" s="24"/>
      <c r="J159" s="9">
        <v>18.729762299088286</v>
      </c>
      <c r="K159" s="9">
        <v>16.578959297513965</v>
      </c>
      <c r="L159" s="22">
        <v>149.68036753113441</v>
      </c>
      <c r="M159" s="22">
        <v>217.76931461014365</v>
      </c>
      <c r="N159" s="22">
        <v>29738.581818181836</v>
      </c>
    </row>
    <row r="160" spans="2:14" x14ac:dyDescent="0.35">
      <c r="B160" s="37">
        <v>156</v>
      </c>
      <c r="D160" s="9">
        <v>18.833889970521511</v>
      </c>
      <c r="E160" s="9">
        <v>19.357990392963405</v>
      </c>
      <c r="F160" s="9">
        <v>245.80264260996773</v>
      </c>
      <c r="G160" s="9">
        <v>252.64272020577263</v>
      </c>
      <c r="H160" s="9">
        <v>2300.8658635846677</v>
      </c>
      <c r="I160" s="24"/>
      <c r="J160" s="9">
        <v>18.850599475211446</v>
      </c>
      <c r="K160" s="9">
        <v>16.685920325239856</v>
      </c>
      <c r="L160" s="22">
        <v>149.68036753113446</v>
      </c>
      <c r="M160" s="22">
        <v>217.76931461014371</v>
      </c>
      <c r="N160" s="22">
        <v>29930.443636363634</v>
      </c>
    </row>
    <row r="161" spans="2:14" x14ac:dyDescent="0.35">
      <c r="B161" s="37">
        <v>157</v>
      </c>
      <c r="D161" s="9">
        <v>18.950387038295123</v>
      </c>
      <c r="E161" s="9">
        <v>19.477847130211192</v>
      </c>
      <c r="F161" s="9">
        <v>245.74774931031428</v>
      </c>
      <c r="G161" s="9">
        <v>252.58782757243335</v>
      </c>
      <c r="H161" s="9">
        <v>2315.6152292215697</v>
      </c>
      <c r="I161" s="24"/>
      <c r="J161" s="9">
        <v>18.971436651334603</v>
      </c>
      <c r="K161" s="9">
        <v>16.792881352965765</v>
      </c>
      <c r="L161" s="22">
        <v>149.68036753113435</v>
      </c>
      <c r="M161" s="22">
        <v>217.76931461014379</v>
      </c>
      <c r="N161" s="22">
        <v>30122.305454545432</v>
      </c>
    </row>
    <row r="162" spans="2:14" x14ac:dyDescent="0.35">
      <c r="B162" s="37">
        <v>158</v>
      </c>
      <c r="D162" s="9">
        <v>19.075288496502672</v>
      </c>
      <c r="E162" s="9">
        <v>19.606108368261648</v>
      </c>
      <c r="F162" s="9">
        <v>245.8018488160678</v>
      </c>
      <c r="G162" s="9">
        <v>252.64192915826476</v>
      </c>
      <c r="H162" s="9">
        <v>2330.3650792064591</v>
      </c>
      <c r="I162" s="24"/>
      <c r="J162" s="9">
        <v>19.092273827457742</v>
      </c>
      <c r="K162" s="9">
        <v>16.899842380691656</v>
      </c>
      <c r="L162" s="22">
        <v>149.68036753113438</v>
      </c>
      <c r="M162" s="22">
        <v>217.76931461014371</v>
      </c>
      <c r="N162" s="22">
        <v>30314.167272727245</v>
      </c>
    </row>
    <row r="163" spans="2:14" x14ac:dyDescent="0.35">
      <c r="B163" s="37">
        <v>159</v>
      </c>
      <c r="D163" s="9">
        <v>19.194372089023862</v>
      </c>
      <c r="E163" s="9">
        <v>19.728552071731936</v>
      </c>
      <c r="F163" s="9">
        <v>245.78077101367128</v>
      </c>
      <c r="G163" s="9">
        <v>252.6208576495419</v>
      </c>
      <c r="H163" s="9">
        <v>2345.1163822352933</v>
      </c>
      <c r="I163" s="24"/>
      <c r="J163" s="9">
        <v>19.213111003580877</v>
      </c>
      <c r="K163" s="9">
        <v>17.006803408417547</v>
      </c>
      <c r="L163" s="22">
        <v>149.68036753113441</v>
      </c>
      <c r="M163" s="22">
        <v>217.76931461014362</v>
      </c>
      <c r="N163" s="22">
        <v>30506.029090909105</v>
      </c>
    </row>
    <row r="164" spans="2:14" x14ac:dyDescent="0.35">
      <c r="B164" s="37">
        <v>160</v>
      </c>
      <c r="D164" s="9">
        <v>19.316322181443173</v>
      </c>
      <c r="E164" s="9">
        <v>19.853861833625416</v>
      </c>
      <c r="F164" s="9">
        <v>245.79643233593103</v>
      </c>
      <c r="G164" s="9">
        <v>252.63651956912199</v>
      </c>
      <c r="H164" s="9">
        <v>2359.8657478721966</v>
      </c>
      <c r="I164" s="24"/>
      <c r="J164" s="9">
        <v>19.333948179704031</v>
      </c>
      <c r="K164" s="9">
        <v>17.113764436143455</v>
      </c>
      <c r="L164" s="22">
        <v>149.68036753113432</v>
      </c>
      <c r="M164" s="22">
        <v>217.76931461014377</v>
      </c>
      <c r="N164" s="22">
        <v>30697.890909090922</v>
      </c>
    </row>
    <row r="165" spans="2:14" x14ac:dyDescent="0.35">
      <c r="B165" s="37">
        <v>161</v>
      </c>
      <c r="D165" s="9">
        <v>19.436317629790995</v>
      </c>
      <c r="E165" s="9">
        <v>19.977217544679363</v>
      </c>
      <c r="F165" s="9">
        <v>245.78718113038212</v>
      </c>
      <c r="G165" s="9">
        <v>252.6272764553475</v>
      </c>
      <c r="H165" s="9">
        <v>2374.6177168795084</v>
      </c>
      <c r="I165" s="24"/>
      <c r="J165" s="9">
        <v>19.454785355827202</v>
      </c>
      <c r="K165" s="9">
        <v>17.220725463869343</v>
      </c>
      <c r="L165" s="22">
        <v>149.68036753113441</v>
      </c>
      <c r="M165" s="22">
        <v>217.76931461014374</v>
      </c>
      <c r="N165" s="22">
        <v>30889.75272727272</v>
      </c>
    </row>
    <row r="166" spans="2:14" x14ac:dyDescent="0.35">
      <c r="B166" s="37">
        <v>162</v>
      </c>
      <c r="D166" s="9">
        <v>19.557714978789516</v>
      </c>
      <c r="E166" s="9">
        <v>20.101974604540327</v>
      </c>
      <c r="F166" s="9">
        <v>245.79566281611727</v>
      </c>
      <c r="G166" s="9">
        <v>252.63575919754803</v>
      </c>
      <c r="H166" s="9">
        <v>2389.3672641469097</v>
      </c>
      <c r="I166" s="24"/>
      <c r="J166" s="9">
        <v>19.575622531950351</v>
      </c>
      <c r="K166" s="9">
        <v>17.327686491595234</v>
      </c>
      <c r="L166" s="22">
        <v>149.68036753113438</v>
      </c>
      <c r="M166" s="22">
        <v>217.7693146101436</v>
      </c>
      <c r="N166" s="22">
        <v>31081.614545454533</v>
      </c>
    </row>
    <row r="167" spans="2:14" x14ac:dyDescent="0.35">
      <c r="B167" s="37">
        <v>163</v>
      </c>
      <c r="D167" s="9">
        <v>19.679280225410761</v>
      </c>
      <c r="E167" s="9">
        <v>20.226899437859188</v>
      </c>
      <c r="F167" s="9">
        <v>245.80613757515894</v>
      </c>
      <c r="G167" s="9">
        <v>252.64623344919841</v>
      </c>
      <c r="H167" s="9">
        <v>2404.1162665228208</v>
      </c>
      <c r="I167" s="24"/>
      <c r="J167" s="9">
        <v>19.696459708073494</v>
      </c>
      <c r="K167" s="9">
        <v>17.434647519321139</v>
      </c>
      <c r="L167" s="22">
        <v>149.68036753113429</v>
      </c>
      <c r="M167" s="22">
        <v>217.76931461014371</v>
      </c>
      <c r="N167" s="22">
        <v>31273.4763636364</v>
      </c>
    </row>
    <row r="168" spans="2:14" x14ac:dyDescent="0.35">
      <c r="B168" s="37">
        <v>164</v>
      </c>
      <c r="D168" s="9">
        <v>19.799006525943462</v>
      </c>
      <c r="E168" s="9">
        <v>20.349986539145593</v>
      </c>
      <c r="F168" s="9">
        <v>245.79365510024965</v>
      </c>
      <c r="G168" s="9">
        <v>252.63376554491663</v>
      </c>
      <c r="H168" s="9">
        <v>2418.8705967265614</v>
      </c>
      <c r="I168" s="24"/>
      <c r="J168" s="9">
        <v>19.817296884196633</v>
      </c>
      <c r="K168" s="9">
        <v>17.541608547047026</v>
      </c>
      <c r="L168" s="22">
        <v>149.68036753113438</v>
      </c>
      <c r="M168" s="22">
        <v>217.76931461014362</v>
      </c>
      <c r="N168" s="22">
        <v>31465.338181818195</v>
      </c>
    </row>
    <row r="169" spans="2:14" x14ac:dyDescent="0.35">
      <c r="B169" s="37">
        <v>165</v>
      </c>
      <c r="D169" s="9">
        <v>19.916207214729855</v>
      </c>
      <c r="E169" s="9">
        <v>20.470546083436759</v>
      </c>
      <c r="F169" s="9">
        <v>245.75015988745488</v>
      </c>
      <c r="G169" s="9">
        <v>252.59026072331071</v>
      </c>
      <c r="H169" s="9">
        <v>2433.616390297082</v>
      </c>
      <c r="I169" s="24"/>
      <c r="J169" s="9">
        <v>19.938134060319772</v>
      </c>
      <c r="K169" s="9">
        <v>17.648569574772928</v>
      </c>
      <c r="L169" s="22">
        <v>149.68036753113441</v>
      </c>
      <c r="M169" s="22">
        <v>217.76931461014365</v>
      </c>
      <c r="N169" s="22">
        <v>31657.200000000008</v>
      </c>
    </row>
    <row r="170" spans="2:14" x14ac:dyDescent="0.35">
      <c r="B170" s="37">
        <v>166</v>
      </c>
      <c r="D170" s="9">
        <v>20.041953763833266</v>
      </c>
      <c r="E170" s="9">
        <v>20.599652881450179</v>
      </c>
      <c r="F170" s="9">
        <v>245.81200259844206</v>
      </c>
      <c r="G170" s="9">
        <v>252.65211103119287</v>
      </c>
      <c r="H170" s="9">
        <v>2448.3682987609045</v>
      </c>
      <c r="I170" s="24"/>
      <c r="J170" s="9">
        <v>20.058971236442954</v>
      </c>
      <c r="K170" s="9">
        <v>17.755530602498833</v>
      </c>
      <c r="L170" s="22">
        <v>149.68036753113435</v>
      </c>
      <c r="M170" s="22">
        <v>217.76931461014374</v>
      </c>
      <c r="N170" s="22">
        <v>31849.061818181803</v>
      </c>
    </row>
    <row r="171" spans="2:14" x14ac:dyDescent="0.35">
      <c r="B171" s="37">
        <v>167</v>
      </c>
      <c r="D171" s="9">
        <v>20.161297468474732</v>
      </c>
      <c r="E171" s="9">
        <v>20.722356310750204</v>
      </c>
      <c r="F171" s="9">
        <v>245.79504484871973</v>
      </c>
      <c r="G171" s="9">
        <v>252.63515439600988</v>
      </c>
      <c r="H171" s="9">
        <v>2463.1179065717984</v>
      </c>
      <c r="I171" s="24"/>
      <c r="J171" s="9">
        <v>20.1798084125661</v>
      </c>
      <c r="K171" s="9">
        <v>17.862491630224721</v>
      </c>
      <c r="L171" s="22">
        <v>149.68036753113438</v>
      </c>
      <c r="M171" s="22">
        <v>217.76931461014362</v>
      </c>
      <c r="N171" s="22">
        <v>32040.923636363616</v>
      </c>
    </row>
    <row r="172" spans="2:14" x14ac:dyDescent="0.35">
      <c r="B172" s="37">
        <v>168</v>
      </c>
      <c r="D172" s="9">
        <v>20.280550938846186</v>
      </c>
      <c r="E172" s="9">
        <v>20.844969367819264</v>
      </c>
      <c r="F172" s="9">
        <v>245.77719544031623</v>
      </c>
      <c r="G172" s="9">
        <v>252.61730441694763</v>
      </c>
      <c r="H172" s="9">
        <v>2477.8669089477157</v>
      </c>
      <c r="I172" s="24"/>
      <c r="J172" s="9">
        <v>20.300645588689246</v>
      </c>
      <c r="K172" s="9">
        <v>17.969452657950608</v>
      </c>
      <c r="L172" s="22">
        <v>149.68036753113438</v>
      </c>
      <c r="M172" s="22">
        <v>217.76931461014354</v>
      </c>
      <c r="N172" s="22">
        <v>32232.785454545483</v>
      </c>
    </row>
    <row r="173" spans="2:14" x14ac:dyDescent="0.35">
      <c r="B173" s="37">
        <v>169</v>
      </c>
      <c r="D173" s="9">
        <v>20.403093365394881</v>
      </c>
      <c r="E173" s="9">
        <v>20.970871988093613</v>
      </c>
      <c r="F173" s="9">
        <v>245.79917982456405</v>
      </c>
      <c r="G173" s="9">
        <v>252.6392955502497</v>
      </c>
      <c r="H173" s="9">
        <v>2492.6185752375404</v>
      </c>
      <c r="I173" s="24"/>
      <c r="J173" s="9">
        <v>20.421482764812385</v>
      </c>
      <c r="K173" s="9">
        <v>18.076413685676513</v>
      </c>
      <c r="L173" s="22">
        <v>149.68036753113435</v>
      </c>
      <c r="M173" s="22">
        <v>217.76931461014368</v>
      </c>
      <c r="N173" s="22">
        <v>32424.647272727296</v>
      </c>
    </row>
    <row r="174" spans="2:14" x14ac:dyDescent="0.35">
      <c r="B174" s="37">
        <v>170</v>
      </c>
      <c r="D174" s="9">
        <v>20.526766901310314</v>
      </c>
      <c r="E174" s="9">
        <v>21.097905234871497</v>
      </c>
      <c r="F174" s="9">
        <v>245.83445205942749</v>
      </c>
      <c r="G174" s="9">
        <v>252.67456867185831</v>
      </c>
      <c r="H174" s="9">
        <v>2507.3681225049359</v>
      </c>
      <c r="I174" s="24"/>
      <c r="J174" s="9">
        <v>20.542319940935521</v>
      </c>
      <c r="K174" s="9">
        <v>18.183374713402412</v>
      </c>
      <c r="L174" s="22">
        <v>149.68036753113441</v>
      </c>
      <c r="M174" s="22">
        <v>217.76931461014377</v>
      </c>
      <c r="N174" s="22">
        <v>32616.50909090909</v>
      </c>
    </row>
    <row r="175" spans="2:14" x14ac:dyDescent="0.35">
      <c r="B175" s="37">
        <v>171</v>
      </c>
      <c r="D175" s="9">
        <v>20.644363591021513</v>
      </c>
      <c r="E175" s="9">
        <v>21.218862201084896</v>
      </c>
      <c r="F175" s="9">
        <v>245.796959301854</v>
      </c>
      <c r="G175" s="9">
        <v>252.63708352530719</v>
      </c>
      <c r="H175" s="9">
        <v>2522.1201520557465</v>
      </c>
      <c r="I175" s="24"/>
      <c r="J175" s="9">
        <v>20.663157117058713</v>
      </c>
      <c r="K175" s="9">
        <v>18.290335741128313</v>
      </c>
      <c r="L175" s="22">
        <v>149.68036753113441</v>
      </c>
      <c r="M175" s="22">
        <v>217.76931461014382</v>
      </c>
      <c r="N175" s="22">
        <v>32808.370909090889</v>
      </c>
    </row>
    <row r="176" spans="2:14" x14ac:dyDescent="0.35">
      <c r="B176" s="37">
        <v>172</v>
      </c>
      <c r="D176" s="9">
        <v>20.763734945589803</v>
      </c>
      <c r="E176" s="9">
        <v>21.341593128554724</v>
      </c>
      <c r="F176" s="9">
        <v>245.78090926395353</v>
      </c>
      <c r="G176" s="9">
        <v>252.62103268138816</v>
      </c>
      <c r="H176" s="9">
        <v>2536.8690938881655</v>
      </c>
      <c r="I176" s="24"/>
      <c r="J176" s="9">
        <v>20.783994293181848</v>
      </c>
      <c r="K176" s="9">
        <v>18.397296768854201</v>
      </c>
      <c r="L176" s="22">
        <v>149.68036753113441</v>
      </c>
      <c r="M176" s="22">
        <v>217.76931461014365</v>
      </c>
      <c r="N176" s="22">
        <v>33000.232727272705</v>
      </c>
    </row>
    <row r="177" spans="2:14" x14ac:dyDescent="0.35">
      <c r="B177" s="37">
        <v>173</v>
      </c>
      <c r="D177" s="9">
        <v>20.886533819085244</v>
      </c>
      <c r="E177" s="9">
        <v>21.46775220957193</v>
      </c>
      <c r="F177" s="9">
        <v>245.80538189456104</v>
      </c>
      <c r="G177" s="9">
        <v>252.64551198389051</v>
      </c>
      <c r="H177" s="9">
        <v>2551.6208207214895</v>
      </c>
      <c r="I177" s="24"/>
      <c r="J177" s="9">
        <v>20.904831469304991</v>
      </c>
      <c r="K177" s="9">
        <v>18.504257796580102</v>
      </c>
      <c r="L177" s="22">
        <v>149.68036753113432</v>
      </c>
      <c r="M177" s="22">
        <v>217.76931461014371</v>
      </c>
      <c r="N177" s="22">
        <v>33192.094545454565</v>
      </c>
    </row>
    <row r="178" spans="2:14" x14ac:dyDescent="0.35">
      <c r="B178" s="37">
        <v>174</v>
      </c>
      <c r="D178" s="9">
        <v>21.010067572791723</v>
      </c>
      <c r="E178" s="9">
        <v>21.594645453403384</v>
      </c>
      <c r="F178" s="9">
        <v>245.83817204192539</v>
      </c>
      <c r="G178" s="9">
        <v>252.67830033222285</v>
      </c>
      <c r="H178" s="9">
        <v>2566.3693992929193</v>
      </c>
      <c r="I178" s="24"/>
      <c r="J178" s="9">
        <v>21.025668645428134</v>
      </c>
      <c r="K178" s="9">
        <v>18.611218824305997</v>
      </c>
      <c r="L178" s="22">
        <v>149.68036753113438</v>
      </c>
      <c r="M178" s="22">
        <v>217.76931461014368</v>
      </c>
      <c r="N178" s="22">
        <v>33383.956363636382</v>
      </c>
    </row>
    <row r="179" spans="2:14" x14ac:dyDescent="0.35">
      <c r="B179" s="37">
        <v>175</v>
      </c>
      <c r="D179" s="9">
        <v>21.127915221020796</v>
      </c>
      <c r="E179" s="9">
        <v>21.715853309154216</v>
      </c>
      <c r="F179" s="9">
        <v>245.80443468297332</v>
      </c>
      <c r="G179" s="9">
        <v>252.64456954107038</v>
      </c>
      <c r="H179" s="9">
        <v>2581.1211261262411</v>
      </c>
      <c r="I179" s="24"/>
      <c r="J179" s="9">
        <v>21.146505821551269</v>
      </c>
      <c r="K179" s="9">
        <v>18.718179852031895</v>
      </c>
      <c r="L179" s="22">
        <v>149.68036753113438</v>
      </c>
      <c r="M179" s="22">
        <v>217.76931461014368</v>
      </c>
      <c r="N179" s="22">
        <v>33575.818181818177</v>
      </c>
    </row>
    <row r="180" spans="2:14" x14ac:dyDescent="0.35">
      <c r="B180" s="37">
        <v>176</v>
      </c>
      <c r="D180" s="9">
        <v>21.249298711733182</v>
      </c>
      <c r="E180" s="9">
        <v>21.840596469340756</v>
      </c>
      <c r="F180" s="9">
        <v>245.81198334489605</v>
      </c>
      <c r="G180" s="9">
        <v>252.6521184720215</v>
      </c>
      <c r="H180" s="9">
        <v>2595.8704917631453</v>
      </c>
      <c r="I180" s="24"/>
      <c r="J180" s="9">
        <v>21.267342997674461</v>
      </c>
      <c r="K180" s="9">
        <v>18.825140879757793</v>
      </c>
      <c r="L180" s="22">
        <v>149.68036753113438</v>
      </c>
      <c r="M180" s="22">
        <v>217.76931461014368</v>
      </c>
      <c r="N180" s="22">
        <v>33767.679999999978</v>
      </c>
    </row>
    <row r="181" spans="2:14" x14ac:dyDescent="0.35">
      <c r="B181" s="37">
        <v>177</v>
      </c>
      <c r="D181" s="9">
        <v>21.368550007472173</v>
      </c>
      <c r="E181" s="9">
        <v>21.963207945009309</v>
      </c>
      <c r="F181" s="9">
        <v>245.7949208217785</v>
      </c>
      <c r="G181" s="9">
        <v>252.63506208648164</v>
      </c>
      <c r="H181" s="9">
        <v>2610.6220975094725</v>
      </c>
      <c r="I181" s="24"/>
      <c r="J181" s="9">
        <v>21.388180173797604</v>
      </c>
      <c r="K181" s="9">
        <v>18.932101907483698</v>
      </c>
      <c r="L181" s="22">
        <v>149.68036753113435</v>
      </c>
      <c r="M181" s="22">
        <v>217.76931461014374</v>
      </c>
      <c r="N181" s="22">
        <v>33959.541818181788</v>
      </c>
    </row>
    <row r="182" spans="2:14" x14ac:dyDescent="0.35">
      <c r="B182" s="37">
        <v>178</v>
      </c>
      <c r="D182" s="9">
        <v>21.491054787043552</v>
      </c>
      <c r="E182" s="9">
        <v>22.089072435443153</v>
      </c>
      <c r="F182" s="9">
        <v>245.81526344810118</v>
      </c>
      <c r="G182" s="9">
        <v>252.65540541621831</v>
      </c>
      <c r="H182" s="9">
        <v>2625.3716447768747</v>
      </c>
      <c r="I182" s="24"/>
      <c r="J182" s="9">
        <v>21.509017349920743</v>
      </c>
      <c r="K182" s="9">
        <v>19.039062935209582</v>
      </c>
      <c r="L182" s="22">
        <v>149.68036753113441</v>
      </c>
      <c r="M182" s="22">
        <v>217.76931461014371</v>
      </c>
      <c r="N182" s="22">
        <v>34151.403636363655</v>
      </c>
    </row>
    <row r="183" spans="2:14" x14ac:dyDescent="0.35">
      <c r="B183" s="37">
        <v>179</v>
      </c>
      <c r="D183" s="9">
        <v>21.610316595816784</v>
      </c>
      <c r="E183" s="9">
        <v>22.211693913690556</v>
      </c>
      <c r="F183" s="9">
        <v>245.79849281969132</v>
      </c>
      <c r="G183" s="9">
        <v>252.63863501260744</v>
      </c>
      <c r="H183" s="9">
        <v>2640.1210104137781</v>
      </c>
      <c r="I183" s="24"/>
      <c r="J183" s="9">
        <v>21.629854526043882</v>
      </c>
      <c r="K183" s="9">
        <v>19.14602396293548</v>
      </c>
      <c r="L183" s="22">
        <v>149.68036753113444</v>
      </c>
      <c r="M183" s="22">
        <v>217.76931461014371</v>
      </c>
      <c r="N183" s="22">
        <v>34343.265454545464</v>
      </c>
    </row>
    <row r="184" spans="2:14" x14ac:dyDescent="0.35">
      <c r="B184" s="37">
        <v>180</v>
      </c>
      <c r="D184" s="9">
        <v>21.734704840132238</v>
      </c>
      <c r="E184" s="9">
        <v>22.339442351731673</v>
      </c>
      <c r="F184" s="9">
        <v>245.8398933248624</v>
      </c>
      <c r="G184" s="9">
        <v>252.68004166985571</v>
      </c>
      <c r="H184" s="9">
        <v>2654.8726767036028</v>
      </c>
      <c r="I184" s="24"/>
      <c r="J184" s="9">
        <v>21.750691702167018</v>
      </c>
      <c r="K184" s="9">
        <v>19.252984990661375</v>
      </c>
      <c r="L184" s="22">
        <v>149.68036753113435</v>
      </c>
      <c r="M184" s="22">
        <v>217.76931461014368</v>
      </c>
      <c r="N184" s="22">
        <v>34535.127272727266</v>
      </c>
    </row>
    <row r="185" spans="2:14" x14ac:dyDescent="0.35">
      <c r="B185" s="37">
        <v>181</v>
      </c>
      <c r="D185" s="9">
        <v>21.850347262444835</v>
      </c>
      <c r="E185" s="9">
        <v>22.458444429722341</v>
      </c>
      <c r="F185" s="9">
        <v>245.78245945608381</v>
      </c>
      <c r="G185" s="9">
        <v>252.62260783297603</v>
      </c>
      <c r="H185" s="9">
        <v>2669.6219817970077</v>
      </c>
      <c r="I185" s="24"/>
      <c r="J185" s="9">
        <v>21.87152887829021</v>
      </c>
      <c r="K185" s="9">
        <v>19.359946018387273</v>
      </c>
      <c r="L185" s="22">
        <v>149.68036753113438</v>
      </c>
      <c r="M185" s="22">
        <v>217.76931461014368</v>
      </c>
      <c r="N185" s="22">
        <v>34726.989090909083</v>
      </c>
    </row>
    <row r="186" spans="2:14" x14ac:dyDescent="0.35">
      <c r="B186" s="37">
        <v>182</v>
      </c>
      <c r="D186" s="9">
        <v>21.97419022453386</v>
      </c>
      <c r="E186" s="9">
        <v>22.585647626925294</v>
      </c>
      <c r="F186" s="9">
        <v>245.8173932291472</v>
      </c>
      <c r="G186" s="9">
        <v>252.65754811952911</v>
      </c>
      <c r="H186" s="9">
        <v>2684.3738297173263</v>
      </c>
      <c r="I186" s="24"/>
      <c r="J186" s="9">
        <v>21.992366054413356</v>
      </c>
      <c r="K186" s="9">
        <v>19.466907046113178</v>
      </c>
      <c r="L186" s="22">
        <v>149.68036753113438</v>
      </c>
      <c r="M186" s="22">
        <v>217.76931461014374</v>
      </c>
      <c r="N186" s="22">
        <v>34918.85090909087</v>
      </c>
    </row>
    <row r="187" spans="2:14" x14ac:dyDescent="0.35">
      <c r="B187" s="37">
        <v>183</v>
      </c>
      <c r="D187" s="9">
        <v>22.09582269772163</v>
      </c>
      <c r="E187" s="9">
        <v>22.710640307634822</v>
      </c>
      <c r="F187" s="9">
        <v>245.82735239036214</v>
      </c>
      <c r="G187" s="9">
        <v>252.6675134160711</v>
      </c>
      <c r="H187" s="9">
        <v>2699.1255565506503</v>
      </c>
      <c r="I187" s="24"/>
      <c r="J187" s="9">
        <v>22.113203230536492</v>
      </c>
      <c r="K187" s="9">
        <v>19.573868073839073</v>
      </c>
      <c r="L187" s="22">
        <v>149.68036753113438</v>
      </c>
      <c r="M187" s="22">
        <v>217.76931461014374</v>
      </c>
      <c r="N187" s="22">
        <v>35110.712727272738</v>
      </c>
    </row>
    <row r="188" spans="2:14" x14ac:dyDescent="0.35">
      <c r="B188" s="37">
        <v>184</v>
      </c>
      <c r="D188" s="9">
        <v>22.214758975298004</v>
      </c>
      <c r="E188" s="9">
        <v>22.832935509696416</v>
      </c>
      <c r="F188" s="9">
        <v>245.80736976652597</v>
      </c>
      <c r="G188" s="9">
        <v>252.64752266401297</v>
      </c>
      <c r="H188" s="9">
        <v>2713.871652838664</v>
      </c>
      <c r="I188" s="24"/>
      <c r="J188" s="9">
        <v>22.234040406659638</v>
      </c>
      <c r="K188" s="9">
        <v>19.680829101564967</v>
      </c>
      <c r="L188" s="22">
        <v>149.68036753113438</v>
      </c>
      <c r="M188" s="22">
        <v>217.76931461014371</v>
      </c>
      <c r="N188" s="22">
        <v>35302.574545454539</v>
      </c>
    </row>
    <row r="189" spans="2:14" x14ac:dyDescent="0.35">
      <c r="B189" s="37">
        <v>185</v>
      </c>
      <c r="D189" s="9">
        <v>22.338909003434022</v>
      </c>
      <c r="E189" s="9">
        <v>22.960446310993934</v>
      </c>
      <c r="F189" s="9">
        <v>245.84498173018233</v>
      </c>
      <c r="G189" s="9">
        <v>252.68514693244015</v>
      </c>
      <c r="H189" s="9">
        <v>2728.6258619554023</v>
      </c>
      <c r="I189" s="24"/>
      <c r="J189" s="9">
        <v>22.354877582782827</v>
      </c>
      <c r="K189" s="9">
        <v>19.787790129290865</v>
      </c>
      <c r="L189" s="22">
        <v>149.68036753113435</v>
      </c>
      <c r="M189" s="22">
        <v>217.76931461014368</v>
      </c>
      <c r="N189" s="22">
        <v>35494.436363636349</v>
      </c>
    </row>
    <row r="190" spans="2:14" x14ac:dyDescent="0.35">
      <c r="B190" s="37">
        <v>186</v>
      </c>
      <c r="D190" s="9">
        <v>22.456213501260233</v>
      </c>
      <c r="E190" s="9">
        <v>23.081109857470192</v>
      </c>
      <c r="F190" s="9">
        <v>245.80725761848626</v>
      </c>
      <c r="G190" s="9">
        <v>252.64741611658457</v>
      </c>
      <c r="H190" s="9">
        <v>2743.3725031348981</v>
      </c>
      <c r="I190" s="24"/>
      <c r="J190" s="9">
        <v>22.475714758905962</v>
      </c>
      <c r="K190" s="9">
        <v>19.894751157016756</v>
      </c>
      <c r="L190" s="22">
        <v>149.68036753113432</v>
      </c>
      <c r="M190" s="22">
        <v>217.76931461014368</v>
      </c>
      <c r="N190" s="22">
        <v>35686.298181818165</v>
      </c>
    </row>
    <row r="191" spans="2:14" x14ac:dyDescent="0.35">
      <c r="B191" s="37">
        <v>187</v>
      </c>
      <c r="D191" s="9">
        <v>22.578944358059704</v>
      </c>
      <c r="E191" s="9">
        <v>23.207201515023357</v>
      </c>
      <c r="F191" s="9">
        <v>245.8290166391821</v>
      </c>
      <c r="G191" s="9">
        <v>252.66918758091055</v>
      </c>
      <c r="H191" s="9">
        <v>2758.1268333386329</v>
      </c>
      <c r="I191" s="24"/>
      <c r="J191" s="9">
        <v>22.596551935029108</v>
      </c>
      <c r="K191" s="9">
        <v>20.001712184742662</v>
      </c>
      <c r="L191" s="22">
        <v>149.68036753113441</v>
      </c>
      <c r="M191" s="22">
        <v>217.76931461014382</v>
      </c>
      <c r="N191" s="22">
        <v>35878.160000000018</v>
      </c>
    </row>
    <row r="192" spans="2:14" x14ac:dyDescent="0.35">
      <c r="B192" s="37">
        <v>188</v>
      </c>
      <c r="D192" s="9">
        <v>22.69249543729919</v>
      </c>
      <c r="E192" s="9">
        <v>23.324111725689452</v>
      </c>
      <c r="F192" s="9">
        <v>245.75113066685563</v>
      </c>
      <c r="G192" s="9">
        <v>252.59129584165512</v>
      </c>
      <c r="H192" s="9">
        <v>2772.8738377791142</v>
      </c>
      <c r="I192" s="24"/>
      <c r="J192" s="9">
        <v>22.717389111152247</v>
      </c>
      <c r="K192" s="9">
        <v>20.108673212468549</v>
      </c>
      <c r="L192" s="22">
        <v>149.68036753113441</v>
      </c>
      <c r="M192" s="22">
        <v>217.76931461014374</v>
      </c>
      <c r="N192" s="22">
        <v>36070.021818181842</v>
      </c>
    </row>
    <row r="193" spans="2:14" x14ac:dyDescent="0.35">
      <c r="B193" s="37">
        <v>189</v>
      </c>
      <c r="D193" s="9">
        <v>22.816957697306758</v>
      </c>
      <c r="E193" s="9">
        <v>23.451934234607048</v>
      </c>
      <c r="F193" s="9">
        <v>245.79160763364413</v>
      </c>
      <c r="G193" s="9">
        <v>252.63177914043115</v>
      </c>
      <c r="H193" s="9">
        <v>2787.6257462429371</v>
      </c>
      <c r="I193" s="24"/>
      <c r="J193" s="9">
        <v>22.83822628727539</v>
      </c>
      <c r="K193" s="9">
        <v>20.215634240194451</v>
      </c>
      <c r="L193" s="22">
        <v>149.68036753113438</v>
      </c>
      <c r="M193" s="22">
        <v>217.76931461014371</v>
      </c>
      <c r="N193" s="22">
        <v>36261.883636363622</v>
      </c>
    </row>
    <row r="194" spans="2:14" x14ac:dyDescent="0.35">
      <c r="B194" s="37">
        <v>190</v>
      </c>
      <c r="D194" s="9">
        <v>22.93720816693649</v>
      </c>
      <c r="E194" s="9">
        <v>23.575544815185875</v>
      </c>
      <c r="F194" s="9">
        <v>245.78652655985823</v>
      </c>
      <c r="G194" s="9">
        <v>252.62670285364268</v>
      </c>
      <c r="H194" s="9">
        <v>2802.3770492717717</v>
      </c>
      <c r="I194" s="24"/>
      <c r="J194" s="9">
        <v>22.959063463398579</v>
      </c>
      <c r="K194" s="9">
        <v>20.322595267920352</v>
      </c>
      <c r="L194" s="22">
        <v>149.68036753113449</v>
      </c>
      <c r="M194" s="22">
        <v>217.76931461014391</v>
      </c>
      <c r="N194" s="22">
        <v>36453.745454545431</v>
      </c>
    </row>
    <row r="195" spans="2:14" x14ac:dyDescent="0.35">
      <c r="B195" s="37">
        <v>191</v>
      </c>
      <c r="D195" s="9">
        <v>23.055768278518205</v>
      </c>
      <c r="E195" s="9">
        <v>23.697464127174666</v>
      </c>
      <c r="F195" s="9">
        <v>245.76348028141942</v>
      </c>
      <c r="G195" s="9">
        <v>252.60365160613253</v>
      </c>
      <c r="H195" s="9">
        <v>2817.1243564297488</v>
      </c>
      <c r="I195" s="24"/>
      <c r="J195" s="9">
        <v>23.079900639521721</v>
      </c>
      <c r="K195" s="9">
        <v>20.429556295646236</v>
      </c>
      <c r="L195" s="22">
        <v>149.68036753113444</v>
      </c>
      <c r="M195" s="22">
        <v>217.76931461014368</v>
      </c>
      <c r="N195" s="22">
        <v>36645.607272727255</v>
      </c>
    </row>
    <row r="196" spans="2:14" x14ac:dyDescent="0.35">
      <c r="B196" s="37">
        <v>192</v>
      </c>
      <c r="D196" s="9">
        <v>23.174266353182514</v>
      </c>
      <c r="E196" s="9">
        <v>23.819322933612192</v>
      </c>
      <c r="F196" s="9">
        <v>245.74001622865245</v>
      </c>
      <c r="G196" s="9">
        <v>252.58019887466827</v>
      </c>
      <c r="H196" s="9">
        <v>2831.8783839159869</v>
      </c>
      <c r="I196" s="24"/>
      <c r="J196" s="9">
        <v>23.200737815644857</v>
      </c>
      <c r="K196" s="9">
        <v>20.536517323372152</v>
      </c>
      <c r="L196" s="22">
        <v>149.68036753113441</v>
      </c>
      <c r="M196" s="22">
        <v>217.76931461014388</v>
      </c>
      <c r="N196" s="22">
        <v>36837.4690909091</v>
      </c>
    </row>
    <row r="197" spans="2:14" x14ac:dyDescent="0.35">
      <c r="B197" s="37">
        <v>193</v>
      </c>
      <c r="D197" s="9">
        <v>23.296255423330226</v>
      </c>
      <c r="E197" s="9">
        <v>23.944671176574779</v>
      </c>
      <c r="F197" s="9">
        <v>245.75362205137387</v>
      </c>
      <c r="G197" s="9">
        <v>252.5937994558264</v>
      </c>
      <c r="H197" s="9">
        <v>2846.6255699869689</v>
      </c>
      <c r="I197" s="24"/>
      <c r="J197" s="9">
        <v>23.321574991767999</v>
      </c>
      <c r="K197" s="9">
        <v>20.64347835109805</v>
      </c>
      <c r="L197" s="22">
        <v>149.68036753113435</v>
      </c>
      <c r="M197" s="22">
        <v>217.76931461014379</v>
      </c>
      <c r="N197" s="22">
        <v>37029.330909090924</v>
      </c>
    </row>
    <row r="198" spans="2:14" x14ac:dyDescent="0.35">
      <c r="B198" s="37">
        <v>194</v>
      </c>
      <c r="D198" s="9">
        <v>23.416760670276958</v>
      </c>
      <c r="E198" s="9">
        <v>24.068536424101879</v>
      </c>
      <c r="F198" s="9">
        <v>245.75151535152716</v>
      </c>
      <c r="G198" s="9">
        <v>252.59169625559085</v>
      </c>
      <c r="H198" s="9">
        <v>2861.3763886678234</v>
      </c>
      <c r="I198" s="24"/>
      <c r="J198" s="9">
        <v>23.442412167891138</v>
      </c>
      <c r="K198" s="9">
        <v>20.750439378823931</v>
      </c>
      <c r="L198" s="22">
        <v>149.68036753113446</v>
      </c>
      <c r="M198" s="22">
        <v>217.76931461014374</v>
      </c>
      <c r="N198" s="22">
        <v>37221.192727272741</v>
      </c>
    </row>
    <row r="199" spans="2:14" x14ac:dyDescent="0.35">
      <c r="B199" s="37">
        <v>195</v>
      </c>
      <c r="D199" s="10">
        <v>23.536645438081162</v>
      </c>
      <c r="E199" s="10">
        <v>24.191781302855173</v>
      </c>
      <c r="F199" s="10">
        <v>245.74295191951754</v>
      </c>
      <c r="G199" s="10">
        <v>252.58313743964388</v>
      </c>
      <c r="H199" s="10">
        <v>2876.1276916966581</v>
      </c>
      <c r="J199" s="10">
        <v>23.563249344014331</v>
      </c>
      <c r="K199" s="10">
        <v>20.857400406549825</v>
      </c>
      <c r="L199" s="10">
        <v>149.68036753113432</v>
      </c>
      <c r="M199" s="10">
        <v>217.76931461014365</v>
      </c>
      <c r="N199" s="10">
        <v>37413.054545454514</v>
      </c>
    </row>
    <row r="200" spans="2:14" x14ac:dyDescent="0.35">
      <c r="B200" s="37">
        <v>196</v>
      </c>
      <c r="D200" s="10">
        <v>23.659112192277647</v>
      </c>
      <c r="E200" s="10">
        <v>24.317607767914133</v>
      </c>
      <c r="F200" s="10">
        <v>245.76129650069626</v>
      </c>
      <c r="G200" s="10">
        <v>252.60148243384455</v>
      </c>
      <c r="H200" s="10">
        <v>2890.8772389640608</v>
      </c>
      <c r="J200" s="10">
        <v>23.684086520137473</v>
      </c>
      <c r="K200" s="10">
        <v>20.96436143427573</v>
      </c>
      <c r="L200" s="10">
        <v>149.68036753113446</v>
      </c>
      <c r="M200" s="10">
        <v>217.76931461014379</v>
      </c>
      <c r="N200" s="10">
        <v>37604.916363636345</v>
      </c>
    </row>
    <row r="201" spans="2:14" x14ac:dyDescent="0.35">
      <c r="B201" s="37">
        <v>197</v>
      </c>
      <c r="D201" s="10">
        <v>23.777880263433484</v>
      </c>
      <c r="E201" s="10">
        <v>24.439736032795622</v>
      </c>
      <c r="F201" s="10">
        <v>245.74122944526812</v>
      </c>
      <c r="G201" s="10">
        <v>252.58142077757194</v>
      </c>
      <c r="H201" s="10">
        <v>2905.6289052538846</v>
      </c>
      <c r="J201" s="10">
        <v>23.804923696260605</v>
      </c>
      <c r="K201" s="10">
        <v>21.071322462001618</v>
      </c>
      <c r="L201" s="10">
        <v>149.68036753113429</v>
      </c>
      <c r="M201" s="10">
        <v>217.76931461014362</v>
      </c>
      <c r="N201" s="10">
        <v>37796.778181818183</v>
      </c>
    </row>
    <row r="202" spans="2:14" x14ac:dyDescent="0.35">
      <c r="B202" s="37">
        <v>198</v>
      </c>
      <c r="D202" s="10">
        <v>23.895455070104493</v>
      </c>
      <c r="E202" s="10">
        <v>24.560670577921265</v>
      </c>
      <c r="F202" s="10">
        <v>245.70909514164271</v>
      </c>
      <c r="G202" s="10">
        <v>252.54928713716313</v>
      </c>
      <c r="H202" s="10">
        <v>2920.378573608275</v>
      </c>
      <c r="J202" s="10">
        <v>23.925760872383748</v>
      </c>
      <c r="K202" s="10">
        <v>21.178283489727527</v>
      </c>
      <c r="L202" s="10">
        <v>149.68036753113441</v>
      </c>
      <c r="M202" s="10">
        <v>217.76931461014382</v>
      </c>
      <c r="N202" s="10">
        <v>37988.640000000007</v>
      </c>
    </row>
    <row r="203" spans="2:14" x14ac:dyDescent="0.35">
      <c r="B203" s="37">
        <v>199</v>
      </c>
      <c r="D203" s="10">
        <v>24.015488458244111</v>
      </c>
      <c r="E203" s="10">
        <v>24.684063552758502</v>
      </c>
      <c r="F203" s="10">
        <v>245.70243754030128</v>
      </c>
      <c r="G203" s="10">
        <v>252.54262863974705</v>
      </c>
      <c r="H203" s="10">
        <v>2935.1275759841928</v>
      </c>
      <c r="J203" s="10">
        <v>24.04659804850689</v>
      </c>
      <c r="K203" s="10">
        <v>21.285244517453425</v>
      </c>
      <c r="L203" s="10">
        <v>149.68036753113444</v>
      </c>
      <c r="M203" s="10">
        <v>217.76931461014385</v>
      </c>
      <c r="N203" s="10">
        <v>38180.501818181823</v>
      </c>
    </row>
    <row r="204" spans="2:14" x14ac:dyDescent="0.35">
      <c r="B204" s="37">
        <v>200</v>
      </c>
      <c r="D204" s="10">
        <v>24.138917643238603</v>
      </c>
      <c r="E204" s="10">
        <v>24.810852972866915</v>
      </c>
      <c r="F204" s="10">
        <v>245.73041519710742</v>
      </c>
      <c r="G204" s="10">
        <v>252.57061201021594</v>
      </c>
      <c r="H204" s="10">
        <v>2949.8794239045101</v>
      </c>
      <c r="J204" s="10">
        <v>24.167435224630079</v>
      </c>
      <c r="K204" s="10">
        <v>21.392205545179312</v>
      </c>
      <c r="L204" s="10">
        <v>149.68036753113444</v>
      </c>
      <c r="M204" s="10">
        <v>217.76931461014368</v>
      </c>
      <c r="N204" s="10">
        <v>38372.363636363618</v>
      </c>
    </row>
    <row r="205" spans="2:14" x14ac:dyDescent="0.35">
      <c r="B205" s="37">
        <v>201</v>
      </c>
      <c r="D205" s="10">
        <v>24.254287353463408</v>
      </c>
      <c r="E205" s="10">
        <v>24.929582421546357</v>
      </c>
      <c r="F205" s="10">
        <v>245.67647845371627</v>
      </c>
      <c r="G205" s="10">
        <v>252.51667589287507</v>
      </c>
      <c r="H205" s="10">
        <v>2964.6290922589001</v>
      </c>
      <c r="J205" s="10">
        <v>24.288272400753225</v>
      </c>
      <c r="K205" s="10">
        <v>21.499166572905221</v>
      </c>
      <c r="L205" s="10">
        <v>149.68036753113446</v>
      </c>
      <c r="M205" s="10">
        <v>217.76931461014388</v>
      </c>
      <c r="N205" s="10">
        <v>38564.225454545493</v>
      </c>
    </row>
    <row r="206" spans="2:14" x14ac:dyDescent="0.35">
      <c r="B206" s="37">
        <v>202</v>
      </c>
      <c r="D206" s="10">
        <v>24.377241832064424</v>
      </c>
      <c r="E206" s="10">
        <v>25.055897631920619</v>
      </c>
      <c r="F206" s="10">
        <v>245.6995230232433</v>
      </c>
      <c r="G206" s="10">
        <v>252.53973109396509</v>
      </c>
      <c r="H206" s="10">
        <v>2979.3831197451464</v>
      </c>
      <c r="J206" s="10">
        <v>24.409109576876364</v>
      </c>
      <c r="K206" s="10">
        <v>21.606127600631112</v>
      </c>
      <c r="L206" s="10">
        <v>149.68036753113444</v>
      </c>
      <c r="M206" s="10">
        <v>217.76931461014379</v>
      </c>
      <c r="N206" s="10">
        <v>38756.08727272728</v>
      </c>
    </row>
    <row r="207" spans="2:14" x14ac:dyDescent="0.35">
      <c r="B207" s="37">
        <v>203</v>
      </c>
      <c r="D207" s="10">
        <v>24.496643140794614</v>
      </c>
      <c r="E207" s="10">
        <v>25.178657796155559</v>
      </c>
      <c r="F207" s="10">
        <v>245.68670438037933</v>
      </c>
      <c r="G207" s="10">
        <v>252.52690416006698</v>
      </c>
      <c r="H207" s="10">
        <v>2994.1289133156738</v>
      </c>
      <c r="J207" s="10">
        <v>24.529946752999503</v>
      </c>
      <c r="K207" s="10">
        <v>21.713088628357003</v>
      </c>
      <c r="L207" s="10">
        <v>149.68036753113446</v>
      </c>
      <c r="M207" s="10">
        <v>217.76931461014379</v>
      </c>
      <c r="N207" s="10">
        <v>38947.949090909089</v>
      </c>
    </row>
    <row r="208" spans="2:14" x14ac:dyDescent="0.35">
      <c r="B208" s="37">
        <v>204</v>
      </c>
      <c r="D208" s="10">
        <v>24.617887382235789</v>
      </c>
      <c r="E208" s="10">
        <v>25.303262272710676</v>
      </c>
      <c r="F208" s="10">
        <v>245.69240431974313</v>
      </c>
      <c r="G208" s="10">
        <v>252.53260965851103</v>
      </c>
      <c r="H208" s="10">
        <v>3008.8807612359919</v>
      </c>
      <c r="J208" s="10">
        <v>24.650783929122642</v>
      </c>
      <c r="K208" s="10">
        <v>21.820049656082897</v>
      </c>
      <c r="L208" s="10">
        <v>149.68036753113441</v>
      </c>
      <c r="M208" s="10">
        <v>217.76931461014368</v>
      </c>
      <c r="N208" s="10">
        <v>39139.810909090913</v>
      </c>
    </row>
    <row r="209" spans="2:14" x14ac:dyDescent="0.35">
      <c r="B209" s="37">
        <v>205</v>
      </c>
      <c r="D209" s="10">
        <v>24.738396498103789</v>
      </c>
      <c r="E209" s="10">
        <v>25.427131044256754</v>
      </c>
      <c r="F209" s="10">
        <v>245.69074770981308</v>
      </c>
      <c r="G209" s="10">
        <v>252.53095279872701</v>
      </c>
      <c r="H209" s="10">
        <v>3023.6300663293964</v>
      </c>
      <c r="J209" s="10">
        <v>24.771621105245831</v>
      </c>
      <c r="K209" s="10">
        <v>21.927010683808799</v>
      </c>
      <c r="L209" s="10">
        <v>149.68036753113444</v>
      </c>
      <c r="M209" s="10">
        <v>217.76931461014379</v>
      </c>
      <c r="N209" s="10">
        <v>39331.6727272727</v>
      </c>
    </row>
    <row r="210" spans="2:14" x14ac:dyDescent="0.35">
      <c r="B210" s="37">
        <v>206</v>
      </c>
      <c r="D210" s="10">
        <v>24.855241912877666</v>
      </c>
      <c r="E210" s="10">
        <v>25.547336666552379</v>
      </c>
      <c r="F210" s="10">
        <v>245.65289756649528</v>
      </c>
      <c r="G210" s="10">
        <v>252.49310786204168</v>
      </c>
      <c r="H210" s="10">
        <v>3038.3817931627204</v>
      </c>
      <c r="J210" s="10">
        <v>24.892458281368977</v>
      </c>
      <c r="K210" s="10">
        <v>22.03397171153469</v>
      </c>
      <c r="L210" s="10">
        <v>149.68036753113441</v>
      </c>
      <c r="M210" s="10">
        <v>217.76931461014365</v>
      </c>
      <c r="N210" s="10">
        <v>39523.534545454575</v>
      </c>
    </row>
    <row r="211" spans="2:14" x14ac:dyDescent="0.35">
      <c r="B211" s="37">
        <v>207</v>
      </c>
      <c r="D211" s="10">
        <v>24.980855369637478</v>
      </c>
      <c r="E211" s="10">
        <v>25.676310358426125</v>
      </c>
      <c r="F211" s="10">
        <v>245.70165206159948</v>
      </c>
      <c r="G211" s="10">
        <v>252.5418677848584</v>
      </c>
      <c r="H211" s="10">
        <v>3053.1336410830386</v>
      </c>
      <c r="J211" s="10">
        <v>25.01329545749212</v>
      </c>
      <c r="K211" s="10">
        <v>22.140932739260585</v>
      </c>
      <c r="L211" s="10">
        <v>149.68036753113441</v>
      </c>
      <c r="M211" s="10">
        <v>217.76931461014365</v>
      </c>
      <c r="N211" s="10">
        <v>39715.396363636362</v>
      </c>
    </row>
    <row r="212" spans="2:14" x14ac:dyDescent="0.35">
      <c r="B212" s="37">
        <v>208</v>
      </c>
      <c r="D212" s="10">
        <v>25.097731605444284</v>
      </c>
      <c r="E212" s="10">
        <v>25.796546249911007</v>
      </c>
      <c r="F212" s="10">
        <v>245.66441512307068</v>
      </c>
      <c r="G212" s="10">
        <v>252.50463055015388</v>
      </c>
      <c r="H212" s="10">
        <v>3067.8829461764435</v>
      </c>
      <c r="J212" s="10">
        <v>25.134132633615259</v>
      </c>
      <c r="K212" s="10">
        <v>22.247893766986476</v>
      </c>
      <c r="L212" s="10">
        <v>149.68036753113444</v>
      </c>
      <c r="M212" s="10">
        <v>217.76931461014362</v>
      </c>
      <c r="N212" s="10">
        <v>39907.258181818179</v>
      </c>
    </row>
    <row r="213" spans="2:14" x14ac:dyDescent="0.35">
      <c r="B213" s="37">
        <v>209</v>
      </c>
      <c r="D213" s="10">
        <v>25.21703095879359</v>
      </c>
      <c r="E213" s="10">
        <v>25.919205272734498</v>
      </c>
      <c r="F213" s="10">
        <v>245.65113926385976</v>
      </c>
      <c r="G213" s="10">
        <v>252.49135453199597</v>
      </c>
      <c r="H213" s="10">
        <v>3082.6323118133532</v>
      </c>
      <c r="J213" s="10">
        <v>25.254969809738391</v>
      </c>
      <c r="K213" s="10">
        <v>22.354854794712388</v>
      </c>
      <c r="L213" s="10">
        <v>149.68036753113444</v>
      </c>
      <c r="M213" s="10">
        <v>217.76931461014374</v>
      </c>
      <c r="N213" s="10">
        <v>40099.120000000003</v>
      </c>
    </row>
    <row r="214" spans="2:14" x14ac:dyDescent="0.35">
      <c r="B214" s="37">
        <v>210</v>
      </c>
      <c r="D214" s="10">
        <v>25.335836522660131</v>
      </c>
      <c r="E214" s="10">
        <v>26.041371030326694</v>
      </c>
      <c r="F214" s="10">
        <v>245.63320250817648</v>
      </c>
      <c r="G214" s="10">
        <v>252.47342270154437</v>
      </c>
      <c r="H214" s="10">
        <v>3097.383978103172</v>
      </c>
      <c r="J214" s="10">
        <v>25.375806985861583</v>
      </c>
      <c r="K214" s="10">
        <v>22.461815822438286</v>
      </c>
      <c r="L214" s="10">
        <v>149.68036753113441</v>
      </c>
      <c r="M214" s="10">
        <v>217.76931461014379</v>
      </c>
      <c r="N214" s="10">
        <v>40290.981818181783</v>
      </c>
    </row>
    <row r="215" spans="2:14" x14ac:dyDescent="0.35">
      <c r="B215" s="37">
        <v>211</v>
      </c>
      <c r="D215" s="10">
        <v>25.454769311432678</v>
      </c>
      <c r="E215" s="10">
        <v>26.163663598942144</v>
      </c>
      <c r="F215" s="10">
        <v>245.61666338021735</v>
      </c>
      <c r="G215" s="10">
        <v>252.45688445851911</v>
      </c>
      <c r="H215" s="10">
        <v>3112.1338280880623</v>
      </c>
      <c r="J215" s="10">
        <v>25.496644161984726</v>
      </c>
      <c r="K215" s="10">
        <v>22.568776850164173</v>
      </c>
      <c r="L215" s="10">
        <v>149.68036753113452</v>
      </c>
      <c r="M215" s="10">
        <v>217.76931461014379</v>
      </c>
      <c r="N215" s="10">
        <v>40482.843636363657</v>
      </c>
    </row>
    <row r="216" spans="2:14" x14ac:dyDescent="0.35">
      <c r="B216" s="37">
        <v>212</v>
      </c>
      <c r="D216" s="10">
        <v>25.58011223782831</v>
      </c>
      <c r="E216" s="10">
        <v>26.292367257111014</v>
      </c>
      <c r="F216" s="10">
        <v>245.66184084858324</v>
      </c>
      <c r="G216" s="10">
        <v>252.50207194545379</v>
      </c>
      <c r="H216" s="10">
        <v>3126.8878555743077</v>
      </c>
      <c r="J216" s="10">
        <v>25.617481338107861</v>
      </c>
      <c r="K216" s="10">
        <v>22.675737877890072</v>
      </c>
      <c r="L216" s="10">
        <v>149.68036753113444</v>
      </c>
      <c r="M216" s="10">
        <v>217.76931461014377</v>
      </c>
      <c r="N216" s="10">
        <v>40674.705454545438</v>
      </c>
    </row>
    <row r="217" spans="2:14" x14ac:dyDescent="0.35">
      <c r="B217" s="37">
        <v>213</v>
      </c>
      <c r="D217" s="10">
        <v>25.697481535012209</v>
      </c>
      <c r="E217" s="10">
        <v>26.413095327023125</v>
      </c>
      <c r="F217" s="10">
        <v>245.63037787006786</v>
      </c>
      <c r="G217" s="10">
        <v>252.47060016582796</v>
      </c>
      <c r="H217" s="10">
        <v>3141.6332858838432</v>
      </c>
      <c r="J217" s="10">
        <v>25.738318514231011</v>
      </c>
      <c r="K217" s="10">
        <v>22.78269890561597</v>
      </c>
      <c r="L217" s="10">
        <v>149.68036753113449</v>
      </c>
      <c r="M217" s="10">
        <v>217.76931461014371</v>
      </c>
      <c r="N217" s="10">
        <v>40866.567272727269</v>
      </c>
    </row>
    <row r="218" spans="2:14" x14ac:dyDescent="0.35">
      <c r="B218" s="37">
        <v>214</v>
      </c>
      <c r="D218" s="10">
        <v>25.82004931737691</v>
      </c>
      <c r="E218" s="10">
        <v>26.539023358297843</v>
      </c>
      <c r="F218" s="10">
        <v>245.64866666519993</v>
      </c>
      <c r="G218" s="10">
        <v>252.48889428630895</v>
      </c>
      <c r="H218" s="10">
        <v>3156.3851943476634</v>
      </c>
      <c r="J218" s="10">
        <v>25.859155690354147</v>
      </c>
      <c r="K218" s="10">
        <v>22.889659933341871</v>
      </c>
      <c r="L218" s="10">
        <v>149.68036753113441</v>
      </c>
      <c r="M218" s="10">
        <v>217.76931461014379</v>
      </c>
      <c r="N218" s="10">
        <v>41058.429090909085</v>
      </c>
    </row>
    <row r="219" spans="2:14" x14ac:dyDescent="0.35">
      <c r="B219" s="37">
        <v>215</v>
      </c>
      <c r="D219" s="10">
        <v>25.936326248614176</v>
      </c>
      <c r="E219" s="10">
        <v>26.658660014193664</v>
      </c>
      <c r="F219" s="10">
        <v>245.60721334790136</v>
      </c>
      <c r="G219" s="10">
        <v>252.44744128035782</v>
      </c>
      <c r="H219" s="10">
        <v>3171.1348021585568</v>
      </c>
      <c r="J219" s="10">
        <v>25.979992866477343</v>
      </c>
      <c r="K219" s="10">
        <v>22.996620961067769</v>
      </c>
      <c r="L219" s="10">
        <v>149.68036753113446</v>
      </c>
      <c r="M219" s="10">
        <v>217.76931461014382</v>
      </c>
      <c r="N219" s="10">
        <v>41250.290909090865</v>
      </c>
    </row>
    <row r="220" spans="2:14" x14ac:dyDescent="0.35">
      <c r="B220" s="37">
        <v>216</v>
      </c>
      <c r="D220" s="10">
        <v>26.058298167834238</v>
      </c>
      <c r="E220" s="10">
        <v>26.783992140935478</v>
      </c>
      <c r="F220" s="10">
        <v>245.61982356971853</v>
      </c>
      <c r="G220" s="10">
        <v>252.46005636200258</v>
      </c>
      <c r="H220" s="10">
        <v>3185.886528991879</v>
      </c>
      <c r="J220" s="10">
        <v>26.100830042600482</v>
      </c>
      <c r="K220" s="10">
        <v>23.10358198879366</v>
      </c>
      <c r="L220" s="10">
        <v>149.68036753113446</v>
      </c>
      <c r="M220" s="10">
        <v>217.76931461014374</v>
      </c>
      <c r="N220" s="10">
        <v>41442.152727272747</v>
      </c>
    </row>
    <row r="221" spans="2:14" x14ac:dyDescent="0.35">
      <c r="B221" s="37">
        <v>217</v>
      </c>
      <c r="D221" s="10">
        <v>26.175546259420312</v>
      </c>
      <c r="E221" s="10">
        <v>26.904599805423086</v>
      </c>
      <c r="F221" s="10">
        <v>245.58799698925904</v>
      </c>
      <c r="G221" s="10">
        <v>252.42822864235396</v>
      </c>
      <c r="H221" s="10">
        <v>3200.6354708242998</v>
      </c>
      <c r="J221" s="10">
        <v>26.221667218723628</v>
      </c>
      <c r="K221" s="10">
        <v>23.210543016519562</v>
      </c>
      <c r="L221" s="10">
        <v>149.68036753113444</v>
      </c>
      <c r="M221" s="10">
        <v>217.76931461014374</v>
      </c>
      <c r="N221" s="10">
        <v>41634.01454545452</v>
      </c>
    </row>
    <row r="222" spans="2:14" x14ac:dyDescent="0.35">
      <c r="B222" s="37">
        <v>218</v>
      </c>
      <c r="D222" s="10">
        <v>26.298964602035326</v>
      </c>
      <c r="E222" s="10">
        <v>27.031378465928583</v>
      </c>
      <c r="F222" s="10">
        <v>245.61408826066278</v>
      </c>
      <c r="G222" s="10">
        <v>252.45432574269998</v>
      </c>
      <c r="H222" s="10">
        <v>3215.387682005603</v>
      </c>
      <c r="J222" s="10">
        <v>26.34250439484676</v>
      </c>
      <c r="K222" s="10">
        <v>23.317504044245457</v>
      </c>
      <c r="L222" s="10">
        <v>149.68036753113446</v>
      </c>
      <c r="M222" s="10">
        <v>217.76931461014374</v>
      </c>
      <c r="N222" s="10">
        <v>41825.876363636351</v>
      </c>
    </row>
    <row r="223" spans="2:14" x14ac:dyDescent="0.35">
      <c r="B223" s="37">
        <v>219</v>
      </c>
      <c r="D223" s="10">
        <v>26.414651271394316</v>
      </c>
      <c r="E223" s="10">
        <v>27.150424804761737</v>
      </c>
      <c r="F223" s="10">
        <v>245.56806250916037</v>
      </c>
      <c r="G223" s="10">
        <v>252.40829973880065</v>
      </c>
      <c r="H223" s="10">
        <v>3230.1370476425054</v>
      </c>
      <c r="J223" s="10">
        <v>26.463341570969902</v>
      </c>
      <c r="K223" s="10">
        <v>23.424465071971355</v>
      </c>
      <c r="L223" s="10">
        <v>149.68036753113452</v>
      </c>
      <c r="M223" s="10">
        <v>217.76931461014382</v>
      </c>
      <c r="N223" s="10">
        <v>42017.738181818182</v>
      </c>
    </row>
    <row r="224" spans="2:14" x14ac:dyDescent="0.35">
      <c r="B224" s="37">
        <v>220</v>
      </c>
      <c r="D224" s="10">
        <v>26.538910759050996</v>
      </c>
      <c r="E224" s="10">
        <v>27.278044486144072</v>
      </c>
      <c r="F224" s="10">
        <v>245.60179149416965</v>
      </c>
      <c r="G224" s="10">
        <v>252.44203332534246</v>
      </c>
      <c r="H224" s="10">
        <v>3244.8887139323328</v>
      </c>
      <c r="J224" s="10">
        <v>26.584178747093087</v>
      </c>
      <c r="K224" s="10">
        <v>23.531426099697253</v>
      </c>
      <c r="L224" s="10">
        <v>149.68036753113449</v>
      </c>
      <c r="M224" s="10">
        <v>217.76931461014382</v>
      </c>
      <c r="N224" s="10">
        <v>42209.600000000006</v>
      </c>
    </row>
    <row r="225" spans="2:14" x14ac:dyDescent="0.35">
      <c r="B225" s="37">
        <v>221</v>
      </c>
      <c r="D225" s="10">
        <v>26.659398148760033</v>
      </c>
      <c r="E225" s="10">
        <v>27.401891586715553</v>
      </c>
      <c r="F225" s="10">
        <v>245.60046467972725</v>
      </c>
      <c r="G225" s="10">
        <v>252.44070662239864</v>
      </c>
      <c r="H225" s="10">
        <v>3259.6382611997319</v>
      </c>
      <c r="J225" s="10">
        <v>26.705015923216234</v>
      </c>
      <c r="K225" s="10">
        <v>23.638387127423151</v>
      </c>
      <c r="L225" s="10">
        <v>149.68036753113444</v>
      </c>
      <c r="M225" s="10">
        <v>217.76931461014382</v>
      </c>
      <c r="N225" s="10">
        <v>42401.461818181844</v>
      </c>
    </row>
    <row r="226" spans="2:14" x14ac:dyDescent="0.35">
      <c r="B226" s="37">
        <v>222</v>
      </c>
      <c r="D226" s="10">
        <v>26.781240731686221</v>
      </c>
      <c r="E226" s="10">
        <v>27.527094349571325</v>
      </c>
      <c r="F226" s="10">
        <v>245.61157833703561</v>
      </c>
      <c r="G226" s="10">
        <v>252.45182469203019</v>
      </c>
      <c r="H226" s="10">
        <v>3274.3898669460618</v>
      </c>
      <c r="J226" s="10">
        <v>26.825853099339369</v>
      </c>
      <c r="K226" s="10">
        <v>23.745348155149042</v>
      </c>
      <c r="L226" s="10">
        <v>149.68036753113444</v>
      </c>
      <c r="M226" s="10">
        <v>217.76931461014377</v>
      </c>
      <c r="N226" s="10">
        <v>42593.323636363602</v>
      </c>
    </row>
    <row r="227" spans="2:14" x14ac:dyDescent="0.35">
      <c r="B227" s="37">
        <v>223</v>
      </c>
      <c r="D227" s="10">
        <v>26.896221054569086</v>
      </c>
      <c r="E227" s="10">
        <v>27.645434066006523</v>
      </c>
      <c r="F227" s="10">
        <v>245.55994053865686</v>
      </c>
      <c r="G227" s="10">
        <v>252.4001840868527</v>
      </c>
      <c r="H227" s="10">
        <v>3289.1380217130031</v>
      </c>
      <c r="J227" s="10">
        <v>26.946690275462512</v>
      </c>
      <c r="K227" s="10">
        <v>23.852309182874944</v>
      </c>
      <c r="L227" s="10">
        <v>149.68036753113452</v>
      </c>
      <c r="M227" s="10">
        <v>217.76931461014385</v>
      </c>
      <c r="N227" s="10">
        <v>42785.185454545433</v>
      </c>
    </row>
    <row r="228" spans="2:14" x14ac:dyDescent="0.35">
      <c r="B228" s="37">
        <v>224</v>
      </c>
      <c r="D228" s="10">
        <v>27.01698908938446</v>
      </c>
      <c r="E228" s="10">
        <v>27.769562832595138</v>
      </c>
      <c r="F228" s="10">
        <v>245.56136915313181</v>
      </c>
      <c r="G228" s="10">
        <v>252.40162208287538</v>
      </c>
      <c r="H228" s="10">
        <v>3303.892049199249</v>
      </c>
      <c r="J228" s="10">
        <v>27.067527451585701</v>
      </c>
      <c r="K228" s="10">
        <v>23.959270210600845</v>
      </c>
      <c r="L228" s="10">
        <v>149.68036753113441</v>
      </c>
      <c r="M228" s="10">
        <v>217.76931461014385</v>
      </c>
      <c r="N228" s="10">
        <v>42977.047272727272</v>
      </c>
    </row>
    <row r="229" spans="2:14" x14ac:dyDescent="0.35">
      <c r="B229" s="37">
        <v>225</v>
      </c>
      <c r="D229" s="10">
        <v>27.138341743907652</v>
      </c>
      <c r="E229" s="10">
        <v>27.894274728913647</v>
      </c>
      <c r="F229" s="10">
        <v>245.5680751465066</v>
      </c>
      <c r="G229" s="10">
        <v>252.40832389196828</v>
      </c>
      <c r="H229" s="10">
        <v>3318.6395379877158</v>
      </c>
      <c r="J229" s="10">
        <v>27.188364627708843</v>
      </c>
      <c r="K229" s="10">
        <v>24.066231238326736</v>
      </c>
      <c r="L229" s="10">
        <v>149.68036753113446</v>
      </c>
      <c r="M229" s="10">
        <v>217.76931461014382</v>
      </c>
      <c r="N229" s="10">
        <v>43168.909090909088</v>
      </c>
    </row>
    <row r="230" spans="2:14" x14ac:dyDescent="0.35">
      <c r="B230" s="37">
        <v>226</v>
      </c>
      <c r="D230" s="10">
        <v>27.259941580083336</v>
      </c>
      <c r="E230" s="10">
        <v>28.019234772611078</v>
      </c>
      <c r="F230" s="10">
        <v>245.57694858299698</v>
      </c>
      <c r="G230" s="10">
        <v>252.41720188115664</v>
      </c>
      <c r="H230" s="10">
        <v>3333.3912648210403</v>
      </c>
      <c r="J230" s="10">
        <v>27.309201803831986</v>
      </c>
      <c r="K230" s="10">
        <v>24.173192266052638</v>
      </c>
      <c r="L230" s="10">
        <v>149.68036753113446</v>
      </c>
      <c r="M230" s="10">
        <v>217.76931461014379</v>
      </c>
      <c r="N230" s="10">
        <v>43360.770909090927</v>
      </c>
    </row>
    <row r="231" spans="2:14" x14ac:dyDescent="0.35">
      <c r="B231" s="37">
        <v>227</v>
      </c>
      <c r="D231" s="10">
        <v>27.378657598725475</v>
      </c>
      <c r="E231" s="10">
        <v>28.141310364154741</v>
      </c>
      <c r="F231" s="10">
        <v>245.55987880636633</v>
      </c>
      <c r="G231" s="10">
        <v>252.40013092518711</v>
      </c>
      <c r="H231" s="10">
        <v>3348.1402066534542</v>
      </c>
      <c r="J231" s="10">
        <v>27.430038979955125</v>
      </c>
      <c r="K231" s="10">
        <v>24.280153293778522</v>
      </c>
      <c r="L231" s="10">
        <v>149.68036753113449</v>
      </c>
      <c r="M231" s="10">
        <v>217.76931461014371</v>
      </c>
      <c r="N231" s="10">
        <v>43552.632727272692</v>
      </c>
    </row>
    <row r="232" spans="2:14" x14ac:dyDescent="0.35">
      <c r="B232" s="37">
        <v>228</v>
      </c>
      <c r="D232" s="10">
        <v>27.497983691499392</v>
      </c>
      <c r="E232" s="10">
        <v>28.263996705838689</v>
      </c>
      <c r="F232" s="10">
        <v>245.54840653608443</v>
      </c>
      <c r="G232" s="10">
        <v>252.38866352245623</v>
      </c>
      <c r="H232" s="10">
        <v>3362.8921151172749</v>
      </c>
      <c r="J232" s="10">
        <v>27.550876156078264</v>
      </c>
      <c r="K232" s="10">
        <v>24.387114321504423</v>
      </c>
      <c r="L232" s="10">
        <v>149.68036753113452</v>
      </c>
      <c r="M232" s="10">
        <v>217.76931461014382</v>
      </c>
      <c r="N232" s="10">
        <v>43744.494545454516</v>
      </c>
    </row>
    <row r="233" spans="2:14" x14ac:dyDescent="0.35">
      <c r="B233" s="37">
        <v>229</v>
      </c>
      <c r="D233" s="10">
        <v>27.619461751249869</v>
      </c>
      <c r="E233" s="10">
        <v>28.388835028295293</v>
      </c>
      <c r="F233" s="10">
        <v>245.55616693894774</v>
      </c>
      <c r="G233" s="10">
        <v>252.39642887301611</v>
      </c>
      <c r="H233" s="10">
        <v>3377.644084124589</v>
      </c>
      <c r="J233" s="10">
        <v>27.67171333220146</v>
      </c>
      <c r="K233" s="10">
        <v>24.494075349230325</v>
      </c>
      <c r="L233" s="10">
        <v>149.68036753113446</v>
      </c>
      <c r="M233" s="10">
        <v>217.76931461014385</v>
      </c>
      <c r="N233" s="10">
        <v>43936.356363636361</v>
      </c>
    </row>
    <row r="234" spans="2:14" x14ac:dyDescent="0.35">
      <c r="B234" s="37">
        <v>230</v>
      </c>
      <c r="D234" s="10">
        <v>27.739355467102449</v>
      </c>
      <c r="E234" s="10">
        <v>28.512088413622049</v>
      </c>
      <c r="F234" s="10">
        <v>245.54983518728682</v>
      </c>
      <c r="G234" s="10">
        <v>252.39009677471634</v>
      </c>
      <c r="H234" s="10">
        <v>3392.3934497614919</v>
      </c>
      <c r="J234" s="10">
        <v>27.792550508324602</v>
      </c>
      <c r="K234" s="10">
        <v>24.60103637695622</v>
      </c>
      <c r="L234" s="10">
        <v>149.68036753113461</v>
      </c>
      <c r="M234" s="10">
        <v>217.76931461014388</v>
      </c>
      <c r="N234" s="10">
        <v>44128.218181818163</v>
      </c>
    </row>
    <row r="235" spans="2:14" x14ac:dyDescent="0.35">
      <c r="B235" s="37">
        <v>231</v>
      </c>
      <c r="D235" s="10">
        <v>27.859390600453604</v>
      </c>
      <c r="E235" s="10">
        <v>28.635483133670814</v>
      </c>
      <c r="F235" s="10">
        <v>245.54480466989992</v>
      </c>
      <c r="G235" s="10">
        <v>252.38506518412257</v>
      </c>
      <c r="H235" s="10">
        <v>3407.1424521374088</v>
      </c>
      <c r="J235" s="10">
        <v>27.913387684447734</v>
      </c>
      <c r="K235" s="10">
        <v>24.707997404682111</v>
      </c>
      <c r="L235" s="10">
        <v>149.68036753113452</v>
      </c>
      <c r="M235" s="10">
        <v>217.76931461014379</v>
      </c>
      <c r="N235" s="10">
        <v>44320.080000000009</v>
      </c>
    </row>
    <row r="236" spans="2:14" x14ac:dyDescent="0.35">
      <c r="B236" s="37">
        <v>232</v>
      </c>
      <c r="D236" s="10">
        <v>27.977173241658875</v>
      </c>
      <c r="E236" s="10">
        <v>28.756626078970477</v>
      </c>
      <c r="F236" s="10">
        <v>245.52005026163951</v>
      </c>
      <c r="G236" s="10">
        <v>252.36031600758571</v>
      </c>
      <c r="H236" s="10">
        <v>3421.894602775214</v>
      </c>
      <c r="J236" s="10">
        <v>28.034224860570877</v>
      </c>
      <c r="K236" s="10">
        <v>24.814958432408012</v>
      </c>
      <c r="L236" s="10">
        <v>149.68036753113455</v>
      </c>
      <c r="M236" s="10">
        <v>217.76931461014388</v>
      </c>
      <c r="N236" s="10">
        <v>44511.941818181847</v>
      </c>
    </row>
    <row r="237" spans="2:14" x14ac:dyDescent="0.35">
      <c r="B237" s="37">
        <v>233</v>
      </c>
      <c r="D237" s="10">
        <v>28.09756338984532</v>
      </c>
      <c r="E237" s="10">
        <v>28.88037562070927</v>
      </c>
      <c r="F237" s="10">
        <v>245.51829289912999</v>
      </c>
      <c r="G237" s="10">
        <v>252.35855587551808</v>
      </c>
      <c r="H237" s="10">
        <v>3436.6427575421617</v>
      </c>
      <c r="J237" s="10">
        <v>28.155062036694009</v>
      </c>
      <c r="K237" s="10">
        <v>24.92191946013391</v>
      </c>
      <c r="L237" s="10">
        <v>149.68036753113452</v>
      </c>
      <c r="M237" s="10">
        <v>217.76931461014382</v>
      </c>
      <c r="N237" s="10">
        <v>44703.803636363598</v>
      </c>
    </row>
    <row r="238" spans="2:14" x14ac:dyDescent="0.35">
      <c r="B238" s="37">
        <v>234</v>
      </c>
      <c r="D238" s="10">
        <v>28.218693863444173</v>
      </c>
      <c r="E238" s="10">
        <v>29.004866826081344</v>
      </c>
      <c r="F238" s="10">
        <v>245.52299192192817</v>
      </c>
      <c r="G238" s="10">
        <v>252.36326379591651</v>
      </c>
      <c r="H238" s="10">
        <v>3451.3967850284075</v>
      </c>
      <c r="J238" s="10">
        <v>28.275899212817212</v>
      </c>
      <c r="K238" s="10">
        <v>25.028880487859805</v>
      </c>
      <c r="L238" s="10">
        <v>149.68036753113446</v>
      </c>
      <c r="M238" s="10">
        <v>217.76931461014379</v>
      </c>
      <c r="N238" s="10">
        <v>44895.665454545495</v>
      </c>
    </row>
    <row r="239" spans="2:14" x14ac:dyDescent="0.35">
      <c r="B239" s="37">
        <v>235</v>
      </c>
      <c r="D239" s="10">
        <v>28.341704850827224</v>
      </c>
      <c r="E239" s="10">
        <v>29.131236986279269</v>
      </c>
      <c r="F239" s="10">
        <v>245.54394315466459</v>
      </c>
      <c r="G239" s="10">
        <v>252.38421034418613</v>
      </c>
      <c r="H239" s="10">
        <v>3466.1439710993832</v>
      </c>
      <c r="J239" s="10">
        <v>28.396736388940351</v>
      </c>
      <c r="K239" s="10">
        <v>25.135841515585714</v>
      </c>
      <c r="L239" s="10">
        <v>149.68036753113452</v>
      </c>
      <c r="M239" s="10">
        <v>217.76931461014394</v>
      </c>
      <c r="N239" s="10">
        <v>45087.527272727268</v>
      </c>
    </row>
    <row r="240" spans="2:14" x14ac:dyDescent="0.35">
      <c r="B240" s="37">
        <v>236</v>
      </c>
      <c r="D240" s="10">
        <v>28.454130946913065</v>
      </c>
      <c r="E240" s="10">
        <v>29.247023276090761</v>
      </c>
      <c r="F240" s="10">
        <v>245.47340112115899</v>
      </c>
      <c r="G240" s="10">
        <v>252.31367247329607</v>
      </c>
      <c r="H240" s="10">
        <v>3480.8956373892083</v>
      </c>
      <c r="J240" s="10">
        <v>28.51757356506349</v>
      </c>
      <c r="K240" s="10">
        <v>25.242802543311598</v>
      </c>
      <c r="L240" s="10">
        <v>149.68036753113446</v>
      </c>
      <c r="M240" s="10">
        <v>217.76931461014379</v>
      </c>
      <c r="N240" s="10">
        <v>45279.389090909091</v>
      </c>
    </row>
    <row r="241" spans="2:14" x14ac:dyDescent="0.35">
      <c r="B241" s="37">
        <v>237</v>
      </c>
      <c r="D241" s="10">
        <v>28.577149057204078</v>
      </c>
      <c r="E241" s="10">
        <v>29.373401042059875</v>
      </c>
      <c r="F241" s="10">
        <v>245.49444598407945</v>
      </c>
      <c r="G241" s="10">
        <v>252.33471684156095</v>
      </c>
      <c r="H241" s="10">
        <v>3495.6449424826133</v>
      </c>
      <c r="J241" s="10">
        <v>28.638410741186622</v>
      </c>
      <c r="K241" s="10">
        <v>25.349763571037492</v>
      </c>
      <c r="L241" s="10">
        <v>149.68036753113455</v>
      </c>
      <c r="M241" s="10">
        <v>217.76931461014379</v>
      </c>
      <c r="N241" s="10">
        <v>45471.25090909093</v>
      </c>
    </row>
    <row r="242" spans="2:14" x14ac:dyDescent="0.35">
      <c r="B242" s="37">
        <v>238</v>
      </c>
      <c r="D242" s="10">
        <v>28.701125353210987</v>
      </c>
      <c r="E242" s="10">
        <v>29.500737586976804</v>
      </c>
      <c r="F242" s="10">
        <v>245.52351079023708</v>
      </c>
      <c r="G242" s="10">
        <v>252.36378623201671</v>
      </c>
      <c r="H242" s="10">
        <v>3510.3968509464294</v>
      </c>
      <c r="J242" s="10">
        <v>28.759247917309771</v>
      </c>
      <c r="K242" s="10">
        <v>25.45672459876339</v>
      </c>
      <c r="L242" s="10">
        <v>149.68036753113449</v>
      </c>
      <c r="M242" s="10">
        <v>217.76931461014379</v>
      </c>
      <c r="N242" s="10">
        <v>45663.112727272695</v>
      </c>
    </row>
    <row r="243" spans="2:14" x14ac:dyDescent="0.35">
      <c r="B243" s="37">
        <v>239</v>
      </c>
      <c r="D243" s="10">
        <v>28.819751009704241</v>
      </c>
      <c r="E243" s="10">
        <v>29.622723506176161</v>
      </c>
      <c r="F243" s="10">
        <v>245.50675189476573</v>
      </c>
      <c r="G243" s="10">
        <v>252.34703200000581</v>
      </c>
      <c r="H243" s="10">
        <v>3525.1488199537484</v>
      </c>
      <c r="J243" s="10">
        <v>28.880085093432964</v>
      </c>
      <c r="K243" s="10">
        <v>25.563685626489288</v>
      </c>
      <c r="L243" s="10">
        <v>149.68036753113455</v>
      </c>
      <c r="M243" s="10">
        <v>217.76931461014388</v>
      </c>
      <c r="N243" s="10">
        <v>45854.974545454577</v>
      </c>
    </row>
    <row r="244" spans="2:14" x14ac:dyDescent="0.35">
      <c r="B244" s="37">
        <v>240</v>
      </c>
      <c r="D244" s="10">
        <v>28.938224944026132</v>
      </c>
      <c r="E244" s="10">
        <v>29.744557109972224</v>
      </c>
      <c r="F244" s="10">
        <v>245.4888455667305</v>
      </c>
      <c r="G244" s="10">
        <v>252.32912526406179</v>
      </c>
      <c r="H244" s="10">
        <v>3539.8981855906513</v>
      </c>
      <c r="J244" s="10">
        <v>29.000922269556106</v>
      </c>
      <c r="K244" s="10">
        <v>25.670646654215179</v>
      </c>
      <c r="L244" s="10">
        <v>149.68036753113458</v>
      </c>
      <c r="M244" s="10">
        <v>217.76931461014379</v>
      </c>
      <c r="N244" s="10">
        <v>46046.836363636343</v>
      </c>
    </row>
    <row r="245" spans="2:14" x14ac:dyDescent="0.35">
      <c r="B245" s="37">
        <v>241</v>
      </c>
      <c r="D245" s="10">
        <v>29.057447372467916</v>
      </c>
      <c r="E245" s="10">
        <v>29.867139649363118</v>
      </c>
      <c r="F245" s="10">
        <v>245.47741111971831</v>
      </c>
      <c r="G245" s="10">
        <v>252.31769414210768</v>
      </c>
      <c r="H245" s="10">
        <v>3554.6494886194864</v>
      </c>
      <c r="J245" s="10">
        <v>29.121759445679242</v>
      </c>
      <c r="K245" s="10">
        <v>25.777607681941067</v>
      </c>
      <c r="L245" s="10">
        <v>149.68036753113444</v>
      </c>
      <c r="M245" s="10">
        <v>217.7693146101436</v>
      </c>
      <c r="N245" s="10">
        <v>46238.698181818174</v>
      </c>
    </row>
    <row r="246" spans="2:14" x14ac:dyDescent="0.35">
      <c r="B246" s="37">
        <v>242</v>
      </c>
      <c r="D246" s="10">
        <v>29.179511563783919</v>
      </c>
      <c r="E246" s="10">
        <v>29.992563551541576</v>
      </c>
      <c r="F246" s="10">
        <v>245.48997919099352</v>
      </c>
      <c r="G246" s="10">
        <v>252.33026214499441</v>
      </c>
      <c r="H246" s="10">
        <v>3569.3990358868864</v>
      </c>
      <c r="J246" s="10">
        <v>29.242596621802377</v>
      </c>
      <c r="K246" s="10">
        <v>25.884568709666983</v>
      </c>
      <c r="L246" s="10">
        <v>149.68036753113452</v>
      </c>
      <c r="M246" s="10">
        <v>217.76931461014382</v>
      </c>
      <c r="N246" s="10">
        <v>46430.560000000019</v>
      </c>
    </row>
    <row r="247" spans="2:14" x14ac:dyDescent="0.35">
      <c r="B247" s="37">
        <v>243</v>
      </c>
      <c r="D247" s="10">
        <v>29.29646174527409</v>
      </c>
      <c r="E247" s="10">
        <v>30.112873195564536</v>
      </c>
      <c r="F247" s="10">
        <v>245.45959623115979</v>
      </c>
      <c r="G247" s="10">
        <v>252.29987703671182</v>
      </c>
      <c r="H247" s="10">
        <v>3584.1474933713225</v>
      </c>
      <c r="J247" s="10">
        <v>29.36343379792552</v>
      </c>
      <c r="K247" s="10">
        <v>25.991529737392877</v>
      </c>
      <c r="L247" s="10">
        <v>149.68036753113458</v>
      </c>
      <c r="M247" s="10">
        <v>217.76931461014388</v>
      </c>
      <c r="N247" s="10">
        <v>46622.421818181785</v>
      </c>
    </row>
    <row r="248" spans="2:14" x14ac:dyDescent="0.35">
      <c r="B248" s="37">
        <v>244</v>
      </c>
      <c r="D248" s="10">
        <v>29.418308236887306</v>
      </c>
      <c r="E248" s="10">
        <v>30.238080418950982</v>
      </c>
      <c r="F248" s="10">
        <v>245.47031778171646</v>
      </c>
      <c r="G248" s="10">
        <v>252.31060704714275</v>
      </c>
      <c r="H248" s="10">
        <v>3598.9015208575684</v>
      </c>
      <c r="J248" s="10">
        <v>29.484270974048716</v>
      </c>
      <c r="K248" s="10">
        <v>26.098490765118758</v>
      </c>
      <c r="L248" s="10">
        <v>149.68036753113455</v>
      </c>
      <c r="M248" s="10">
        <v>217.76931461014374</v>
      </c>
      <c r="N248" s="10">
        <v>46814.283636363667</v>
      </c>
    </row>
    <row r="249" spans="2:14" x14ac:dyDescent="0.35">
      <c r="B249" s="37">
        <v>245</v>
      </c>
      <c r="D249" s="10">
        <v>29.537400621445641</v>
      </c>
      <c r="E249" s="10">
        <v>30.360531893547655</v>
      </c>
      <c r="F249" s="10">
        <v>245.45806496851881</v>
      </c>
      <c r="G249" s="10">
        <v>252.29834898181622</v>
      </c>
      <c r="H249" s="10">
        <v>3613.6483436675571</v>
      </c>
      <c r="J249" s="10">
        <v>29.605108150171858</v>
      </c>
      <c r="K249" s="10">
        <v>26.205451792844677</v>
      </c>
      <c r="L249" s="10">
        <v>149.68036753113458</v>
      </c>
      <c r="M249" s="10">
        <v>217.76931461014391</v>
      </c>
      <c r="N249" s="10">
        <v>47006.145454545425</v>
      </c>
    </row>
    <row r="250" spans="2:14" x14ac:dyDescent="0.35">
      <c r="B250" s="37">
        <v>246</v>
      </c>
      <c r="D250" s="10">
        <v>29.65900204055912</v>
      </c>
      <c r="E250" s="10">
        <v>30.48549411341482</v>
      </c>
      <c r="F250" s="10">
        <v>245.46667728411546</v>
      </c>
      <c r="G250" s="10">
        <v>252.30697024637067</v>
      </c>
      <c r="H250" s="10">
        <v>3628.4026738712914</v>
      </c>
      <c r="J250" s="10">
        <v>29.725945326295001</v>
      </c>
      <c r="K250" s="10">
        <v>26.312412820570568</v>
      </c>
      <c r="L250" s="10">
        <v>149.68036753113455</v>
      </c>
      <c r="M250" s="10">
        <v>217.76931461014388</v>
      </c>
      <c r="N250" s="10">
        <v>47198.007272727271</v>
      </c>
    </row>
    <row r="251" spans="2:14" x14ac:dyDescent="0.35">
      <c r="B251" s="37">
        <v>247</v>
      </c>
      <c r="D251" s="10">
        <v>29.779523382874817</v>
      </c>
      <c r="E251" s="10">
        <v>30.609375401126535</v>
      </c>
      <c r="F251" s="10">
        <v>245.46631701960501</v>
      </c>
      <c r="G251" s="10">
        <v>252.30661180782437</v>
      </c>
      <c r="H251" s="10">
        <v>3643.1532503781491</v>
      </c>
      <c r="J251" s="10">
        <v>29.846782502418133</v>
      </c>
      <c r="K251" s="10">
        <v>26.419373848296456</v>
      </c>
      <c r="L251" s="10">
        <v>149.68036753113458</v>
      </c>
      <c r="M251" s="10">
        <v>217.76931461014379</v>
      </c>
      <c r="N251" s="10">
        <v>47389.869090909102</v>
      </c>
    </row>
    <row r="252" spans="2:14" x14ac:dyDescent="0.35">
      <c r="B252" s="37">
        <v>248</v>
      </c>
      <c r="D252" s="10">
        <v>29.899596704541747</v>
      </c>
      <c r="E252" s="10">
        <v>30.732809454566688</v>
      </c>
      <c r="F252" s="10">
        <v>245.46228161182478</v>
      </c>
      <c r="G252" s="10">
        <v>252.30258466708702</v>
      </c>
      <c r="H252" s="10">
        <v>3657.9072778643945</v>
      </c>
      <c r="J252" s="10">
        <v>29.967619678541272</v>
      </c>
      <c r="K252" s="10">
        <v>26.526334876022364</v>
      </c>
      <c r="L252" s="10">
        <v>149.68036753113449</v>
      </c>
      <c r="M252" s="10">
        <v>217.76931461014382</v>
      </c>
      <c r="N252" s="10">
        <v>47581.730909090867</v>
      </c>
    </row>
    <row r="253" spans="2:14" x14ac:dyDescent="0.35">
      <c r="B253" s="37">
        <v>249</v>
      </c>
      <c r="D253" s="10">
        <v>30.021861554151268</v>
      </c>
      <c r="E253" s="10">
        <v>30.858434015038657</v>
      </c>
      <c r="F253" s="10">
        <v>245.476197823794</v>
      </c>
      <c r="G253" s="10">
        <v>252.31650073213697</v>
      </c>
      <c r="H253" s="10">
        <v>3672.6568251317967</v>
      </c>
      <c r="J253" s="10">
        <v>30.088456854664461</v>
      </c>
      <c r="K253" s="10">
        <v>26.633295903748266</v>
      </c>
      <c r="L253" s="10">
        <v>149.68036753113455</v>
      </c>
      <c r="M253" s="10">
        <v>217.76931461014391</v>
      </c>
      <c r="N253" s="10">
        <v>47773.592727272749</v>
      </c>
    </row>
    <row r="254" spans="2:14" x14ac:dyDescent="0.35">
      <c r="B254" s="37">
        <v>250</v>
      </c>
      <c r="D254" s="10">
        <v>30.140246683112828</v>
      </c>
      <c r="E254" s="10">
        <v>30.980178799678296</v>
      </c>
      <c r="F254" s="10">
        <v>245.45840674539465</v>
      </c>
      <c r="G254" s="10">
        <v>252.29870905857911</v>
      </c>
      <c r="H254" s="10">
        <v>3687.4061302252026</v>
      </c>
      <c r="J254" s="10">
        <v>30.209294030787611</v>
      </c>
      <c r="K254" s="10">
        <v>26.740256931474146</v>
      </c>
      <c r="L254" s="10">
        <v>149.68036753113446</v>
      </c>
      <c r="M254" s="10">
        <v>217.76931461014377</v>
      </c>
      <c r="N254" s="10">
        <v>47965.454545454508</v>
      </c>
    </row>
    <row r="255" spans="2:14" x14ac:dyDescent="0.35">
      <c r="B255" s="37">
        <v>251</v>
      </c>
      <c r="D255" s="10">
        <v>30.261247728232824</v>
      </c>
      <c r="E255" s="10">
        <v>31.104540038523936</v>
      </c>
      <c r="F255" s="10">
        <v>245.46197624796247</v>
      </c>
      <c r="G255" s="10">
        <v>252.30228233506557</v>
      </c>
      <c r="H255" s="10">
        <v>3702.1577965150286</v>
      </c>
      <c r="J255" s="10">
        <v>30.33013120691075</v>
      </c>
      <c r="K255" s="10">
        <v>26.847217959200059</v>
      </c>
      <c r="L255" s="10">
        <v>149.68036753113452</v>
      </c>
      <c r="M255" s="10">
        <v>217.76931461014391</v>
      </c>
      <c r="N255" s="10">
        <v>48157.316363636353</v>
      </c>
    </row>
    <row r="256" spans="2:14" x14ac:dyDescent="0.35">
      <c r="B256" s="37">
        <v>252</v>
      </c>
      <c r="D256" s="10">
        <v>30.385308304743258</v>
      </c>
      <c r="E256" s="10">
        <v>31.231961139866232</v>
      </c>
      <c r="F256" s="10">
        <v>245.49023611334636</v>
      </c>
      <c r="G256" s="10">
        <v>252.33054861950339</v>
      </c>
      <c r="H256" s="10">
        <v>3716.9109158487986</v>
      </c>
      <c r="J256" s="10">
        <v>30.450968383033889</v>
      </c>
      <c r="K256" s="10">
        <v>26.954178986925953</v>
      </c>
      <c r="L256" s="10">
        <v>149.68036753113446</v>
      </c>
      <c r="M256" s="10">
        <v>217.76931461014382</v>
      </c>
      <c r="N256" s="10">
        <v>48349.178181818199</v>
      </c>
    </row>
    <row r="257" spans="2:14" x14ac:dyDescent="0.35">
      <c r="B257" s="37">
        <v>253</v>
      </c>
      <c r="D257" s="10">
        <v>30.503958792225013</v>
      </c>
      <c r="E257" s="10">
        <v>31.353971890054115</v>
      </c>
      <c r="F257" s="10">
        <v>245.47473593064649</v>
      </c>
      <c r="G257" s="10">
        <v>252.31505269570755</v>
      </c>
      <c r="H257" s="10">
        <v>3731.6628848561181</v>
      </c>
      <c r="J257" s="10">
        <v>30.571805559157081</v>
      </c>
      <c r="K257" s="10">
        <v>27.061140014651837</v>
      </c>
      <c r="L257" s="10">
        <v>149.68036753113461</v>
      </c>
      <c r="M257" s="10">
        <v>217.76931461014379</v>
      </c>
      <c r="N257" s="10">
        <v>48541.03999999995</v>
      </c>
    </row>
    <row r="258" spans="2:14" x14ac:dyDescent="0.35">
      <c r="B258" s="37">
        <v>254</v>
      </c>
      <c r="D258" s="10">
        <v>30.622017927309251</v>
      </c>
      <c r="E258" s="10">
        <v>31.475390956738263</v>
      </c>
      <c r="F258" s="10">
        <v>245.45461773746584</v>
      </c>
      <c r="G258" s="10">
        <v>252.29493607387295</v>
      </c>
      <c r="H258" s="10">
        <v>3746.4134008194787</v>
      </c>
      <c r="J258" s="10">
        <v>30.69264273528022</v>
      </c>
      <c r="K258" s="10">
        <v>27.168101042377753</v>
      </c>
      <c r="L258" s="10">
        <v>149.68036753113464</v>
      </c>
      <c r="M258" s="10">
        <v>217.76931461014399</v>
      </c>
      <c r="N258" s="10">
        <v>48732.901818181846</v>
      </c>
    </row>
    <row r="259" spans="2:14" x14ac:dyDescent="0.35">
      <c r="B259" s="37">
        <v>255</v>
      </c>
      <c r="D259" s="10">
        <v>30.742525685485088</v>
      </c>
      <c r="E259" s="10">
        <v>31.59925780495243</v>
      </c>
      <c r="F259" s="10">
        <v>245.45420760933916</v>
      </c>
      <c r="G259" s="10">
        <v>252.29452078557938</v>
      </c>
      <c r="H259" s="10">
        <v>3761.160223629468</v>
      </c>
      <c r="J259" s="10">
        <v>30.813479911403356</v>
      </c>
      <c r="K259" s="10">
        <v>27.27506207010364</v>
      </c>
      <c r="L259" s="10">
        <v>149.68036753113461</v>
      </c>
      <c r="M259" s="10">
        <v>217.76931461014388</v>
      </c>
      <c r="N259" s="10">
        <v>48924.76363636359</v>
      </c>
    </row>
    <row r="260" spans="2:14" x14ac:dyDescent="0.35">
      <c r="B260" s="37">
        <v>256</v>
      </c>
      <c r="D260" s="10">
        <v>30.866452851954325</v>
      </c>
      <c r="E260" s="10">
        <v>31.726545703194905</v>
      </c>
      <c r="F260" s="10">
        <v>245.48099525009974</v>
      </c>
      <c r="G260" s="10">
        <v>252.3213163632096</v>
      </c>
      <c r="H260" s="10">
        <v>3775.9142511157138</v>
      </c>
      <c r="J260" s="10">
        <v>30.934317087526498</v>
      </c>
      <c r="K260" s="10">
        <v>27.382023097829531</v>
      </c>
      <c r="L260" s="10">
        <v>149.68036753113458</v>
      </c>
      <c r="M260" s="10">
        <v>217.76931461014382</v>
      </c>
      <c r="N260" s="10">
        <v>49116.625454545436</v>
      </c>
    </row>
    <row r="261" spans="2:14" x14ac:dyDescent="0.35">
      <c r="B261" s="37">
        <v>257</v>
      </c>
      <c r="D261" s="10">
        <v>30.982182762928812</v>
      </c>
      <c r="E261" s="10">
        <v>31.845635628545843</v>
      </c>
      <c r="F261" s="10">
        <v>245.44263529683616</v>
      </c>
      <c r="G261" s="10">
        <v>252.28295860179156</v>
      </c>
      <c r="H261" s="10">
        <v>3790.6651303400672</v>
      </c>
      <c r="J261" s="10">
        <v>31.055154263649641</v>
      </c>
      <c r="K261" s="10">
        <v>27.488984125555444</v>
      </c>
      <c r="L261" s="10">
        <v>149.68036753113461</v>
      </c>
      <c r="M261" s="10">
        <v>217.76931461014399</v>
      </c>
      <c r="N261" s="10">
        <v>49308.487272727289</v>
      </c>
    </row>
    <row r="262" spans="2:14" x14ac:dyDescent="0.35">
      <c r="B262" s="37">
        <v>258</v>
      </c>
      <c r="D262" s="10">
        <v>31.107746873097003</v>
      </c>
      <c r="E262" s="10">
        <v>31.974560511875552</v>
      </c>
      <c r="F262" s="10">
        <v>245.48217783418343</v>
      </c>
      <c r="G262" s="10">
        <v>252.32250930183329</v>
      </c>
      <c r="H262" s="10">
        <v>3805.4193394568056</v>
      </c>
      <c r="J262" s="10">
        <v>31.175991439772833</v>
      </c>
      <c r="K262" s="10">
        <v>27.595945153281324</v>
      </c>
      <c r="L262" s="10">
        <v>149.68036753113455</v>
      </c>
      <c r="M262" s="10">
        <v>217.76931461014382</v>
      </c>
      <c r="N262" s="10">
        <v>49500.349090909076</v>
      </c>
    </row>
    <row r="263" spans="2:14" x14ac:dyDescent="0.35">
      <c r="B263" s="37">
        <v>259</v>
      </c>
      <c r="D263" s="10">
        <v>31.229744547649883</v>
      </c>
      <c r="E263" s="10">
        <v>32.099917855902618</v>
      </c>
      <c r="F263" s="10">
        <v>245.49337968931914</v>
      </c>
      <c r="G263" s="10">
        <v>252.33371058067362</v>
      </c>
      <c r="H263" s="10">
        <v>3820.168705093708</v>
      </c>
      <c r="J263" s="10">
        <v>31.296828615895965</v>
      </c>
      <c r="K263" s="10">
        <v>27.702906181007226</v>
      </c>
      <c r="L263" s="10">
        <v>149.68036753113458</v>
      </c>
      <c r="M263" s="10">
        <v>217.76931461014388</v>
      </c>
      <c r="N263" s="10">
        <v>49692.210909090929</v>
      </c>
    </row>
    <row r="264" spans="2:14" x14ac:dyDescent="0.35">
      <c r="B264" s="37">
        <v>260</v>
      </c>
      <c r="D264" s="10">
        <v>31.346308319515721</v>
      </c>
      <c r="E264" s="10">
        <v>32.21984180769801</v>
      </c>
      <c r="F264" s="10">
        <v>245.46194439057007</v>
      </c>
      <c r="G264" s="10">
        <v>252.30227870725921</v>
      </c>
      <c r="H264" s="10">
        <v>3834.9203108400347</v>
      </c>
      <c r="J264" s="10">
        <v>31.417665792019111</v>
      </c>
      <c r="K264" s="10">
        <v>27.809867208733124</v>
      </c>
      <c r="L264" s="10">
        <v>149.68036753113458</v>
      </c>
      <c r="M264" s="10">
        <v>217.76931461014382</v>
      </c>
      <c r="N264" s="10">
        <v>49884.072727272767</v>
      </c>
    </row>
    <row r="265" spans="2:14" x14ac:dyDescent="0.35">
      <c r="B265" s="37">
        <v>261</v>
      </c>
      <c r="D265" s="10">
        <v>31.464607617810195</v>
      </c>
      <c r="E265" s="10">
        <v>32.341500775466663</v>
      </c>
      <c r="F265" s="10">
        <v>245.4442882038791</v>
      </c>
      <c r="G265" s="10">
        <v>252.28462193777307</v>
      </c>
      <c r="H265" s="10">
        <v>3849.6696764769395</v>
      </c>
      <c r="J265" s="10">
        <v>31.538502968142254</v>
      </c>
      <c r="K265" s="10">
        <v>27.916828236459018</v>
      </c>
      <c r="L265" s="10">
        <v>149.68036753113455</v>
      </c>
      <c r="M265" s="10">
        <v>217.76931461014385</v>
      </c>
      <c r="N265" s="10">
        <v>50075.934545454518</v>
      </c>
    </row>
    <row r="266" spans="2:14" x14ac:dyDescent="0.35">
      <c r="B266" s="37">
        <v>262</v>
      </c>
      <c r="D266" s="10">
        <v>31.58794145379543</v>
      </c>
      <c r="E266" s="10">
        <v>32.468195136283761</v>
      </c>
      <c r="F266" s="10">
        <v>245.4658895515519</v>
      </c>
      <c r="G266" s="10">
        <v>252.30622935397562</v>
      </c>
      <c r="H266" s="10">
        <v>3864.4227958107153</v>
      </c>
      <c r="J266" s="10">
        <v>31.659340144265389</v>
      </c>
      <c r="K266" s="10">
        <v>28.023789264184924</v>
      </c>
      <c r="L266" s="10">
        <v>149.68036753113449</v>
      </c>
      <c r="M266" s="10">
        <v>217.76931461014388</v>
      </c>
      <c r="N266" s="10">
        <v>50267.796363636371</v>
      </c>
    </row>
    <row r="267" spans="2:14" x14ac:dyDescent="0.35">
      <c r="B267" s="37">
        <v>263</v>
      </c>
      <c r="D267" s="10">
        <v>31.710320776614928</v>
      </c>
      <c r="E267" s="10">
        <v>32.593934652828899</v>
      </c>
      <c r="F267" s="10">
        <v>245.47993743263115</v>
      </c>
      <c r="G267" s="10">
        <v>252.3202806942349</v>
      </c>
      <c r="H267" s="10">
        <v>3879.1744621005414</v>
      </c>
      <c r="J267" s="10">
        <v>31.780177320388585</v>
      </c>
      <c r="K267" s="10">
        <v>28.130750291910815</v>
      </c>
      <c r="L267" s="10">
        <v>149.68036753113455</v>
      </c>
      <c r="M267" s="10">
        <v>217.76931461014388</v>
      </c>
      <c r="N267" s="10">
        <v>50459.658181818158</v>
      </c>
    </row>
    <row r="268" spans="2:14" x14ac:dyDescent="0.35">
      <c r="B268" s="37">
        <v>264</v>
      </c>
      <c r="D268" s="10">
        <v>31.828507619319556</v>
      </c>
      <c r="E268" s="10">
        <v>32.715481413337358</v>
      </c>
      <c r="F268" s="10">
        <v>245.46154647111595</v>
      </c>
      <c r="G268" s="10">
        <v>252.30189103778395</v>
      </c>
      <c r="H268" s="10">
        <v>3893.9249175204063</v>
      </c>
      <c r="J268" s="10">
        <v>31.901014496511721</v>
      </c>
      <c r="K268" s="10">
        <v>28.237711319636716</v>
      </c>
      <c r="L268" s="10">
        <v>149.68036753113458</v>
      </c>
      <c r="M268" s="10">
        <v>217.76931461014397</v>
      </c>
      <c r="N268" s="10">
        <v>50651.520000000011</v>
      </c>
    </row>
    <row r="269" spans="2:14" x14ac:dyDescent="0.35">
      <c r="B269" s="37">
        <v>265</v>
      </c>
      <c r="D269" s="10">
        <v>31.94683890016017</v>
      </c>
      <c r="E269" s="10">
        <v>32.83717239124433</v>
      </c>
      <c r="F269" s="10">
        <v>245.4444040132253</v>
      </c>
      <c r="G269" s="10">
        <v>252.28474817920383</v>
      </c>
      <c r="H269" s="10">
        <v>3908.6744042443042</v>
      </c>
      <c r="J269" s="10">
        <v>32.021851672634867</v>
      </c>
      <c r="K269" s="10">
        <v>28.344672347362607</v>
      </c>
      <c r="L269" s="10">
        <v>149.68036753113449</v>
      </c>
      <c r="M269" s="10">
        <v>217.76931461014388</v>
      </c>
      <c r="N269" s="10">
        <v>50843.381818181864</v>
      </c>
    </row>
    <row r="270" spans="2:14" x14ac:dyDescent="0.35">
      <c r="B270" s="37">
        <v>266</v>
      </c>
      <c r="D270" s="10">
        <v>32.07142470635489</v>
      </c>
      <c r="E270" s="10">
        <v>32.965119218930198</v>
      </c>
      <c r="F270" s="10">
        <v>245.47526269577531</v>
      </c>
      <c r="G270" s="10">
        <v>252.31561660124828</v>
      </c>
      <c r="H270" s="10">
        <v>3923.4297031440087</v>
      </c>
      <c r="J270" s="10">
        <v>32.142688848757999</v>
      </c>
      <c r="K270" s="10">
        <v>28.451633375088498</v>
      </c>
      <c r="L270" s="10">
        <v>149.68036753113455</v>
      </c>
      <c r="M270" s="10">
        <v>217.76931461014382</v>
      </c>
      <c r="N270" s="10">
        <v>51035.243636363601</v>
      </c>
    </row>
    <row r="271" spans="2:14" x14ac:dyDescent="0.35">
      <c r="B271" s="37">
        <v>267</v>
      </c>
      <c r="D271" s="10">
        <v>32.189278429824263</v>
      </c>
      <c r="E271" s="10">
        <v>33.086332667058102</v>
      </c>
      <c r="F271" s="10">
        <v>245.45455573146515</v>
      </c>
      <c r="G271" s="10">
        <v>252.29490941467327</v>
      </c>
      <c r="H271" s="10">
        <v>3938.1793109549017</v>
      </c>
      <c r="J271" s="10">
        <v>32.263526024881145</v>
      </c>
      <c r="K271" s="10">
        <v>28.558594402814407</v>
      </c>
      <c r="L271" s="10">
        <v>149.68036753113455</v>
      </c>
      <c r="M271" s="10">
        <v>217.76931461014388</v>
      </c>
      <c r="N271" s="10">
        <v>51227.105454545504</v>
      </c>
    </row>
    <row r="272" spans="2:14" x14ac:dyDescent="0.35">
      <c r="B272" s="37">
        <v>268</v>
      </c>
      <c r="D272" s="10">
        <v>32.310596810067111</v>
      </c>
      <c r="E272" s="10">
        <v>33.211011296210984</v>
      </c>
      <c r="F272" s="10">
        <v>245.46032394253163</v>
      </c>
      <c r="G272" s="10">
        <v>252.30068138781911</v>
      </c>
      <c r="H272" s="10">
        <v>3952.9312194187232</v>
      </c>
      <c r="J272" s="10">
        <v>32.384363201004341</v>
      </c>
      <c r="K272" s="10">
        <v>28.665555430540291</v>
      </c>
      <c r="L272" s="10">
        <v>149.68036753113464</v>
      </c>
      <c r="M272" s="10">
        <v>217.76931461014391</v>
      </c>
      <c r="N272" s="10">
        <v>51418.967272727241</v>
      </c>
    </row>
    <row r="273" spans="2:14" x14ac:dyDescent="0.35">
      <c r="B273" s="37">
        <v>269</v>
      </c>
      <c r="D273" s="10">
        <v>32.427870259213833</v>
      </c>
      <c r="E273" s="10">
        <v>33.331644332055333</v>
      </c>
      <c r="F273" s="10">
        <v>245.43543457029966</v>
      </c>
      <c r="G273" s="10">
        <v>252.27579073763684</v>
      </c>
      <c r="H273" s="10">
        <v>3967.6802217946351</v>
      </c>
      <c r="J273" s="10">
        <v>32.505200377127473</v>
      </c>
      <c r="K273" s="10">
        <v>28.772516458266196</v>
      </c>
      <c r="L273" s="10">
        <v>149.68036753113449</v>
      </c>
      <c r="M273" s="10">
        <v>217.76931461014382</v>
      </c>
      <c r="N273" s="10">
        <v>51610.829090909094</v>
      </c>
    </row>
    <row r="274" spans="2:14" x14ac:dyDescent="0.35">
      <c r="B274" s="37">
        <v>270</v>
      </c>
      <c r="D274" s="10">
        <v>32.550933396979929</v>
      </c>
      <c r="E274" s="10">
        <v>33.458067663547077</v>
      </c>
      <c r="F274" s="10">
        <v>245.45438743547436</v>
      </c>
      <c r="G274" s="10">
        <v>252.29474691169835</v>
      </c>
      <c r="H274" s="10">
        <v>3982.4318880844603</v>
      </c>
      <c r="J274" s="10">
        <v>32.626037553250619</v>
      </c>
      <c r="K274" s="10">
        <v>28.879477485992101</v>
      </c>
      <c r="L274" s="10">
        <v>149.68036753113455</v>
      </c>
      <c r="M274" s="10">
        <v>217.76931461014394</v>
      </c>
      <c r="N274" s="10">
        <v>51802.690909090947</v>
      </c>
    </row>
    <row r="275" spans="2:14" x14ac:dyDescent="0.35">
      <c r="B275" s="37">
        <v>271</v>
      </c>
      <c r="D275" s="10">
        <v>32.67400029795715</v>
      </c>
      <c r="E275" s="10">
        <v>33.584495158336601</v>
      </c>
      <c r="F275" s="10">
        <v>245.47322869935761</v>
      </c>
      <c r="G275" s="10">
        <v>252.31359446581962</v>
      </c>
      <c r="H275" s="10">
        <v>3997.1853101357251</v>
      </c>
      <c r="J275" s="10">
        <v>32.746874729373758</v>
      </c>
      <c r="K275" s="10">
        <v>28.986438513717996</v>
      </c>
      <c r="L275" s="10">
        <v>149.68036753113452</v>
      </c>
      <c r="M275" s="10">
        <v>217.76931461014385</v>
      </c>
      <c r="N275" s="10">
        <v>51994.552727272698</v>
      </c>
    </row>
    <row r="276" spans="2:14" x14ac:dyDescent="0.35">
      <c r="B276" s="37">
        <v>272</v>
      </c>
      <c r="D276" s="10">
        <v>32.791882343370325</v>
      </c>
      <c r="E276" s="10">
        <v>33.705737397475438</v>
      </c>
      <c r="F276" s="10">
        <v>245.45312185053191</v>
      </c>
      <c r="G276" s="10">
        <v>252.29349086625987</v>
      </c>
      <c r="H276" s="10">
        <v>4011.9369764255507</v>
      </c>
      <c r="J276" s="10">
        <v>32.867711905496897</v>
      </c>
      <c r="K276" s="10">
        <v>29.09339954144388</v>
      </c>
      <c r="L276" s="10">
        <v>149.68036753113461</v>
      </c>
      <c r="M276" s="10">
        <v>217.76931461014388</v>
      </c>
      <c r="N276" s="10">
        <v>52186.414545454587</v>
      </c>
    </row>
    <row r="277" spans="2:14" x14ac:dyDescent="0.35">
      <c r="B277" s="37">
        <v>273</v>
      </c>
      <c r="D277" s="10">
        <v>32.912273871109001</v>
      </c>
      <c r="E277" s="10">
        <v>33.829488594688293</v>
      </c>
      <c r="F277" s="10">
        <v>245.45187742442096</v>
      </c>
      <c r="G277" s="10">
        <v>252.29224575586841</v>
      </c>
      <c r="H277" s="10">
        <v>4026.6863420624541</v>
      </c>
      <c r="J277" s="10">
        <v>32.988549081620086</v>
      </c>
      <c r="K277" s="10">
        <v>29.200360569169781</v>
      </c>
      <c r="L277" s="10">
        <v>149.68036753113464</v>
      </c>
      <c r="M277" s="10">
        <v>217.76931461014397</v>
      </c>
      <c r="N277" s="10">
        <v>52378.276363636338</v>
      </c>
    </row>
    <row r="278" spans="2:14" x14ac:dyDescent="0.35">
      <c r="B278" s="37">
        <v>274</v>
      </c>
      <c r="D278" s="10">
        <v>33.03348277955147</v>
      </c>
      <c r="E278" s="10">
        <v>33.954057945186094</v>
      </c>
      <c r="F278" s="10">
        <v>245.45671566421444</v>
      </c>
      <c r="G278" s="10">
        <v>252.29708905707358</v>
      </c>
      <c r="H278" s="10">
        <v>4041.4390981352476</v>
      </c>
      <c r="J278" s="10">
        <v>33.109386257743218</v>
      </c>
      <c r="K278" s="10">
        <v>29.307321596895672</v>
      </c>
      <c r="L278" s="10">
        <v>149.68036753113452</v>
      </c>
      <c r="M278" s="10">
        <v>217.76931461014382</v>
      </c>
      <c r="N278" s="10">
        <v>52570.138181818176</v>
      </c>
    </row>
    <row r="279" spans="2:14" x14ac:dyDescent="0.35">
      <c r="B279" s="37">
        <v>275</v>
      </c>
      <c r="D279" s="10">
        <v>33.152270738260803</v>
      </c>
      <c r="E279" s="10">
        <v>34.076205076710281</v>
      </c>
      <c r="F279" s="10">
        <v>245.44359516005252</v>
      </c>
      <c r="G279" s="10">
        <v>252.28396418066222</v>
      </c>
      <c r="H279" s="10">
        <v>4056.1862842062219</v>
      </c>
      <c r="J279" s="10">
        <v>33.230223433866371</v>
      </c>
      <c r="K279" s="10">
        <v>29.414282624621571</v>
      </c>
      <c r="L279" s="10">
        <v>149.68036753113461</v>
      </c>
      <c r="M279" s="10">
        <v>217.76931461014388</v>
      </c>
      <c r="N279" s="10">
        <v>52762.000000000036</v>
      </c>
    </row>
    <row r="280" spans="2:14" x14ac:dyDescent="0.35">
      <c r="B280" s="37">
        <v>276</v>
      </c>
      <c r="D280" s="10">
        <v>33.270979905213167</v>
      </c>
      <c r="E280" s="10">
        <v>34.198275265153789</v>
      </c>
      <c r="F280" s="10">
        <v>245.42998850896987</v>
      </c>
      <c r="G280" s="10">
        <v>252.27036682614076</v>
      </c>
      <c r="H280" s="10">
        <v>4070.9415831059209</v>
      </c>
      <c r="J280" s="10">
        <v>33.35106060998951</v>
      </c>
      <c r="K280" s="10">
        <v>29.521243652347476</v>
      </c>
      <c r="L280" s="10">
        <v>149.68036753113452</v>
      </c>
      <c r="M280" s="10">
        <v>217.76931461014388</v>
      </c>
      <c r="N280" s="10">
        <v>52953.86181818178</v>
      </c>
    </row>
    <row r="281" spans="2:14" x14ac:dyDescent="0.35">
      <c r="B281" s="37">
        <v>277</v>
      </c>
      <c r="D281" s="10">
        <v>33.395740021230559</v>
      </c>
      <c r="E281" s="10">
        <v>34.326395574896857</v>
      </c>
      <c r="F281" s="10">
        <v>245.46095498702766</v>
      </c>
      <c r="G281" s="10">
        <v>252.30133644950416</v>
      </c>
      <c r="H281" s="10">
        <v>4085.6932493957465</v>
      </c>
      <c r="J281" s="10">
        <v>33.471897786112649</v>
      </c>
      <c r="K281" s="10">
        <v>29.628204680073374</v>
      </c>
      <c r="L281" s="10">
        <v>149.68036753113449</v>
      </c>
      <c r="M281" s="10">
        <v>217.76931461014394</v>
      </c>
      <c r="N281" s="10">
        <v>53145.723636363669</v>
      </c>
    </row>
    <row r="282" spans="2:14" x14ac:dyDescent="0.35">
      <c r="B282" s="37">
        <v>278</v>
      </c>
      <c r="D282" s="10">
        <v>33.513602317156518</v>
      </c>
      <c r="E282" s="10">
        <v>34.44761765066572</v>
      </c>
      <c r="F282" s="10">
        <v>245.44118161109972</v>
      </c>
      <c r="G282" s="10">
        <v>252.28156316513002</v>
      </c>
      <c r="H282" s="10">
        <v>4100.4430993806336</v>
      </c>
      <c r="J282" s="10">
        <v>33.592734962235838</v>
      </c>
      <c r="K282" s="10">
        <v>29.735165707799279</v>
      </c>
      <c r="L282" s="10">
        <v>149.68036753113455</v>
      </c>
      <c r="M282" s="10">
        <v>217.76931461014394</v>
      </c>
      <c r="N282" s="10">
        <v>53337.585454545413</v>
      </c>
    </row>
    <row r="283" spans="2:14" x14ac:dyDescent="0.35">
      <c r="B283" s="37">
        <v>279</v>
      </c>
      <c r="D283" s="10">
        <v>33.638130575929203</v>
      </c>
      <c r="E283" s="10">
        <v>34.575506558435094</v>
      </c>
      <c r="F283" s="10">
        <v>245.47019403835776</v>
      </c>
      <c r="G283" s="10">
        <v>252.31058202583029</v>
      </c>
      <c r="H283" s="10">
        <v>4115.1967636058907</v>
      </c>
      <c r="J283" s="10">
        <v>33.713572138358984</v>
      </c>
      <c r="K283" s="10">
        <v>29.84212673552517</v>
      </c>
      <c r="L283" s="10">
        <v>149.68036753113458</v>
      </c>
      <c r="M283" s="10">
        <v>217.76931461014391</v>
      </c>
      <c r="N283" s="10">
        <v>53529.447272727273</v>
      </c>
    </row>
    <row r="284" spans="2:14" x14ac:dyDescent="0.35">
      <c r="B284" s="37">
        <v>280</v>
      </c>
      <c r="D284" s="10">
        <v>33.756247975322452</v>
      </c>
      <c r="E284" s="10">
        <v>34.69698390322435</v>
      </c>
      <c r="F284" s="10">
        <v>245.45238384242691</v>
      </c>
      <c r="G284" s="10">
        <v>252.29277310128475</v>
      </c>
      <c r="H284" s="10">
        <v>4129.9473401127552</v>
      </c>
      <c r="J284" s="10">
        <v>33.834409314482123</v>
      </c>
      <c r="K284" s="10">
        <v>29.949087763251061</v>
      </c>
      <c r="L284" s="10">
        <v>149.68036753113461</v>
      </c>
      <c r="M284" s="10">
        <v>217.76931461014397</v>
      </c>
      <c r="N284" s="10">
        <v>53721.309090909119</v>
      </c>
    </row>
    <row r="285" spans="2:14" x14ac:dyDescent="0.35">
      <c r="B285" s="37">
        <v>281</v>
      </c>
      <c r="D285" s="10">
        <v>33.879299493709446</v>
      </c>
      <c r="E285" s="10">
        <v>34.823396194772847</v>
      </c>
      <c r="F285" s="10">
        <v>245.47045027528009</v>
      </c>
      <c r="G285" s="10">
        <v>252.31084679400001</v>
      </c>
      <c r="H285" s="10">
        <v>4144.7015492294968</v>
      </c>
      <c r="J285" s="10">
        <v>33.955246490605255</v>
      </c>
      <c r="K285" s="10">
        <v>30.056048790976952</v>
      </c>
      <c r="L285" s="10">
        <v>149.68036753113464</v>
      </c>
      <c r="M285" s="10">
        <v>217.76931461014388</v>
      </c>
      <c r="N285" s="10">
        <v>53913.170909090863</v>
      </c>
    </row>
    <row r="286" spans="2:14" x14ac:dyDescent="0.35">
      <c r="B286" s="37">
        <v>282</v>
      </c>
      <c r="D286" s="10">
        <v>33.998777011580017</v>
      </c>
      <c r="E286" s="10">
        <v>34.946233451098053</v>
      </c>
      <c r="F286" s="10">
        <v>245.46258519612473</v>
      </c>
      <c r="G286" s="10">
        <v>252.30298145289598</v>
      </c>
      <c r="H286" s="10">
        <v>4159.4512175838845</v>
      </c>
      <c r="J286" s="10">
        <v>34.076083666728451</v>
      </c>
      <c r="K286" s="10">
        <v>30.163009818702864</v>
      </c>
      <c r="L286" s="10">
        <v>149.68036753113458</v>
      </c>
      <c r="M286" s="10">
        <v>217.76931461014394</v>
      </c>
      <c r="N286" s="10">
        <v>54105.032727272752</v>
      </c>
    </row>
    <row r="287" spans="2:14" x14ac:dyDescent="0.35">
      <c r="B287" s="37">
        <v>283</v>
      </c>
      <c r="D287" s="10">
        <v>34.117797238686563</v>
      </c>
      <c r="E287" s="10">
        <v>35.068613264902211</v>
      </c>
      <c r="F287" s="10">
        <v>245.45148584288114</v>
      </c>
      <c r="G287" s="10">
        <v>252.29188074777915</v>
      </c>
      <c r="H287" s="10">
        <v>4174.2002199598064</v>
      </c>
      <c r="J287" s="10">
        <v>34.196920842851597</v>
      </c>
      <c r="K287" s="10">
        <v>30.269970846428755</v>
      </c>
      <c r="L287" s="10">
        <v>149.68036753113458</v>
      </c>
      <c r="M287" s="10">
        <v>217.76931461014388</v>
      </c>
      <c r="N287" s="10">
        <v>54296.894545454503</v>
      </c>
    </row>
    <row r="288" spans="2:14" x14ac:dyDescent="0.35">
      <c r="B288" s="37">
        <v>284</v>
      </c>
      <c r="D288" s="10">
        <v>34.237986519947377</v>
      </c>
      <c r="E288" s="10">
        <v>35.192162505355149</v>
      </c>
      <c r="F288" s="10">
        <v>245.44884549133812</v>
      </c>
      <c r="G288" s="10">
        <v>252.28924172426056</v>
      </c>
      <c r="H288" s="10">
        <v>4188.9508570101625</v>
      </c>
      <c r="J288" s="10">
        <v>34.317758018974736</v>
      </c>
      <c r="K288" s="10">
        <v>30.376931874154657</v>
      </c>
      <c r="L288" s="10">
        <v>149.68036753113461</v>
      </c>
      <c r="M288" s="10">
        <v>217.76931461014402</v>
      </c>
      <c r="N288" s="10">
        <v>54488.756363636356</v>
      </c>
    </row>
    <row r="289" spans="2:14" x14ac:dyDescent="0.35">
      <c r="B289" s="37">
        <v>285</v>
      </c>
      <c r="D289" s="10">
        <v>34.357030007334984</v>
      </c>
      <c r="E289" s="10">
        <v>35.314566545166798</v>
      </c>
      <c r="F289" s="10">
        <v>245.43803840341954</v>
      </c>
      <c r="G289" s="10">
        <v>252.27844019294756</v>
      </c>
      <c r="H289" s="10">
        <v>4203.7040974309348</v>
      </c>
      <c r="J289" s="10">
        <v>34.438595195097868</v>
      </c>
      <c r="K289" s="10">
        <v>30.483892901880552</v>
      </c>
      <c r="L289" s="10">
        <v>149.68036753113458</v>
      </c>
      <c r="M289" s="10">
        <v>217.76931461014391</v>
      </c>
      <c r="N289" s="10">
        <v>54680.618181818201</v>
      </c>
    </row>
    <row r="290" spans="2:14" x14ac:dyDescent="0.35">
      <c r="B290" s="37">
        <v>286</v>
      </c>
      <c r="D290" s="10">
        <v>34.480051234185247</v>
      </c>
      <c r="E290" s="10">
        <v>35.440947965742701</v>
      </c>
      <c r="F290" s="10">
        <v>245.45562350987862</v>
      </c>
      <c r="G290" s="10">
        <v>252.29602826366266</v>
      </c>
      <c r="H290" s="10">
        <v>4218.4557637207599</v>
      </c>
      <c r="J290" s="10">
        <v>34.559432371221014</v>
      </c>
      <c r="K290" s="10">
        <v>30.590853929606443</v>
      </c>
      <c r="L290" s="10">
        <v>149.68036753113466</v>
      </c>
      <c r="M290" s="10">
        <v>217.76931461014394</v>
      </c>
      <c r="N290" s="10">
        <v>54872.479999999945</v>
      </c>
    </row>
    <row r="291" spans="2:14" x14ac:dyDescent="0.35">
      <c r="B291" s="37">
        <v>287</v>
      </c>
      <c r="D291" s="10">
        <v>34.602709421380474</v>
      </c>
      <c r="E291" s="10">
        <v>35.566966401847942</v>
      </c>
      <c r="F291" s="10">
        <v>245.47051068037413</v>
      </c>
      <c r="G291" s="10">
        <v>252.31091876923361</v>
      </c>
      <c r="H291" s="10">
        <v>4233.207672184576</v>
      </c>
      <c r="J291" s="10">
        <v>34.680269547344203</v>
      </c>
      <c r="K291" s="10">
        <v>30.697814957332344</v>
      </c>
      <c r="L291" s="10">
        <v>149.68036753113464</v>
      </c>
      <c r="M291" s="10">
        <v>217.76931461014397</v>
      </c>
      <c r="N291" s="10">
        <v>55064.341818181849</v>
      </c>
    </row>
    <row r="292" spans="2:14" x14ac:dyDescent="0.35">
      <c r="B292" s="37">
        <v>288</v>
      </c>
      <c r="D292" s="10">
        <v>34.719816380736631</v>
      </c>
      <c r="E292" s="10">
        <v>35.687432934105615</v>
      </c>
      <c r="F292" s="10">
        <v>245.44605097243559</v>
      </c>
      <c r="G292" s="10">
        <v>252.28645759427891</v>
      </c>
      <c r="H292" s="10">
        <v>4247.9566140169891</v>
      </c>
      <c r="J292" s="10">
        <v>34.801106723467335</v>
      </c>
      <c r="K292" s="10">
        <v>30.804775985058246</v>
      </c>
      <c r="L292" s="10">
        <v>149.68036753113458</v>
      </c>
      <c r="M292" s="10">
        <v>217.76931461014397</v>
      </c>
      <c r="N292" s="10">
        <v>55256.203636363578</v>
      </c>
    </row>
    <row r="293" spans="2:14" x14ac:dyDescent="0.35">
      <c r="B293" s="37">
        <v>289</v>
      </c>
      <c r="D293" s="10">
        <v>34.841120102200719</v>
      </c>
      <c r="E293" s="10">
        <v>35.812096932071931</v>
      </c>
      <c r="F293" s="10">
        <v>245.4513261991093</v>
      </c>
      <c r="G293" s="10">
        <v>252.29173632086778</v>
      </c>
      <c r="H293" s="10">
        <v>4262.7086435678002</v>
      </c>
      <c r="J293" s="10">
        <v>34.921943899590474</v>
      </c>
      <c r="K293" s="10">
        <v>30.911737012784133</v>
      </c>
      <c r="L293" s="10">
        <v>149.68036753113452</v>
      </c>
      <c r="M293" s="10">
        <v>217.76931461014397</v>
      </c>
      <c r="N293" s="10">
        <v>55448.065454545438</v>
      </c>
    </row>
    <row r="294" spans="2:14" x14ac:dyDescent="0.35">
      <c r="B294" s="37">
        <v>290</v>
      </c>
      <c r="D294" s="10">
        <v>34.959594117110804</v>
      </c>
      <c r="E294" s="10">
        <v>35.933930892378015</v>
      </c>
      <c r="F294" s="10">
        <v>245.43669885787568</v>
      </c>
      <c r="G294" s="10">
        <v>252.27711013085346</v>
      </c>
      <c r="H294" s="10">
        <v>4277.4592200746729</v>
      </c>
      <c r="J294" s="10">
        <v>35.042781075713641</v>
      </c>
      <c r="K294" s="10">
        <v>31.018698040510021</v>
      </c>
      <c r="L294" s="10">
        <v>149.68036753113458</v>
      </c>
      <c r="M294" s="10">
        <v>217.76931461014385</v>
      </c>
      <c r="N294" s="10">
        <v>55639.927272727298</v>
      </c>
    </row>
    <row r="295" spans="2:14" x14ac:dyDescent="0.35">
      <c r="B295" s="37">
        <v>291</v>
      </c>
      <c r="D295" s="10">
        <v>35.084662794044739</v>
      </c>
      <c r="E295" s="10">
        <v>36.062360342473454</v>
      </c>
      <c r="F295" s="10">
        <v>245.46831131309975</v>
      </c>
      <c r="G295" s="10">
        <v>252.30872952080989</v>
      </c>
      <c r="H295" s="10">
        <v>4292.2134291914044</v>
      </c>
      <c r="J295" s="10">
        <v>35.163618251836773</v>
      </c>
      <c r="K295" s="10">
        <v>31.125659068235933</v>
      </c>
      <c r="L295" s="10">
        <v>149.68036753113464</v>
      </c>
      <c r="M295" s="10">
        <v>217.76931461014405</v>
      </c>
      <c r="N295" s="10">
        <v>55831.789090909071</v>
      </c>
    </row>
    <row r="296" spans="2:14" x14ac:dyDescent="0.35">
      <c r="B296" s="37">
        <v>292</v>
      </c>
      <c r="D296" s="10">
        <v>35.201434246865283</v>
      </c>
      <c r="E296" s="10">
        <v>36.182491533748625</v>
      </c>
      <c r="F296" s="10">
        <v>245.44185488379935</v>
      </c>
      <c r="G296" s="10">
        <v>252.28227276425429</v>
      </c>
      <c r="H296" s="10">
        <v>4306.9630975458012</v>
      </c>
      <c r="J296" s="10">
        <v>35.284455427959955</v>
      </c>
      <c r="K296" s="10">
        <v>31.232620095961821</v>
      </c>
      <c r="L296" s="10">
        <v>149.68036753113449</v>
      </c>
      <c r="M296" s="10">
        <v>217.76931461014382</v>
      </c>
      <c r="N296" s="10">
        <v>56023.650909090931</v>
      </c>
    </row>
    <row r="297" spans="2:14" x14ac:dyDescent="0.35">
      <c r="B297" s="37">
        <v>293</v>
      </c>
      <c r="D297" s="10">
        <v>35.32070889676752</v>
      </c>
      <c r="E297" s="10">
        <v>36.305126294599972</v>
      </c>
      <c r="F297" s="10">
        <v>245.4329730074065</v>
      </c>
      <c r="G297" s="10">
        <v>252.27339315119204</v>
      </c>
      <c r="H297" s="10">
        <v>4321.7144005746404</v>
      </c>
      <c r="J297" s="10">
        <v>35.405292604083101</v>
      </c>
      <c r="K297" s="10">
        <v>31.339581123687726</v>
      </c>
      <c r="L297" s="10">
        <v>149.68036753113464</v>
      </c>
      <c r="M297" s="10">
        <v>217.76931461014394</v>
      </c>
      <c r="N297" s="10">
        <v>56215.51272727266</v>
      </c>
    </row>
    <row r="298" spans="2:14" x14ac:dyDescent="0.35">
      <c r="B298" s="37">
        <v>294</v>
      </c>
      <c r="D298" s="10">
        <v>35.444293164735832</v>
      </c>
      <c r="E298" s="10">
        <v>36.432071087400168</v>
      </c>
      <c r="F298" s="10">
        <v>245.45399593254018</v>
      </c>
      <c r="G298" s="10">
        <v>252.2944211904242</v>
      </c>
      <c r="H298" s="10">
        <v>4336.4675199084186</v>
      </c>
      <c r="J298" s="10">
        <v>35.526129780206233</v>
      </c>
      <c r="K298" s="10">
        <v>31.446542151413624</v>
      </c>
      <c r="L298" s="10">
        <v>149.68036753113455</v>
      </c>
      <c r="M298" s="10">
        <v>217.76931461014399</v>
      </c>
      <c r="N298" s="10">
        <v>56407.374545454521</v>
      </c>
    </row>
    <row r="299" spans="2:14" x14ac:dyDescent="0.35">
      <c r="B299" s="37">
        <v>295</v>
      </c>
      <c r="D299" s="10">
        <v>35.564581743543719</v>
      </c>
      <c r="E299" s="10">
        <v>36.555719584011854</v>
      </c>
      <c r="F299" s="10">
        <v>245.45213083687662</v>
      </c>
      <c r="G299" s="10">
        <v>252.2925569847288</v>
      </c>
      <c r="H299" s="10">
        <v>4351.2179753282817</v>
      </c>
      <c r="J299" s="10">
        <v>35.646966956329372</v>
      </c>
      <c r="K299" s="10">
        <v>31.553503179139522</v>
      </c>
      <c r="L299" s="10">
        <v>149.68036753113466</v>
      </c>
      <c r="M299" s="10">
        <v>217.76931461014399</v>
      </c>
      <c r="N299" s="10">
        <v>56599.236363636381</v>
      </c>
    </row>
    <row r="300" spans="2:14" x14ac:dyDescent="0.35">
      <c r="B300" s="37">
        <v>296</v>
      </c>
      <c r="D300" s="10">
        <v>35.681361514229046</v>
      </c>
      <c r="E300" s="10">
        <v>36.675859093151821</v>
      </c>
      <c r="F300" s="10">
        <v>245.42614380320671</v>
      </c>
      <c r="G300" s="10">
        <v>252.26656960140139</v>
      </c>
      <c r="H300" s="10">
        <v>4365.9676436826776</v>
      </c>
      <c r="J300" s="10">
        <v>35.767804132452518</v>
      </c>
      <c r="K300" s="10">
        <v>31.660464206865413</v>
      </c>
      <c r="L300" s="10">
        <v>149.68036753113458</v>
      </c>
      <c r="M300" s="10">
        <v>217.76931461014402</v>
      </c>
      <c r="N300" s="10">
        <v>56791.098181818154</v>
      </c>
    </row>
    <row r="301" spans="2:14" x14ac:dyDescent="0.35">
      <c r="B301" s="37">
        <v>297</v>
      </c>
      <c r="D301" s="10">
        <v>35.807623756777893</v>
      </c>
      <c r="E301" s="10">
        <v>36.805482108862151</v>
      </c>
      <c r="F301" s="10">
        <v>245.46533518997509</v>
      </c>
      <c r="G301" s="10">
        <v>252.30576773389993</v>
      </c>
      <c r="H301" s="10">
        <v>4380.721852799411</v>
      </c>
      <c r="J301" s="10">
        <v>35.888641308575693</v>
      </c>
      <c r="K301" s="10">
        <v>31.7674252345913</v>
      </c>
      <c r="L301" s="10">
        <v>149.68036753113464</v>
      </c>
      <c r="M301" s="10">
        <v>217.76931461014388</v>
      </c>
      <c r="N301" s="10">
        <v>56982.960000000014</v>
      </c>
    </row>
    <row r="302" spans="2:14" x14ac:dyDescent="0.35">
      <c r="B302" s="37">
        <v>298</v>
      </c>
      <c r="D302" s="10">
        <v>35.923500883257383</v>
      </c>
      <c r="E302" s="10">
        <v>36.924718283991702</v>
      </c>
      <c r="F302" s="10">
        <v>245.43331129147018</v>
      </c>
      <c r="G302" s="10">
        <v>252.27373875379999</v>
      </c>
      <c r="H302" s="10">
        <v>4395.4684939789086</v>
      </c>
      <c r="J302" s="10">
        <v>36.009478484698825</v>
      </c>
      <c r="K302" s="10">
        <v>31.874386262317206</v>
      </c>
      <c r="L302" s="10">
        <v>149.68036753113458</v>
      </c>
      <c r="M302" s="10">
        <v>217.76931461014391</v>
      </c>
      <c r="N302" s="10">
        <v>57174.821818181874</v>
      </c>
    </row>
    <row r="303" spans="2:14" x14ac:dyDescent="0.35">
      <c r="B303" s="37">
        <v>299</v>
      </c>
      <c r="D303" s="10">
        <v>36.043588046652062</v>
      </c>
      <c r="E303" s="10">
        <v>37.048166468877554</v>
      </c>
      <c r="F303" s="10">
        <v>245.43016883636793</v>
      </c>
      <c r="G303" s="10">
        <v>252.27060468468176</v>
      </c>
      <c r="H303" s="10">
        <v>4410.2237928786062</v>
      </c>
      <c r="J303" s="10">
        <v>36.130315660821971</v>
      </c>
      <c r="K303" s="10">
        <v>31.981347290043086</v>
      </c>
      <c r="L303" s="10">
        <v>149.68036753113464</v>
      </c>
      <c r="M303" s="10">
        <v>217.76931461014382</v>
      </c>
      <c r="N303" s="10">
        <v>57366.683636363603</v>
      </c>
    </row>
    <row r="304" spans="2:14" x14ac:dyDescent="0.35">
      <c r="B304" s="37">
        <v>300</v>
      </c>
      <c r="D304" s="10">
        <v>36.167597019208081</v>
      </c>
      <c r="E304" s="10">
        <v>37.175535745527938</v>
      </c>
      <c r="F304" s="10">
        <v>245.45366293452631</v>
      </c>
      <c r="G304" s="10">
        <v>252.29410224425922</v>
      </c>
      <c r="H304" s="10">
        <v>4424.9759435164242</v>
      </c>
      <c r="J304" s="10">
        <v>36.251152836945153</v>
      </c>
      <c r="K304" s="10">
        <v>32.088308317769012</v>
      </c>
      <c r="L304" s="10">
        <v>149.68036753113461</v>
      </c>
      <c r="M304" s="10">
        <v>217.76931461014399</v>
      </c>
      <c r="N304" s="10">
        <v>57558.545454545507</v>
      </c>
    </row>
    <row r="305" spans="2:14" x14ac:dyDescent="0.35">
      <c r="B305" s="37">
        <v>301</v>
      </c>
      <c r="D305" s="10">
        <v>36.285631722443107</v>
      </c>
      <c r="E305" s="10">
        <v>37.296930118237178</v>
      </c>
      <c r="F305" s="10">
        <v>245.4365908728839</v>
      </c>
      <c r="G305" s="10">
        <v>252.27702932845563</v>
      </c>
      <c r="H305" s="10">
        <v>4439.7253091533239</v>
      </c>
      <c r="J305" s="10">
        <v>36.371990013068292</v>
      </c>
      <c r="K305" s="10">
        <v>32.195269345494893</v>
      </c>
      <c r="L305" s="10">
        <v>149.68036753113461</v>
      </c>
      <c r="M305" s="10">
        <v>217.76931461014394</v>
      </c>
      <c r="N305" s="10">
        <v>57750.407272727236</v>
      </c>
    </row>
    <row r="306" spans="2:14" x14ac:dyDescent="0.35">
      <c r="B306" s="37">
        <v>302</v>
      </c>
      <c r="D306" s="10">
        <v>36.40727309292722</v>
      </c>
      <c r="E306" s="10">
        <v>37.421931682446917</v>
      </c>
      <c r="F306" s="10">
        <v>245.44394664598431</v>
      </c>
      <c r="G306" s="10">
        <v>252.28438778735463</v>
      </c>
      <c r="H306" s="10">
        <v>4454.4769754431472</v>
      </c>
      <c r="J306" s="10">
        <v>36.492827189191459</v>
      </c>
      <c r="K306" s="10">
        <v>32.302230373220794</v>
      </c>
      <c r="L306" s="10">
        <v>149.68036753113466</v>
      </c>
      <c r="M306" s="10">
        <v>217.76931461014405</v>
      </c>
      <c r="N306" s="10">
        <v>57942.269090909096</v>
      </c>
    </row>
    <row r="307" spans="2:14" x14ac:dyDescent="0.35">
      <c r="B307" s="37">
        <v>303</v>
      </c>
      <c r="D307" s="10">
        <v>36.527910946329726</v>
      </c>
      <c r="E307" s="10">
        <v>37.545930046885196</v>
      </c>
      <c r="F307" s="10">
        <v>245.44451086460117</v>
      </c>
      <c r="G307" s="10">
        <v>252.28495680616592</v>
      </c>
      <c r="H307" s="10">
        <v>4469.2300342334265</v>
      </c>
      <c r="J307" s="10">
        <v>36.613664365314605</v>
      </c>
      <c r="K307" s="10">
        <v>32.409191400946682</v>
      </c>
      <c r="L307" s="10">
        <v>149.68036753113464</v>
      </c>
      <c r="M307" s="10">
        <v>217.76931461014388</v>
      </c>
      <c r="N307" s="10">
        <v>58134.130909090956</v>
      </c>
    </row>
    <row r="308" spans="2:14" x14ac:dyDescent="0.35">
      <c r="B308" s="37">
        <v>304</v>
      </c>
      <c r="D308" s="10">
        <v>36.647870889241304</v>
      </c>
      <c r="E308" s="10">
        <v>37.669250183522436</v>
      </c>
      <c r="F308" s="10">
        <v>245.440531224528</v>
      </c>
      <c r="G308" s="10">
        <v>252.2809798095968</v>
      </c>
      <c r="H308" s="10">
        <v>4483.9817005232526</v>
      </c>
      <c r="J308" s="10">
        <v>36.734501541437744</v>
      </c>
      <c r="K308" s="10">
        <v>32.516152428672591</v>
      </c>
      <c r="L308" s="10">
        <v>149.68036753113466</v>
      </c>
      <c r="M308" s="10">
        <v>217.76931461014399</v>
      </c>
      <c r="N308" s="10">
        <v>58325.9927272727</v>
      </c>
    </row>
    <row r="309" spans="2:14" x14ac:dyDescent="0.35">
      <c r="B309" s="37">
        <v>305</v>
      </c>
      <c r="D309" s="10">
        <v>36.768712939582898</v>
      </c>
      <c r="E309" s="10">
        <v>37.79345216546394</v>
      </c>
      <c r="F309" s="10">
        <v>245.44246601881702</v>
      </c>
      <c r="G309" s="10">
        <v>252.28291548028542</v>
      </c>
      <c r="H309" s="10">
        <v>4498.7322164866146</v>
      </c>
      <c r="J309" s="10">
        <v>36.855338717560883</v>
      </c>
      <c r="K309" s="10">
        <v>32.623113456398492</v>
      </c>
      <c r="L309" s="10">
        <v>149.68036753113455</v>
      </c>
      <c r="M309" s="10">
        <v>217.76931461014394</v>
      </c>
      <c r="N309" s="10">
        <v>58517.854545454589</v>
      </c>
    </row>
    <row r="310" spans="2:14" x14ac:dyDescent="0.35">
      <c r="B310" s="37">
        <v>306</v>
      </c>
      <c r="D310" s="10">
        <v>36.891015184032646</v>
      </c>
      <c r="E310" s="10">
        <v>37.919114120776143</v>
      </c>
      <c r="F310" s="10">
        <v>245.45410355836302</v>
      </c>
      <c r="G310" s="10">
        <v>252.29455242182789</v>
      </c>
      <c r="H310" s="10">
        <v>4513.4817637540164</v>
      </c>
      <c r="J310" s="10">
        <v>36.976175893684022</v>
      </c>
      <c r="K310" s="10">
        <v>32.730074484124373</v>
      </c>
      <c r="L310" s="10">
        <v>149.68036753113461</v>
      </c>
      <c r="M310" s="10">
        <v>217.76931461014385</v>
      </c>
      <c r="N310" s="10">
        <v>58709.716363636326</v>
      </c>
    </row>
    <row r="311" spans="2:14" x14ac:dyDescent="0.35">
      <c r="B311" s="37">
        <v>307</v>
      </c>
      <c r="D311" s="10">
        <v>37.010185428113751</v>
      </c>
      <c r="E311" s="10">
        <v>38.041645441532765</v>
      </c>
      <c r="F311" s="10">
        <v>245.44489442008489</v>
      </c>
      <c r="G311" s="10">
        <v>252.28535174726863</v>
      </c>
      <c r="H311" s="10">
        <v>4528.2373048277059</v>
      </c>
      <c r="J311" s="10">
        <v>37.097013069807204</v>
      </c>
      <c r="K311" s="10">
        <v>32.837035511850274</v>
      </c>
      <c r="L311" s="10">
        <v>149.68036753113461</v>
      </c>
      <c r="M311" s="10">
        <v>217.76931461014394</v>
      </c>
      <c r="N311" s="10">
        <v>58901.578181818179</v>
      </c>
    </row>
    <row r="312" spans="2:14" x14ac:dyDescent="0.35">
      <c r="B312" s="37">
        <v>308</v>
      </c>
      <c r="D312" s="10">
        <v>37.129566536922368</v>
      </c>
      <c r="E312" s="10">
        <v>38.164386137038996</v>
      </c>
      <c r="F312" s="10">
        <v>245.43713895804518</v>
      </c>
      <c r="G312" s="10">
        <v>252.27759484480509</v>
      </c>
      <c r="H312" s="10">
        <v>4542.9863072036169</v>
      </c>
      <c r="J312" s="10">
        <v>37.217850245930329</v>
      </c>
      <c r="K312" s="10">
        <v>32.943996539576176</v>
      </c>
      <c r="L312" s="10">
        <v>149.68036753113458</v>
      </c>
      <c r="M312" s="10">
        <v>217.76931461014391</v>
      </c>
      <c r="N312" s="10">
        <v>59093.440000000039</v>
      </c>
    </row>
    <row r="313" spans="2:14" x14ac:dyDescent="0.35">
      <c r="B313" s="37">
        <v>309</v>
      </c>
      <c r="D313" s="10">
        <v>37.253440381971934</v>
      </c>
      <c r="E313" s="10">
        <v>38.2916202172025</v>
      </c>
      <c r="F313" s="10">
        <v>245.45903586399839</v>
      </c>
      <c r="G313" s="10">
        <v>252.29949459200515</v>
      </c>
      <c r="H313" s="10">
        <v>4557.7381551239478</v>
      </c>
      <c r="J313" s="10">
        <v>37.338687422053518</v>
      </c>
      <c r="K313" s="10">
        <v>33.050957567302063</v>
      </c>
      <c r="L313" s="10">
        <v>149.68036753113464</v>
      </c>
      <c r="M313" s="10">
        <v>217.76931461014394</v>
      </c>
      <c r="N313" s="10">
        <v>59285.301818181782</v>
      </c>
    </row>
    <row r="314" spans="2:14" x14ac:dyDescent="0.35">
      <c r="B314" s="37">
        <v>310</v>
      </c>
      <c r="D314" s="10">
        <v>37.369609434863456</v>
      </c>
      <c r="E314" s="10">
        <v>38.411149477615787</v>
      </c>
      <c r="F314" s="10">
        <v>245.43018918863228</v>
      </c>
      <c r="G314" s="10">
        <v>252.27065055833981</v>
      </c>
      <c r="H314" s="10">
        <v>4572.48988195727</v>
      </c>
      <c r="J314" s="10">
        <v>37.459524598176657</v>
      </c>
      <c r="K314" s="10">
        <v>33.157918595027972</v>
      </c>
      <c r="L314" s="10">
        <v>149.68036753113461</v>
      </c>
      <c r="M314" s="10">
        <v>217.76931461014397</v>
      </c>
      <c r="N314" s="10">
        <v>59477.163636363672</v>
      </c>
    </row>
    <row r="315" spans="2:14" x14ac:dyDescent="0.35">
      <c r="B315" s="37">
        <v>311</v>
      </c>
      <c r="D315" s="10">
        <v>37.490223272514726</v>
      </c>
      <c r="E315" s="10">
        <v>38.535123039925566</v>
      </c>
      <c r="F315" s="10">
        <v>245.43062591010565</v>
      </c>
      <c r="G315" s="10">
        <v>252.27108674344987</v>
      </c>
      <c r="H315" s="10">
        <v>4587.2394897681552</v>
      </c>
      <c r="J315" s="10">
        <v>37.580361774299803</v>
      </c>
      <c r="K315" s="10">
        <v>33.264879622753867</v>
      </c>
      <c r="L315" s="10">
        <v>149.68036753113464</v>
      </c>
      <c r="M315" s="10">
        <v>217.76931461014399</v>
      </c>
      <c r="N315" s="10">
        <v>59669.025454545408</v>
      </c>
    </row>
    <row r="316" spans="2:14" x14ac:dyDescent="0.35">
      <c r="B316" s="37">
        <v>312</v>
      </c>
      <c r="D316" s="10">
        <v>37.61587684278819</v>
      </c>
      <c r="E316" s="10">
        <v>38.664137590301927</v>
      </c>
      <c r="F316" s="10">
        <v>245.46394681396782</v>
      </c>
      <c r="G316" s="10">
        <v>252.30441530684075</v>
      </c>
      <c r="H316" s="10">
        <v>4601.9946070373617</v>
      </c>
      <c r="J316" s="10">
        <v>37.701198950422963</v>
      </c>
      <c r="K316" s="10">
        <v>33.371840650479761</v>
      </c>
      <c r="L316" s="10">
        <v>149.68036753113472</v>
      </c>
      <c r="M316" s="10">
        <v>217.76931461014405</v>
      </c>
      <c r="N316" s="10">
        <v>59860.887272727268</v>
      </c>
    </row>
    <row r="317" spans="2:14" x14ac:dyDescent="0.35">
      <c r="B317" s="37">
        <v>313</v>
      </c>
      <c r="D317" s="10">
        <v>37.734716596697261</v>
      </c>
      <c r="E317" s="10">
        <v>38.78633699988908</v>
      </c>
      <c r="F317" s="10">
        <v>245.4527330236036</v>
      </c>
      <c r="G317" s="10">
        <v>252.29320051208629</v>
      </c>
      <c r="H317" s="10">
        <v>4616.7439121307762</v>
      </c>
      <c r="J317" s="10">
        <v>37.822036126546109</v>
      </c>
      <c r="K317" s="10">
        <v>33.47880167820567</v>
      </c>
      <c r="L317" s="10">
        <v>149.68036753113458</v>
      </c>
      <c r="M317" s="10">
        <v>217.76931461014402</v>
      </c>
      <c r="N317" s="10">
        <v>60052.749090909128</v>
      </c>
    </row>
    <row r="318" spans="2:14" x14ac:dyDescent="0.35">
      <c r="B318" s="37">
        <v>314</v>
      </c>
      <c r="D318" s="10">
        <v>37.852002625621331</v>
      </c>
      <c r="E318" s="10">
        <v>38.906983305315357</v>
      </c>
      <c r="F318" s="10">
        <v>245.4315163415103</v>
      </c>
      <c r="G318" s="10">
        <v>252.2719868574095</v>
      </c>
      <c r="H318" s="10">
        <v>4631.4959416815855</v>
      </c>
      <c r="J318" s="10">
        <v>37.942873302669256</v>
      </c>
      <c r="K318" s="10">
        <v>33.58576270593155</v>
      </c>
      <c r="L318" s="10">
        <v>149.68036753113464</v>
      </c>
      <c r="M318" s="10">
        <v>217.76931461014394</v>
      </c>
      <c r="N318" s="10">
        <v>60244.610909090865</v>
      </c>
    </row>
    <row r="319" spans="2:14" x14ac:dyDescent="0.35">
      <c r="B319" s="37">
        <v>315</v>
      </c>
      <c r="D319" s="10">
        <v>37.971629050503537</v>
      </c>
      <c r="E319" s="10">
        <v>39.029969441060047</v>
      </c>
      <c r="F319" s="10">
        <v>245.42556126735423</v>
      </c>
      <c r="G319" s="10">
        <v>252.26603113549641</v>
      </c>
      <c r="H319" s="10">
        <v>4646.2454889489863</v>
      </c>
      <c r="J319" s="10">
        <v>38.063710478792395</v>
      </c>
      <c r="K319" s="10">
        <v>33.692723733657452</v>
      </c>
      <c r="L319" s="10">
        <v>149.68036753113469</v>
      </c>
      <c r="M319" s="10">
        <v>217.76931461014394</v>
      </c>
      <c r="N319" s="10">
        <v>60436.472727272761</v>
      </c>
    </row>
    <row r="320" spans="2:14" x14ac:dyDescent="0.35">
      <c r="B320" s="37">
        <v>316</v>
      </c>
      <c r="D320" s="10">
        <v>38.096351232179117</v>
      </c>
      <c r="E320" s="10">
        <v>39.158052354508825</v>
      </c>
      <c r="F320" s="10">
        <v>245.4524755348462</v>
      </c>
      <c r="G320" s="10">
        <v>252.29295133699677</v>
      </c>
      <c r="H320" s="10">
        <v>4660.9995164352258</v>
      </c>
      <c r="J320" s="10">
        <v>38.184547654915555</v>
      </c>
      <c r="K320" s="10">
        <v>33.799684761383347</v>
      </c>
      <c r="L320" s="10">
        <v>149.68036753113464</v>
      </c>
      <c r="M320" s="10">
        <v>217.76931461014394</v>
      </c>
      <c r="N320" s="10">
        <v>60628.334545454491</v>
      </c>
    </row>
    <row r="321" spans="2:14" x14ac:dyDescent="0.35">
      <c r="B321" s="37">
        <v>317</v>
      </c>
      <c r="D321" s="10">
        <v>38.214741919134447</v>
      </c>
      <c r="E321" s="10">
        <v>39.279802628161782</v>
      </c>
      <c r="F321" s="10">
        <v>245.43855524648976</v>
      </c>
      <c r="G321" s="10">
        <v>252.27902959083124</v>
      </c>
      <c r="H321" s="10">
        <v>4675.7485188111368</v>
      </c>
      <c r="J321" s="10">
        <v>38.305384831038694</v>
      </c>
      <c r="K321" s="10">
        <v>33.906645789109248</v>
      </c>
      <c r="L321" s="10">
        <v>149.68036753113466</v>
      </c>
      <c r="M321" s="10">
        <v>217.76931461014402</v>
      </c>
      <c r="N321" s="10">
        <v>60820.196363636351</v>
      </c>
    </row>
    <row r="322" spans="2:14" x14ac:dyDescent="0.35">
      <c r="B322" s="37">
        <v>318</v>
      </c>
      <c r="D322" s="10">
        <v>38.334835280602825</v>
      </c>
      <c r="E322" s="10">
        <v>39.403256831772126</v>
      </c>
      <c r="F322" s="10">
        <v>245.43562374037026</v>
      </c>
      <c r="G322" s="10">
        <v>252.27610467395019</v>
      </c>
      <c r="H322" s="10">
        <v>4690.50303064537</v>
      </c>
      <c r="J322" s="10">
        <v>38.426222007161833</v>
      </c>
      <c r="K322" s="10">
        <v>34.013606816835136</v>
      </c>
      <c r="L322" s="10">
        <v>149.68036753113461</v>
      </c>
      <c r="M322" s="10">
        <v>217.76931461014391</v>
      </c>
      <c r="N322" s="10">
        <v>61012.058181818211</v>
      </c>
    </row>
    <row r="323" spans="2:14" x14ac:dyDescent="0.35">
      <c r="B323" s="37">
        <v>319</v>
      </c>
      <c r="D323" s="10">
        <v>38.454438381443197</v>
      </c>
      <c r="E323" s="10">
        <v>39.526219064039118</v>
      </c>
      <c r="F323" s="10">
        <v>245.42958159999614</v>
      </c>
      <c r="G323" s="10">
        <v>252.2700581631232</v>
      </c>
      <c r="H323" s="10">
        <v>4705.25003508585</v>
      </c>
      <c r="J323" s="10">
        <v>38.547059183285029</v>
      </c>
      <c r="K323" s="10">
        <v>34.120567844561045</v>
      </c>
      <c r="L323" s="10">
        <v>149.68036753113461</v>
      </c>
      <c r="M323" s="10">
        <v>217.76931461014402</v>
      </c>
      <c r="N323" s="10">
        <v>61203.919999999947</v>
      </c>
    </row>
    <row r="324" spans="2:14" x14ac:dyDescent="0.35">
      <c r="B324" s="37">
        <v>320</v>
      </c>
      <c r="D324" s="10">
        <v>38.579405955847918</v>
      </c>
      <c r="E324" s="10">
        <v>39.654548184186467</v>
      </c>
      <c r="F324" s="10">
        <v>245.45770816291363</v>
      </c>
      <c r="G324" s="10">
        <v>252.29819574375324</v>
      </c>
      <c r="H324" s="10">
        <v>4720.0076346384812</v>
      </c>
      <c r="J324" s="10">
        <v>38.667896359408161</v>
      </c>
      <c r="K324" s="10">
        <v>34.227528872286939</v>
      </c>
      <c r="L324" s="10">
        <v>149.68036753113458</v>
      </c>
      <c r="M324" s="10">
        <v>217.76931461014397</v>
      </c>
      <c r="N324" s="10">
        <v>61395.781818181844</v>
      </c>
    </row>
    <row r="325" spans="2:14" x14ac:dyDescent="0.35">
      <c r="B325" s="37">
        <v>321</v>
      </c>
      <c r="D325" s="10">
        <v>38.695600388472791</v>
      </c>
      <c r="E325" s="10">
        <v>39.774101789626194</v>
      </c>
      <c r="F325" s="10">
        <v>245.43001511208101</v>
      </c>
      <c r="G325" s="10">
        <v>252.2704985914983</v>
      </c>
      <c r="H325" s="10">
        <v>4734.7548207094551</v>
      </c>
      <c r="J325" s="10">
        <v>38.788733535531335</v>
      </c>
      <c r="K325" s="10">
        <v>34.334489900012827</v>
      </c>
      <c r="L325" s="10">
        <v>149.68036753113466</v>
      </c>
      <c r="M325" s="10">
        <v>217.76931461014399</v>
      </c>
      <c r="N325" s="10">
        <v>61587.643636363573</v>
      </c>
    </row>
    <row r="326" spans="2:14" x14ac:dyDescent="0.35">
      <c r="B326" s="37">
        <v>322</v>
      </c>
      <c r="D326" s="10">
        <v>38.817774650666557</v>
      </c>
      <c r="E326" s="10">
        <v>39.899636769797119</v>
      </c>
      <c r="F326" s="10">
        <v>245.440303839188</v>
      </c>
      <c r="G326" s="10">
        <v>252.28079301254027</v>
      </c>
      <c r="H326" s="10">
        <v>4749.5087876521957</v>
      </c>
      <c r="J326" s="10">
        <v>38.909570711654467</v>
      </c>
      <c r="K326" s="10">
        <v>34.441450927738735</v>
      </c>
      <c r="L326" s="10">
        <v>149.68036753113461</v>
      </c>
      <c r="M326" s="10">
        <v>217.76931461014402</v>
      </c>
      <c r="N326" s="10">
        <v>61779.50545454544</v>
      </c>
    </row>
    <row r="327" spans="2:14" x14ac:dyDescent="0.35">
      <c r="B327" s="37">
        <v>323</v>
      </c>
      <c r="D327" s="10">
        <v>38.937170542117556</v>
      </c>
      <c r="E327" s="10">
        <v>40.022392330722269</v>
      </c>
      <c r="F327" s="10">
        <v>245.43301592981115</v>
      </c>
      <c r="G327" s="10">
        <v>252.27350415280347</v>
      </c>
      <c r="H327" s="10">
        <v>4764.2581532891054</v>
      </c>
      <c r="J327" s="10">
        <v>39.030407887777613</v>
      </c>
      <c r="K327" s="10">
        <v>34.548411955464616</v>
      </c>
      <c r="L327" s="10">
        <v>149.68036753113464</v>
      </c>
      <c r="M327" s="10">
        <v>217.76931461014388</v>
      </c>
      <c r="N327" s="10">
        <v>61971.367272727301</v>
      </c>
    </row>
    <row r="328" spans="2:14" x14ac:dyDescent="0.35">
      <c r="B328" s="37">
        <v>324</v>
      </c>
      <c r="D328" s="10">
        <v>39.055571996437806</v>
      </c>
      <c r="E328" s="10">
        <v>40.144153454516676</v>
      </c>
      <c r="F328" s="10">
        <v>245.41952410948701</v>
      </c>
      <c r="G328" s="10">
        <v>252.26001138798588</v>
      </c>
      <c r="H328" s="10">
        <v>4779.0075189260133</v>
      </c>
      <c r="J328" s="10">
        <v>39.151245063900753</v>
      </c>
      <c r="K328" s="10">
        <v>34.655372983190524</v>
      </c>
      <c r="L328" s="10">
        <v>149.68036753113461</v>
      </c>
      <c r="M328" s="10">
        <v>217.76931461014394</v>
      </c>
      <c r="N328" s="10">
        <v>62163.229090909066</v>
      </c>
    </row>
    <row r="329" spans="2:14" x14ac:dyDescent="0.35">
      <c r="B329" s="37">
        <v>325</v>
      </c>
      <c r="D329" s="10">
        <v>39.179095193128255</v>
      </c>
      <c r="E329" s="10">
        <v>40.271037769270947</v>
      </c>
      <c r="F329" s="10">
        <v>245.43820057001412</v>
      </c>
      <c r="G329" s="10">
        <v>252.27869598454973</v>
      </c>
      <c r="H329" s="10">
        <v>4793.7632416301985</v>
      </c>
      <c r="J329" s="10">
        <v>39.272082240023899</v>
      </c>
      <c r="K329" s="10">
        <v>34.762334010916426</v>
      </c>
      <c r="L329" s="10">
        <v>149.68036753113466</v>
      </c>
      <c r="M329" s="10">
        <v>217.76931461014402</v>
      </c>
      <c r="N329" s="10">
        <v>62355.090909090934</v>
      </c>
    </row>
    <row r="330" spans="2:14" x14ac:dyDescent="0.35">
      <c r="B330" s="37">
        <v>326</v>
      </c>
      <c r="D330" s="10">
        <v>39.298023903766989</v>
      </c>
      <c r="E330" s="10">
        <v>40.39332587346204</v>
      </c>
      <c r="F330" s="10">
        <v>245.42806849328275</v>
      </c>
      <c r="G330" s="10">
        <v>252.26856122384407</v>
      </c>
      <c r="H330" s="10">
        <v>4808.5113963971426</v>
      </c>
      <c r="J330" s="10">
        <v>39.392919416147059</v>
      </c>
      <c r="K330" s="10">
        <v>34.869295038642321</v>
      </c>
      <c r="L330" s="10">
        <v>149.68036753113461</v>
      </c>
      <c r="M330" s="10">
        <v>217.76931461014394</v>
      </c>
      <c r="N330" s="10">
        <v>62546.952727272801</v>
      </c>
    </row>
    <row r="331" spans="2:14" x14ac:dyDescent="0.35">
      <c r="B331" s="37">
        <v>327</v>
      </c>
      <c r="D331" s="10">
        <v>39.419427607362636</v>
      </c>
      <c r="E331" s="10">
        <v>40.518090226054376</v>
      </c>
      <c r="F331" s="10">
        <v>245.43340819813793</v>
      </c>
      <c r="G331" s="10">
        <v>252.27390607779361</v>
      </c>
      <c r="H331" s="10">
        <v>4823.2650606223997</v>
      </c>
      <c r="J331" s="10">
        <v>39.513756592270191</v>
      </c>
      <c r="K331" s="10">
        <v>34.976256066368208</v>
      </c>
      <c r="L331" s="10">
        <v>149.68036753113469</v>
      </c>
      <c r="M331" s="10">
        <v>217.76931461014391</v>
      </c>
      <c r="N331" s="10">
        <v>62738.814545454523</v>
      </c>
    </row>
    <row r="332" spans="2:14" x14ac:dyDescent="0.35">
      <c r="B332" s="37">
        <v>328</v>
      </c>
      <c r="D332" s="10">
        <v>39.537409262316622</v>
      </c>
      <c r="E332" s="10">
        <v>40.639431591870803</v>
      </c>
      <c r="F332" s="10">
        <v>245.4174739284345</v>
      </c>
      <c r="G332" s="10">
        <v>252.25797110258011</v>
      </c>
      <c r="H332" s="10">
        <v>4838.0146078897997</v>
      </c>
      <c r="J332" s="10">
        <v>39.63459376839333</v>
      </c>
      <c r="K332" s="10">
        <v>35.083217094094103</v>
      </c>
      <c r="L332" s="10">
        <v>149.68036753113466</v>
      </c>
      <c r="M332" s="10">
        <v>217.76931461014394</v>
      </c>
      <c r="N332" s="10">
        <v>62930.67636363639</v>
      </c>
    </row>
    <row r="333" spans="2:14" x14ac:dyDescent="0.35">
      <c r="B333" s="37">
        <v>329</v>
      </c>
      <c r="D333" s="10">
        <v>39.660689005720108</v>
      </c>
      <c r="E333" s="10">
        <v>40.766072411949821</v>
      </c>
      <c r="F333" s="10">
        <v>245.43442297572122</v>
      </c>
      <c r="G333" s="10">
        <v>252.27492790078185</v>
      </c>
      <c r="H333" s="10">
        <v>4852.7701489634883</v>
      </c>
      <c r="J333" s="10">
        <v>39.75543094451654</v>
      </c>
      <c r="K333" s="10">
        <v>35.190178121820004</v>
      </c>
      <c r="L333" s="10">
        <v>149.68036753113464</v>
      </c>
      <c r="M333" s="10">
        <v>217.76931461014399</v>
      </c>
      <c r="N333" s="10">
        <v>63122.538181818149</v>
      </c>
    </row>
    <row r="334" spans="2:14" x14ac:dyDescent="0.35">
      <c r="B334" s="37">
        <v>330</v>
      </c>
      <c r="D334" s="10">
        <v>39.779759514203015</v>
      </c>
      <c r="E334" s="10">
        <v>40.888502589906885</v>
      </c>
      <c r="F334" s="10">
        <v>245.42529999561702</v>
      </c>
      <c r="G334" s="10">
        <v>252.2658039427445</v>
      </c>
      <c r="H334" s="10">
        <v>4867.5195146003962</v>
      </c>
      <c r="J334" s="10">
        <v>39.876268120639686</v>
      </c>
      <c r="K334" s="10">
        <v>35.297139149545906</v>
      </c>
      <c r="L334" s="10">
        <v>149.68036753113464</v>
      </c>
      <c r="M334" s="10">
        <v>217.76931461014397</v>
      </c>
      <c r="N334" s="10">
        <v>63314.400000000016</v>
      </c>
    </row>
    <row r="335" spans="2:14" x14ac:dyDescent="0.35">
      <c r="B335" s="37">
        <v>331</v>
      </c>
      <c r="D335" s="10">
        <v>39.905341954708469</v>
      </c>
      <c r="E335" s="10">
        <v>41.01744580357385</v>
      </c>
      <c r="F335" s="10">
        <v>245.45628679299321</v>
      </c>
      <c r="G335" s="10">
        <v>252.29679655683654</v>
      </c>
      <c r="H335" s="10">
        <v>4882.2737237171295</v>
      </c>
      <c r="J335" s="10">
        <v>39.99710529676284</v>
      </c>
      <c r="K335" s="10">
        <v>35.4041001772718</v>
      </c>
      <c r="L335" s="10">
        <v>149.68036753113464</v>
      </c>
      <c r="M335" s="10">
        <v>217.76931461014399</v>
      </c>
      <c r="N335" s="10">
        <v>63506.261818181883</v>
      </c>
    </row>
    <row r="336" spans="2:14" x14ac:dyDescent="0.35">
      <c r="B336" s="37">
        <v>332</v>
      </c>
      <c r="D336" s="10">
        <v>40.019027036216734</v>
      </c>
      <c r="E336" s="10">
        <v>41.134489933732155</v>
      </c>
      <c r="F336" s="10">
        <v>245.41412712879537</v>
      </c>
      <c r="G336" s="10">
        <v>252.2546320988578</v>
      </c>
      <c r="H336" s="10">
        <v>4897.0203648966271</v>
      </c>
      <c r="J336" s="10">
        <v>40.117942472885979</v>
      </c>
      <c r="K336" s="10">
        <v>35.511061204997695</v>
      </c>
      <c r="L336" s="10">
        <v>149.68036753113464</v>
      </c>
      <c r="M336" s="10">
        <v>217.76931461014394</v>
      </c>
      <c r="N336" s="10">
        <v>63698.123636363605</v>
      </c>
    </row>
    <row r="337" spans="2:14" x14ac:dyDescent="0.35">
      <c r="B337" s="37">
        <v>333</v>
      </c>
      <c r="D337" s="10">
        <v>40.141526679649289</v>
      </c>
      <c r="E337" s="10">
        <v>41.260350667636295</v>
      </c>
      <c r="F337" s="10">
        <v>245.42611308723392</v>
      </c>
      <c r="G337" s="10">
        <v>252.26662577604554</v>
      </c>
      <c r="H337" s="10">
        <v>4911.7759665138128</v>
      </c>
      <c r="J337" s="10">
        <v>40.238779649009111</v>
      </c>
      <c r="K337" s="10">
        <v>35.61802223272359</v>
      </c>
      <c r="L337" s="10">
        <v>149.68036753113464</v>
      </c>
      <c r="M337" s="10">
        <v>217.76931461014391</v>
      </c>
      <c r="N337" s="10">
        <v>63889.985454545473</v>
      </c>
    </row>
    <row r="338" spans="2:14" x14ac:dyDescent="0.35">
      <c r="B338" s="37">
        <v>334</v>
      </c>
      <c r="D338" s="10">
        <v>40.264233881246867</v>
      </c>
      <c r="E338" s="10">
        <v>41.386417566300267</v>
      </c>
      <c r="F338" s="10">
        <v>245.43929248887611</v>
      </c>
      <c r="G338" s="10">
        <v>252.27980435641587</v>
      </c>
      <c r="H338" s="10">
        <v>4926.5254532377176</v>
      </c>
      <c r="J338" s="10">
        <v>40.359616825132264</v>
      </c>
      <c r="K338" s="10">
        <v>35.724983260449491</v>
      </c>
      <c r="L338" s="10">
        <v>149.68036753113461</v>
      </c>
      <c r="M338" s="10">
        <v>217.76931461014394</v>
      </c>
      <c r="N338" s="10">
        <v>64081.847272727231</v>
      </c>
    </row>
    <row r="339" spans="2:14" x14ac:dyDescent="0.35">
      <c r="B339" s="37">
        <v>335</v>
      </c>
      <c r="D339" s="10">
        <v>40.383757152727782</v>
      </c>
      <c r="E339" s="10">
        <v>41.509301045302941</v>
      </c>
      <c r="F339" s="10">
        <v>245.43304281242084</v>
      </c>
      <c r="G339" s="10">
        <v>252.27355696589402</v>
      </c>
      <c r="H339" s="10">
        <v>4941.2771800710398</v>
      </c>
      <c r="J339" s="10">
        <v>40.480454001255403</v>
      </c>
      <c r="K339" s="10">
        <v>35.8319442881754</v>
      </c>
      <c r="L339" s="10">
        <v>149.68036753113461</v>
      </c>
      <c r="M339" s="10">
        <v>217.76931461014402</v>
      </c>
      <c r="N339" s="10">
        <v>64273.709090909098</v>
      </c>
    </row>
    <row r="340" spans="2:14" x14ac:dyDescent="0.35">
      <c r="B340" s="37">
        <v>336</v>
      </c>
      <c r="D340" s="10">
        <v>40.501728754504462</v>
      </c>
      <c r="E340" s="10">
        <v>41.630632909785731</v>
      </c>
      <c r="F340" s="10">
        <v>245.41742810101516</v>
      </c>
      <c r="G340" s="10">
        <v>252.25794486120074</v>
      </c>
      <c r="H340" s="10">
        <v>4956.0291490783547</v>
      </c>
      <c r="J340" s="10">
        <v>40.601291177378549</v>
      </c>
      <c r="K340" s="10">
        <v>35.93890531590128</v>
      </c>
      <c r="L340" s="10">
        <v>149.68036753113466</v>
      </c>
      <c r="M340" s="10">
        <v>217.76931461014391</v>
      </c>
      <c r="N340" s="10">
        <v>64465.570909090966</v>
      </c>
    </row>
    <row r="341" spans="2:14" x14ac:dyDescent="0.35">
      <c r="B341" s="37">
        <v>337</v>
      </c>
      <c r="D341" s="10">
        <v>40.62651237701688</v>
      </c>
      <c r="E341" s="10">
        <v>41.758776698431603</v>
      </c>
      <c r="F341" s="10">
        <v>245.44306054410208</v>
      </c>
      <c r="G341" s="10">
        <v>252.28357931209106</v>
      </c>
      <c r="H341" s="10">
        <v>4970.7806942811849</v>
      </c>
      <c r="J341" s="10">
        <v>40.722128353501695</v>
      </c>
      <c r="K341" s="10">
        <v>36.045866343627182</v>
      </c>
      <c r="L341" s="10">
        <v>149.68036753113469</v>
      </c>
      <c r="M341" s="10">
        <v>217.76931461014402</v>
      </c>
      <c r="N341" s="10">
        <v>64657.432727272695</v>
      </c>
    </row>
    <row r="342" spans="2:14" x14ac:dyDescent="0.35">
      <c r="B342" s="37">
        <v>338</v>
      </c>
      <c r="D342" s="10">
        <v>40.746478852059724</v>
      </c>
      <c r="E342" s="10">
        <v>41.882103367200131</v>
      </c>
      <c r="F342" s="10">
        <v>245.43952486053297</v>
      </c>
      <c r="G342" s="10">
        <v>252.28004579064876</v>
      </c>
      <c r="H342" s="10">
        <v>4985.5323605710109</v>
      </c>
      <c r="J342" s="10">
        <v>40.842965529624912</v>
      </c>
      <c r="K342" s="10">
        <v>36.152827371353105</v>
      </c>
      <c r="L342" s="10">
        <v>149.68036753113466</v>
      </c>
      <c r="M342" s="10">
        <v>217.76931461014411</v>
      </c>
      <c r="N342" s="10">
        <v>64849.294545454592</v>
      </c>
    </row>
    <row r="343" spans="2:14" x14ac:dyDescent="0.35">
      <c r="B343" s="37">
        <v>339</v>
      </c>
      <c r="D343" s="10">
        <v>40.862073518896601</v>
      </c>
      <c r="E343" s="10">
        <v>42.001058241558709</v>
      </c>
      <c r="F343" s="10">
        <v>245.40975379727959</v>
      </c>
      <c r="G343" s="10">
        <v>252.25027695962248</v>
      </c>
      <c r="H343" s="10">
        <v>5000.2840874043322</v>
      </c>
      <c r="J343" s="10">
        <v>40.963802705748051</v>
      </c>
      <c r="K343" s="10">
        <v>36.259788399078964</v>
      </c>
      <c r="L343" s="10">
        <v>149.68036753113464</v>
      </c>
      <c r="M343" s="10">
        <v>217.76931461014391</v>
      </c>
      <c r="N343" s="10">
        <v>65041.156363636313</v>
      </c>
    </row>
    <row r="344" spans="2:14" x14ac:dyDescent="0.35">
      <c r="B344" s="37">
        <v>340</v>
      </c>
      <c r="D344" s="10">
        <v>40.987169375408655</v>
      </c>
      <c r="E344" s="10">
        <v>42.129513864117598</v>
      </c>
      <c r="F344" s="10">
        <v>245.43705234523159</v>
      </c>
      <c r="G344" s="10">
        <v>252.27757508305601</v>
      </c>
      <c r="H344" s="10">
        <v>5015.033876845725</v>
      </c>
      <c r="J344" s="10">
        <v>41.084639881871183</v>
      </c>
      <c r="K344" s="10">
        <v>36.366749426804887</v>
      </c>
      <c r="L344" s="10">
        <v>149.68036753113466</v>
      </c>
      <c r="M344" s="10">
        <v>217.76931461014411</v>
      </c>
      <c r="N344" s="10">
        <v>65233.018181818181</v>
      </c>
    </row>
    <row r="345" spans="2:14" x14ac:dyDescent="0.35">
      <c r="B345" s="37">
        <v>341</v>
      </c>
      <c r="D345" s="10">
        <v>41.106041075690221</v>
      </c>
      <c r="E345" s="10">
        <v>42.251745771920959</v>
      </c>
      <c r="F345" s="10">
        <v>245.42702894318529</v>
      </c>
      <c r="G345" s="10">
        <v>252.26755389484393</v>
      </c>
      <c r="H345" s="10">
        <v>5029.7856036790472</v>
      </c>
      <c r="J345" s="10">
        <v>41.205477057994337</v>
      </c>
      <c r="K345" s="10">
        <v>36.473710454530767</v>
      </c>
      <c r="L345" s="10">
        <v>149.68036753113464</v>
      </c>
      <c r="M345" s="10">
        <v>217.76931461014391</v>
      </c>
      <c r="N345" s="10">
        <v>65424.880000000048</v>
      </c>
    </row>
    <row r="346" spans="2:14" x14ac:dyDescent="0.35">
      <c r="B346" s="37">
        <v>342</v>
      </c>
      <c r="D346" s="10">
        <v>41.225560719073243</v>
      </c>
      <c r="E346" s="10">
        <v>42.374625277923421</v>
      </c>
      <c r="F346" s="10">
        <v>245.42092144388442</v>
      </c>
      <c r="G346" s="10">
        <v>252.26144654318406</v>
      </c>
      <c r="H346" s="10">
        <v>5044.5358169249221</v>
      </c>
      <c r="J346" s="10">
        <v>41.326314234117469</v>
      </c>
      <c r="K346" s="10">
        <v>36.580671482256662</v>
      </c>
      <c r="L346" s="10">
        <v>149.68036753113469</v>
      </c>
      <c r="M346" s="10">
        <v>217.76931461014399</v>
      </c>
      <c r="N346" s="10">
        <v>65616.741818181777</v>
      </c>
    </row>
    <row r="347" spans="2:14" x14ac:dyDescent="0.35">
      <c r="B347" s="37">
        <v>343</v>
      </c>
      <c r="D347" s="10">
        <v>41.347187904724109</v>
      </c>
      <c r="E347" s="10">
        <v>42.499613236735776</v>
      </c>
      <c r="F347" s="10">
        <v>245.42735944104902</v>
      </c>
      <c r="G347" s="10">
        <v>252.26789009189608</v>
      </c>
      <c r="H347" s="10">
        <v>5059.2900260416645</v>
      </c>
      <c r="J347" s="10">
        <v>41.447151410240622</v>
      </c>
      <c r="K347" s="10">
        <v>36.687632509982556</v>
      </c>
      <c r="L347" s="10">
        <v>149.68036753113469</v>
      </c>
      <c r="M347" s="10">
        <v>217.76931461014399</v>
      </c>
      <c r="N347" s="10">
        <v>65808.603636363681</v>
      </c>
    </row>
    <row r="348" spans="2:14" x14ac:dyDescent="0.35">
      <c r="B348" s="37">
        <v>344</v>
      </c>
      <c r="D348" s="10">
        <v>41.466373973629175</v>
      </c>
      <c r="E348" s="10">
        <v>42.622159044095454</v>
      </c>
      <c r="F348" s="10">
        <v>245.41931222451893</v>
      </c>
      <c r="G348" s="10">
        <v>252.2598422707099</v>
      </c>
      <c r="H348" s="10">
        <v>5074.0396943960513</v>
      </c>
      <c r="J348" s="10">
        <v>41.567988586363768</v>
      </c>
      <c r="K348" s="10">
        <v>36.794593537708444</v>
      </c>
      <c r="L348" s="10">
        <v>149.68036753113464</v>
      </c>
      <c r="M348" s="10">
        <v>217.76931461014391</v>
      </c>
      <c r="N348" s="10">
        <v>66000.46545454541</v>
      </c>
    </row>
    <row r="349" spans="2:14" x14ac:dyDescent="0.35">
      <c r="B349" s="37">
        <v>345</v>
      </c>
      <c r="D349" s="10">
        <v>41.587976458643453</v>
      </c>
      <c r="E349" s="10">
        <v>42.747121722835381</v>
      </c>
      <c r="F349" s="10">
        <v>245.42557179704519</v>
      </c>
      <c r="G349" s="10">
        <v>252.26610392880312</v>
      </c>
      <c r="H349" s="10">
        <v>5088.7913606858729</v>
      </c>
      <c r="J349" s="10">
        <v>41.688825762486907</v>
      </c>
      <c r="K349" s="10">
        <v>36.901554565434338</v>
      </c>
      <c r="L349" s="10">
        <v>149.68036753113472</v>
      </c>
      <c r="M349" s="10">
        <v>217.76931461014394</v>
      </c>
      <c r="N349" s="10">
        <v>66192.327272727256</v>
      </c>
    </row>
    <row r="350" spans="2:14" x14ac:dyDescent="0.35">
      <c r="B350" s="37">
        <v>346</v>
      </c>
      <c r="D350" s="10">
        <v>41.709144926002352</v>
      </c>
      <c r="E350" s="10">
        <v>42.871651253073765</v>
      </c>
      <c r="F350" s="10">
        <v>245.42924129573495</v>
      </c>
      <c r="G350" s="10">
        <v>252.26978061536886</v>
      </c>
      <c r="H350" s="10">
        <v>5103.5468412160781</v>
      </c>
      <c r="J350" s="10">
        <v>41.809662938610053</v>
      </c>
      <c r="K350" s="10">
        <v>37.008515593160254</v>
      </c>
      <c r="L350" s="10">
        <v>149.68036753113466</v>
      </c>
      <c r="M350" s="10">
        <v>217.76931461014402</v>
      </c>
      <c r="N350" s="10">
        <v>66384.189090909131</v>
      </c>
    </row>
    <row r="351" spans="2:14" x14ac:dyDescent="0.35">
      <c r="B351" s="37">
        <v>347</v>
      </c>
      <c r="D351" s="10">
        <v>41.828118441730666</v>
      </c>
      <c r="E351" s="10">
        <v>42.99398441068405</v>
      </c>
      <c r="F351" s="10">
        <v>245.42001110560264</v>
      </c>
      <c r="G351" s="10">
        <v>252.26054923420094</v>
      </c>
      <c r="H351" s="10">
        <v>5118.2960857659809</v>
      </c>
      <c r="J351" s="10">
        <v>41.930500114733192</v>
      </c>
      <c r="K351" s="10">
        <v>37.115476620886135</v>
      </c>
      <c r="L351" s="10">
        <v>149.68036753113466</v>
      </c>
      <c r="M351" s="10">
        <v>217.76931461014397</v>
      </c>
      <c r="N351" s="10">
        <v>66576.05090909086</v>
      </c>
    </row>
    <row r="352" spans="2:14" x14ac:dyDescent="0.35">
      <c r="B352" s="37">
        <v>348</v>
      </c>
      <c r="D352" s="10">
        <v>41.948293644029327</v>
      </c>
      <c r="E352" s="10">
        <v>43.117519544582613</v>
      </c>
      <c r="F352" s="10">
        <v>245.41786441184232</v>
      </c>
      <c r="G352" s="10">
        <v>252.25840305124041</v>
      </c>
      <c r="H352" s="10">
        <v>5133.0466017293429</v>
      </c>
      <c r="J352" s="10">
        <v>42.051337290856416</v>
      </c>
      <c r="K352" s="10">
        <v>37.222437648612043</v>
      </c>
      <c r="L352" s="10">
        <v>149.68036753113466</v>
      </c>
      <c r="M352" s="10">
        <v>217.76931461014397</v>
      </c>
      <c r="N352" s="10">
        <v>66767.912727272764</v>
      </c>
    </row>
    <row r="353" spans="2:14" x14ac:dyDescent="0.35">
      <c r="B353" s="37">
        <v>349</v>
      </c>
      <c r="D353" s="10">
        <v>42.072399819309261</v>
      </c>
      <c r="E353" s="10">
        <v>43.244985954976521</v>
      </c>
      <c r="F353" s="10">
        <v>245.4386622215404</v>
      </c>
      <c r="G353" s="10">
        <v>252.27920313942764</v>
      </c>
      <c r="H353" s="10">
        <v>5147.7984496496592</v>
      </c>
      <c r="J353" s="10">
        <v>42.172174466979563</v>
      </c>
      <c r="K353" s="10">
        <v>37.329398676337938</v>
      </c>
      <c r="L353" s="10">
        <v>149.68036753113466</v>
      </c>
      <c r="M353" s="10">
        <v>217.76931461014397</v>
      </c>
      <c r="N353" s="10">
        <v>66959.774545454493</v>
      </c>
    </row>
    <row r="354" spans="2:14" x14ac:dyDescent="0.35">
      <c r="B354" s="37">
        <v>350</v>
      </c>
      <c r="D354" s="10">
        <v>42.189120058367607</v>
      </c>
      <c r="E354" s="10">
        <v>43.365066677478417</v>
      </c>
      <c r="F354" s="10">
        <v>245.41637679900964</v>
      </c>
      <c r="G354" s="10">
        <v>252.25692142691258</v>
      </c>
      <c r="H354" s="10">
        <v>5162.5513873529444</v>
      </c>
      <c r="J354" s="10">
        <v>42.293011643102709</v>
      </c>
      <c r="K354" s="10">
        <v>37.436359704063833</v>
      </c>
      <c r="L354" s="10">
        <v>149.68036753113466</v>
      </c>
      <c r="M354" s="10">
        <v>217.76931461014394</v>
      </c>
      <c r="N354" s="10">
        <v>67151.636363636353</v>
      </c>
    </row>
  </sheetData>
  <conditionalFormatting sqref="E8:E198">
    <cfRule type="cellIs" dxfId="8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0.39997558519241921"/>
  </sheetPr>
  <dimension ref="A1:AF354"/>
  <sheetViews>
    <sheetView topLeftCell="P1" zoomScale="55" zoomScaleNormal="55" workbookViewId="0">
      <selection activeCell="R9" sqref="R9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43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>
        <v>117</v>
      </c>
      <c r="S7" s="39">
        <v>70</v>
      </c>
      <c r="T7" s="39">
        <v>48</v>
      </c>
      <c r="U7" s="39">
        <v>33</v>
      </c>
      <c r="V7" s="26">
        <v>27</v>
      </c>
      <c r="W7" s="26">
        <v>21</v>
      </c>
      <c r="X7" s="26">
        <v>17</v>
      </c>
      <c r="Y7" s="26">
        <v>14</v>
      </c>
      <c r="Z7" s="26">
        <v>11</v>
      </c>
      <c r="AA7" s="26">
        <v>10</v>
      </c>
      <c r="AB7" s="26">
        <v>8</v>
      </c>
      <c r="AC7" s="26">
        <v>7</v>
      </c>
    </row>
    <row r="8" spans="1:29" x14ac:dyDescent="0.35">
      <c r="B8" s="37">
        <v>4</v>
      </c>
      <c r="C8" s="24"/>
      <c r="D8" s="9">
        <v>1.4155689518592065</v>
      </c>
      <c r="E8" s="9">
        <v>1.4796028641113521</v>
      </c>
      <c r="F8" s="9">
        <v>360.25677644450076</v>
      </c>
      <c r="G8" s="9">
        <v>376.55315733134466</v>
      </c>
      <c r="H8" s="9">
        <v>336.11210605602065</v>
      </c>
      <c r="I8" s="24"/>
      <c r="J8" s="9">
        <v>0.78619101922387824</v>
      </c>
      <c r="K8" s="9">
        <v>0.81305444069472921</v>
      </c>
      <c r="L8" s="22">
        <v>200.08254764504136</v>
      </c>
      <c r="M8" s="22">
        <v>206.91918362144366</v>
      </c>
      <c r="N8" s="22">
        <v>117.93377497756617</v>
      </c>
      <c r="O8" s="21"/>
      <c r="P8" s="42">
        <v>2</v>
      </c>
      <c r="Q8" s="39">
        <v>25</v>
      </c>
      <c r="R8" s="39">
        <v>63</v>
      </c>
      <c r="S8" s="39">
        <v>44</v>
      </c>
      <c r="T8" s="39">
        <v>35</v>
      </c>
      <c r="U8" s="39">
        <v>26</v>
      </c>
      <c r="V8" s="26">
        <v>22</v>
      </c>
      <c r="W8" s="26">
        <v>18</v>
      </c>
      <c r="X8" s="26">
        <v>15</v>
      </c>
      <c r="Y8" s="26">
        <v>13</v>
      </c>
      <c r="Z8" s="26">
        <v>11</v>
      </c>
      <c r="AA8" s="26">
        <v>9</v>
      </c>
      <c r="AB8" s="26">
        <v>8</v>
      </c>
      <c r="AC8" s="26">
        <v>7</v>
      </c>
    </row>
    <row r="9" spans="1:29" x14ac:dyDescent="0.35">
      <c r="B9" s="37">
        <v>5</v>
      </c>
      <c r="C9" s="24"/>
      <c r="D9" s="9">
        <v>3.1618579951695875</v>
      </c>
      <c r="E9" s="9">
        <v>3.3091650048597976</v>
      </c>
      <c r="F9" s="9">
        <v>183.92697739463705</v>
      </c>
      <c r="G9" s="9">
        <v>192.49590524742308</v>
      </c>
      <c r="H9" s="9">
        <v>646.4498685670651</v>
      </c>
      <c r="I9" s="24"/>
      <c r="J9" s="9">
        <v>2.924799260676076</v>
      </c>
      <c r="K9" s="9">
        <v>3.0423071195913436</v>
      </c>
      <c r="L9" s="22">
        <v>170.13714351626558</v>
      </c>
      <c r="M9" s="22">
        <v>176.97263876729167</v>
      </c>
      <c r="N9" s="22">
        <v>515.87420787972076</v>
      </c>
      <c r="O9" s="21"/>
      <c r="P9" s="42">
        <v>3</v>
      </c>
      <c r="Q9" s="39">
        <v>35</v>
      </c>
      <c r="R9" s="39">
        <v>56</v>
      </c>
      <c r="S9" s="39">
        <v>41</v>
      </c>
      <c r="T9" s="39">
        <v>32</v>
      </c>
      <c r="U9" s="39">
        <v>25</v>
      </c>
      <c r="V9" s="26">
        <v>21</v>
      </c>
      <c r="W9" s="26">
        <v>17</v>
      </c>
      <c r="X9" s="26">
        <v>15</v>
      </c>
      <c r="Y9" s="26">
        <v>13</v>
      </c>
      <c r="Z9" s="26">
        <v>10</v>
      </c>
      <c r="AA9" s="26">
        <v>9</v>
      </c>
      <c r="AB9" s="26">
        <v>8</v>
      </c>
      <c r="AC9" s="26">
        <v>7</v>
      </c>
    </row>
    <row r="10" spans="1:29" x14ac:dyDescent="0.35">
      <c r="B10" s="37">
        <v>6</v>
      </c>
      <c r="C10" s="24"/>
      <c r="D10" s="9">
        <v>3.615159506403681</v>
      </c>
      <c r="E10" s="9">
        <v>3.7919366012996623</v>
      </c>
      <c r="F10" s="9">
        <v>175.24647475949587</v>
      </c>
      <c r="G10" s="9">
        <v>183.81582353757059</v>
      </c>
      <c r="H10" s="9">
        <v>775.77794839161015</v>
      </c>
      <c r="I10" s="24"/>
      <c r="J10" s="9">
        <v>3.5078545852936727</v>
      </c>
      <c r="K10" s="9">
        <v>3.6488645319043429</v>
      </c>
      <c r="L10" s="22">
        <v>170.04482069262411</v>
      </c>
      <c r="M10" s="22">
        <v>176.88034095273221</v>
      </c>
      <c r="N10" s="22">
        <v>619.0513135126688</v>
      </c>
      <c r="O10" s="21"/>
      <c r="P10" s="43"/>
      <c r="Q10" s="39">
        <v>50</v>
      </c>
      <c r="R10" s="39">
        <v>51</v>
      </c>
      <c r="S10" s="39">
        <v>38</v>
      </c>
      <c r="T10" s="39">
        <v>31</v>
      </c>
      <c r="U10" s="39">
        <v>24</v>
      </c>
      <c r="V10" s="26">
        <v>20</v>
      </c>
      <c r="W10" s="26">
        <v>17</v>
      </c>
      <c r="X10" s="26">
        <v>14</v>
      </c>
      <c r="Y10" s="26">
        <v>12</v>
      </c>
      <c r="Z10" s="26">
        <v>10</v>
      </c>
      <c r="AA10" s="26">
        <v>9</v>
      </c>
      <c r="AB10" s="26">
        <v>8</v>
      </c>
      <c r="AC10" s="26">
        <v>7</v>
      </c>
    </row>
    <row r="11" spans="1:29" ht="15" thickBot="1" x14ac:dyDescent="0.4">
      <c r="B11" s="37">
        <v>7</v>
      </c>
      <c r="C11" s="21"/>
      <c r="D11" s="9">
        <v>4.0683394089202434</v>
      </c>
      <c r="E11" s="9">
        <v>4.2745865890219958</v>
      </c>
      <c r="F11" s="9">
        <v>169.0410628455389</v>
      </c>
      <c r="G11" s="9">
        <v>177.61071228453412</v>
      </c>
      <c r="H11" s="9">
        <v>905.10602821615419</v>
      </c>
      <c r="I11" s="24"/>
      <c r="J11" s="9">
        <v>4.0907754415866142</v>
      </c>
      <c r="K11" s="9">
        <v>4.25528747589268</v>
      </c>
      <c r="L11" s="22">
        <v>169.9732886081301</v>
      </c>
      <c r="M11" s="22">
        <v>176.80882673186787</v>
      </c>
      <c r="N11" s="22">
        <v>722.228419145619</v>
      </c>
      <c r="O11" s="21"/>
      <c r="P11" s="43"/>
      <c r="Q11" s="39">
        <v>75</v>
      </c>
      <c r="R11" s="39">
        <v>47</v>
      </c>
      <c r="S11" s="39">
        <v>36</v>
      </c>
      <c r="T11" s="39">
        <v>29</v>
      </c>
      <c r="U11" s="39">
        <v>23</v>
      </c>
      <c r="V11" s="26">
        <v>20</v>
      </c>
      <c r="W11" s="26">
        <v>16</v>
      </c>
      <c r="X11" s="26">
        <v>14</v>
      </c>
      <c r="Y11" s="26">
        <v>12</v>
      </c>
      <c r="Z11" s="26">
        <v>10</v>
      </c>
      <c r="AA11" s="26">
        <v>9</v>
      </c>
      <c r="AB11" s="26">
        <v>8</v>
      </c>
      <c r="AC11" s="26">
        <v>7</v>
      </c>
    </row>
    <row r="12" spans="1:29" ht="15" thickBot="1" x14ac:dyDescent="0.4">
      <c r="B12" s="37">
        <v>8</v>
      </c>
      <c r="C12" s="21"/>
      <c r="D12" s="9">
        <v>4.5214209788609034</v>
      </c>
      <c r="E12" s="9">
        <v>4.7571382441684227</v>
      </c>
      <c r="F12" s="9">
        <v>164.38342887335756</v>
      </c>
      <c r="G12" s="9">
        <v>172.95330380804302</v>
      </c>
      <c r="H12" s="9">
        <v>1034.4341080406991</v>
      </c>
      <c r="I12" s="24"/>
      <c r="J12" s="9">
        <v>4.6735953763253706</v>
      </c>
      <c r="K12" s="9">
        <v>4.8616094983268381</v>
      </c>
      <c r="L12" s="22">
        <v>169.91597038163542</v>
      </c>
      <c r="M12" s="22">
        <v>176.75152190309566</v>
      </c>
      <c r="N12" s="22">
        <v>825.40552477856704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9</v>
      </c>
      <c r="C13" s="21"/>
      <c r="D13" s="9">
        <v>4.422070797314217</v>
      </c>
      <c r="E13" s="9">
        <v>4.6495830700464582</v>
      </c>
      <c r="F13" s="9">
        <v>166.72589162247579</v>
      </c>
      <c r="G13" s="9">
        <v>175.30381546516443</v>
      </c>
      <c r="H13" s="9">
        <v>998.42688487435191</v>
      </c>
      <c r="I13" s="24"/>
      <c r="J13" s="9">
        <v>4.5535008673787303</v>
      </c>
      <c r="K13" s="9">
        <v>4.7348029554811033</v>
      </c>
      <c r="L13" s="22">
        <v>171.6812160896506</v>
      </c>
      <c r="M13" s="22">
        <v>178.51687152742514</v>
      </c>
      <c r="N13" s="22">
        <v>795.93885136908762</v>
      </c>
      <c r="O13" s="21"/>
      <c r="P13" s="21"/>
      <c r="Q13" s="39">
        <v>75</v>
      </c>
      <c r="R13" s="40"/>
      <c r="S13" s="39"/>
      <c r="T13" s="39"/>
      <c r="U13" s="39"/>
      <c r="V13" s="26"/>
      <c r="W13" s="26"/>
      <c r="X13" s="26"/>
      <c r="Y13" s="26"/>
      <c r="Z13" s="26"/>
      <c r="AA13" s="26"/>
      <c r="AB13" s="26"/>
      <c r="AC13" s="26"/>
    </row>
    <row r="14" spans="1:29" x14ac:dyDescent="0.35">
      <c r="B14" s="37">
        <v>10</v>
      </c>
      <c r="C14" s="21"/>
      <c r="D14" s="9">
        <v>5.2239244171407542</v>
      </c>
      <c r="E14" s="9">
        <v>5.4799505464549672</v>
      </c>
      <c r="F14" s="9">
        <v>177.26245158053138</v>
      </c>
      <c r="G14" s="9">
        <v>185.95013840884727</v>
      </c>
      <c r="H14" s="9">
        <v>1123.5586004561226</v>
      </c>
      <c r="I14" s="24"/>
      <c r="J14" s="9">
        <v>5.3449170333915177</v>
      </c>
      <c r="K14" s="9">
        <v>5.5464033416236136</v>
      </c>
      <c r="L14" s="22">
        <v>181.36807143011788</v>
      </c>
      <c r="M14" s="22">
        <v>188.20506869599345</v>
      </c>
      <c r="N14" s="22">
        <v>884.55003707021626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35">
      <c r="B15" s="37">
        <v>11</v>
      </c>
      <c r="C15" s="21"/>
      <c r="D15" s="9">
        <v>4.7200394173120408</v>
      </c>
      <c r="E15" s="9">
        <v>4.9535475847013419</v>
      </c>
      <c r="F15" s="9">
        <v>174.72459926330262</v>
      </c>
      <c r="G15" s="9">
        <v>183.36851457090788</v>
      </c>
      <c r="H15" s="9">
        <v>1024.7395859545584</v>
      </c>
      <c r="I15" s="24"/>
      <c r="J15" s="9">
        <v>4.8494067417867246</v>
      </c>
      <c r="K15" s="9">
        <v>5.034087878622044</v>
      </c>
      <c r="L15" s="22">
        <v>179.51346900106364</v>
      </c>
      <c r="M15" s="22">
        <v>186.34992411766484</v>
      </c>
      <c r="N15" s="22">
        <v>810.77326196965259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35">
      <c r="B16" s="37">
        <v>12</v>
      </c>
      <c r="C16" s="21"/>
      <c r="D16" s="9">
        <v>4.1244497992080502</v>
      </c>
      <c r="E16" s="9">
        <v>4.3273936380012215</v>
      </c>
      <c r="F16" s="9">
        <v>174.94273089727548</v>
      </c>
      <c r="G16" s="9">
        <v>183.55080012000454</v>
      </c>
      <c r="H16" s="9">
        <v>890.60947058963859</v>
      </c>
      <c r="I16" s="24"/>
      <c r="J16" s="9">
        <v>4.2025782021773042</v>
      </c>
      <c r="K16" s="9">
        <v>4.3637433099543879</v>
      </c>
      <c r="L16" s="22">
        <v>178.25662652978107</v>
      </c>
      <c r="M16" s="22">
        <v>185.09260840675543</v>
      </c>
      <c r="N16" s="22">
        <v>707.53497532304118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" thickBot="1" x14ac:dyDescent="0.4">
      <c r="B17" s="37">
        <v>13</v>
      </c>
      <c r="C17" s="21"/>
      <c r="D17" s="9">
        <v>4.5354358071323215</v>
      </c>
      <c r="E17" s="9">
        <v>4.7563881679571525</v>
      </c>
      <c r="F17" s="9">
        <v>177.57703403692446</v>
      </c>
      <c r="G17" s="9">
        <v>186.22803618252379</v>
      </c>
      <c r="H17" s="9">
        <v>969.63902067645586</v>
      </c>
      <c r="I17" s="24"/>
      <c r="J17" s="9">
        <v>4.6523859863743926</v>
      </c>
      <c r="K17" s="9">
        <v>4.8269949542742259</v>
      </c>
      <c r="L17" s="22">
        <v>182.15601317873811</v>
      </c>
      <c r="M17" s="22">
        <v>188.99252105900419</v>
      </c>
      <c r="N17" s="22">
        <v>766.5551798254246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" thickBot="1" x14ac:dyDescent="0.4">
      <c r="B18" s="37">
        <v>14</v>
      </c>
      <c r="C18" s="21"/>
      <c r="D18" s="9">
        <v>5.2356036305063878</v>
      </c>
      <c r="E18" s="9">
        <v>5.4767938263987688</v>
      </c>
      <c r="F18" s="9">
        <v>190.34867158537955</v>
      </c>
      <c r="G18" s="9">
        <v>199.1175235893827</v>
      </c>
      <c r="H18" s="9">
        <v>1058.4518059404695</v>
      </c>
      <c r="I18" s="24"/>
      <c r="J18" s="9">
        <v>5.3070515862010037</v>
      </c>
      <c r="K18" s="9">
        <v>5.4951315865334465</v>
      </c>
      <c r="L18" s="22">
        <v>192.9462753028798</v>
      </c>
      <c r="M18" s="22">
        <v>199.78422193551967</v>
      </c>
      <c r="N18" s="22">
        <v>825.69462872883582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4.3584975626677416</v>
      </c>
      <c r="E19" s="9">
        <v>4.5632034460389459</v>
      </c>
      <c r="F19" s="9">
        <v>184.8701047030859</v>
      </c>
      <c r="G19" s="9">
        <v>193.55291283777913</v>
      </c>
      <c r="H19" s="9">
        <v>898.34212016465995</v>
      </c>
      <c r="I19" s="24"/>
      <c r="J19" s="9">
        <v>4.4408679859065217</v>
      </c>
      <c r="K19" s="9">
        <v>4.6020541910370207</v>
      </c>
      <c r="L19" s="22">
        <v>188.36392993750226</v>
      </c>
      <c r="M19" s="22">
        <v>195.200806680168</v>
      </c>
      <c r="N19" s="22">
        <v>707.62756006406062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5.069252248189561</v>
      </c>
      <c r="E20" s="9">
        <v>5.2912725723425593</v>
      </c>
      <c r="F20" s="9">
        <v>201.578894249358</v>
      </c>
      <c r="G20" s="9">
        <v>210.40753588178598</v>
      </c>
      <c r="H20" s="9">
        <v>974.32572740265869</v>
      </c>
      <c r="I20" s="24"/>
      <c r="J20" s="9">
        <v>5.0762907253252099</v>
      </c>
      <c r="K20" s="9">
        <v>5.2482671270383143</v>
      </c>
      <c r="L20" s="22">
        <v>201.85877940179054</v>
      </c>
      <c r="M20" s="22">
        <v>208.69742368245181</v>
      </c>
      <c r="N20" s="22">
        <v>754.99779559490094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5.3302651137988679</v>
      </c>
      <c r="E21" s="9">
        <v>5.5661876862161117</v>
      </c>
      <c r="F21" s="9">
        <v>199.48995284459829</v>
      </c>
      <c r="G21" s="9">
        <v>208.31956672715236</v>
      </c>
      <c r="H21" s="9">
        <v>1035.3350886143467</v>
      </c>
      <c r="I21" s="24"/>
      <c r="J21" s="9">
        <v>5.3930445171180619</v>
      </c>
      <c r="K21" s="9">
        <v>5.5757705641425011</v>
      </c>
      <c r="L21" s="22">
        <v>201.83952832356209</v>
      </c>
      <c r="M21" s="22">
        <v>208.67821452887279</v>
      </c>
      <c r="N21" s="22">
        <v>802.1900737832101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4.2629156827509203</v>
      </c>
      <c r="E22" s="9">
        <v>4.4221009437788554</v>
      </c>
      <c r="F22" s="9">
        <v>241.08786947161343</v>
      </c>
      <c r="G22" s="9">
        <v>250.0905423576373</v>
      </c>
      <c r="H22" s="9">
        <v>698.57701466980609</v>
      </c>
      <c r="I22" s="24"/>
      <c r="J22" s="9">
        <v>4.0216733390366493</v>
      </c>
      <c r="K22" s="9">
        <v>4.1426243170347341</v>
      </c>
      <c r="L22" s="22">
        <v>227.44448381710751</v>
      </c>
      <c r="M22" s="22">
        <v>234.28482872799935</v>
      </c>
      <c r="N22" s="22">
        <v>530.98978819067815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4.4503805662575724</v>
      </c>
      <c r="E23" s="9">
        <v>4.618448386667338</v>
      </c>
      <c r="F23" s="9">
        <v>238.44305141431644</v>
      </c>
      <c r="G23" s="9">
        <v>247.44781029873641</v>
      </c>
      <c r="H23" s="9">
        <v>737.55770782892046</v>
      </c>
      <c r="I23" s="24"/>
      <c r="J23" s="9">
        <v>4.2449166295077045</v>
      </c>
      <c r="K23" s="9">
        <v>4.372588761846397</v>
      </c>
      <c r="L23" s="22">
        <v>227.43467869093951</v>
      </c>
      <c r="M23" s="22">
        <v>234.27511230379122</v>
      </c>
      <c r="N23" s="22">
        <v>560.49648622783741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4.6378340318320248</v>
      </c>
      <c r="E24" s="9">
        <v>4.8147844116236129</v>
      </c>
      <c r="F24" s="9">
        <v>236.0621339989078</v>
      </c>
      <c r="G24" s="9">
        <v>245.06877028188387</v>
      </c>
      <c r="H24" s="9">
        <v>776.5384009880338</v>
      </c>
      <c r="I24" s="24"/>
      <c r="J24" s="9">
        <v>4.4681357672327824</v>
      </c>
      <c r="K24" s="9">
        <v>4.6025290539120798</v>
      </c>
      <c r="L24" s="22">
        <v>227.42462472146082</v>
      </c>
      <c r="M24" s="22">
        <v>234.26513816607627</v>
      </c>
      <c r="N24" s="22">
        <v>590.00318426499484</v>
      </c>
      <c r="O24" s="21"/>
    </row>
    <row r="25" spans="2:29" x14ac:dyDescent="0.35">
      <c r="B25" s="37">
        <v>21</v>
      </c>
      <c r="C25" s="21"/>
      <c r="D25" s="9">
        <v>4.8252768603357321</v>
      </c>
      <c r="E25" s="9">
        <v>5.0111097995091471</v>
      </c>
      <c r="F25" s="9">
        <v>233.90745498629772</v>
      </c>
      <c r="G25" s="9">
        <v>242.91578986796765</v>
      </c>
      <c r="H25" s="9">
        <v>815.51909414714851</v>
      </c>
      <c r="I25" s="24"/>
      <c r="J25" s="9">
        <v>4.6913340508324746</v>
      </c>
      <c r="K25" s="9">
        <v>4.8324484918523769</v>
      </c>
      <c r="L25" s="22">
        <v>227.41451735982514</v>
      </c>
      <c r="M25" s="22">
        <v>234.25510303317915</v>
      </c>
      <c r="N25" s="22">
        <v>619.50988230215262</v>
      </c>
      <c r="O25" s="21"/>
    </row>
    <row r="26" spans="2:29" x14ac:dyDescent="0.35">
      <c r="B26" s="37">
        <v>22</v>
      </c>
      <c r="C26" s="21"/>
      <c r="D26" s="9">
        <v>5.0127097402334266</v>
      </c>
      <c r="E26" s="9">
        <v>5.2074252387886704</v>
      </c>
      <c r="F26" s="9">
        <v>231.94819554184812</v>
      </c>
      <c r="G26" s="9">
        <v>240.95807460414883</v>
      </c>
      <c r="H26" s="9">
        <v>854.49978730626299</v>
      </c>
      <c r="I26" s="24"/>
      <c r="J26" s="9">
        <v>4.9145141049987497</v>
      </c>
      <c r="K26" s="9">
        <v>5.062349700359257</v>
      </c>
      <c r="L26" s="22">
        <v>227.40448533657533</v>
      </c>
      <c r="M26" s="22">
        <v>234.24513667241902</v>
      </c>
      <c r="N26" s="22">
        <v>649.01658033931017</v>
      </c>
      <c r="O26" s="21"/>
    </row>
    <row r="27" spans="2:29" x14ac:dyDescent="0.35">
      <c r="B27" s="37">
        <v>23</v>
      </c>
      <c r="C27" s="21"/>
      <c r="D27" s="9">
        <v>5.2001332822113415</v>
      </c>
      <c r="E27" s="9">
        <v>5.4037313401484131</v>
      </c>
      <c r="F27" s="9">
        <v>230.15889318575776</v>
      </c>
      <c r="G27" s="9">
        <v>239.17018215211266</v>
      </c>
      <c r="H27" s="9">
        <v>893.48048046537747</v>
      </c>
      <c r="I27" s="24"/>
      <c r="J27" s="9">
        <v>5.1376780537742803</v>
      </c>
      <c r="K27" s="9">
        <v>5.2922348034753943</v>
      </c>
      <c r="L27" s="22">
        <v>227.39461283550008</v>
      </c>
      <c r="M27" s="22">
        <v>234.23532412405177</v>
      </c>
      <c r="N27" s="22">
        <v>678.52327837646783</v>
      </c>
      <c r="O27" s="21"/>
    </row>
    <row r="28" spans="2:29" x14ac:dyDescent="0.35">
      <c r="B28" s="37">
        <v>24</v>
      </c>
      <c r="C28" s="21"/>
      <c r="D28" s="9">
        <v>5.3875480309497688</v>
      </c>
      <c r="E28" s="9">
        <v>5.6000286482686672</v>
      </c>
      <c r="F28" s="9">
        <v>228.51832638515006</v>
      </c>
      <c r="G28" s="9">
        <v>237.53090776355464</v>
      </c>
      <c r="H28" s="9">
        <v>932.46117362449218</v>
      </c>
      <c r="I28" s="24"/>
      <c r="J28" s="9">
        <v>5.3608276417366936</v>
      </c>
      <c r="K28" s="9">
        <v>5.5221055457784134</v>
      </c>
      <c r="L28" s="22">
        <v>227.38495391436109</v>
      </c>
      <c r="M28" s="22">
        <v>234.22572015956177</v>
      </c>
      <c r="N28" s="22">
        <v>708.0299764136256</v>
      </c>
      <c r="O28" s="21"/>
      <c r="Q28" s="88" t="s">
        <v>71</v>
      </c>
      <c r="R28" s="88"/>
      <c r="S28" s="88"/>
      <c r="T28" s="10" cm="1">
        <f t="array" ref="T28:U28">LINEST(R30:R40,Q30:Q40)</f>
        <v>0.10100616597064742</v>
      </c>
      <c r="U28" s="10">
        <v>0.88466924080148868</v>
      </c>
    </row>
    <row r="29" spans="2:29" x14ac:dyDescent="0.35">
      <c r="B29" s="37">
        <v>25</v>
      </c>
      <c r="C29" s="21"/>
      <c r="D29" s="9">
        <v>5.5749544746991582</v>
      </c>
      <c r="E29" s="9">
        <v>5.7963176513998791</v>
      </c>
      <c r="F29" s="9">
        <v>227.00866675462061</v>
      </c>
      <c r="G29" s="9">
        <v>236.02243715211068</v>
      </c>
      <c r="H29" s="9">
        <v>971.44186678360632</v>
      </c>
      <c r="I29" s="24"/>
      <c r="J29" s="9">
        <v>5.5839643206934362</v>
      </c>
      <c r="K29" s="9">
        <v>5.7519633790757636</v>
      </c>
      <c r="L29" s="22">
        <v>227.37554206025902</v>
      </c>
      <c r="M29" s="22">
        <v>234.21635886557684</v>
      </c>
      <c r="N29" s="22">
        <v>737.5366744507827</v>
      </c>
      <c r="O29" s="21"/>
      <c r="Q29" s="62" t="s">
        <v>24</v>
      </c>
      <c r="R29" s="62" t="s">
        <v>6</v>
      </c>
      <c r="S29" s="62" t="s">
        <v>43</v>
      </c>
      <c r="T29" s="10" cm="1">
        <f t="array" ref="T29:U29">LINEST(S30:S40,Q30:Q40)</f>
        <v>0.11726787249438661</v>
      </c>
      <c r="U29" s="10">
        <v>1.2648913648622084E-2</v>
      </c>
    </row>
    <row r="30" spans="2:29" x14ac:dyDescent="0.35">
      <c r="B30" s="37">
        <v>26</v>
      </c>
      <c r="C30" s="21"/>
      <c r="D30" s="9">
        <v>5.762353053140683</v>
      </c>
      <c r="E30" s="9">
        <v>5.9925987892232317</v>
      </c>
      <c r="F30" s="9">
        <v>225.61482683564415</v>
      </c>
      <c r="G30" s="9">
        <v>234.62969478921335</v>
      </c>
      <c r="H30" s="9">
        <v>1010.422559942721</v>
      </c>
      <c r="I30" s="24"/>
      <c r="J30" s="9">
        <v>5.8070893129658403</v>
      </c>
      <c r="K30" s="9">
        <v>5.9818095256887691</v>
      </c>
      <c r="L30" s="22">
        <v>227.36639662330685</v>
      </c>
      <c r="M30" s="22">
        <v>234.20726009950181</v>
      </c>
      <c r="N30" s="22">
        <v>767.04337248794218</v>
      </c>
      <c r="O30" s="21"/>
      <c r="Q30" s="63">
        <v>5</v>
      </c>
      <c r="R30" s="61">
        <v>1.3912074445750899</v>
      </c>
      <c r="S30" s="61">
        <v>0.59595995673152169</v>
      </c>
    </row>
    <row r="31" spans="2:29" x14ac:dyDescent="0.35">
      <c r="B31" s="37">
        <v>27</v>
      </c>
      <c r="C31" s="21"/>
      <c r="D31" s="9">
        <v>5.9497441638926833</v>
      </c>
      <c r="E31" s="9">
        <v>6.1888724593570625</v>
      </c>
      <c r="F31" s="9">
        <v>224.32395276283563</v>
      </c>
      <c r="G31" s="9">
        <v>233.33983697203377</v>
      </c>
      <c r="H31" s="9">
        <v>1049.4032531018358</v>
      </c>
      <c r="I31" s="24"/>
      <c r="J31" s="9">
        <v>6.0302036584246999</v>
      </c>
      <c r="K31" s="9">
        <v>6.211645025488238</v>
      </c>
      <c r="L31" s="22">
        <v>227.35752720797831</v>
      </c>
      <c r="M31" s="22">
        <v>234.19843389794866</v>
      </c>
      <c r="N31" s="22">
        <v>796.55007052509995</v>
      </c>
      <c r="O31" s="21"/>
      <c r="Q31" s="63">
        <v>10</v>
      </c>
      <c r="R31" s="61">
        <v>1.8952043148519202</v>
      </c>
      <c r="S31" s="61">
        <v>1.1818597767050842</v>
      </c>
    </row>
    <row r="32" spans="2:29" x14ac:dyDescent="0.35">
      <c r="B32" s="37">
        <v>28</v>
      </c>
      <c r="C32" s="21"/>
      <c r="D32" s="9">
        <v>5.4479833942537272</v>
      </c>
      <c r="E32" s="9">
        <v>5.6489498504291626</v>
      </c>
      <c r="F32" s="9">
        <v>247.58759330848736</v>
      </c>
      <c r="G32" s="9">
        <v>256.72066101803523</v>
      </c>
      <c r="H32" s="9">
        <v>881.93182017754498</v>
      </c>
      <c r="I32" s="24"/>
      <c r="J32" s="9">
        <v>5.38674811779173</v>
      </c>
      <c r="K32" s="9">
        <v>5.5373029375100487</v>
      </c>
      <c r="L32" s="22">
        <v>244.80471134508107</v>
      </c>
      <c r="M32" s="22">
        <v>251.64678533421403</v>
      </c>
      <c r="N32" s="22">
        <v>660.95425986889722</v>
      </c>
      <c r="O32" s="21"/>
      <c r="Q32" s="63">
        <v>15</v>
      </c>
      <c r="R32" s="61">
        <v>2.3996857466292965</v>
      </c>
      <c r="S32" s="61">
        <v>1.7716432601493877</v>
      </c>
    </row>
    <row r="33" spans="2:19" x14ac:dyDescent="0.35">
      <c r="B33" s="37">
        <v>29</v>
      </c>
      <c r="C33" s="21"/>
      <c r="D33" s="9">
        <v>5.6108581761717282</v>
      </c>
      <c r="E33" s="9">
        <v>5.8190339621015195</v>
      </c>
      <c r="F33" s="9">
        <v>246.19681365331007</v>
      </c>
      <c r="G33" s="9">
        <v>255.33128356262745</v>
      </c>
      <c r="H33" s="9">
        <v>913.56962398580129</v>
      </c>
      <c r="I33" s="24"/>
      <c r="J33" s="9">
        <v>5.5790785006256618</v>
      </c>
      <c r="K33" s="9">
        <v>5.7350116443610073</v>
      </c>
      <c r="L33" s="22">
        <v>244.80236478065723</v>
      </c>
      <c r="M33" s="22">
        <v>251.64449871546631</v>
      </c>
      <c r="N33" s="22">
        <v>684.56576452233912</v>
      </c>
      <c r="O33" s="21"/>
      <c r="Q33" s="63">
        <v>20</v>
      </c>
      <c r="R33" s="61">
        <v>2.903978808255939</v>
      </c>
      <c r="S33" s="61">
        <v>2.3610176145493273</v>
      </c>
    </row>
    <row r="34" spans="2:19" x14ac:dyDescent="0.35">
      <c r="B34" s="37">
        <v>30</v>
      </c>
      <c r="C34" s="21"/>
      <c r="D34" s="9">
        <v>5.7737273791198271</v>
      </c>
      <c r="E34" s="9">
        <v>5.9891124948039707</v>
      </c>
      <c r="F34" s="9">
        <v>244.89851600413201</v>
      </c>
      <c r="G34" s="9">
        <v>254.03429463323417</v>
      </c>
      <c r="H34" s="9">
        <v>945.20742779405703</v>
      </c>
      <c r="I34" s="24"/>
      <c r="J34" s="9">
        <v>5.7713975465081617</v>
      </c>
      <c r="K34" s="9">
        <v>5.9327090142605368</v>
      </c>
      <c r="L34" s="22">
        <v>244.79969378554259</v>
      </c>
      <c r="M34" s="22">
        <v>251.64188366964956</v>
      </c>
      <c r="N34" s="22">
        <v>708.17726917577966</v>
      </c>
      <c r="O34" s="21"/>
      <c r="Q34" s="63">
        <v>25</v>
      </c>
      <c r="R34" s="61">
        <v>3.4091464374247447</v>
      </c>
      <c r="S34" s="61">
        <v>2.9431169640084693</v>
      </c>
    </row>
    <row r="35" spans="2:19" x14ac:dyDescent="0.35">
      <c r="B35" s="37">
        <v>31</v>
      </c>
      <c r="C35" s="21"/>
      <c r="D35" s="9">
        <v>5.9365912502504168</v>
      </c>
      <c r="E35" s="9">
        <v>6.1591856956889171</v>
      </c>
      <c r="F35" s="9">
        <v>243.68376063445584</v>
      </c>
      <c r="G35" s="9">
        <v>252.82076354980845</v>
      </c>
      <c r="H35" s="9">
        <v>976.84523160231277</v>
      </c>
      <c r="I35" s="24"/>
      <c r="J35" s="9">
        <v>5.9637062716789941</v>
      </c>
      <c r="K35" s="9">
        <v>6.1303960634483943</v>
      </c>
      <c r="L35" s="22">
        <v>244.79677147061892</v>
      </c>
      <c r="M35" s="22">
        <v>251.63901369439142</v>
      </c>
      <c r="N35" s="22">
        <v>731.78877382922178</v>
      </c>
      <c r="O35" s="21"/>
      <c r="Q35" s="63">
        <v>30</v>
      </c>
      <c r="R35" s="61">
        <v>3.914077366129515</v>
      </c>
      <c r="S35" s="61">
        <v>3.5321368082089779</v>
      </c>
    </row>
    <row r="36" spans="2:19" x14ac:dyDescent="0.35">
      <c r="B36" s="37">
        <v>32</v>
      </c>
      <c r="C36" s="21"/>
      <c r="D36" s="9">
        <v>6.0994500168549362</v>
      </c>
      <c r="E36" s="9">
        <v>6.329253792047794</v>
      </c>
      <c r="F36" s="9">
        <v>242.54472449382618</v>
      </c>
      <c r="G36" s="9">
        <v>251.68287517753862</v>
      </c>
      <c r="H36" s="9">
        <v>1008.483035410569</v>
      </c>
      <c r="I36" s="24"/>
      <c r="J36" s="9">
        <v>6.1560055537854739</v>
      </c>
      <c r="K36" s="9">
        <v>6.3280736695719009</v>
      </c>
      <c r="L36" s="22">
        <v>244.79365629677761</v>
      </c>
      <c r="M36" s="22">
        <v>251.63594758898662</v>
      </c>
      <c r="N36" s="22">
        <v>755.40027848266197</v>
      </c>
      <c r="O36" s="21"/>
      <c r="Q36" s="63">
        <v>35</v>
      </c>
      <c r="R36" s="61">
        <v>4.4191096346638634</v>
      </c>
      <c r="S36" s="61">
        <v>4.1209298085950623</v>
      </c>
    </row>
    <row r="37" spans="2:19" x14ac:dyDescent="0.35">
      <c r="B37" s="37">
        <v>33</v>
      </c>
      <c r="C37" s="21"/>
      <c r="D37" s="9">
        <v>6.262303888528967</v>
      </c>
      <c r="E37" s="9">
        <v>6.4993169934761816</v>
      </c>
      <c r="F37" s="9">
        <v>241.47453209797467</v>
      </c>
      <c r="G37" s="9">
        <v>250.61376098832812</v>
      </c>
      <c r="H37" s="9">
        <v>1040.120839218825</v>
      </c>
      <c r="I37" s="24"/>
      <c r="J37" s="9">
        <v>6.3482961560981543</v>
      </c>
      <c r="K37" s="9">
        <v>6.5257425959016082</v>
      </c>
      <c r="L37" s="22">
        <v>244.79039522837141</v>
      </c>
      <c r="M37" s="22">
        <v>251.63273261517233</v>
      </c>
      <c r="N37" s="22">
        <v>779.01178313610308</v>
      </c>
      <c r="O37" s="21"/>
      <c r="Q37" s="63">
        <v>40</v>
      </c>
      <c r="R37" s="61">
        <v>4.9242095592378723</v>
      </c>
      <c r="S37" s="61">
        <v>4.7091519863409319</v>
      </c>
    </row>
    <row r="38" spans="2:19" x14ac:dyDescent="0.35">
      <c r="B38" s="37">
        <v>34</v>
      </c>
      <c r="D38" s="9">
        <v>4.3644777313037615</v>
      </c>
      <c r="E38" s="9">
        <v>4.5168796470231376</v>
      </c>
      <c r="F38" s="9">
        <v>261.35119007273931</v>
      </c>
      <c r="G38" s="9">
        <v>270.47723550010966</v>
      </c>
      <c r="H38" s="9">
        <v>668.80862352273186</v>
      </c>
      <c r="I38" s="24"/>
      <c r="J38" s="9">
        <v>4.3913480215991587</v>
      </c>
      <c r="K38" s="9">
        <v>4.5056003169129113</v>
      </c>
      <c r="L38" s="22">
        <v>262.96022161755241</v>
      </c>
      <c r="M38" s="22">
        <v>269.80181302598686</v>
      </c>
      <c r="N38" s="22">
        <v>501.58170595784787</v>
      </c>
      <c r="Q38" s="63">
        <v>45</v>
      </c>
      <c r="R38" s="61">
        <v>5.4297039329907211</v>
      </c>
      <c r="S38" s="61">
        <v>5.2955826263641086</v>
      </c>
    </row>
    <row r="39" spans="2:19" x14ac:dyDescent="0.35">
      <c r="B39" s="37">
        <v>35</v>
      </c>
      <c r="D39" s="9">
        <v>4.4667866291272018</v>
      </c>
      <c r="E39" s="9">
        <v>4.6236982260636257</v>
      </c>
      <c r="F39" s="9">
        <v>259.83537673648152</v>
      </c>
      <c r="G39" s="9">
        <v>268.96300858673294</v>
      </c>
      <c r="H39" s="9">
        <v>688.59914697555973</v>
      </c>
      <c r="I39" s="24"/>
      <c r="J39" s="9">
        <v>4.520614129070081</v>
      </c>
      <c r="K39" s="9">
        <v>4.6382279291035013</v>
      </c>
      <c r="L39" s="22">
        <v>262.96655131178773</v>
      </c>
      <c r="M39" s="22">
        <v>269.80820921454375</v>
      </c>
      <c r="N39" s="22">
        <v>516.33912548308774</v>
      </c>
      <c r="Q39" s="63">
        <v>50</v>
      </c>
      <c r="R39" s="61">
        <v>5.9355993640033562</v>
      </c>
      <c r="S39" s="61">
        <v>5.8720167825711327</v>
      </c>
    </row>
    <row r="40" spans="2:19" x14ac:dyDescent="0.35">
      <c r="B40" s="37">
        <v>36</v>
      </c>
      <c r="D40" s="9">
        <v>5.4195957986714003</v>
      </c>
      <c r="E40" s="9">
        <v>5.5873111658263221</v>
      </c>
      <c r="F40" s="9">
        <v>306.50355337448951</v>
      </c>
      <c r="G40" s="9">
        <v>315.98864375726174</v>
      </c>
      <c r="H40" s="9">
        <v>736.01098333327525</v>
      </c>
      <c r="I40" s="24"/>
      <c r="J40" s="9">
        <v>5.2510012028779336</v>
      </c>
      <c r="K40" s="9">
        <v>5.3720465788122391</v>
      </c>
      <c r="L40" s="22">
        <v>296.9687384897519</v>
      </c>
      <c r="M40" s="22">
        <v>303.8144220465424</v>
      </c>
      <c r="N40" s="22">
        <v>531.40404908423659</v>
      </c>
      <c r="Q40" s="63">
        <v>55</v>
      </c>
      <c r="R40" s="61">
        <v>6.4414738103677065</v>
      </c>
      <c r="S40" s="61">
        <v>6.4541203890584216</v>
      </c>
    </row>
    <row r="41" spans="2:19" x14ac:dyDescent="0.35">
      <c r="B41" s="37">
        <v>37</v>
      </c>
      <c r="D41" s="9">
        <v>5.5456752211447666</v>
      </c>
      <c r="E41" s="9">
        <v>5.7180900736128324</v>
      </c>
      <c r="F41" s="9">
        <v>305.15734300504056</v>
      </c>
      <c r="G41" s="9">
        <v>314.64467433543541</v>
      </c>
      <c r="H41" s="9">
        <v>756.63445311524424</v>
      </c>
      <c r="I41" s="24"/>
      <c r="J41" s="9">
        <v>5.3971702011909031</v>
      </c>
      <c r="K41" s="9">
        <v>5.5215796556568746</v>
      </c>
      <c r="L41" s="22">
        <v>296.98567850885013</v>
      </c>
      <c r="M41" s="22">
        <v>303.83145599412194</v>
      </c>
      <c r="N41" s="22">
        <v>546.17276366210228</v>
      </c>
      <c r="Q41" s="63">
        <v>60</v>
      </c>
      <c r="R41" s="61">
        <f>Q41*$T$28+$U$28</f>
        <v>6.945039199040334</v>
      </c>
      <c r="S41" s="61">
        <f>Q41*$T$29+$U$29</f>
        <v>7.048721263311819</v>
      </c>
    </row>
    <row r="42" spans="2:19" x14ac:dyDescent="0.35">
      <c r="B42" s="37">
        <v>38</v>
      </c>
      <c r="D42" s="9">
        <v>5.6717516553439209</v>
      </c>
      <c r="E42" s="9">
        <v>5.8488659931251412</v>
      </c>
      <c r="F42" s="9">
        <v>303.88182570679805</v>
      </c>
      <c r="G42" s="9">
        <v>313.3712800402044</v>
      </c>
      <c r="H42" s="9">
        <v>777.25792289721346</v>
      </c>
      <c r="I42" s="24"/>
      <c r="J42" s="9">
        <v>5.5433250772628933</v>
      </c>
      <c r="K42" s="9">
        <v>5.6710986102605236</v>
      </c>
      <c r="L42" s="22">
        <v>297.00097030478685</v>
      </c>
      <c r="M42" s="22">
        <v>303.84683677493524</v>
      </c>
      <c r="N42" s="22">
        <v>560.94147823996968</v>
      </c>
      <c r="P42" s="28"/>
      <c r="Q42" s="63">
        <v>65</v>
      </c>
      <c r="R42" s="61">
        <f t="shared" ref="R42:R69" si="0">Q42*$T$28+$U$28</f>
        <v>7.4500700288935713</v>
      </c>
      <c r="S42" s="61">
        <f t="shared" ref="S42:S69" si="1">Q42*$T$29+$U$29</f>
        <v>7.6350606257837521</v>
      </c>
    </row>
    <row r="43" spans="2:19" x14ac:dyDescent="0.35">
      <c r="B43" s="37">
        <v>39</v>
      </c>
      <c r="D43" s="9">
        <v>5.7978252087588773</v>
      </c>
      <c r="E43" s="9">
        <v>5.9796390318532486</v>
      </c>
      <c r="F43" s="9">
        <v>302.67156916265208</v>
      </c>
      <c r="G43" s="9">
        <v>312.16303762712033</v>
      </c>
      <c r="H43" s="9">
        <v>797.88139267918075</v>
      </c>
      <c r="I43" s="24"/>
      <c r="J43" s="9">
        <v>5.6894671117677191</v>
      </c>
      <c r="K43" s="9">
        <v>5.8206047232970137</v>
      </c>
      <c r="L43" s="22">
        <v>297.01480752067539</v>
      </c>
      <c r="M43" s="22">
        <v>303.86075841237368</v>
      </c>
      <c r="N43" s="22">
        <v>575.71019281783515</v>
      </c>
      <c r="Q43" s="63">
        <v>70</v>
      </c>
      <c r="R43" s="61">
        <f t="shared" si="0"/>
        <v>7.9551008587468077</v>
      </c>
      <c r="S43" s="61">
        <f t="shared" si="1"/>
        <v>8.2213999882556852</v>
      </c>
    </row>
    <row r="44" spans="2:19" x14ac:dyDescent="0.35">
      <c r="B44" s="37">
        <v>40</v>
      </c>
      <c r="D44" s="9">
        <v>5.9238959819960195</v>
      </c>
      <c r="E44" s="9">
        <v>6.1104092904035383</v>
      </c>
      <c r="F44" s="9">
        <v>301.52168393683132</v>
      </c>
      <c r="G44" s="9">
        <v>311.01506582580834</v>
      </c>
      <c r="H44" s="9">
        <v>818.50486246114951</v>
      </c>
      <c r="I44" s="24"/>
      <c r="J44" s="9">
        <v>5.8355974228924739</v>
      </c>
      <c r="K44" s="9">
        <v>5.9700991129534273</v>
      </c>
      <c r="L44" s="22">
        <v>297.02735616486967</v>
      </c>
      <c r="M44" s="22">
        <v>303.87338725704012</v>
      </c>
      <c r="N44" s="22">
        <v>590.47890739570073</v>
      </c>
      <c r="Q44" s="63">
        <v>75</v>
      </c>
      <c r="R44" s="61">
        <f t="shared" si="0"/>
        <v>8.4601316886000451</v>
      </c>
      <c r="S44" s="61">
        <f t="shared" si="1"/>
        <v>8.8077393507276174</v>
      </c>
    </row>
    <row r="45" spans="2:19" x14ac:dyDescent="0.35">
      <c r="B45" s="37">
        <v>41</v>
      </c>
      <c r="D45" s="9">
        <v>6.0499640693799339</v>
      </c>
      <c r="E45" s="9">
        <v>6.241176863100601</v>
      </c>
      <c r="F45" s="9">
        <v>300.42775729974943</v>
      </c>
      <c r="G45" s="9">
        <v>309.92295927545428</v>
      </c>
      <c r="H45" s="9">
        <v>839.12833224311908</v>
      </c>
      <c r="I45" s="24"/>
      <c r="J45" s="9">
        <v>5.9817169919052677</v>
      </c>
      <c r="K45" s="9">
        <v>6.1195827604978836</v>
      </c>
      <c r="L45" s="22">
        <v>297.03875925069531</v>
      </c>
      <c r="M45" s="22">
        <v>303.88486663111996</v>
      </c>
      <c r="N45" s="22">
        <v>605.24762197356824</v>
      </c>
      <c r="Q45" s="63">
        <v>80</v>
      </c>
      <c r="R45" s="61">
        <f t="shared" si="0"/>
        <v>8.9651625184532833</v>
      </c>
      <c r="S45" s="61">
        <f t="shared" si="1"/>
        <v>9.3940787131995513</v>
      </c>
    </row>
    <row r="46" spans="2:19" x14ac:dyDescent="0.35">
      <c r="B46" s="37">
        <v>42</v>
      </c>
      <c r="D46" s="9">
        <v>6.1760295594891579</v>
      </c>
      <c r="E46" s="9">
        <v>6.3719418385229769</v>
      </c>
      <c r="F46" s="9">
        <v>299.38579650323754</v>
      </c>
      <c r="G46" s="9">
        <v>308.88273189487387</v>
      </c>
      <c r="H46" s="9">
        <v>859.75180202508773</v>
      </c>
      <c r="I46" s="24"/>
      <c r="J46" s="9">
        <v>6.1278266839998983</v>
      </c>
      <c r="K46" s="9">
        <v>6.2690565311241784</v>
      </c>
      <c r="L46" s="22">
        <v>297.04914054440627</v>
      </c>
      <c r="M46" s="22">
        <v>303.89532058031114</v>
      </c>
      <c r="N46" s="22">
        <v>620.01633655143382</v>
      </c>
      <c r="Q46" s="63">
        <v>85</v>
      </c>
      <c r="R46" s="61">
        <f t="shared" si="0"/>
        <v>9.4701933483065197</v>
      </c>
      <c r="S46" s="61">
        <f t="shared" si="1"/>
        <v>9.9804180756714835</v>
      </c>
    </row>
    <row r="47" spans="2:19" x14ac:dyDescent="0.35">
      <c r="B47" s="37">
        <v>43</v>
      </c>
      <c r="D47" s="9">
        <v>6.3020925356346273</v>
      </c>
      <c r="E47" s="9">
        <v>6.5027042999815947</v>
      </c>
      <c r="F47" s="9">
        <v>298.39217996815074</v>
      </c>
      <c r="G47" s="9">
        <v>307.89076815172149</v>
      </c>
      <c r="H47" s="9">
        <v>880.37527180705524</v>
      </c>
      <c r="I47" s="24"/>
      <c r="J47" s="9">
        <v>6.2739272654089255</v>
      </c>
      <c r="K47" s="9">
        <v>6.4185211910648681</v>
      </c>
      <c r="L47" s="22">
        <v>297.05860761348947</v>
      </c>
      <c r="M47" s="22">
        <v>303.90485692554989</v>
      </c>
      <c r="N47" s="22">
        <v>634.78505112929963</v>
      </c>
      <c r="Q47" s="63">
        <v>90</v>
      </c>
      <c r="R47" s="61">
        <f t="shared" si="0"/>
        <v>9.9752241781597561</v>
      </c>
      <c r="S47" s="61">
        <f t="shared" si="1"/>
        <v>10.566757438143418</v>
      </c>
    </row>
    <row r="48" spans="2:19" x14ac:dyDescent="0.35">
      <c r="B48" s="37">
        <v>44</v>
      </c>
      <c r="D48" s="9">
        <v>6.4281530762880674</v>
      </c>
      <c r="E48" s="9">
        <v>6.6334643259481849</v>
      </c>
      <c r="F48" s="9">
        <v>297.44361512589114</v>
      </c>
      <c r="G48" s="9">
        <v>306.94378097449038</v>
      </c>
      <c r="H48" s="9">
        <v>900.99874158902412</v>
      </c>
      <c r="I48" s="24"/>
      <c r="J48" s="9">
        <v>6.420019417545312</v>
      </c>
      <c r="K48" s="9">
        <v>6.5679774217329161</v>
      </c>
      <c r="L48" s="22">
        <v>297.06725432179491</v>
      </c>
      <c r="M48" s="22">
        <v>303.91356976109461</v>
      </c>
      <c r="N48" s="22">
        <v>649.55376570716544</v>
      </c>
      <c r="Q48" s="63">
        <v>95</v>
      </c>
      <c r="R48" s="61">
        <f t="shared" si="0"/>
        <v>10.480255008012993</v>
      </c>
      <c r="S48" s="61">
        <f t="shared" si="1"/>
        <v>11.15309680061535</v>
      </c>
    </row>
    <row r="49" spans="2:32" x14ac:dyDescent="0.35">
      <c r="B49" s="37">
        <v>45</v>
      </c>
      <c r="D49" s="9">
        <v>6.5542112554666128</v>
      </c>
      <c r="E49" s="9">
        <v>6.7642219904398795</v>
      </c>
      <c r="F49" s="9">
        <v>296.53710187908331</v>
      </c>
      <c r="G49" s="9">
        <v>306.03877527426522</v>
      </c>
      <c r="H49" s="9">
        <v>921.62221137099323</v>
      </c>
      <c r="I49" s="24"/>
      <c r="J49" s="9">
        <v>6.5661037487604403</v>
      </c>
      <c r="K49" s="9">
        <v>6.7174258314797068</v>
      </c>
      <c r="L49" s="22">
        <v>297.07516288413967</v>
      </c>
      <c r="M49" s="22">
        <v>303.92154151169029</v>
      </c>
      <c r="N49" s="22">
        <v>664.32248028503284</v>
      </c>
      <c r="Q49" s="63">
        <v>100</v>
      </c>
      <c r="R49" s="61">
        <f t="shared" si="0"/>
        <v>10.985285837866229</v>
      </c>
      <c r="S49" s="61">
        <f t="shared" si="1"/>
        <v>11.739436163087284</v>
      </c>
    </row>
    <row r="50" spans="2:32" x14ac:dyDescent="0.35">
      <c r="B50" s="37">
        <v>46</v>
      </c>
      <c r="D50" s="9">
        <v>6.6802671430789777</v>
      </c>
      <c r="E50" s="9">
        <v>6.8949773633653919</v>
      </c>
      <c r="F50" s="9">
        <v>295.66990082654468</v>
      </c>
      <c r="G50" s="9">
        <v>305.17301622280553</v>
      </c>
      <c r="H50" s="9">
        <v>942.24568115296256</v>
      </c>
      <c r="I50" s="24"/>
      <c r="J50" s="9">
        <v>6.712180804176695</v>
      </c>
      <c r="K50" s="9">
        <v>6.8668669654276231</v>
      </c>
      <c r="L50" s="22">
        <v>297.08240556769857</v>
      </c>
      <c r="M50" s="22">
        <v>303.92884463618481</v>
      </c>
      <c r="N50" s="22">
        <v>679.09119486289819</v>
      </c>
      <c r="Q50" s="63">
        <v>105</v>
      </c>
      <c r="R50" s="61">
        <f t="shared" si="0"/>
        <v>11.490316667719469</v>
      </c>
      <c r="S50" s="61">
        <f t="shared" si="1"/>
        <v>12.325775525559216</v>
      </c>
    </row>
    <row r="51" spans="2:32" x14ac:dyDescent="0.35">
      <c r="B51" s="37">
        <v>47</v>
      </c>
      <c r="D51" s="9">
        <v>6.806320805237819</v>
      </c>
      <c r="E51" s="9">
        <v>7.0257305108373851</v>
      </c>
      <c r="F51" s="9">
        <v>294.83950554317948</v>
      </c>
      <c r="G51" s="9">
        <v>304.34400157877155</v>
      </c>
      <c r="H51" s="9">
        <v>962.86915093492962</v>
      </c>
      <c r="I51" s="24"/>
      <c r="J51" s="9">
        <v>6.8582510739546416</v>
      </c>
      <c r="K51" s="9">
        <v>7.016301313737233</v>
      </c>
      <c r="L51" s="22">
        <v>297.08904610838613</v>
      </c>
      <c r="M51" s="22">
        <v>303.93554304585336</v>
      </c>
      <c r="N51" s="22">
        <v>693.85990944076389</v>
      </c>
      <c r="Q51" s="63">
        <v>110</v>
      </c>
      <c r="R51" s="61">
        <f t="shared" si="0"/>
        <v>11.995347497572705</v>
      </c>
      <c r="S51" s="61">
        <f t="shared" si="1"/>
        <v>12.91211488803115</v>
      </c>
    </row>
    <row r="52" spans="2:32" x14ac:dyDescent="0.35">
      <c r="B52" s="37">
        <v>48</v>
      </c>
      <c r="D52" s="9">
        <v>6.9323723045421852</v>
      </c>
      <c r="E52" s="9">
        <v>7.1564814954549005</v>
      </c>
      <c r="F52" s="9">
        <v>294.04361832361656</v>
      </c>
      <c r="G52" s="9">
        <v>303.54943747190094</v>
      </c>
      <c r="H52" s="9">
        <v>983.49262071689873</v>
      </c>
      <c r="I52" s="24"/>
      <c r="J52" s="9">
        <v>7.0043150002796697</v>
      </c>
      <c r="K52" s="9">
        <v>7.1657293185939288</v>
      </c>
      <c r="L52" s="22">
        <v>297.09514089587435</v>
      </c>
      <c r="M52" s="22">
        <v>303.9416932911152</v>
      </c>
      <c r="N52" s="22">
        <v>708.62862401862958</v>
      </c>
      <c r="Q52" s="63">
        <v>115</v>
      </c>
      <c r="R52" s="61">
        <f t="shared" si="0"/>
        <v>12.500378327425942</v>
      </c>
      <c r="S52" s="61">
        <f t="shared" si="1"/>
        <v>13.498454250503082</v>
      </c>
    </row>
    <row r="53" spans="2:32" x14ac:dyDescent="0.35">
      <c r="B53" s="37">
        <v>49</v>
      </c>
      <c r="D53" s="9">
        <v>5.8447874973220859</v>
      </c>
      <c r="E53" s="9">
        <v>5.9905680458910586</v>
      </c>
      <c r="F53" s="9">
        <v>404.7552704539732</v>
      </c>
      <c r="G53" s="9">
        <v>414.85066663219141</v>
      </c>
      <c r="H53" s="9">
        <v>639.75106588773292</v>
      </c>
      <c r="I53" s="24"/>
      <c r="J53" s="9">
        <v>5.6505666070249436</v>
      </c>
      <c r="K53" s="9">
        <v>5.7495140499628743</v>
      </c>
      <c r="L53" s="22">
        <v>391.30534964572325</v>
      </c>
      <c r="M53" s="22">
        <v>398.15752332105717</v>
      </c>
      <c r="N53" s="22">
        <v>434.39125596605771</v>
      </c>
      <c r="Q53" s="63">
        <v>120</v>
      </c>
      <c r="R53" s="61">
        <f t="shared" si="0"/>
        <v>13.005409157279178</v>
      </c>
      <c r="S53" s="61">
        <f t="shared" si="1"/>
        <v>14.084793612975016</v>
      </c>
      <c r="AD53" s="26"/>
    </row>
    <row r="54" spans="2:32" x14ac:dyDescent="0.35">
      <c r="B54" s="37">
        <v>50</v>
      </c>
      <c r="D54" s="9">
        <v>5.9463259766319227</v>
      </c>
      <c r="E54" s="9">
        <v>6.0951327808865727</v>
      </c>
      <c r="F54" s="9">
        <v>403.55113755328722</v>
      </c>
      <c r="G54" s="9">
        <v>413.65000454588477</v>
      </c>
      <c r="H54" s="9">
        <v>653.03164631884351</v>
      </c>
      <c r="I54" s="24"/>
      <c r="J54" s="9">
        <v>5.762449114387457</v>
      </c>
      <c r="K54" s="9">
        <v>5.8634166024225207</v>
      </c>
      <c r="L54" s="22">
        <v>391.07221910514102</v>
      </c>
      <c r="M54" s="22">
        <v>397.92444093296729</v>
      </c>
      <c r="N54" s="22">
        <v>443.25949736450519</v>
      </c>
      <c r="Q54" s="63">
        <v>125</v>
      </c>
      <c r="R54" s="61">
        <f t="shared" si="0"/>
        <v>13.510439987132415</v>
      </c>
      <c r="S54" s="61">
        <f t="shared" si="1"/>
        <v>14.671132975446948</v>
      </c>
    </row>
    <row r="55" spans="2:32" x14ac:dyDescent="0.35">
      <c r="B55" s="37">
        <v>51</v>
      </c>
      <c r="D55" s="9">
        <v>6.0478630006028133</v>
      </c>
      <c r="E55" s="9">
        <v>6.1996960605431433</v>
      </c>
      <c r="F55" s="9">
        <v>402.39412871979522</v>
      </c>
      <c r="G55" s="9">
        <v>412.49633041640436</v>
      </c>
      <c r="H55" s="9">
        <v>666.31222674995411</v>
      </c>
      <c r="I55" s="24"/>
      <c r="J55" s="9">
        <v>5.8743563187438808</v>
      </c>
      <c r="K55" s="9">
        <v>5.9773438518760775</v>
      </c>
      <c r="L55" s="22">
        <v>390.84987415140819</v>
      </c>
      <c r="M55" s="22">
        <v>397.70214224339384</v>
      </c>
      <c r="N55" s="22">
        <v>452.12773876295245</v>
      </c>
      <c r="Q55" s="63">
        <v>130</v>
      </c>
      <c r="R55" s="61">
        <f t="shared" si="0"/>
        <v>14.015470816985655</v>
      </c>
      <c r="S55" s="61">
        <f t="shared" si="1"/>
        <v>15.257472337918882</v>
      </c>
    </row>
    <row r="56" spans="2:32" x14ac:dyDescent="0.35">
      <c r="B56" s="37">
        <v>52</v>
      </c>
      <c r="D56" s="9">
        <v>6.1493986089104791</v>
      </c>
      <c r="E56" s="9">
        <v>6.3042579245364827</v>
      </c>
      <c r="F56" s="9">
        <v>401.28152784636865</v>
      </c>
      <c r="G56" s="9">
        <v>411.38693598914244</v>
      </c>
      <c r="H56" s="9">
        <v>679.59280718106413</v>
      </c>
      <c r="I56" s="24"/>
      <c r="J56" s="9">
        <v>5.9862864614888887</v>
      </c>
      <c r="K56" s="9">
        <v>6.0912940397182185</v>
      </c>
      <c r="L56" s="22">
        <v>390.6375777806183</v>
      </c>
      <c r="M56" s="22">
        <v>397.48989035737259</v>
      </c>
      <c r="N56" s="22">
        <v>460.99598016139907</v>
      </c>
      <c r="Q56" s="63">
        <v>135</v>
      </c>
      <c r="R56" s="61">
        <f t="shared" si="0"/>
        <v>14.520501646838891</v>
      </c>
      <c r="S56" s="61">
        <f t="shared" si="1"/>
        <v>15.843811700390814</v>
      </c>
    </row>
    <row r="57" spans="2:32" x14ac:dyDescent="0.35">
      <c r="B57" s="37">
        <v>53</v>
      </c>
      <c r="D57" s="9">
        <v>6.2509328393197725</v>
      </c>
      <c r="E57" s="9">
        <v>6.4088184106314605</v>
      </c>
      <c r="F57" s="9">
        <v>400.2108236927545</v>
      </c>
      <c r="G57" s="9">
        <v>410.31931728372513</v>
      </c>
      <c r="H57" s="9">
        <v>692.87338761217461</v>
      </c>
      <c r="I57" s="24"/>
      <c r="J57" s="9">
        <v>6.0982379439581056</v>
      </c>
      <c r="K57" s="9">
        <v>6.2052655672845685</v>
      </c>
      <c r="L57" s="22">
        <v>390.43465885188868</v>
      </c>
      <c r="M57" s="22">
        <v>397.28701423474104</v>
      </c>
      <c r="N57" s="22">
        <v>469.8642215598465</v>
      </c>
      <c r="Q57" s="63">
        <v>140</v>
      </c>
      <c r="R57" s="61">
        <f t="shared" si="0"/>
        <v>15.025532476692128</v>
      </c>
      <c r="S57" s="61">
        <f t="shared" si="1"/>
        <v>16.430151062862748</v>
      </c>
    </row>
    <row r="58" spans="2:32" x14ac:dyDescent="0.35">
      <c r="B58" s="37">
        <v>54</v>
      </c>
      <c r="D58" s="9">
        <v>6.3524657278111034</v>
      </c>
      <c r="E58" s="9">
        <v>6.5133775548084651</v>
      </c>
      <c r="F58" s="9">
        <v>399.17969092436363</v>
      </c>
      <c r="G58" s="9">
        <v>409.29115568767122</v>
      </c>
      <c r="H58" s="9">
        <v>706.1539680432852</v>
      </c>
      <c r="I58" s="24"/>
      <c r="J58" s="9">
        <v>6.2102093097456272</v>
      </c>
      <c r="K58" s="9">
        <v>6.3192569781692267</v>
      </c>
      <c r="L58" s="22">
        <v>390.24050487779033</v>
      </c>
      <c r="M58" s="22">
        <v>397.09290148133005</v>
      </c>
      <c r="N58" s="22">
        <v>478.73246295829398</v>
      </c>
      <c r="Q58" s="63">
        <v>145</v>
      </c>
      <c r="R58" s="61">
        <f t="shared" si="0"/>
        <v>15.530563306545364</v>
      </c>
      <c r="S58" s="61">
        <f t="shared" si="1"/>
        <v>17.01649042533468</v>
      </c>
    </row>
    <row r="59" spans="2:32" x14ac:dyDescent="0.35">
      <c r="B59" s="37">
        <v>55</v>
      </c>
      <c r="D59" s="9">
        <v>6.4539973086962794</v>
      </c>
      <c r="E59" s="9">
        <v>6.6179353913793229</v>
      </c>
      <c r="F59" s="9">
        <v>398.18597321890445</v>
      </c>
      <c r="G59" s="9">
        <v>408.30030111191917</v>
      </c>
      <c r="H59" s="9">
        <v>719.43454847439591</v>
      </c>
      <c r="I59" s="24"/>
      <c r="J59" s="9">
        <v>6.3221992293118134</v>
      </c>
      <c r="K59" s="9">
        <v>6.4332669428325424</v>
      </c>
      <c r="L59" s="22">
        <v>390.05455574257968</v>
      </c>
      <c r="M59" s="22">
        <v>396.90699206787212</v>
      </c>
      <c r="N59" s="22">
        <v>487.60070435674112</v>
      </c>
      <c r="Q59" s="63">
        <v>150</v>
      </c>
      <c r="R59" s="61">
        <f t="shared" si="0"/>
        <v>16.035594136398601</v>
      </c>
      <c r="S59" s="61">
        <f t="shared" si="1"/>
        <v>17.602829787806613</v>
      </c>
      <c r="AE59" s="26"/>
      <c r="AF59" s="26"/>
    </row>
    <row r="60" spans="2:32" x14ac:dyDescent="0.35">
      <c r="B60" s="37">
        <v>56</v>
      </c>
      <c r="D60" s="9">
        <v>6.5555276147248875</v>
      </c>
      <c r="E60" s="9">
        <v>6.72249195309361</v>
      </c>
      <c r="F60" s="9">
        <v>397.22766818244389</v>
      </c>
      <c r="G60" s="9">
        <v>407.34475695053317</v>
      </c>
      <c r="H60" s="9">
        <v>732.71512890550639</v>
      </c>
      <c r="I60" s="24"/>
      <c r="J60" s="9">
        <v>6.4342064865429638</v>
      </c>
      <c r="K60" s="9">
        <v>6.5472942451608258</v>
      </c>
      <c r="L60" s="22">
        <v>389.87629821174602</v>
      </c>
      <c r="M60" s="22">
        <v>396.72877284015743</v>
      </c>
      <c r="N60" s="22">
        <v>496.46894575518871</v>
      </c>
      <c r="Q60" s="63">
        <v>155</v>
      </c>
      <c r="R60" s="61">
        <f t="shared" si="0"/>
        <v>16.540624966251837</v>
      </c>
      <c r="S60" s="61">
        <f t="shared" si="1"/>
        <v>18.189169150278548</v>
      </c>
    </row>
    <row r="61" spans="2:32" x14ac:dyDescent="0.35">
      <c r="B61" s="37">
        <v>57</v>
      </c>
      <c r="D61" s="9">
        <v>6.6570566771820952</v>
      </c>
      <c r="E61" s="9">
        <v>6.8270472712364931</v>
      </c>
      <c r="F61" s="9">
        <v>396.30291385274353</v>
      </c>
      <c r="G61" s="9">
        <v>406.42266662309748</v>
      </c>
      <c r="H61" s="9">
        <v>745.99570933661664</v>
      </c>
      <c r="I61" s="24"/>
      <c r="J61" s="9">
        <v>6.546229966980361</v>
      </c>
      <c r="K61" s="9">
        <v>6.6613377706953552</v>
      </c>
      <c r="L61" s="22">
        <v>389.70526111888512</v>
      </c>
      <c r="M61" s="22">
        <v>396.55777270644626</v>
      </c>
      <c r="N61" s="22">
        <v>505.33718715363511</v>
      </c>
      <c r="Q61" s="63">
        <v>160</v>
      </c>
      <c r="R61" s="61">
        <f t="shared" si="0"/>
        <v>17.045655796105077</v>
      </c>
      <c r="S61" s="61">
        <f t="shared" si="1"/>
        <v>18.775508512750481</v>
      </c>
    </row>
    <row r="62" spans="2:32" x14ac:dyDescent="0.35">
      <c r="B62" s="37">
        <v>58</v>
      </c>
      <c r="D62" s="9">
        <v>6.7585845259787041</v>
      </c>
      <c r="E62" s="9">
        <v>6.9316013757187802</v>
      </c>
      <c r="F62" s="9">
        <v>395.40997659834574</v>
      </c>
      <c r="G62" s="9">
        <v>405.53230150881745</v>
      </c>
      <c r="H62" s="9">
        <v>759.27628976772712</v>
      </c>
      <c r="I62" s="24"/>
      <c r="J62" s="9">
        <v>6.6615858394500167</v>
      </c>
      <c r="K62" s="9">
        <v>6.7787148913730952</v>
      </c>
      <c r="L62" s="22">
        <v>389.73508295412898</v>
      </c>
      <c r="M62" s="22">
        <v>396.58770061421279</v>
      </c>
      <c r="N62" s="22">
        <v>514.21070834778527</v>
      </c>
      <c r="Q62" s="63">
        <v>165</v>
      </c>
      <c r="R62" s="61">
        <f t="shared" si="0"/>
        <v>17.550686625958313</v>
      </c>
      <c r="S62" s="61">
        <f t="shared" si="1"/>
        <v>19.361847875222413</v>
      </c>
    </row>
    <row r="63" spans="2:32" x14ac:dyDescent="0.35">
      <c r="B63" s="37">
        <v>59</v>
      </c>
      <c r="D63" s="9">
        <v>6.8601111897342379</v>
      </c>
      <c r="E63" s="9">
        <v>7.0361542951599967</v>
      </c>
      <c r="F63" s="9">
        <v>394.54724024786412</v>
      </c>
      <c r="G63" s="9">
        <v>404.67205010726343</v>
      </c>
      <c r="H63" s="9">
        <v>772.5568701988359</v>
      </c>
      <c r="I63" s="24"/>
      <c r="J63" s="9">
        <v>6.776931336996924</v>
      </c>
      <c r="K63" s="9">
        <v>6.8960816371280931</v>
      </c>
      <c r="L63" s="22">
        <v>389.76329718425285</v>
      </c>
      <c r="M63" s="22">
        <v>396.61601732118095</v>
      </c>
      <c r="N63" s="22">
        <v>523.08422954193463</v>
      </c>
      <c r="Q63" s="63">
        <v>170</v>
      </c>
      <c r="R63" s="61">
        <f t="shared" si="0"/>
        <v>18.05571745581155</v>
      </c>
      <c r="S63" s="61">
        <f t="shared" si="1"/>
        <v>19.948187237694345</v>
      </c>
    </row>
    <row r="64" spans="2:32" x14ac:dyDescent="0.35">
      <c r="B64" s="37">
        <v>60</v>
      </c>
      <c r="D64" s="9">
        <v>6.9616366958536551</v>
      </c>
      <c r="E64" s="9">
        <v>7.1407060569650893</v>
      </c>
      <c r="F64" s="9">
        <v>393.71319630598151</v>
      </c>
      <c r="G64" s="9">
        <v>403.84040828267712</v>
      </c>
      <c r="H64" s="9">
        <v>785.83745062994615</v>
      </c>
      <c r="I64" s="24"/>
      <c r="J64" s="9">
        <v>6.8922671305551129</v>
      </c>
      <c r="K64" s="9">
        <v>7.0134386788943655</v>
      </c>
      <c r="L64" s="22">
        <v>389.79002213397791</v>
      </c>
      <c r="M64" s="22">
        <v>396.64284133185504</v>
      </c>
      <c r="N64" s="22">
        <v>531.95775073608343</v>
      </c>
      <c r="Q64" s="63">
        <v>175</v>
      </c>
      <c r="R64" s="61">
        <f t="shared" si="0"/>
        <v>18.560748285664786</v>
      </c>
      <c r="S64" s="61">
        <f t="shared" si="1"/>
        <v>20.534526600166277</v>
      </c>
    </row>
    <row r="65" spans="2:29" x14ac:dyDescent="0.35">
      <c r="B65" s="37">
        <v>61</v>
      </c>
      <c r="D65" s="9">
        <v>7.063161070598305</v>
      </c>
      <c r="E65" s="9">
        <v>7.2452566873954227</v>
      </c>
      <c r="F65" s="9">
        <v>392.90643513149081</v>
      </c>
      <c r="G65" s="9">
        <v>403.03597046753896</v>
      </c>
      <c r="H65" s="9">
        <v>799.11803106105674</v>
      </c>
      <c r="I65" s="24"/>
      <c r="J65" s="9">
        <v>7.0075938318881379</v>
      </c>
      <c r="K65" s="9">
        <v>7.1307866284354775</v>
      </c>
      <c r="L65" s="22">
        <v>389.81536507751809</v>
      </c>
      <c r="M65" s="22">
        <v>396.66828008844448</v>
      </c>
      <c r="N65" s="22">
        <v>540.83127193023358</v>
      </c>
      <c r="Q65" s="63">
        <v>180</v>
      </c>
      <c r="R65" s="61">
        <f t="shared" si="0"/>
        <v>19.065779115518026</v>
      </c>
      <c r="S65" s="61">
        <f t="shared" si="1"/>
        <v>21.120865962638213</v>
      </c>
      <c r="T65" s="29"/>
      <c r="U65" s="29"/>
      <c r="V65" s="29"/>
      <c r="W65" s="29"/>
      <c r="X65" s="29"/>
      <c r="Y65" s="29"/>
      <c r="Z65" s="29"/>
      <c r="AA65" s="29"/>
      <c r="AB65" s="29"/>
      <c r="AC65" s="29"/>
    </row>
    <row r="66" spans="2:29" x14ac:dyDescent="0.35">
      <c r="B66" s="37">
        <v>62</v>
      </c>
      <c r="D66" s="9">
        <v>7.1646843391516608</v>
      </c>
      <c r="E66" s="9">
        <v>7.3498062116344549</v>
      </c>
      <c r="F66" s="9">
        <v>392.1256379687859</v>
      </c>
      <c r="G66" s="9">
        <v>402.25742171711039</v>
      </c>
      <c r="H66" s="9">
        <v>812.39861149216756</v>
      </c>
      <c r="I66" s="24"/>
      <c r="J66" s="9">
        <v>7.122912000050472</v>
      </c>
      <c r="K66" s="9">
        <v>7.2481260448058924</v>
      </c>
      <c r="L66" s="22">
        <v>389.83942348338383</v>
      </c>
      <c r="M66" s="22">
        <v>396.69243121661566</v>
      </c>
      <c r="N66" s="22">
        <v>549.70479312438204</v>
      </c>
      <c r="Q66" s="63">
        <v>185</v>
      </c>
      <c r="R66" s="61">
        <f t="shared" si="0"/>
        <v>19.570809945371263</v>
      </c>
      <c r="S66" s="61">
        <f t="shared" si="1"/>
        <v>21.707205325110145</v>
      </c>
      <c r="V66" s="29"/>
      <c r="W66" s="29"/>
      <c r="X66" s="29"/>
      <c r="Y66" s="29"/>
      <c r="Z66" s="29"/>
      <c r="AA66" s="29"/>
      <c r="AB66" s="29"/>
      <c r="AC66" s="29"/>
    </row>
    <row r="67" spans="2:29" x14ac:dyDescent="0.35">
      <c r="B67" s="37">
        <v>63</v>
      </c>
      <c r="D67" s="9">
        <v>7.2662065256802428</v>
      </c>
      <c r="E67" s="9">
        <v>7.4543546538487151</v>
      </c>
      <c r="F67" s="9">
        <v>391.36956973800091</v>
      </c>
      <c r="G67" s="9">
        <v>401.50353052043431</v>
      </c>
      <c r="H67" s="9">
        <v>825.67919192327804</v>
      </c>
      <c r="I67" s="24"/>
      <c r="J67" s="9">
        <v>7.2382221470164705</v>
      </c>
      <c r="K67" s="9">
        <v>7.3654574399799762</v>
      </c>
      <c r="L67" s="22">
        <v>389.86228609579803</v>
      </c>
      <c r="M67" s="22">
        <v>396.71538360777026</v>
      </c>
      <c r="N67" s="22">
        <v>558.57831431853242</v>
      </c>
      <c r="Q67" s="63">
        <v>190</v>
      </c>
      <c r="R67" s="61">
        <f t="shared" si="0"/>
        <v>20.075840775224499</v>
      </c>
      <c r="S67" s="61">
        <f t="shared" si="1"/>
        <v>22.293544687582077</v>
      </c>
      <c r="V67" s="29"/>
      <c r="W67" s="29"/>
      <c r="X67" s="29"/>
      <c r="Y67" s="29"/>
      <c r="Z67" s="29"/>
      <c r="AA67" s="29"/>
      <c r="AB67" s="29"/>
      <c r="AC67" s="29"/>
    </row>
    <row r="68" spans="2:29" x14ac:dyDescent="0.35">
      <c r="B68" s="37">
        <v>64</v>
      </c>
      <c r="D68" s="9">
        <v>7.3677276533901992</v>
      </c>
      <c r="E68" s="9">
        <v>7.5589020372443461</v>
      </c>
      <c r="F68" s="9">
        <v>390.63707250084246</v>
      </c>
      <c r="G68" s="9">
        <v>400.77314228506867</v>
      </c>
      <c r="H68" s="9">
        <v>838.95977235438863</v>
      </c>
      <c r="I68" s="24"/>
      <c r="J68" s="9">
        <v>7.3535247425996477</v>
      </c>
      <c r="K68" s="9">
        <v>7.4827812837712377</v>
      </c>
      <c r="L68" s="22">
        <v>389.88403387710088</v>
      </c>
      <c r="M68" s="22">
        <v>396.73721836222785</v>
      </c>
      <c r="N68" s="22">
        <v>567.45183551268099</v>
      </c>
      <c r="Q68" s="63">
        <v>195</v>
      </c>
      <c r="R68" s="61">
        <f t="shared" si="0"/>
        <v>20.580871605077736</v>
      </c>
      <c r="S68" s="61">
        <f t="shared" si="1"/>
        <v>22.879884050054009</v>
      </c>
      <c r="V68" s="29"/>
      <c r="W68" s="29"/>
      <c r="X68" s="29"/>
      <c r="Y68" s="29"/>
      <c r="Z68" s="29"/>
      <c r="AA68" s="29"/>
      <c r="AB68" s="29"/>
      <c r="AC68" s="29"/>
    </row>
    <row r="69" spans="2:29" x14ac:dyDescent="0.35">
      <c r="B69" s="37">
        <v>65</v>
      </c>
      <c r="D69" s="9">
        <v>7.4692477445799108</v>
      </c>
      <c r="E69" s="9">
        <v>7.6634483841197367</v>
      </c>
      <c r="F69" s="9">
        <v>389.92705952936944</v>
      </c>
      <c r="G69" s="9">
        <v>400.06517342302578</v>
      </c>
      <c r="H69" s="9">
        <v>852.240352785499</v>
      </c>
      <c r="I69" s="24"/>
      <c r="J69" s="9">
        <v>7.4688202187647335</v>
      </c>
      <c r="K69" s="9">
        <v>7.6000980081444123</v>
      </c>
      <c r="L69" s="22">
        <v>389.90474083146489</v>
      </c>
      <c r="M69" s="22">
        <v>396.75800961364973</v>
      </c>
      <c r="N69" s="22">
        <v>576.32535670683114</v>
      </c>
      <c r="Q69" s="63">
        <v>200</v>
      </c>
      <c r="R69" s="61">
        <f t="shared" si="0"/>
        <v>21.085902434930972</v>
      </c>
      <c r="S69" s="61">
        <f t="shared" si="1"/>
        <v>23.466223412525945</v>
      </c>
      <c r="V69" s="29"/>
      <c r="W69" s="29"/>
      <c r="X69" s="29"/>
      <c r="Y69" s="29"/>
      <c r="Z69" s="29"/>
      <c r="AA69" s="29"/>
      <c r="AB69" s="29"/>
      <c r="AC69" s="29"/>
    </row>
    <row r="70" spans="2:29" x14ac:dyDescent="0.35">
      <c r="B70" s="37">
        <v>66</v>
      </c>
      <c r="D70" s="9">
        <v>7.5707668206889362</v>
      </c>
      <c r="E70" s="9">
        <v>7.7679937159144412</v>
      </c>
      <c r="F70" s="9">
        <v>389.23850991378384</v>
      </c>
      <c r="G70" s="9">
        <v>399.37860597416045</v>
      </c>
      <c r="H70" s="9">
        <v>865.52093321660936</v>
      </c>
      <c r="I70" s="24"/>
      <c r="J70" s="9">
        <v>7.5841089734183678</v>
      </c>
      <c r="K70" s="9">
        <v>7.7174080110061301</v>
      </c>
      <c r="L70" s="22">
        <v>389.92447472691936</v>
      </c>
      <c r="M70" s="22">
        <v>396.77782525170545</v>
      </c>
      <c r="N70" s="22">
        <v>585.19887790098153</v>
      </c>
      <c r="V70" s="29"/>
      <c r="W70" s="29"/>
      <c r="X70" s="29"/>
      <c r="Y70" s="29"/>
      <c r="Z70" s="29"/>
      <c r="AA70" s="29"/>
      <c r="AB70" s="29"/>
      <c r="AC70" s="29"/>
    </row>
    <row r="71" spans="2:29" x14ac:dyDescent="0.35">
      <c r="B71" s="37">
        <v>67</v>
      </c>
      <c r="D71" s="9">
        <v>7.6722849023436206</v>
      </c>
      <c r="E71" s="9">
        <v>7.8725380532548028</v>
      </c>
      <c r="F71" s="9">
        <v>388.57046365294246</v>
      </c>
      <c r="G71" s="9">
        <v>398.71248271088331</v>
      </c>
      <c r="H71" s="9">
        <v>878.80151364771973</v>
      </c>
      <c r="I71" s="24"/>
      <c r="J71" s="9">
        <v>7.6993913737506663</v>
      </c>
      <c r="K71" s="9">
        <v>7.8347116595465147</v>
      </c>
      <c r="L71" s="22">
        <v>389.94329772997389</v>
      </c>
      <c r="M71" s="22">
        <v>396.79672755728387</v>
      </c>
      <c r="N71" s="22">
        <v>594.07239909512987</v>
      </c>
      <c r="V71" s="29"/>
      <c r="W71" s="29"/>
      <c r="X71" s="29"/>
      <c r="Y71" s="29"/>
      <c r="Z71" s="29"/>
      <c r="AA71" s="29"/>
      <c r="AB71" s="29"/>
      <c r="AC71" s="29"/>
    </row>
    <row r="72" spans="2:29" x14ac:dyDescent="0.35">
      <c r="B72" s="37">
        <v>68</v>
      </c>
      <c r="D72" s="9">
        <v>7.773802009399633</v>
      </c>
      <c r="E72" s="9">
        <v>7.9770814159964951</v>
      </c>
      <c r="F72" s="9">
        <v>387.92201717789817</v>
      </c>
      <c r="G72" s="9">
        <v>398.06590267465151</v>
      </c>
      <c r="H72" s="9">
        <v>892.08209407883055</v>
      </c>
      <c r="I72" s="24"/>
      <c r="J72" s="9">
        <v>7.8146677591887936</v>
      </c>
      <c r="K72" s="9">
        <v>7.9520092931927264</v>
      </c>
      <c r="L72" s="22">
        <v>389.96126696487892</v>
      </c>
      <c r="M72" s="22">
        <v>396.81477376228537</v>
      </c>
      <c r="N72" s="22">
        <v>602.94592028928014</v>
      </c>
      <c r="V72" s="29"/>
      <c r="W72" s="29"/>
      <c r="X72" s="29"/>
      <c r="Y72" s="29"/>
      <c r="Z72" s="29"/>
      <c r="AA72" s="29"/>
      <c r="AB72" s="29"/>
      <c r="AC72" s="29"/>
    </row>
    <row r="73" spans="2:29" x14ac:dyDescent="0.35">
      <c r="B73" s="37">
        <v>69</v>
      </c>
      <c r="D73" s="9">
        <v>7.8753181609816902</v>
      </c>
      <c r="E73" s="9">
        <v>8.0816238232642323</v>
      </c>
      <c r="F73" s="9">
        <v>387.29231926456629</v>
      </c>
      <c r="G73" s="9">
        <v>397.43801710045636</v>
      </c>
      <c r="H73" s="9">
        <v>905.36267450994058</v>
      </c>
      <c r="I73" s="24"/>
      <c r="J73" s="9">
        <v>7.929938444014077</v>
      </c>
      <c r="K73" s="9">
        <v>8.0693012262260968</v>
      </c>
      <c r="L73" s="22">
        <v>389.97843500771273</v>
      </c>
      <c r="M73" s="22">
        <v>396.8320165441985</v>
      </c>
      <c r="N73" s="22">
        <v>611.81944148342859</v>
      </c>
      <c r="V73" s="29"/>
      <c r="W73" s="29"/>
      <c r="X73" s="29"/>
      <c r="Y73" s="29"/>
      <c r="Z73" s="29"/>
      <c r="AA73" s="29"/>
      <c r="AB73" s="29"/>
      <c r="AC73" s="29"/>
    </row>
    <row r="74" spans="2:29" x14ac:dyDescent="0.35">
      <c r="B74" s="37">
        <v>70</v>
      </c>
      <c r="D74" s="9">
        <v>7.9768333755206751</v>
      </c>
      <c r="E74" s="9">
        <v>8.186165293488898</v>
      </c>
      <c r="F74" s="9">
        <v>386.68056729660458</v>
      </c>
      <c r="G74" s="9">
        <v>396.8280256905133</v>
      </c>
      <c r="H74" s="9">
        <v>918.64325494104958</v>
      </c>
      <c r="I74" s="24"/>
      <c r="J74" s="9">
        <v>8.0452037196868016</v>
      </c>
      <c r="K74" s="9">
        <v>8.1865877501069058</v>
      </c>
      <c r="L74" s="22">
        <v>389.99485032394637</v>
      </c>
      <c r="M74" s="22">
        <v>396.84850446410923</v>
      </c>
      <c r="N74" s="22">
        <v>620.69296267757898</v>
      </c>
      <c r="V74" s="29"/>
      <c r="W74" s="29"/>
      <c r="X74" s="29"/>
      <c r="Y74" s="29"/>
      <c r="Z74" s="29"/>
      <c r="AA74" s="29"/>
      <c r="AB74" s="29"/>
      <c r="AC74" s="29"/>
    </row>
    <row r="75" spans="2:29" x14ac:dyDescent="0.35">
      <c r="B75" s="37">
        <v>71</v>
      </c>
      <c r="D75" s="9">
        <v>6.2984285808383564</v>
      </c>
      <c r="E75" s="9">
        <v>6.38849499948165</v>
      </c>
      <c r="F75" s="9">
        <v>903.05662260585348</v>
      </c>
      <c r="G75" s="9">
        <v>915.9701731504548</v>
      </c>
      <c r="H75" s="9">
        <v>395.25223284831276</v>
      </c>
      <c r="I75" s="24"/>
      <c r="J75" s="9">
        <v>6.0099043376797123</v>
      </c>
      <c r="K75" s="9">
        <v>6.0566675647226242</v>
      </c>
      <c r="L75" s="22">
        <v>861.68856941248475</v>
      </c>
      <c r="M75" s="22">
        <v>868.39339131107681</v>
      </c>
      <c r="N75" s="22">
        <v>205.29571279059607</v>
      </c>
      <c r="O75" s="28"/>
      <c r="V75" s="29"/>
      <c r="W75" s="29"/>
      <c r="X75" s="29"/>
      <c r="Y75" s="29"/>
      <c r="Z75" s="29"/>
      <c r="AA75" s="29"/>
      <c r="AB75" s="29"/>
      <c r="AC75" s="29"/>
    </row>
    <row r="76" spans="2:29" x14ac:dyDescent="0.35">
      <c r="B76" s="37">
        <v>72</v>
      </c>
      <c r="D76" s="9">
        <v>6.3749271482668872</v>
      </c>
      <c r="E76" s="9">
        <v>6.4662977228311096</v>
      </c>
      <c r="F76" s="9">
        <v>901.3300511849543</v>
      </c>
      <c r="G76" s="9">
        <v>914.2486371912521</v>
      </c>
      <c r="H76" s="9">
        <v>400.97545963464518</v>
      </c>
      <c r="I76" s="24"/>
      <c r="J76" s="9">
        <v>6.0946212217273343</v>
      </c>
      <c r="K76" s="9">
        <v>6.1420433268015309</v>
      </c>
      <c r="L76" s="22">
        <v>861.69851513139679</v>
      </c>
      <c r="M76" s="22">
        <v>868.40337110852658</v>
      </c>
      <c r="N76" s="22">
        <v>208.1882598543491</v>
      </c>
    </row>
    <row r="77" spans="2:29" x14ac:dyDescent="0.35">
      <c r="B77" s="37">
        <v>73</v>
      </c>
      <c r="D77" s="9">
        <v>6.4514252406587973</v>
      </c>
      <c r="E77" s="9">
        <v>6.5440999711439458</v>
      </c>
      <c r="F77" s="9">
        <v>899.65071684683676</v>
      </c>
      <c r="G77" s="9">
        <v>912.57420035697623</v>
      </c>
      <c r="H77" s="9">
        <v>406.69868642097686</v>
      </c>
      <c r="I77" s="24"/>
      <c r="J77" s="9">
        <v>6.1793367456995556</v>
      </c>
      <c r="K77" s="9">
        <v>6.2274177288050385</v>
      </c>
      <c r="L77" s="22">
        <v>861.70799870245628</v>
      </c>
      <c r="M77" s="22">
        <v>868.41288782446532</v>
      </c>
      <c r="N77" s="22">
        <v>211.08080691810187</v>
      </c>
    </row>
    <row r="78" spans="2:29" x14ac:dyDescent="0.35">
      <c r="B78" s="37">
        <v>74</v>
      </c>
      <c r="D78" s="9">
        <v>6.527922867457769</v>
      </c>
      <c r="E78" s="9">
        <v>6.6219017538638427</v>
      </c>
      <c r="F78" s="9">
        <v>898.01670587375702</v>
      </c>
      <c r="G78" s="9">
        <v>910.94495452276931</v>
      </c>
      <c r="H78" s="9">
        <v>412.4219132073091</v>
      </c>
      <c r="I78" s="24"/>
      <c r="J78" s="9">
        <v>6.2640509621488691</v>
      </c>
      <c r="K78" s="9">
        <v>6.312790823285634</v>
      </c>
      <c r="L78" s="22">
        <v>861.71704609079586</v>
      </c>
      <c r="M78" s="22">
        <v>868.42196746187608</v>
      </c>
      <c r="N78" s="22">
        <v>213.97335398185461</v>
      </c>
    </row>
    <row r="79" spans="2:29" x14ac:dyDescent="0.35">
      <c r="B79" s="37">
        <v>75</v>
      </c>
      <c r="D79" s="9">
        <v>6.6044200377851485</v>
      </c>
      <c r="E79" s="9">
        <v>6.6997030801121475</v>
      </c>
      <c r="F79" s="9">
        <v>896.42620656916529</v>
      </c>
      <c r="G79" s="9">
        <v>909.35909328668015</v>
      </c>
      <c r="H79" s="9">
        <v>418.14513999364158</v>
      </c>
      <c r="I79" s="24"/>
      <c r="J79" s="9">
        <v>6.3487639206137905</v>
      </c>
      <c r="K79" s="9">
        <v>6.3981626597818426</v>
      </c>
      <c r="L79" s="22">
        <v>861.72568146764877</v>
      </c>
      <c r="M79" s="22">
        <v>868.43063422782586</v>
      </c>
      <c r="N79" s="22">
        <v>216.86590104560739</v>
      </c>
    </row>
    <row r="80" spans="2:29" x14ac:dyDescent="0.35">
      <c r="B80" s="37">
        <v>76</v>
      </c>
      <c r="D80" s="9">
        <v>6.680916760455136</v>
      </c>
      <c r="E80" s="9">
        <v>6.7775039587030603</v>
      </c>
      <c r="F80" s="9">
        <v>894.87750254782031</v>
      </c>
      <c r="G80" s="9">
        <v>907.81490527940366</v>
      </c>
      <c r="H80" s="9">
        <v>423.86836677997394</v>
      </c>
      <c r="I80" s="24"/>
      <c r="J80" s="9">
        <v>6.4334756678408294</v>
      </c>
      <c r="K80" s="9">
        <v>6.4835332850401626</v>
      </c>
      <c r="L80" s="22">
        <v>861.73392735810182</v>
      </c>
      <c r="M80" s="22">
        <v>868.43891068134599</v>
      </c>
      <c r="N80" s="22">
        <v>219.75844810936005</v>
      </c>
    </row>
    <row r="81" spans="2:14" x14ac:dyDescent="0.35">
      <c r="B81" s="37">
        <v>77</v>
      </c>
      <c r="D81" s="9">
        <v>6.7574130439890912</v>
      </c>
      <c r="E81" s="9">
        <v>6.8553043981579336</v>
      </c>
      <c r="F81" s="9">
        <v>893.36896654863619</v>
      </c>
      <c r="G81" s="9">
        <v>906.31076799522043</v>
      </c>
      <c r="H81" s="9">
        <v>429.59159356630556</v>
      </c>
      <c r="I81" s="24"/>
      <c r="J81" s="9">
        <v>6.5181862479867885</v>
      </c>
      <c r="K81" s="9">
        <v>6.5689027432174036</v>
      </c>
      <c r="L81" s="22">
        <v>861.74180477473419</v>
      </c>
      <c r="M81" s="22">
        <v>868.44681786719968</v>
      </c>
      <c r="N81" s="22">
        <v>222.65099517311279</v>
      </c>
    </row>
    <row r="82" spans="2:14" x14ac:dyDescent="0.35">
      <c r="B82" s="37">
        <v>78</v>
      </c>
      <c r="D82" s="9">
        <v>6.8339088966289356</v>
      </c>
      <c r="E82" s="9">
        <v>6.933104406718714</v>
      </c>
      <c r="F82" s="9">
        <v>891.89905472334385</v>
      </c>
      <c r="G82" s="9">
        <v>904.84514209736722</v>
      </c>
      <c r="H82" s="9">
        <v>435.31482035263787</v>
      </c>
      <c r="I82" s="24"/>
      <c r="J82" s="9">
        <v>6.6028957028034201</v>
      </c>
      <c r="K82" s="9">
        <v>6.6542710760653199</v>
      </c>
      <c r="L82" s="22">
        <v>861.74933333867125</v>
      </c>
      <c r="M82" s="22">
        <v>868.45437543704486</v>
      </c>
      <c r="N82" s="22">
        <v>225.54354223686596</v>
      </c>
    </row>
    <row r="83" spans="2:14" x14ac:dyDescent="0.35">
      <c r="B83" s="37">
        <v>79</v>
      </c>
      <c r="D83" s="9">
        <v>6.9104043263498847</v>
      </c>
      <c r="E83" s="9">
        <v>7.0109039923605847</v>
      </c>
      <c r="F83" s="9">
        <v>890.46630135883925</v>
      </c>
      <c r="G83" s="9">
        <v>903.41656615580757</v>
      </c>
      <c r="H83" s="9">
        <v>441.03804713897028</v>
      </c>
      <c r="I83" s="24"/>
      <c r="J83" s="9">
        <v>6.6876040718061844</v>
      </c>
      <c r="K83" s="9">
        <v>6.7396383230993706</v>
      </c>
      <c r="L83" s="22">
        <v>861.75653138939799</v>
      </c>
      <c r="M83" s="22">
        <v>868.46160175935347</v>
      </c>
      <c r="N83" s="22">
        <v>228.43608930061862</v>
      </c>
    </row>
    <row r="84" spans="2:14" x14ac:dyDescent="0.35">
      <c r="B84" s="37">
        <v>80</v>
      </c>
      <c r="D84" s="9">
        <v>6.9868993408723004</v>
      </c>
      <c r="E84" s="9">
        <v>7.0887031628039274</v>
      </c>
      <c r="F84" s="9">
        <v>889.06931399524399</v>
      </c>
      <c r="G84" s="9">
        <v>902.02365177958438</v>
      </c>
      <c r="H84" s="9">
        <v>446.76127392530276</v>
      </c>
      <c r="I84" s="24"/>
      <c r="J84" s="9">
        <v>6.7723113924287555</v>
      </c>
      <c r="K84" s="9">
        <v>6.825004521753228</v>
      </c>
      <c r="L84" s="22">
        <v>861.76341608452196</v>
      </c>
      <c r="M84" s="22">
        <v>868.46851401926949</v>
      </c>
      <c r="N84" s="22">
        <v>231.32863636437148</v>
      </c>
    </row>
    <row r="85" spans="2:14" x14ac:dyDescent="0.35">
      <c r="B85" s="37">
        <v>81</v>
      </c>
      <c r="D85" s="9">
        <v>7.0633939476729912</v>
      </c>
      <c r="E85" s="9">
        <v>7.1665019255255435</v>
      </c>
      <c r="F85" s="9">
        <v>887.70676890552045</v>
      </c>
      <c r="G85" s="9">
        <v>900.66507910964344</v>
      </c>
      <c r="H85" s="9">
        <v>452.48450071163467</v>
      </c>
      <c r="I85" s="24"/>
      <c r="J85" s="9">
        <v>6.8570177001646124</v>
      </c>
      <c r="K85" s="9">
        <v>6.9103697075203687</v>
      </c>
      <c r="L85" s="22">
        <v>861.77000349052275</v>
      </c>
      <c r="M85" s="22">
        <v>868.47512830944993</v>
      </c>
      <c r="N85" s="22">
        <v>234.22118342812419</v>
      </c>
    </row>
    <row r="86" spans="2:14" x14ac:dyDescent="0.35">
      <c r="B86" s="37">
        <v>82</v>
      </c>
      <c r="D86" s="9">
        <v>7.1398881539958383</v>
      </c>
      <c r="E86" s="9">
        <v>7.244300287769315</v>
      </c>
      <c r="F86" s="9">
        <v>886.37740690576652</v>
      </c>
      <c r="G86" s="9">
        <v>899.33959264138446</v>
      </c>
      <c r="H86" s="9">
        <v>458.20772749796703</v>
      </c>
      <c r="I86" s="24"/>
      <c r="J86" s="9">
        <v>6.9417230286970266</v>
      </c>
      <c r="K86" s="9">
        <v>6.9957339140840666</v>
      </c>
      <c r="L86" s="22">
        <v>861.77630866542302</v>
      </c>
      <c r="M86" s="22">
        <v>868.48145971281815</v>
      </c>
      <c r="N86" s="22">
        <v>237.11373049187694</v>
      </c>
    </row>
    <row r="87" spans="2:14" x14ac:dyDescent="0.35">
      <c r="B87" s="37">
        <v>83</v>
      </c>
      <c r="D87" s="9">
        <v>7.2166635059462383</v>
      </c>
      <c r="E87" s="9">
        <v>7.3224075055122988</v>
      </c>
      <c r="F87" s="9">
        <v>885.11455987734541</v>
      </c>
      <c r="G87" s="9">
        <v>898.08392633851747</v>
      </c>
      <c r="H87" s="9">
        <v>464.05255774992401</v>
      </c>
      <c r="I87" s="24"/>
      <c r="J87" s="9">
        <v>7.0229007870947378</v>
      </c>
      <c r="K87" s="9">
        <v>7.0775705505130633</v>
      </c>
      <c r="L87" s="22">
        <v>861.34980993776833</v>
      </c>
      <c r="M87" s="22">
        <v>868.05498658162037</v>
      </c>
      <c r="N87" s="22">
        <v>240.00627755562965</v>
      </c>
    </row>
    <row r="88" spans="2:14" x14ac:dyDescent="0.35">
      <c r="B88" s="37">
        <v>84</v>
      </c>
      <c r="D88" s="9">
        <v>7.293438470380087</v>
      </c>
      <c r="E88" s="9">
        <v>7.4005143357387286</v>
      </c>
      <c r="F88" s="9">
        <v>883.88173367272009</v>
      </c>
      <c r="G88" s="9">
        <v>896.85810988978994</v>
      </c>
      <c r="H88" s="9">
        <v>469.89738800188036</v>
      </c>
      <c r="I88" s="24"/>
      <c r="J88" s="9">
        <v>7.1040902999604096</v>
      </c>
      <c r="K88" s="9">
        <v>7.1594189414100144</v>
      </c>
      <c r="L88" s="22">
        <v>860.93489044946045</v>
      </c>
      <c r="M88" s="22">
        <v>867.64009208032917</v>
      </c>
      <c r="N88" s="22">
        <v>242.89882461938234</v>
      </c>
    </row>
    <row r="89" spans="2:14" x14ac:dyDescent="0.35">
      <c r="B89" s="37">
        <v>85</v>
      </c>
      <c r="D89" s="9">
        <v>7.3702130539004909</v>
      </c>
      <c r="E89" s="9">
        <v>7.478620785051711</v>
      </c>
      <c r="F89" s="9">
        <v>882.67786952421034</v>
      </c>
      <c r="G89" s="9">
        <v>895.66109056174491</v>
      </c>
      <c r="H89" s="9">
        <v>475.74221825383734</v>
      </c>
      <c r="I89" s="24"/>
      <c r="J89" s="9">
        <v>7.1852910832193659</v>
      </c>
      <c r="K89" s="9">
        <v>7.2412786027002607</v>
      </c>
      <c r="L89" s="22">
        <v>860.53108354729079</v>
      </c>
      <c r="M89" s="22">
        <v>867.23630957724754</v>
      </c>
      <c r="N89" s="22">
        <v>245.79137168313545</v>
      </c>
    </row>
    <row r="90" spans="2:14" x14ac:dyDescent="0.35">
      <c r="B90" s="37">
        <v>86</v>
      </c>
      <c r="D90" s="9">
        <v>7.446987262914603</v>
      </c>
      <c r="E90" s="9">
        <v>7.556726859858407</v>
      </c>
      <c r="F90" s="9">
        <v>881.50195788594942</v>
      </c>
      <c r="G90" s="9">
        <v>894.49186456207792</v>
      </c>
      <c r="H90" s="9">
        <v>481.58704850579471</v>
      </c>
      <c r="I90" s="24"/>
      <c r="J90" s="9">
        <v>7.2665026787347138</v>
      </c>
      <c r="K90" s="9">
        <v>7.3231490762468949</v>
      </c>
      <c r="L90" s="22">
        <v>860.13794735311342</v>
      </c>
      <c r="M90" s="22">
        <v>866.8431972147373</v>
      </c>
      <c r="N90" s="22">
        <v>248.6839187468882</v>
      </c>
    </row>
    <row r="91" spans="2:14" x14ac:dyDescent="0.35">
      <c r="B91" s="37">
        <v>87</v>
      </c>
      <c r="D91" s="9">
        <v>7.5237611036416858</v>
      </c>
      <c r="E91" s="9">
        <v>7.6348325663780656</v>
      </c>
      <c r="F91" s="9">
        <v>880.35303560598754</v>
      </c>
      <c r="G91" s="9">
        <v>893.34947422786774</v>
      </c>
      <c r="H91" s="9">
        <v>487.43187875775169</v>
      </c>
      <c r="I91" s="24"/>
      <c r="J91" s="9">
        <v>7.3477246525983526</v>
      </c>
      <c r="K91" s="9">
        <v>7.405029928141821</v>
      </c>
      <c r="L91" s="22">
        <v>859.75506314002337</v>
      </c>
      <c r="M91" s="22">
        <v>866.46033628546013</v>
      </c>
      <c r="N91" s="22">
        <v>251.57646581064103</v>
      </c>
    </row>
    <row r="92" spans="2:14" x14ac:dyDescent="0.35">
      <c r="B92" s="37">
        <v>88</v>
      </c>
      <c r="D92" s="9">
        <v>7.6005345821207069</v>
      </c>
      <c r="E92" s="9">
        <v>7.7129379106496669</v>
      </c>
      <c r="F92" s="9">
        <v>879.23018329115257</v>
      </c>
      <c r="G92" s="9">
        <v>892.23300540547257</v>
      </c>
      <c r="H92" s="9">
        <v>493.27670900970827</v>
      </c>
      <c r="I92" s="24"/>
      <c r="J92" s="9">
        <v>7.4289565935551654</v>
      </c>
      <c r="K92" s="9">
        <v>7.4869207471299104</v>
      </c>
      <c r="L92" s="22">
        <v>859.3820338346552</v>
      </c>
      <c r="M92" s="22">
        <v>866.08732973472593</v>
      </c>
      <c r="N92" s="22">
        <v>254.46901287439374</v>
      </c>
    </row>
    <row r="93" spans="2:14" x14ac:dyDescent="0.35">
      <c r="B93" s="37">
        <v>89</v>
      </c>
      <c r="D93" s="9">
        <v>7.6773077042175979</v>
      </c>
      <c r="E93" s="9">
        <v>7.7910428985391427</v>
      </c>
      <c r="F93" s="9">
        <v>878.13252284952216</v>
      </c>
      <c r="G93" s="9">
        <v>891.14158500701421</v>
      </c>
      <c r="H93" s="9">
        <v>499.12153926166485</v>
      </c>
      <c r="I93" s="24"/>
      <c r="J93" s="9">
        <v>7.5142647063163794</v>
      </c>
      <c r="K93" s="9">
        <v>7.5729019382192826</v>
      </c>
      <c r="L93" s="22">
        <v>859.48362083908273</v>
      </c>
      <c r="M93" s="22">
        <v>866.19056321622895</v>
      </c>
      <c r="N93" s="22">
        <v>257.4239008040667</v>
      </c>
    </row>
    <row r="94" spans="2:14" x14ac:dyDescent="0.35">
      <c r="B94" s="37">
        <v>90</v>
      </c>
      <c r="D94" s="9">
        <v>7.7540804756321053</v>
      </c>
      <c r="E94" s="9">
        <v>7.8691475357462295</v>
      </c>
      <c r="F94" s="9">
        <v>877.05921519668402</v>
      </c>
      <c r="G94" s="9">
        <v>890.07437872972139</v>
      </c>
      <c r="H94" s="9">
        <v>504.96636951362188</v>
      </c>
      <c r="I94" s="24"/>
      <c r="J94" s="9">
        <v>7.5995650293657535</v>
      </c>
      <c r="K94" s="9">
        <v>7.6588753395968103</v>
      </c>
      <c r="L94" s="22">
        <v>859.58206926506614</v>
      </c>
      <c r="M94" s="22">
        <v>866.29062153090808</v>
      </c>
      <c r="N94" s="22">
        <v>260.37878873373961</v>
      </c>
    </row>
    <row r="95" spans="2:14" x14ac:dyDescent="0.35">
      <c r="B95" s="37">
        <v>91</v>
      </c>
      <c r="D95" s="9">
        <v>7.8308529019043061</v>
      </c>
      <c r="E95" s="9">
        <v>7.9472518278110131</v>
      </c>
      <c r="F95" s="9">
        <v>876.00945811319605</v>
      </c>
      <c r="G95" s="9">
        <v>889.03058892561319</v>
      </c>
      <c r="H95" s="9">
        <v>510.81119976557852</v>
      </c>
      <c r="I95" s="24"/>
      <c r="J95" s="9">
        <v>7.6848579143153621</v>
      </c>
      <c r="K95" s="9">
        <v>7.7448413028745602</v>
      </c>
      <c r="L95" s="22">
        <v>859.6775219158078</v>
      </c>
      <c r="M95" s="22">
        <v>866.38764868817486</v>
      </c>
      <c r="N95" s="22">
        <v>263.33367666341252</v>
      </c>
    </row>
    <row r="96" spans="2:14" x14ac:dyDescent="0.35">
      <c r="B96" s="37">
        <v>92</v>
      </c>
      <c r="D96" s="9">
        <v>7.9076249884208094</v>
      </c>
      <c r="E96" s="9">
        <v>8.0253557801200959</v>
      </c>
      <c r="F96" s="9">
        <v>874.98248424174028</v>
      </c>
      <c r="G96" s="9">
        <v>888.00945261007212</v>
      </c>
      <c r="H96" s="9">
        <v>516.65603001753561</v>
      </c>
      <c r="I96" s="24"/>
      <c r="J96" s="9">
        <v>7.7701436915464841</v>
      </c>
      <c r="K96" s="9">
        <v>7.8308001584338394</v>
      </c>
      <c r="L96" s="22">
        <v>859.77011303647691</v>
      </c>
      <c r="M96" s="22">
        <v>866.48178008696823</v>
      </c>
      <c r="N96" s="22">
        <v>266.28856459308531</v>
      </c>
    </row>
    <row r="97" spans="2:14" x14ac:dyDescent="0.35">
      <c r="B97" s="37">
        <v>93</v>
      </c>
      <c r="D97" s="9">
        <v>7.9843967404206309</v>
      </c>
      <c r="E97" s="9">
        <v>8.1034593979124949</v>
      </c>
      <c r="F97" s="9">
        <v>873.97755921345981</v>
      </c>
      <c r="G97" s="9">
        <v>887.01023959886948</v>
      </c>
      <c r="H97" s="9">
        <v>522.50086026949202</v>
      </c>
      <c r="I97" s="24"/>
      <c r="J97" s="9">
        <v>7.85542267179604</v>
      </c>
      <c r="K97" s="9">
        <v>7.9167522170115427</v>
      </c>
      <c r="L97" s="22">
        <v>859.85996894797267</v>
      </c>
      <c r="M97" s="22">
        <v>866.57314315232634</v>
      </c>
      <c r="N97" s="22">
        <v>269.24345252275828</v>
      </c>
    </row>
    <row r="98" spans="2:14" x14ac:dyDescent="0.35">
      <c r="B98" s="37">
        <v>94</v>
      </c>
      <c r="D98" s="9">
        <v>8.0611681630008132</v>
      </c>
      <c r="E98" s="9">
        <v>8.1815626862852557</v>
      </c>
      <c r="F98" s="9">
        <v>872.99397989386046</v>
      </c>
      <c r="G98" s="9">
        <v>886.03225076406954</v>
      </c>
      <c r="H98" s="9">
        <v>528.34569052144957</v>
      </c>
      <c r="I98" s="24"/>
      <c r="J98" s="9">
        <v>7.9406951476025283</v>
      </c>
      <c r="K98" s="9">
        <v>8.0026977711461793</v>
      </c>
      <c r="L98" s="22">
        <v>859.94720862501595</v>
      </c>
      <c r="M98" s="22">
        <v>866.6618579161285</v>
      </c>
      <c r="N98" s="22">
        <v>272.19834045243101</v>
      </c>
    </row>
    <row r="99" spans="2:14" x14ac:dyDescent="0.35">
      <c r="B99" s="37">
        <v>95</v>
      </c>
      <c r="D99" s="9">
        <v>8.1379392611217227</v>
      </c>
      <c r="E99" s="9">
        <v>8.2596656501987482</v>
      </c>
      <c r="F99" s="9">
        <v>872.0310727394658</v>
      </c>
      <c r="G99" s="9">
        <v>885.07481640005801</v>
      </c>
      <c r="H99" s="9">
        <v>534.1905207734053</v>
      </c>
      <c r="I99" s="24"/>
      <c r="J99" s="9">
        <v>8.0259613946259538</v>
      </c>
      <c r="K99" s="9">
        <v>8.0886370964977541</v>
      </c>
      <c r="L99" s="22">
        <v>860.03194422423007</v>
      </c>
      <c r="M99" s="22">
        <v>866.74803754764366</v>
      </c>
      <c r="N99" s="22">
        <v>275.15322838210398</v>
      </c>
    </row>
    <row r="100" spans="2:14" x14ac:dyDescent="0.35">
      <c r="B100" s="37">
        <v>96</v>
      </c>
      <c r="D100" s="9">
        <v>8.2147100396121591</v>
      </c>
      <c r="E100" s="9">
        <v>8.3377682944817639</v>
      </c>
      <c r="F100" s="9">
        <v>871.08819225715865</v>
      </c>
      <c r="G100" s="9">
        <v>884.13729469166742</v>
      </c>
      <c r="H100" s="9">
        <v>540.03535102536284</v>
      </c>
      <c r="I100" s="24"/>
      <c r="J100" s="9">
        <v>8.111221672854267</v>
      </c>
      <c r="K100" s="9">
        <v>8.1745704530542227</v>
      </c>
      <c r="L100" s="22">
        <v>860.11428156717977</v>
      </c>
      <c r="M100" s="22">
        <v>866.83178883888877</v>
      </c>
      <c r="N100" s="22">
        <v>278.10811631177666</v>
      </c>
    </row>
    <row r="101" spans="2:14" x14ac:dyDescent="0.35">
      <c r="B101" s="37">
        <v>97</v>
      </c>
      <c r="D101" s="9">
        <v>8.2914805031741761</v>
      </c>
      <c r="E101" s="9">
        <v>8.4158706238363656</v>
      </c>
      <c r="F101" s="9">
        <v>870.16471955879456</v>
      </c>
      <c r="G101" s="9">
        <v>883.21907027703639</v>
      </c>
      <c r="H101" s="9">
        <v>545.8801812773205</v>
      </c>
      <c r="I101" s="24"/>
      <c r="J101" s="9">
        <v>8.1964762277075778</v>
      </c>
      <c r="K101" s="9">
        <v>8.2604980862356872</v>
      </c>
      <c r="L101" s="22">
        <v>860.19432058280574</v>
      </c>
      <c r="M101" s="22">
        <v>866.91321264923681</v>
      </c>
      <c r="N101" s="22">
        <v>281.06300424144951</v>
      </c>
    </row>
    <row r="102" spans="2:14" x14ac:dyDescent="0.35">
      <c r="B102" s="37">
        <v>98</v>
      </c>
      <c r="D102" s="9">
        <v>8.3682506563876871</v>
      </c>
      <c r="E102" s="9">
        <v>8.4939726428424489</v>
      </c>
      <c r="F102" s="9">
        <v>869.26006100428106</v>
      </c>
      <c r="G102" s="9">
        <v>882.31955289842347</v>
      </c>
      <c r="H102" s="9">
        <v>551.72501152927657</v>
      </c>
      <c r="I102" s="24"/>
      <c r="J102" s="9">
        <v>8.2817252910501011</v>
      </c>
      <c r="K102" s="9">
        <v>8.3464202279063588</v>
      </c>
      <c r="L102" s="22">
        <v>860.2721557131847</v>
      </c>
      <c r="M102" s="22">
        <v>866.99240431322062</v>
      </c>
      <c r="N102" s="22">
        <v>284.01789217112236</v>
      </c>
    </row>
    <row r="103" spans="2:14" x14ac:dyDescent="0.35">
      <c r="B103" s="37">
        <v>99</v>
      </c>
      <c r="D103" s="9">
        <v>8.4450205037148542</v>
      </c>
      <c r="E103" s="9">
        <v>8.5720743559622061</v>
      </c>
      <c r="F103" s="9">
        <v>868.37364692687629</v>
      </c>
      <c r="G103" s="9">
        <v>881.43817613478154</v>
      </c>
      <c r="H103" s="9">
        <v>557.569841781234</v>
      </c>
      <c r="I103" s="24"/>
      <c r="J103" s="9">
        <v>8.3669690821187768</v>
      </c>
      <c r="K103" s="9">
        <v>8.4323370973031881</v>
      </c>
      <c r="L103" s="22">
        <v>860.34787628613037</v>
      </c>
      <c r="M103" s="22">
        <v>867.0694540150522</v>
      </c>
      <c r="N103" s="22">
        <v>286.97278010079509</v>
      </c>
    </row>
    <row r="104" spans="2:14" x14ac:dyDescent="0.35">
      <c r="B104" s="37">
        <v>100</v>
      </c>
      <c r="D104" s="9">
        <v>8.5217900495043111</v>
      </c>
      <c r="E104" s="9">
        <v>8.6501757675442352</v>
      </c>
      <c r="F104" s="9">
        <v>867.50493043495169</v>
      </c>
      <c r="G104" s="9">
        <v>880.57439621034291</v>
      </c>
      <c r="H104" s="9">
        <v>563.41467203318985</v>
      </c>
      <c r="I104" s="24"/>
      <c r="J104" s="9">
        <v>8.4522078083763699</v>
      </c>
      <c r="K104" s="9">
        <v>8.5182489018889296</v>
      </c>
      <c r="L104" s="22">
        <v>860.42156685775183</v>
      </c>
      <c r="M104" s="22">
        <v>867.14444713298144</v>
      </c>
      <c r="N104" s="22">
        <v>289.92766803046788</v>
      </c>
    </row>
    <row r="105" spans="2:14" x14ac:dyDescent="0.35">
      <c r="B105" s="37">
        <v>101</v>
      </c>
      <c r="D105" s="9">
        <v>8.5985592979951377</v>
      </c>
      <c r="E105" s="9">
        <v>8.7282768818276466</v>
      </c>
      <c r="F105" s="9">
        <v>866.65338628490974</v>
      </c>
      <c r="G105" s="9">
        <v>879.7276908739766</v>
      </c>
      <c r="H105" s="9">
        <v>569.25950228514762</v>
      </c>
      <c r="I105" s="24"/>
      <c r="J105" s="9">
        <v>8.5374416662962211</v>
      </c>
      <c r="K105" s="9">
        <v>8.6041558381369345</v>
      </c>
      <c r="L105" s="22">
        <v>860.49330752777087</v>
      </c>
      <c r="M105" s="22">
        <v>867.21746455631262</v>
      </c>
      <c r="N105" s="22">
        <v>292.88255596014079</v>
      </c>
    </row>
    <row r="106" spans="2:14" x14ac:dyDescent="0.35">
      <c r="B106" s="37">
        <v>102</v>
      </c>
      <c r="D106" s="9">
        <v>8.6753282533206999</v>
      </c>
      <c r="E106" s="9">
        <v>8.8063777029457881</v>
      </c>
      <c r="F106" s="9">
        <v>865.81850982039157</v>
      </c>
      <c r="G106" s="9">
        <v>878.89755834443383</v>
      </c>
      <c r="H106" s="9">
        <v>575.10433253710323</v>
      </c>
      <c r="I106" s="24"/>
      <c r="J106" s="9">
        <v>8.622670842084899</v>
      </c>
      <c r="K106" s="9">
        <v>8.6900580922537607</v>
      </c>
      <c r="L106" s="22">
        <v>860.56317423009523</v>
      </c>
      <c r="M106" s="22">
        <v>867.28858297756994</v>
      </c>
      <c r="N106" s="22">
        <v>295.83744388981364</v>
      </c>
    </row>
    <row r="107" spans="2:14" x14ac:dyDescent="0.35">
      <c r="B107" s="37">
        <v>103</v>
      </c>
      <c r="D107" s="9">
        <v>8.7520969195122955</v>
      </c>
      <c r="E107" s="9">
        <v>8.8844782349299631</v>
      </c>
      <c r="F107" s="9">
        <v>864.99981597325586</v>
      </c>
      <c r="G107" s="9">
        <v>878.08351631703147</v>
      </c>
      <c r="H107" s="9">
        <v>580.94916278906101</v>
      </c>
      <c r="I107" s="24"/>
      <c r="J107" s="9">
        <v>8.7078955123484061</v>
      </c>
      <c r="K107" s="9">
        <v>8.7759558408454161</v>
      </c>
      <c r="L107" s="22">
        <v>860.63123900088669</v>
      </c>
      <c r="M107" s="22">
        <v>867.35787516207233</v>
      </c>
      <c r="N107" s="22">
        <v>298.79233181948626</v>
      </c>
    </row>
    <row r="108" spans="2:14" x14ac:dyDescent="0.35">
      <c r="B108" s="37">
        <v>104</v>
      </c>
      <c r="D108" s="9">
        <v>8.8288653005026578</v>
      </c>
      <c r="E108" s="9">
        <v>8.9625784817129119</v>
      </c>
      <c r="F108" s="9">
        <v>864.19683832217959</v>
      </c>
      <c r="G108" s="9">
        <v>877.2851010276172</v>
      </c>
      <c r="H108" s="9">
        <v>586.79399304101855</v>
      </c>
      <c r="I108" s="24"/>
      <c r="J108" s="9">
        <v>8.7931158447071294</v>
      </c>
      <c r="K108" s="9">
        <v>8.8618492515322913</v>
      </c>
      <c r="L108" s="22">
        <v>860.69757022614522</v>
      </c>
      <c r="M108" s="22">
        <v>867.42541019693238</v>
      </c>
      <c r="N108" s="22">
        <v>301.74721974915917</v>
      </c>
    </row>
    <row r="109" spans="2:14" x14ac:dyDescent="0.35">
      <c r="B109" s="37">
        <v>105</v>
      </c>
      <c r="D109" s="9">
        <v>8.9056334001293003</v>
      </c>
      <c r="E109" s="9">
        <v>9.0406784471321409</v>
      </c>
      <c r="F109" s="9">
        <v>863.40912820504013</v>
      </c>
      <c r="G109" s="9">
        <v>876.5018663700132</v>
      </c>
      <c r="H109" s="9">
        <v>592.63882329297439</v>
      </c>
      <c r="I109" s="24"/>
      <c r="J109" s="9">
        <v>8.8783319983639082</v>
      </c>
      <c r="K109" s="9">
        <v>8.9477384835172238</v>
      </c>
      <c r="L109" s="22">
        <v>860.76223287060054</v>
      </c>
      <c r="M109" s="22">
        <v>867.49125372128253</v>
      </c>
      <c r="N109" s="22">
        <v>304.70210767883214</v>
      </c>
    </row>
    <row r="110" spans="2:14" x14ac:dyDescent="0.35">
      <c r="B110" s="37">
        <v>106</v>
      </c>
      <c r="D110" s="9">
        <v>8.9824012221377068</v>
      </c>
      <c r="E110" s="9">
        <v>9.1187781349331232</v>
      </c>
      <c r="F110" s="9">
        <v>862.63625388152332</v>
      </c>
      <c r="G110" s="9">
        <v>875.73338306339792</v>
      </c>
      <c r="H110" s="9">
        <v>598.48365354493183</v>
      </c>
      <c r="I110" s="24"/>
      <c r="J110" s="9">
        <v>8.9635441246295127</v>
      </c>
      <c r="K110" s="9">
        <v>9.033623688110973</v>
      </c>
      <c r="L110" s="22">
        <v>860.82528868955922</v>
      </c>
      <c r="M110" s="22">
        <v>867.5554681393827</v>
      </c>
      <c r="N110" s="22">
        <v>307.65699560850487</v>
      </c>
    </row>
    <row r="111" spans="2:14" x14ac:dyDescent="0.35">
      <c r="B111" s="37">
        <v>107</v>
      </c>
      <c r="D111" s="9">
        <v>9.0591687701843675</v>
      </c>
      <c r="E111" s="9">
        <v>9.1968775487723597</v>
      </c>
      <c r="F111" s="9">
        <v>861.87779974267187</v>
      </c>
      <c r="G111" s="9">
        <v>874.97923786636557</v>
      </c>
      <c r="H111" s="9">
        <v>604.32848379688789</v>
      </c>
      <c r="I111" s="24"/>
      <c r="J111" s="9">
        <v>9.0487523674090955</v>
      </c>
      <c r="K111" s="9">
        <v>9.1195050092187095</v>
      </c>
      <c r="L111" s="22">
        <v>860.88679642515638</v>
      </c>
      <c r="M111" s="22">
        <v>867.61811281806331</v>
      </c>
      <c r="N111" s="22">
        <v>310.61188353817772</v>
      </c>
    </row>
    <row r="112" spans="2:14" x14ac:dyDescent="0.35">
      <c r="B112" s="37">
        <v>108</v>
      </c>
      <c r="D112" s="9">
        <v>9.1359360478397509</v>
      </c>
      <c r="E112" s="9">
        <v>9.2749766922203243</v>
      </c>
      <c r="F112" s="9">
        <v>861.13336556434547</v>
      </c>
      <c r="G112" s="9">
        <v>874.23903283464006</v>
      </c>
      <c r="H112" s="9">
        <v>610.17331404884533</v>
      </c>
      <c r="I112" s="24"/>
      <c r="J112" s="9">
        <v>9.1339568636530295</v>
      </c>
      <c r="K112" s="9">
        <v>9.2053825837907937</v>
      </c>
      <c r="L112" s="22">
        <v>860.94681198835076</v>
      </c>
      <c r="M112" s="22">
        <v>867.67924426983916</v>
      </c>
      <c r="N112" s="22">
        <v>313.5667714678512</v>
      </c>
    </row>
    <row r="113" spans="2:14" x14ac:dyDescent="0.35">
      <c r="B113" s="37">
        <v>109</v>
      </c>
      <c r="D113" s="9">
        <v>9.2127030585911029</v>
      </c>
      <c r="E113" s="9">
        <v>9.3530755687642575</v>
      </c>
      <c r="F113" s="9">
        <v>860.40256580175526</v>
      </c>
      <c r="G113" s="9">
        <v>873.51238461963067</v>
      </c>
      <c r="H113" s="9">
        <v>616.01814430080128</v>
      </c>
      <c r="I113" s="24"/>
      <c r="J113" s="9">
        <v>9.2191577437751189</v>
      </c>
      <c r="K113" s="9">
        <v>9.2912565422410349</v>
      </c>
      <c r="L113" s="22">
        <v>861.00538862785197</v>
      </c>
      <c r="M113" s="22">
        <v>867.73891632290236</v>
      </c>
      <c r="N113" s="22">
        <v>316.52165939752416</v>
      </c>
    </row>
    <row r="114" spans="2:14" x14ac:dyDescent="0.35">
      <c r="B114" s="37">
        <v>110</v>
      </c>
      <c r="D114" s="9">
        <v>9.2894698058451137</v>
      </c>
      <c r="E114" s="9">
        <v>9.4311741818108459</v>
      </c>
      <c r="F114" s="9">
        <v>859.6850289224684</v>
      </c>
      <c r="G114" s="9">
        <v>872.79892380524086</v>
      </c>
      <c r="H114" s="9">
        <v>621.86297455275894</v>
      </c>
      <c r="I114" s="24"/>
      <c r="J114" s="9">
        <v>9.3043551320408895</v>
      </c>
      <c r="K114" s="9">
        <v>9.3771270088349556</v>
      </c>
      <c r="L114" s="22">
        <v>861.0625770870671</v>
      </c>
      <c r="M114" s="22">
        <v>867.79718027906893</v>
      </c>
      <c r="N114" s="22">
        <v>319.47654732719684</v>
      </c>
    </row>
    <row r="115" spans="2:14" x14ac:dyDescent="0.35">
      <c r="B115" s="37">
        <v>111</v>
      </c>
      <c r="D115" s="9">
        <v>9.3662362929305178</v>
      </c>
      <c r="E115" s="9">
        <v>9.5092725346888294</v>
      </c>
      <c r="F115" s="9">
        <v>858.98039677545853</v>
      </c>
      <c r="G115" s="9">
        <v>872.09829428051739</v>
      </c>
      <c r="H115" s="9">
        <v>627.70780480471512</v>
      </c>
      <c r="I115" s="24"/>
      <c r="J115" s="9">
        <v>9.3895491469284504</v>
      </c>
      <c r="K115" s="9">
        <v>9.4629941020506614</v>
      </c>
      <c r="L115" s="22">
        <v>861.11842575004539</v>
      </c>
      <c r="M115" s="22">
        <v>867.85408506067495</v>
      </c>
      <c r="N115" s="22">
        <v>322.4314352568698</v>
      </c>
    </row>
    <row r="116" spans="2:14" x14ac:dyDescent="0.35">
      <c r="B116" s="37">
        <v>112</v>
      </c>
      <c r="D116" s="9">
        <v>9.4430025231005814</v>
      </c>
      <c r="E116" s="9">
        <v>9.5873706306514705</v>
      </c>
      <c r="F116" s="9">
        <v>858.28832399394832</v>
      </c>
      <c r="G116" s="9">
        <v>871.41015264589555</v>
      </c>
      <c r="H116" s="9">
        <v>633.55263505667222</v>
      </c>
      <c r="I116" s="24"/>
      <c r="J116" s="9">
        <v>9.4747399014641687</v>
      </c>
      <c r="K116" s="9">
        <v>9.5488579349145404</v>
      </c>
      <c r="L116" s="22">
        <v>861.17298077731868</v>
      </c>
      <c r="M116" s="22">
        <v>867.90967734731601</v>
      </c>
      <c r="N116" s="22">
        <v>325.38632318654265</v>
      </c>
    </row>
    <row r="117" spans="2:14" x14ac:dyDescent="0.35">
      <c r="B117" s="37">
        <v>113</v>
      </c>
      <c r="D117" s="9">
        <v>9.5197684995354219</v>
      </c>
      <c r="E117" s="9">
        <v>9.6654684728788975</v>
      </c>
      <c r="F117" s="9">
        <v>857.60847742994292</v>
      </c>
      <c r="G117" s="9">
        <v>870.73416765095806</v>
      </c>
      <c r="H117" s="9">
        <v>639.39746530862976</v>
      </c>
      <c r="I117" s="24"/>
      <c r="J117" s="9">
        <v>9.5599275035352189</v>
      </c>
      <c r="K117" s="9">
        <v>9.6347186153137407</v>
      </c>
      <c r="L117" s="22">
        <v>861.22628623244145</v>
      </c>
      <c r="M117" s="22">
        <v>867.96400170323273</v>
      </c>
      <c r="N117" s="22">
        <v>328.34121111621545</v>
      </c>
    </row>
    <row r="118" spans="2:14" x14ac:dyDescent="0.35">
      <c r="B118" s="37">
        <v>114</v>
      </c>
      <c r="D118" s="9">
        <v>9.5965342253443779</v>
      </c>
      <c r="E118" s="9">
        <v>9.7435660644804347</v>
      </c>
      <c r="F118" s="9">
        <v>856.94053561852968</v>
      </c>
      <c r="G118" s="9">
        <v>870.07001966178677</v>
      </c>
      <c r="H118" s="9">
        <v>645.24229556058583</v>
      </c>
      <c r="I118" s="24"/>
      <c r="J118" s="9">
        <v>9.6451120561806878</v>
      </c>
      <c r="K118" s="9">
        <v>9.7205762462873526</v>
      </c>
      <c r="L118" s="22">
        <v>861.27838419995953</v>
      </c>
      <c r="M118" s="22">
        <v>868.01710069609169</v>
      </c>
      <c r="N118" s="22">
        <v>331.29609904588835</v>
      </c>
    </row>
    <row r="119" spans="2:14" x14ac:dyDescent="0.35">
      <c r="B119" s="37">
        <v>115</v>
      </c>
      <c r="D119" s="9">
        <v>9.6732997035681194</v>
      </c>
      <c r="E119" s="9">
        <v>9.8216634084967538</v>
      </c>
      <c r="F119" s="9">
        <v>856.28418827010853</v>
      </c>
      <c r="G119" s="9">
        <v>869.41740015609003</v>
      </c>
      <c r="H119" s="9">
        <v>651.08712581254338</v>
      </c>
      <c r="I119" s="24"/>
      <c r="J119" s="9">
        <v>9.7302936578631858</v>
      </c>
      <c r="K119" s="9">
        <v>9.8064309262980167</v>
      </c>
      <c r="L119" s="22">
        <v>861.32931489549912</v>
      </c>
      <c r="M119" s="22">
        <v>868.06901500783761</v>
      </c>
      <c r="N119" s="22">
        <v>334.25098697556109</v>
      </c>
    </row>
    <row r="120" spans="2:14" x14ac:dyDescent="0.35">
      <c r="B120" s="37">
        <v>116</v>
      </c>
      <c r="D120" s="9">
        <v>9.750064937180781</v>
      </c>
      <c r="E120" s="9">
        <v>9.899760507901993</v>
      </c>
      <c r="F120" s="9">
        <v>855.63913578887809</v>
      </c>
      <c r="G120" s="9">
        <v>868.77601124443333</v>
      </c>
      <c r="H120" s="9">
        <v>656.93195606449967</v>
      </c>
      <c r="I120" s="24"/>
      <c r="J120" s="9">
        <v>9.8154724027223104</v>
      </c>
      <c r="K120" s="9">
        <v>9.892282749485279</v>
      </c>
      <c r="L120" s="22">
        <v>861.3791167685614</v>
      </c>
      <c r="M120" s="22">
        <v>868.11978353820382</v>
      </c>
      <c r="N120" s="22">
        <v>337.20587490523383</v>
      </c>
    </row>
    <row r="121" spans="2:14" x14ac:dyDescent="0.35">
      <c r="B121" s="37">
        <v>117</v>
      </c>
      <c r="D121" s="9">
        <v>9.8268299290919661</v>
      </c>
      <c r="E121" s="9">
        <v>9.9778573656057681</v>
      </c>
      <c r="F121" s="9">
        <v>855.00508881601729</v>
      </c>
      <c r="G121" s="9">
        <v>868.14556521602663</v>
      </c>
      <c r="H121" s="9">
        <v>662.77678631645699</v>
      </c>
      <c r="I121" s="24"/>
      <c r="J121" s="9">
        <v>9.900648380811278</v>
      </c>
      <c r="K121" s="9">
        <v>9.9781318059024073</v>
      </c>
      <c r="L121" s="22">
        <v>861.42782659859358</v>
      </c>
      <c r="M121" s="22">
        <v>868.16944350148549</v>
      </c>
      <c r="N121" s="22">
        <v>340.16076283490668</v>
      </c>
    </row>
    <row r="122" spans="2:14" x14ac:dyDescent="0.3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3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3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3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3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3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3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3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3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3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3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3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3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3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3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3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3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3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3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3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3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3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3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3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3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3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3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3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3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3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3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3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3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3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3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3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3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3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3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3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3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3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3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3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3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3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3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3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3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3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3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3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3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3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3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3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3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3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3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3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3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3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3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3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3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3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3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3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3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3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3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3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3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3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3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3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3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35">
      <c r="B199" s="37">
        <v>195</v>
      </c>
    </row>
    <row r="200" spans="2:14" x14ac:dyDescent="0.35">
      <c r="B200" s="37">
        <v>196</v>
      </c>
    </row>
    <row r="201" spans="2:14" x14ac:dyDescent="0.35">
      <c r="B201" s="37">
        <v>197</v>
      </c>
    </row>
    <row r="202" spans="2:14" x14ac:dyDescent="0.35">
      <c r="B202" s="37">
        <v>198</v>
      </c>
    </row>
    <row r="203" spans="2:14" x14ac:dyDescent="0.35">
      <c r="B203" s="37">
        <v>199</v>
      </c>
    </row>
    <row r="204" spans="2:14" x14ac:dyDescent="0.35">
      <c r="B204" s="37">
        <v>200</v>
      </c>
    </row>
    <row r="205" spans="2:14" x14ac:dyDescent="0.35">
      <c r="B205" s="37">
        <v>201</v>
      </c>
    </row>
    <row r="206" spans="2:14" x14ac:dyDescent="0.35">
      <c r="B206" s="37">
        <v>202</v>
      </c>
    </row>
    <row r="207" spans="2:14" x14ac:dyDescent="0.35">
      <c r="B207" s="37">
        <v>203</v>
      </c>
    </row>
    <row r="208" spans="2:14" x14ac:dyDescent="0.35">
      <c r="B208" s="37">
        <v>204</v>
      </c>
    </row>
    <row r="209" spans="2:2" x14ac:dyDescent="0.35">
      <c r="B209" s="37">
        <v>205</v>
      </c>
    </row>
    <row r="210" spans="2:2" x14ac:dyDescent="0.35">
      <c r="B210" s="37">
        <v>206</v>
      </c>
    </row>
    <row r="211" spans="2:2" x14ac:dyDescent="0.35">
      <c r="B211" s="37">
        <v>207</v>
      </c>
    </row>
    <row r="212" spans="2:2" x14ac:dyDescent="0.35">
      <c r="B212" s="37">
        <v>208</v>
      </c>
    </row>
    <row r="213" spans="2:2" x14ac:dyDescent="0.35">
      <c r="B213" s="37">
        <v>209</v>
      </c>
    </row>
    <row r="214" spans="2:2" x14ac:dyDescent="0.35">
      <c r="B214" s="37">
        <v>210</v>
      </c>
    </row>
    <row r="215" spans="2:2" x14ac:dyDescent="0.35">
      <c r="B215" s="37">
        <v>211</v>
      </c>
    </row>
    <row r="216" spans="2:2" x14ac:dyDescent="0.35">
      <c r="B216" s="37">
        <v>212</v>
      </c>
    </row>
    <row r="217" spans="2:2" x14ac:dyDescent="0.35">
      <c r="B217" s="37">
        <v>213</v>
      </c>
    </row>
    <row r="218" spans="2:2" x14ac:dyDescent="0.35">
      <c r="B218" s="37">
        <v>214</v>
      </c>
    </row>
    <row r="219" spans="2:2" x14ac:dyDescent="0.35">
      <c r="B219" s="37">
        <v>215</v>
      </c>
    </row>
    <row r="220" spans="2:2" x14ac:dyDescent="0.35">
      <c r="B220" s="37">
        <v>216</v>
      </c>
    </row>
    <row r="221" spans="2:2" x14ac:dyDescent="0.35">
      <c r="B221" s="37">
        <v>217</v>
      </c>
    </row>
    <row r="222" spans="2:2" x14ac:dyDescent="0.35">
      <c r="B222" s="37">
        <v>218</v>
      </c>
    </row>
    <row r="223" spans="2:2" x14ac:dyDescent="0.35">
      <c r="B223" s="37">
        <v>219</v>
      </c>
    </row>
    <row r="224" spans="2:2" x14ac:dyDescent="0.35">
      <c r="B224" s="37">
        <v>220</v>
      </c>
    </row>
    <row r="225" spans="2:2" x14ac:dyDescent="0.35">
      <c r="B225" s="37">
        <v>221</v>
      </c>
    </row>
    <row r="226" spans="2:2" x14ac:dyDescent="0.35">
      <c r="B226" s="37">
        <v>222</v>
      </c>
    </row>
    <row r="227" spans="2:2" x14ac:dyDescent="0.35">
      <c r="B227" s="37">
        <v>223</v>
      </c>
    </row>
    <row r="228" spans="2:2" x14ac:dyDescent="0.35">
      <c r="B228" s="37">
        <v>224</v>
      </c>
    </row>
    <row r="229" spans="2:2" x14ac:dyDescent="0.35">
      <c r="B229" s="37">
        <v>225</v>
      </c>
    </row>
    <row r="230" spans="2:2" x14ac:dyDescent="0.35">
      <c r="B230" s="37">
        <v>226</v>
      </c>
    </row>
    <row r="231" spans="2:2" x14ac:dyDescent="0.35">
      <c r="B231" s="37">
        <v>227</v>
      </c>
    </row>
    <row r="232" spans="2:2" x14ac:dyDescent="0.35">
      <c r="B232" s="37">
        <v>228</v>
      </c>
    </row>
    <row r="233" spans="2:2" x14ac:dyDescent="0.35">
      <c r="B233" s="37">
        <v>229</v>
      </c>
    </row>
    <row r="234" spans="2:2" x14ac:dyDescent="0.35">
      <c r="B234" s="37">
        <v>230</v>
      </c>
    </row>
    <row r="235" spans="2:2" x14ac:dyDescent="0.35">
      <c r="B235" s="37">
        <v>231</v>
      </c>
    </row>
    <row r="236" spans="2:2" x14ac:dyDescent="0.35">
      <c r="B236" s="37">
        <v>232</v>
      </c>
    </row>
    <row r="237" spans="2:2" x14ac:dyDescent="0.35">
      <c r="B237" s="37">
        <v>233</v>
      </c>
    </row>
    <row r="238" spans="2:2" x14ac:dyDescent="0.35">
      <c r="B238" s="37">
        <v>234</v>
      </c>
    </row>
    <row r="239" spans="2:2" x14ac:dyDescent="0.35">
      <c r="B239" s="37">
        <v>235</v>
      </c>
    </row>
    <row r="240" spans="2:2" x14ac:dyDescent="0.35">
      <c r="B240" s="37">
        <v>236</v>
      </c>
    </row>
    <row r="241" spans="2:2" x14ac:dyDescent="0.35">
      <c r="B241" s="37">
        <v>237</v>
      </c>
    </row>
    <row r="242" spans="2:2" x14ac:dyDescent="0.35">
      <c r="B242" s="37">
        <v>238</v>
      </c>
    </row>
    <row r="243" spans="2:2" x14ac:dyDescent="0.35">
      <c r="B243" s="37">
        <v>239</v>
      </c>
    </row>
    <row r="244" spans="2:2" x14ac:dyDescent="0.35">
      <c r="B244" s="37">
        <v>240</v>
      </c>
    </row>
    <row r="245" spans="2:2" x14ac:dyDescent="0.35">
      <c r="B245" s="37">
        <v>241</v>
      </c>
    </row>
    <row r="246" spans="2:2" x14ac:dyDescent="0.35">
      <c r="B246" s="37">
        <v>242</v>
      </c>
    </row>
    <row r="247" spans="2:2" x14ac:dyDescent="0.35">
      <c r="B247" s="37">
        <v>243</v>
      </c>
    </row>
    <row r="248" spans="2:2" x14ac:dyDescent="0.35">
      <c r="B248" s="37">
        <v>244</v>
      </c>
    </row>
    <row r="249" spans="2:2" x14ac:dyDescent="0.35">
      <c r="B249" s="37">
        <v>245</v>
      </c>
    </row>
    <row r="250" spans="2:2" x14ac:dyDescent="0.35">
      <c r="B250" s="37">
        <v>246</v>
      </c>
    </row>
    <row r="251" spans="2:2" x14ac:dyDescent="0.35">
      <c r="B251" s="37">
        <v>247</v>
      </c>
    </row>
    <row r="252" spans="2:2" x14ac:dyDescent="0.35">
      <c r="B252" s="37">
        <v>248</v>
      </c>
    </row>
    <row r="253" spans="2:2" x14ac:dyDescent="0.35">
      <c r="B253" s="37">
        <v>249</v>
      </c>
    </row>
    <row r="254" spans="2:2" x14ac:dyDescent="0.35">
      <c r="B254" s="37">
        <v>250</v>
      </c>
    </row>
    <row r="255" spans="2:2" x14ac:dyDescent="0.35">
      <c r="B255" s="37">
        <v>251</v>
      </c>
    </row>
    <row r="256" spans="2:2" x14ac:dyDescent="0.35">
      <c r="B256" s="37">
        <v>252</v>
      </c>
    </row>
    <row r="257" spans="2:2" x14ac:dyDescent="0.35">
      <c r="B257" s="37">
        <v>253</v>
      </c>
    </row>
    <row r="258" spans="2:2" x14ac:dyDescent="0.35">
      <c r="B258" s="37">
        <v>254</v>
      </c>
    </row>
    <row r="259" spans="2:2" x14ac:dyDescent="0.35">
      <c r="B259" s="37">
        <v>255</v>
      </c>
    </row>
    <row r="260" spans="2:2" x14ac:dyDescent="0.35">
      <c r="B260" s="37">
        <v>256</v>
      </c>
    </row>
    <row r="261" spans="2:2" x14ac:dyDescent="0.35">
      <c r="B261" s="37">
        <v>257</v>
      </c>
    </row>
    <row r="262" spans="2:2" x14ac:dyDescent="0.35">
      <c r="B262" s="37">
        <v>258</v>
      </c>
    </row>
    <row r="263" spans="2:2" x14ac:dyDescent="0.35">
      <c r="B263" s="37">
        <v>259</v>
      </c>
    </row>
    <row r="264" spans="2:2" x14ac:dyDescent="0.35">
      <c r="B264" s="37">
        <v>260</v>
      </c>
    </row>
    <row r="265" spans="2:2" x14ac:dyDescent="0.35">
      <c r="B265" s="37">
        <v>261</v>
      </c>
    </row>
    <row r="266" spans="2:2" x14ac:dyDescent="0.35">
      <c r="B266" s="37">
        <v>262</v>
      </c>
    </row>
    <row r="267" spans="2:2" x14ac:dyDescent="0.35">
      <c r="B267" s="37">
        <v>263</v>
      </c>
    </row>
    <row r="268" spans="2:2" x14ac:dyDescent="0.35">
      <c r="B268" s="37">
        <v>264</v>
      </c>
    </row>
    <row r="269" spans="2:2" x14ac:dyDescent="0.35">
      <c r="B269" s="37">
        <v>265</v>
      </c>
    </row>
    <row r="270" spans="2:2" x14ac:dyDescent="0.35">
      <c r="B270" s="37">
        <v>266</v>
      </c>
    </row>
    <row r="271" spans="2:2" x14ac:dyDescent="0.35">
      <c r="B271" s="37">
        <v>267</v>
      </c>
    </row>
    <row r="272" spans="2:2" x14ac:dyDescent="0.35">
      <c r="B272" s="37">
        <v>268</v>
      </c>
    </row>
    <row r="273" spans="2:2" x14ac:dyDescent="0.35">
      <c r="B273" s="37">
        <v>269</v>
      </c>
    </row>
    <row r="274" spans="2:2" x14ac:dyDescent="0.35">
      <c r="B274" s="37">
        <v>270</v>
      </c>
    </row>
    <row r="275" spans="2:2" x14ac:dyDescent="0.35">
      <c r="B275" s="37">
        <v>271</v>
      </c>
    </row>
    <row r="276" spans="2:2" x14ac:dyDescent="0.35">
      <c r="B276" s="37">
        <v>272</v>
      </c>
    </row>
    <row r="277" spans="2:2" x14ac:dyDescent="0.35">
      <c r="B277" s="37">
        <v>273</v>
      </c>
    </row>
    <row r="278" spans="2:2" x14ac:dyDescent="0.35">
      <c r="B278" s="37">
        <v>274</v>
      </c>
    </row>
    <row r="279" spans="2:2" x14ac:dyDescent="0.35">
      <c r="B279" s="37">
        <v>275</v>
      </c>
    </row>
    <row r="280" spans="2:2" x14ac:dyDescent="0.35">
      <c r="B280" s="37">
        <v>276</v>
      </c>
    </row>
    <row r="281" spans="2:2" x14ac:dyDescent="0.35">
      <c r="B281" s="37">
        <v>277</v>
      </c>
    </row>
    <row r="282" spans="2:2" x14ac:dyDescent="0.35">
      <c r="B282" s="37">
        <v>278</v>
      </c>
    </row>
    <row r="283" spans="2:2" x14ac:dyDescent="0.35">
      <c r="B283" s="37">
        <v>279</v>
      </c>
    </row>
    <row r="284" spans="2:2" x14ac:dyDescent="0.35">
      <c r="B284" s="37">
        <v>280</v>
      </c>
    </row>
    <row r="285" spans="2:2" x14ac:dyDescent="0.35">
      <c r="B285" s="37">
        <v>281</v>
      </c>
    </row>
    <row r="286" spans="2:2" x14ac:dyDescent="0.35">
      <c r="B286" s="37">
        <v>282</v>
      </c>
    </row>
    <row r="287" spans="2:2" x14ac:dyDescent="0.35">
      <c r="B287" s="37">
        <v>283</v>
      </c>
    </row>
    <row r="288" spans="2:2" x14ac:dyDescent="0.35">
      <c r="B288" s="37">
        <v>284</v>
      </c>
    </row>
    <row r="289" spans="2:2" x14ac:dyDescent="0.35">
      <c r="B289" s="37">
        <v>285</v>
      </c>
    </row>
    <row r="290" spans="2:2" x14ac:dyDescent="0.35">
      <c r="B290" s="37">
        <v>286</v>
      </c>
    </row>
    <row r="291" spans="2:2" x14ac:dyDescent="0.35">
      <c r="B291" s="37">
        <v>287</v>
      </c>
    </row>
    <row r="292" spans="2:2" x14ac:dyDescent="0.35">
      <c r="B292" s="37">
        <v>288</v>
      </c>
    </row>
    <row r="293" spans="2:2" x14ac:dyDescent="0.35">
      <c r="B293" s="37">
        <v>289</v>
      </c>
    </row>
    <row r="294" spans="2:2" x14ac:dyDescent="0.35">
      <c r="B294" s="37">
        <v>290</v>
      </c>
    </row>
    <row r="295" spans="2:2" x14ac:dyDescent="0.35">
      <c r="B295" s="37">
        <v>291</v>
      </c>
    </row>
    <row r="296" spans="2:2" x14ac:dyDescent="0.35">
      <c r="B296" s="37">
        <v>292</v>
      </c>
    </row>
    <row r="297" spans="2:2" x14ac:dyDescent="0.35">
      <c r="B297" s="37">
        <v>293</v>
      </c>
    </row>
    <row r="298" spans="2:2" x14ac:dyDescent="0.35">
      <c r="B298" s="37">
        <v>294</v>
      </c>
    </row>
    <row r="299" spans="2:2" x14ac:dyDescent="0.35">
      <c r="B299" s="37">
        <v>295</v>
      </c>
    </row>
    <row r="300" spans="2:2" x14ac:dyDescent="0.35">
      <c r="B300" s="37">
        <v>296</v>
      </c>
    </row>
    <row r="301" spans="2:2" x14ac:dyDescent="0.35">
      <c r="B301" s="37">
        <v>297</v>
      </c>
    </row>
    <row r="302" spans="2:2" x14ac:dyDescent="0.35">
      <c r="B302" s="37">
        <v>298</v>
      </c>
    </row>
    <row r="303" spans="2:2" x14ac:dyDescent="0.35">
      <c r="B303" s="37">
        <v>299</v>
      </c>
    </row>
    <row r="304" spans="2:2" x14ac:dyDescent="0.35">
      <c r="B304" s="37">
        <v>300</v>
      </c>
    </row>
    <row r="305" spans="2:2" x14ac:dyDescent="0.35">
      <c r="B305" s="37">
        <v>301</v>
      </c>
    </row>
    <row r="306" spans="2:2" x14ac:dyDescent="0.35">
      <c r="B306" s="37">
        <v>302</v>
      </c>
    </row>
    <row r="307" spans="2:2" x14ac:dyDescent="0.35">
      <c r="B307" s="37">
        <v>303</v>
      </c>
    </row>
    <row r="308" spans="2:2" x14ac:dyDescent="0.35">
      <c r="B308" s="37">
        <v>304</v>
      </c>
    </row>
    <row r="309" spans="2:2" x14ac:dyDescent="0.35">
      <c r="B309" s="37">
        <v>305</v>
      </c>
    </row>
    <row r="310" spans="2:2" x14ac:dyDescent="0.35">
      <c r="B310" s="37">
        <v>306</v>
      </c>
    </row>
    <row r="311" spans="2:2" x14ac:dyDescent="0.35">
      <c r="B311" s="37">
        <v>307</v>
      </c>
    </row>
    <row r="312" spans="2:2" x14ac:dyDescent="0.35">
      <c r="B312" s="37">
        <v>308</v>
      </c>
    </row>
    <row r="313" spans="2:2" x14ac:dyDescent="0.35">
      <c r="B313" s="37">
        <v>309</v>
      </c>
    </row>
    <row r="314" spans="2:2" x14ac:dyDescent="0.35">
      <c r="B314" s="37">
        <v>310</v>
      </c>
    </row>
    <row r="315" spans="2:2" x14ac:dyDescent="0.35">
      <c r="B315" s="37">
        <v>311</v>
      </c>
    </row>
    <row r="316" spans="2:2" x14ac:dyDescent="0.35">
      <c r="B316" s="37">
        <v>312</v>
      </c>
    </row>
    <row r="317" spans="2:2" x14ac:dyDescent="0.35">
      <c r="B317" s="37">
        <v>313</v>
      </c>
    </row>
    <row r="318" spans="2:2" x14ac:dyDescent="0.35">
      <c r="B318" s="37">
        <v>314</v>
      </c>
    </row>
    <row r="319" spans="2:2" x14ac:dyDescent="0.35">
      <c r="B319" s="37">
        <v>315</v>
      </c>
    </row>
    <row r="320" spans="2:2" x14ac:dyDescent="0.35">
      <c r="B320" s="37">
        <v>316</v>
      </c>
    </row>
    <row r="321" spans="2:2" x14ac:dyDescent="0.35">
      <c r="B321" s="37">
        <v>317</v>
      </c>
    </row>
    <row r="322" spans="2:2" x14ac:dyDescent="0.35">
      <c r="B322" s="37">
        <v>318</v>
      </c>
    </row>
    <row r="323" spans="2:2" x14ac:dyDescent="0.35">
      <c r="B323" s="37">
        <v>319</v>
      </c>
    </row>
    <row r="324" spans="2:2" x14ac:dyDescent="0.35">
      <c r="B324" s="37">
        <v>320</v>
      </c>
    </row>
    <row r="325" spans="2:2" x14ac:dyDescent="0.35">
      <c r="B325" s="37">
        <v>321</v>
      </c>
    </row>
    <row r="326" spans="2:2" x14ac:dyDescent="0.35">
      <c r="B326" s="37">
        <v>322</v>
      </c>
    </row>
    <row r="327" spans="2:2" x14ac:dyDescent="0.35">
      <c r="B327" s="37">
        <v>323</v>
      </c>
    </row>
    <row r="328" spans="2:2" x14ac:dyDescent="0.35">
      <c r="B328" s="37">
        <v>324</v>
      </c>
    </row>
    <row r="329" spans="2:2" x14ac:dyDescent="0.35">
      <c r="B329" s="37">
        <v>325</v>
      </c>
    </row>
    <row r="330" spans="2:2" x14ac:dyDescent="0.35">
      <c r="B330" s="37">
        <v>326</v>
      </c>
    </row>
    <row r="331" spans="2:2" x14ac:dyDescent="0.35">
      <c r="B331" s="37">
        <v>327</v>
      </c>
    </row>
    <row r="332" spans="2:2" x14ac:dyDescent="0.35">
      <c r="B332" s="37">
        <v>328</v>
      </c>
    </row>
    <row r="333" spans="2:2" x14ac:dyDescent="0.35">
      <c r="B333" s="37">
        <v>329</v>
      </c>
    </row>
    <row r="334" spans="2:2" x14ac:dyDescent="0.35">
      <c r="B334" s="37">
        <v>330</v>
      </c>
    </row>
    <row r="335" spans="2:2" x14ac:dyDescent="0.35">
      <c r="B335" s="37">
        <v>331</v>
      </c>
    </row>
    <row r="336" spans="2:2" x14ac:dyDescent="0.35">
      <c r="B336" s="37">
        <v>332</v>
      </c>
    </row>
    <row r="337" spans="2:2" x14ac:dyDescent="0.35">
      <c r="B337" s="37">
        <v>333</v>
      </c>
    </row>
    <row r="338" spans="2:2" x14ac:dyDescent="0.35">
      <c r="B338" s="37">
        <v>334</v>
      </c>
    </row>
    <row r="339" spans="2:2" x14ac:dyDescent="0.35">
      <c r="B339" s="37">
        <v>335</v>
      </c>
    </row>
    <row r="340" spans="2:2" x14ac:dyDescent="0.35">
      <c r="B340" s="37">
        <v>336</v>
      </c>
    </row>
    <row r="341" spans="2:2" x14ac:dyDescent="0.35">
      <c r="B341" s="37">
        <v>337</v>
      </c>
    </row>
    <row r="342" spans="2:2" x14ac:dyDescent="0.35">
      <c r="B342" s="37">
        <v>338</v>
      </c>
    </row>
    <row r="343" spans="2:2" x14ac:dyDescent="0.35">
      <c r="B343" s="37">
        <v>339</v>
      </c>
    </row>
    <row r="344" spans="2:2" x14ac:dyDescent="0.35">
      <c r="B344" s="37">
        <v>340</v>
      </c>
    </row>
    <row r="345" spans="2:2" x14ac:dyDescent="0.35">
      <c r="B345" s="37">
        <v>341</v>
      </c>
    </row>
    <row r="346" spans="2:2" x14ac:dyDescent="0.35">
      <c r="B346" s="37">
        <v>342</v>
      </c>
    </row>
    <row r="347" spans="2:2" x14ac:dyDescent="0.35">
      <c r="B347" s="37">
        <v>343</v>
      </c>
    </row>
    <row r="348" spans="2:2" x14ac:dyDescent="0.35">
      <c r="B348" s="37">
        <v>344</v>
      </c>
    </row>
    <row r="349" spans="2:2" x14ac:dyDescent="0.35">
      <c r="B349" s="37">
        <v>345</v>
      </c>
    </row>
    <row r="350" spans="2:2" x14ac:dyDescent="0.35">
      <c r="B350" s="37">
        <v>346</v>
      </c>
    </row>
    <row r="351" spans="2:2" x14ac:dyDescent="0.35">
      <c r="B351" s="37">
        <v>347</v>
      </c>
    </row>
    <row r="352" spans="2:2" x14ac:dyDescent="0.35">
      <c r="B352" s="37">
        <v>348</v>
      </c>
    </row>
    <row r="353" spans="2:2" x14ac:dyDescent="0.35">
      <c r="B353" s="37">
        <v>349</v>
      </c>
    </row>
    <row r="354" spans="2:2" x14ac:dyDescent="0.35">
      <c r="B354" s="37">
        <v>350</v>
      </c>
    </row>
  </sheetData>
  <mergeCells count="1">
    <mergeCell ref="Q28:S28"/>
  </mergeCells>
  <conditionalFormatting sqref="E8:E198">
    <cfRule type="cellIs" dxfId="7" priority="3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3347-540C-4F72-8C72-B13897436AB5}">
  <sheetPr codeName="Sheet9">
    <tabColor theme="6" tint="0.39997558519241921"/>
  </sheetPr>
  <dimension ref="A1:AF354"/>
  <sheetViews>
    <sheetView topLeftCell="P1" zoomScale="55" zoomScaleNormal="55" workbookViewId="0">
      <selection activeCell="Y7" sqref="Y7:Y11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41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>
        <v>117</v>
      </c>
      <c r="U7" s="39">
        <v>18</v>
      </c>
      <c r="V7" s="26">
        <v>11</v>
      </c>
      <c r="W7" s="26">
        <v>8</v>
      </c>
      <c r="X7" s="26">
        <v>6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35">
      <c r="B8" s="37">
        <v>4</v>
      </c>
      <c r="C8" s="24"/>
      <c r="D8" s="9">
        <v>2.7083990736666075</v>
      </c>
      <c r="E8" s="9">
        <v>2.8262359981510485</v>
      </c>
      <c r="F8" s="9">
        <v>196.93628554751695</v>
      </c>
      <c r="G8" s="9">
        <v>205.50458201237009</v>
      </c>
      <c r="H8" s="9">
        <v>517.12178874252152</v>
      </c>
      <c r="I8" s="24"/>
      <c r="J8" s="9">
        <v>3.8038501886161793</v>
      </c>
      <c r="K8" s="9">
        <v>3.8837856143949732</v>
      </c>
      <c r="L8" s="22">
        <v>276.59001002062269</v>
      </c>
      <c r="M8" s="22">
        <v>282.4023683209906</v>
      </c>
      <c r="N8" s="22">
        <v>350.93757780737019</v>
      </c>
      <c r="O8" s="21"/>
      <c r="P8" s="42">
        <v>2</v>
      </c>
      <c r="Q8" s="39">
        <v>25</v>
      </c>
      <c r="R8" s="39"/>
      <c r="S8" s="39"/>
      <c r="T8" s="39">
        <v>28</v>
      </c>
      <c r="U8" s="39">
        <v>12</v>
      </c>
      <c r="V8" s="26">
        <v>9</v>
      </c>
      <c r="W8" s="26">
        <v>6</v>
      </c>
      <c r="X8" s="26">
        <v>5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35">
      <c r="B9" s="37">
        <v>5</v>
      </c>
      <c r="C9" s="24"/>
      <c r="D9" s="9">
        <v>1.9937254018645543</v>
      </c>
      <c r="E9" s="9">
        <v>2.0614688272804496</v>
      </c>
      <c r="F9" s="9">
        <v>253.69766885883183</v>
      </c>
      <c r="G9" s="9">
        <v>262.31788761736891</v>
      </c>
      <c r="H9" s="9">
        <v>297.28882928575109</v>
      </c>
      <c r="I9" s="24"/>
      <c r="J9" s="9">
        <v>2.1736286792092447</v>
      </c>
      <c r="K9" s="9">
        <v>2.2193060653685563</v>
      </c>
      <c r="L9" s="22">
        <v>276.59001002062269</v>
      </c>
      <c r="M9" s="22">
        <v>282.40236832099066</v>
      </c>
      <c r="N9" s="22">
        <v>200.53575874706877</v>
      </c>
      <c r="O9" s="21"/>
      <c r="P9" s="42">
        <v>3</v>
      </c>
      <c r="Q9" s="39">
        <v>35</v>
      </c>
      <c r="R9" s="39"/>
      <c r="S9" s="39">
        <v>98</v>
      </c>
      <c r="T9" s="39">
        <v>24</v>
      </c>
      <c r="U9" s="39">
        <v>11</v>
      </c>
      <c r="V9" s="26">
        <v>8</v>
      </c>
      <c r="W9" s="26">
        <v>6</v>
      </c>
      <c r="X9" s="26">
        <v>5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35">
      <c r="B10" s="37">
        <v>6</v>
      </c>
      <c r="C10" s="24"/>
      <c r="D10" s="9">
        <v>2.458025170935846</v>
      </c>
      <c r="E10" s="9">
        <v>2.5410653329777144</v>
      </c>
      <c r="F10" s="9">
        <v>260.64909075892228</v>
      </c>
      <c r="G10" s="9">
        <v>269.45467297533463</v>
      </c>
      <c r="H10" s="9">
        <v>364.41783694235653</v>
      </c>
      <c r="I10" s="24"/>
      <c r="J10" s="9">
        <v>2.6083544150510947</v>
      </c>
      <c r="K10" s="9">
        <v>2.6631672784422675</v>
      </c>
      <c r="L10" s="22">
        <v>276.59001002062269</v>
      </c>
      <c r="M10" s="22">
        <v>282.4023683209906</v>
      </c>
      <c r="N10" s="22">
        <v>240.64291049648224</v>
      </c>
      <c r="O10" s="21"/>
      <c r="P10" s="43"/>
      <c r="Q10" s="39">
        <v>50</v>
      </c>
      <c r="R10" s="39"/>
      <c r="S10" s="39">
        <v>60</v>
      </c>
      <c r="T10" s="39">
        <v>21</v>
      </c>
      <c r="U10" s="39">
        <v>11</v>
      </c>
      <c r="V10" s="26">
        <v>8</v>
      </c>
      <c r="W10" s="26">
        <v>6</v>
      </c>
      <c r="X10" s="26">
        <v>5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" thickBot="1" x14ac:dyDescent="0.4">
      <c r="B11" s="37">
        <v>7</v>
      </c>
      <c r="C11" s="21"/>
      <c r="D11" s="9">
        <v>2.4607481966440332</v>
      </c>
      <c r="E11" s="9">
        <v>2.540072825724415</v>
      </c>
      <c r="F11" s="9">
        <v>275.27508450209245</v>
      </c>
      <c r="G11" s="9">
        <v>284.1488465566494</v>
      </c>
      <c r="H11" s="9">
        <v>348.11239567611329</v>
      </c>
      <c r="I11" s="24"/>
      <c r="J11" s="9">
        <v>2.4725026226005165</v>
      </c>
      <c r="K11" s="9">
        <v>2.5244606493567336</v>
      </c>
      <c r="L11" s="22">
        <v>276.59001002062269</v>
      </c>
      <c r="M11" s="22">
        <v>282.40236832099072</v>
      </c>
      <c r="N11" s="22">
        <v>228.10942557479032</v>
      </c>
      <c r="O11" s="21"/>
      <c r="P11" s="43"/>
      <c r="Q11" s="39">
        <v>75</v>
      </c>
      <c r="R11" s="39"/>
      <c r="S11" s="39">
        <v>45</v>
      </c>
      <c r="T11" s="39">
        <v>19</v>
      </c>
      <c r="U11" s="39">
        <v>10</v>
      </c>
      <c r="V11" s="26">
        <v>8</v>
      </c>
      <c r="W11" s="26">
        <v>6</v>
      </c>
      <c r="X11" s="26">
        <v>5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" thickBot="1" x14ac:dyDescent="0.4">
      <c r="B12" s="37">
        <v>8</v>
      </c>
      <c r="C12" s="21"/>
      <c r="D12" s="9">
        <v>2.6850395810383292</v>
      </c>
      <c r="E12" s="9">
        <v>2.7757354536761176</v>
      </c>
      <c r="F12" s="9">
        <v>262.82003833166709</v>
      </c>
      <c r="G12" s="9">
        <v>271.69763287124908</v>
      </c>
      <c r="H12" s="9">
        <v>398.01456203321953</v>
      </c>
      <c r="I12" s="24"/>
      <c r="J12" s="9">
        <v>2.8257172829720179</v>
      </c>
      <c r="K12" s="9">
        <v>2.8850978849791233</v>
      </c>
      <c r="L12" s="22">
        <v>276.59001002062263</v>
      </c>
      <c r="M12" s="22">
        <v>282.40236832099066</v>
      </c>
      <c r="N12" s="22">
        <v>260.69648637118922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9</v>
      </c>
      <c r="C13" s="21"/>
      <c r="D13" s="9">
        <v>2.3641715700924215</v>
      </c>
      <c r="E13" s="9">
        <v>2.4420166695737433</v>
      </c>
      <c r="F13" s="9">
        <v>267.40997444787808</v>
      </c>
      <c r="G13" s="9">
        <v>276.21498518674719</v>
      </c>
      <c r="H13" s="9">
        <v>341.61954976970043</v>
      </c>
      <c r="I13" s="24"/>
      <c r="J13" s="9">
        <v>2.4453322641104012</v>
      </c>
      <c r="K13" s="9">
        <v>2.4967193235396259</v>
      </c>
      <c r="L13" s="22">
        <v>276.59001002062274</v>
      </c>
      <c r="M13" s="22">
        <v>282.40236832099066</v>
      </c>
      <c r="N13" s="22">
        <v>225.60272859045213</v>
      </c>
      <c r="O13" s="21"/>
      <c r="P13" s="21"/>
      <c r="Q13" s="39">
        <v>10</v>
      </c>
      <c r="R13" s="39"/>
      <c r="S13" s="39"/>
      <c r="T13" s="39"/>
      <c r="U13" s="39"/>
      <c r="V13" s="26"/>
      <c r="W13" s="26"/>
      <c r="X13" s="26"/>
      <c r="Y13" s="26"/>
      <c r="Z13" s="26"/>
      <c r="AA13" s="26"/>
      <c r="AB13" s="26"/>
      <c r="AC13" s="26"/>
    </row>
    <row r="14" spans="1:29" x14ac:dyDescent="0.35">
      <c r="B14" s="37">
        <v>10</v>
      </c>
      <c r="C14" s="21"/>
      <c r="D14" s="9">
        <v>2.7632853491660776</v>
      </c>
      <c r="E14" s="9">
        <v>2.851473615936285</v>
      </c>
      <c r="F14" s="9">
        <v>281.29813697295623</v>
      </c>
      <c r="G14" s="9">
        <v>290.27556492943557</v>
      </c>
      <c r="H14" s="9">
        <v>387.01005188177675</v>
      </c>
      <c r="I14" s="24"/>
      <c r="J14" s="9">
        <v>2.7170358490115571</v>
      </c>
      <c r="K14" s="9">
        <v>2.7741325817106954</v>
      </c>
      <c r="L14" s="22">
        <v>276.59001002062274</v>
      </c>
      <c r="M14" s="22">
        <v>282.4023683209906</v>
      </c>
      <c r="N14" s="22">
        <v>250.66969843383578</v>
      </c>
      <c r="O14" s="21"/>
      <c r="P14" s="21"/>
      <c r="Q14" s="39">
        <v>25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35">
      <c r="B15" s="37">
        <v>11</v>
      </c>
      <c r="C15" s="21"/>
      <c r="D15" s="9">
        <v>2.9506752822087048</v>
      </c>
      <c r="E15" s="9">
        <v>3.0477249480951096</v>
      </c>
      <c r="F15" s="9">
        <v>273.06739979178286</v>
      </c>
      <c r="G15" s="9">
        <v>282.04876757360961</v>
      </c>
      <c r="H15" s="9">
        <v>425.89788421259613</v>
      </c>
      <c r="I15" s="24"/>
      <c r="J15" s="9">
        <v>2.9887394339127114</v>
      </c>
      <c r="K15" s="9">
        <v>3.0515458398817645</v>
      </c>
      <c r="L15" s="22">
        <v>276.59001002062257</v>
      </c>
      <c r="M15" s="22">
        <v>282.4023683209906</v>
      </c>
      <c r="N15" s="22">
        <v>275.73666827721894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35">
      <c r="B16" s="37">
        <v>12</v>
      </c>
      <c r="C16" s="21"/>
      <c r="D16" s="9">
        <v>2.5595748239679397</v>
      </c>
      <c r="E16" s="9">
        <v>2.6433101398725012</v>
      </c>
      <c r="F16" s="9">
        <v>271.41742016525694</v>
      </c>
      <c r="G16" s="9">
        <v>280.29671652601206</v>
      </c>
      <c r="H16" s="9">
        <v>367.46848690204382</v>
      </c>
      <c r="I16" s="24"/>
      <c r="J16" s="9">
        <v>2.6083544150510947</v>
      </c>
      <c r="K16" s="9">
        <v>2.6631672784422675</v>
      </c>
      <c r="L16" s="22">
        <v>276.59001002062269</v>
      </c>
      <c r="M16" s="22">
        <v>282.4023683209906</v>
      </c>
      <c r="N16" s="22">
        <v>240.64291049648224</v>
      </c>
      <c r="O16" s="21"/>
      <c r="P16" s="21"/>
      <c r="Q16" s="39">
        <v>50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" thickBot="1" x14ac:dyDescent="0.4">
      <c r="B17" s="37">
        <v>13</v>
      </c>
      <c r="C17" s="21"/>
      <c r="D17" s="9">
        <v>3.0047749378537834</v>
      </c>
      <c r="E17" s="9">
        <v>3.0976860887763946</v>
      </c>
      <c r="F17" s="9">
        <v>294.11673106113909</v>
      </c>
      <c r="G17" s="9">
        <v>303.21116394003059</v>
      </c>
      <c r="H17" s="9">
        <v>407.73620636688429</v>
      </c>
      <c r="I17" s="24"/>
      <c r="J17" s="9">
        <v>2.8257172829720179</v>
      </c>
      <c r="K17" s="9">
        <v>2.8850978849791233</v>
      </c>
      <c r="L17" s="22">
        <v>276.59001002062263</v>
      </c>
      <c r="M17" s="22">
        <v>282.40236832099066</v>
      </c>
      <c r="N17" s="22">
        <v>260.69648637118922</v>
      </c>
      <c r="O17" s="21"/>
      <c r="P17" s="21"/>
      <c r="Q17" s="39">
        <v>75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" thickBot="1" x14ac:dyDescent="0.4">
      <c r="B18" s="37">
        <v>14</v>
      </c>
      <c r="C18" s="21"/>
      <c r="D18" s="9">
        <v>3.1675759540934392</v>
      </c>
      <c r="E18" s="9">
        <v>3.2676752745047786</v>
      </c>
      <c r="F18" s="9">
        <v>287.90561583686997</v>
      </c>
      <c r="G18" s="9">
        <v>297.00378961566634</v>
      </c>
      <c r="H18" s="9">
        <v>439.28114934684515</v>
      </c>
      <c r="I18" s="24"/>
      <c r="J18" s="9">
        <v>3.0430801508929428</v>
      </c>
      <c r="K18" s="9">
        <v>3.1070284915159783</v>
      </c>
      <c r="L18" s="22">
        <v>276.59001002062269</v>
      </c>
      <c r="M18" s="22">
        <v>282.40236832099066</v>
      </c>
      <c r="N18" s="22">
        <v>280.75006224589566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3.3303614418414589</v>
      </c>
      <c r="E19" s="9">
        <v>3.4376489317415282</v>
      </c>
      <c r="F19" s="9">
        <v>282.5213319956539</v>
      </c>
      <c r="G19" s="9">
        <v>291.62274788770128</v>
      </c>
      <c r="H19" s="9">
        <v>470.82609232680579</v>
      </c>
      <c r="I19" s="24"/>
      <c r="J19" s="9">
        <v>3.260443018813866</v>
      </c>
      <c r="K19" s="9">
        <v>3.3289590980528336</v>
      </c>
      <c r="L19" s="22">
        <v>276.59001002062257</v>
      </c>
      <c r="M19" s="22">
        <v>282.4023683209906</v>
      </c>
      <c r="N19" s="22">
        <v>300.80363812060278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3.4931328824096761</v>
      </c>
      <c r="E20" s="9">
        <v>3.6076085417984731</v>
      </c>
      <c r="F20" s="9">
        <v>277.80896646194446</v>
      </c>
      <c r="G20" s="9">
        <v>286.91321920308638</v>
      </c>
      <c r="H20" s="9">
        <v>502.37103530676683</v>
      </c>
      <c r="I20" s="24"/>
      <c r="J20" s="9">
        <v>3.4778058867347923</v>
      </c>
      <c r="K20" s="9">
        <v>3.550889704589689</v>
      </c>
      <c r="L20" s="22">
        <v>276.59001002062269</v>
      </c>
      <c r="M20" s="22">
        <v>282.4023683209906</v>
      </c>
      <c r="N20" s="22">
        <v>320.85721399530985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3.655891527027419</v>
      </c>
      <c r="E21" s="9">
        <v>3.7775553559049442</v>
      </c>
      <c r="F21" s="9">
        <v>273.65003907352968</v>
      </c>
      <c r="G21" s="9">
        <v>282.75679491681387</v>
      </c>
      <c r="H21" s="9">
        <v>533.91597828672855</v>
      </c>
      <c r="I21" s="24"/>
      <c r="J21" s="9">
        <v>3.6951687546557155</v>
      </c>
      <c r="K21" s="9">
        <v>3.7728203111265461</v>
      </c>
      <c r="L21" s="22">
        <v>276.59001002062251</v>
      </c>
      <c r="M21" s="22">
        <v>282.40236832099055</v>
      </c>
      <c r="N21" s="22">
        <v>340.91078987001708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3.8188534316381677</v>
      </c>
      <c r="E22" s="9">
        <v>3.947726590270046</v>
      </c>
      <c r="F22" s="9">
        <v>269.96758386031411</v>
      </c>
      <c r="G22" s="9">
        <v>279.07806057357482</v>
      </c>
      <c r="H22" s="9">
        <v>565.55378209498451</v>
      </c>
      <c r="I22" s="24"/>
      <c r="J22" s="9">
        <v>3.9125316225766413</v>
      </c>
      <c r="K22" s="9">
        <v>3.9947509176634011</v>
      </c>
      <c r="L22" s="22">
        <v>276.59001002062274</v>
      </c>
      <c r="M22" s="22">
        <v>282.40236832099066</v>
      </c>
      <c r="N22" s="22">
        <v>360.96436574472324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2.505382895302271</v>
      </c>
      <c r="E23" s="9">
        <v>2.5879705379434776</v>
      </c>
      <c r="F23" s="9">
        <v>268.46744165947513</v>
      </c>
      <c r="G23" s="9">
        <v>277.31722393193564</v>
      </c>
      <c r="H23" s="9">
        <v>362.43197688249609</v>
      </c>
      <c r="I23" s="24"/>
      <c r="J23" s="9">
        <v>2.5811840565609785</v>
      </c>
      <c r="K23" s="9">
        <v>2.635425952625162</v>
      </c>
      <c r="L23" s="22">
        <v>276.59001002062269</v>
      </c>
      <c r="M23" s="22">
        <v>282.40236832099083</v>
      </c>
      <c r="N23" s="22">
        <v>238.13621351214391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2.6954745080366869</v>
      </c>
      <c r="E24" s="9">
        <v>2.783165492413286</v>
      </c>
      <c r="F24" s="9">
        <v>274.3950991516819</v>
      </c>
      <c r="G24" s="9">
        <v>283.32190453640493</v>
      </c>
      <c r="H24" s="9">
        <v>384.82775153732183</v>
      </c>
      <c r="I24" s="24"/>
      <c r="J24" s="9">
        <v>2.7170358490115571</v>
      </c>
      <c r="K24" s="9">
        <v>2.774132581710695</v>
      </c>
      <c r="L24" s="22">
        <v>276.59001002062274</v>
      </c>
      <c r="M24" s="22">
        <v>282.4023683209906</v>
      </c>
      <c r="N24" s="22">
        <v>250.66969843383578</v>
      </c>
      <c r="O24" s="21"/>
    </row>
    <row r="25" spans="2:29" x14ac:dyDescent="0.35">
      <c r="B25" s="37">
        <v>21</v>
      </c>
      <c r="C25" s="21"/>
      <c r="D25" s="9">
        <v>2.7857692965732772</v>
      </c>
      <c r="E25" s="9">
        <v>2.8778648379894807</v>
      </c>
      <c r="F25" s="9">
        <v>270.08282641634219</v>
      </c>
      <c r="G25" s="9">
        <v>279.01157157719524</v>
      </c>
      <c r="H25" s="9">
        <v>404.15694249255455</v>
      </c>
      <c r="I25" s="24"/>
      <c r="J25" s="9">
        <v>2.8528876414621345</v>
      </c>
      <c r="K25" s="9">
        <v>2.9128392107962298</v>
      </c>
      <c r="L25" s="22">
        <v>276.59001002062269</v>
      </c>
      <c r="M25" s="22">
        <v>282.40236832099055</v>
      </c>
      <c r="N25" s="22">
        <v>263.20318335552759</v>
      </c>
      <c r="O25" s="21"/>
      <c r="U25" s="29"/>
    </row>
    <row r="26" spans="2:29" x14ac:dyDescent="0.35">
      <c r="B26" s="37">
        <v>22</v>
      </c>
      <c r="C26" s="21"/>
      <c r="D26" s="9">
        <v>2.9991115290660004</v>
      </c>
      <c r="E26" s="9">
        <v>3.0964847814142114</v>
      </c>
      <c r="F26" s="9">
        <v>277.54988556876543</v>
      </c>
      <c r="G26" s="9">
        <v>286.56119934779019</v>
      </c>
      <c r="H26" s="9">
        <v>427.31792814765589</v>
      </c>
      <c r="I26" s="24"/>
      <c r="J26" s="9">
        <v>2.9887394339127114</v>
      </c>
      <c r="K26" s="9">
        <v>3.0515458398817645</v>
      </c>
      <c r="L26" s="22">
        <v>276.59001002062257</v>
      </c>
      <c r="M26" s="22">
        <v>282.4023683209906</v>
      </c>
      <c r="N26" s="22">
        <v>275.73666827721894</v>
      </c>
      <c r="O26" s="21"/>
    </row>
    <row r="27" spans="2:29" x14ac:dyDescent="0.35">
      <c r="B27" s="37">
        <v>23</v>
      </c>
      <c r="C27" s="21"/>
      <c r="D27" s="9">
        <v>3.0950228561526609</v>
      </c>
      <c r="E27" s="9">
        <v>3.196843905352877</v>
      </c>
      <c r="F27" s="9">
        <v>273.9726065843434</v>
      </c>
      <c r="G27" s="9">
        <v>282.98584479002596</v>
      </c>
      <c r="H27" s="9">
        <v>446.83687498147668</v>
      </c>
      <c r="I27" s="24"/>
      <c r="J27" s="9">
        <v>3.1245912263632891</v>
      </c>
      <c r="K27" s="9">
        <v>3.1902524689672989</v>
      </c>
      <c r="L27" s="22">
        <v>276.59001002062263</v>
      </c>
      <c r="M27" s="22">
        <v>282.4023683209906</v>
      </c>
      <c r="N27" s="22">
        <v>288.27015319891126</v>
      </c>
      <c r="O27" s="21"/>
    </row>
    <row r="28" spans="2:29" x14ac:dyDescent="0.35">
      <c r="B28" s="37">
        <v>24</v>
      </c>
      <c r="C28" s="21"/>
      <c r="D28" s="9">
        <v>3.1909283563733628</v>
      </c>
      <c r="E28" s="9">
        <v>3.297197202425584</v>
      </c>
      <c r="F28" s="9">
        <v>270.69293987707084</v>
      </c>
      <c r="G28" s="9">
        <v>279.70794214052302</v>
      </c>
      <c r="H28" s="9">
        <v>466.35582181529742</v>
      </c>
      <c r="I28" s="24"/>
      <c r="J28" s="9">
        <v>3.2604430188138656</v>
      </c>
      <c r="K28" s="9">
        <v>3.3289590980528327</v>
      </c>
      <c r="L28" s="22">
        <v>276.59001002062257</v>
      </c>
      <c r="M28" s="22">
        <v>282.40236832099055</v>
      </c>
      <c r="N28" s="22">
        <v>300.80363812060278</v>
      </c>
      <c r="O28" s="21"/>
    </row>
    <row r="29" spans="2:29" x14ac:dyDescent="0.35">
      <c r="B29" s="37">
        <v>25</v>
      </c>
      <c r="C29" s="21"/>
      <c r="D29" s="9">
        <v>3.4437994811053416</v>
      </c>
      <c r="E29" s="9">
        <v>3.5556410317253953</v>
      </c>
      <c r="F29" s="9">
        <v>280.45873103498832</v>
      </c>
      <c r="G29" s="9">
        <v>289.56696731180483</v>
      </c>
      <c r="H29" s="9">
        <v>490.81137313641551</v>
      </c>
      <c r="I29" s="24"/>
      <c r="J29" s="9">
        <v>3.3962948112644438</v>
      </c>
      <c r="K29" s="9">
        <v>3.4676657271383684</v>
      </c>
      <c r="L29" s="22">
        <v>276.59001002062251</v>
      </c>
      <c r="M29" s="22">
        <v>282.40236832099055</v>
      </c>
      <c r="N29" s="22">
        <v>313.33712304229493</v>
      </c>
      <c r="O29" s="21"/>
    </row>
    <row r="30" spans="2:29" x14ac:dyDescent="0.35">
      <c r="B30" s="37">
        <v>26</v>
      </c>
      <c r="C30" s="21"/>
      <c r="D30" s="9">
        <v>3.5460087341794653</v>
      </c>
      <c r="E30" s="9">
        <v>3.6623465830895139</v>
      </c>
      <c r="F30" s="9">
        <v>277.67550482993624</v>
      </c>
      <c r="G30" s="9">
        <v>286.78551367327361</v>
      </c>
      <c r="H30" s="9">
        <v>510.54316624467754</v>
      </c>
      <c r="I30" s="24"/>
      <c r="J30" s="9">
        <v>3.5321466037150238</v>
      </c>
      <c r="K30" s="9">
        <v>3.6063723562239041</v>
      </c>
      <c r="L30" s="22">
        <v>276.59001002062274</v>
      </c>
      <c r="M30" s="22">
        <v>282.40236832099066</v>
      </c>
      <c r="N30" s="22">
        <v>325.87060796398646</v>
      </c>
      <c r="O30" s="21"/>
    </row>
    <row r="31" spans="2:29" x14ac:dyDescent="0.35">
      <c r="B31" s="37">
        <v>27</v>
      </c>
      <c r="C31" s="21"/>
      <c r="D31" s="9">
        <v>3.6482131022684054</v>
      </c>
      <c r="E31" s="9">
        <v>3.7690472494684468</v>
      </c>
      <c r="F31" s="9">
        <v>275.09807517054008</v>
      </c>
      <c r="G31" s="9">
        <v>284.20972527917439</v>
      </c>
      <c r="H31" s="9">
        <v>530.27495935294075</v>
      </c>
      <c r="I31" s="24"/>
      <c r="J31" s="9">
        <v>3.667998396165602</v>
      </c>
      <c r="K31" s="9">
        <v>3.7450789853094375</v>
      </c>
      <c r="L31" s="22">
        <v>276.59001002062269</v>
      </c>
      <c r="M31" s="22">
        <v>282.40236832099049</v>
      </c>
      <c r="N31" s="22">
        <v>338.40409288567798</v>
      </c>
      <c r="O31" s="21"/>
    </row>
    <row r="32" spans="2:29" x14ac:dyDescent="0.35">
      <c r="B32" s="37">
        <v>28</v>
      </c>
      <c r="C32" s="21"/>
      <c r="D32" s="9">
        <v>3.7505488137637011</v>
      </c>
      <c r="E32" s="9">
        <v>3.8758926421807889</v>
      </c>
      <c r="F32" s="9">
        <v>272.71429802526586</v>
      </c>
      <c r="G32" s="9">
        <v>281.82844528102777</v>
      </c>
      <c r="H32" s="9">
        <v>550.06548280576862</v>
      </c>
      <c r="I32" s="24"/>
      <c r="J32" s="9">
        <v>3.8038501886161793</v>
      </c>
      <c r="K32" s="9">
        <v>3.8837856143949727</v>
      </c>
      <c r="L32" s="22">
        <v>276.59001002062269</v>
      </c>
      <c r="M32" s="22">
        <v>282.40236832099055</v>
      </c>
      <c r="N32" s="22">
        <v>350.93757780737019</v>
      </c>
      <c r="O32" s="21"/>
    </row>
    <row r="33" spans="2:15" x14ac:dyDescent="0.35">
      <c r="B33" s="37">
        <v>29</v>
      </c>
      <c r="C33" s="21"/>
      <c r="D33" s="9">
        <v>4.536945335607256</v>
      </c>
      <c r="E33" s="9">
        <v>4.6717643055701314</v>
      </c>
      <c r="F33" s="9">
        <v>318.51996975132755</v>
      </c>
      <c r="G33" s="9">
        <v>327.98504615360525</v>
      </c>
      <c r="H33" s="9">
        <v>591.64669485949537</v>
      </c>
      <c r="I33" s="24"/>
      <c r="J33" s="9">
        <v>3.9397019810667553</v>
      </c>
      <c r="K33" s="9">
        <v>4.0224922434805084</v>
      </c>
      <c r="L33" s="22">
        <v>276.59001002062269</v>
      </c>
      <c r="M33" s="22">
        <v>282.40236832099072</v>
      </c>
      <c r="N33" s="22">
        <v>363.47106272906149</v>
      </c>
      <c r="O33" s="21"/>
    </row>
    <row r="34" spans="2:15" x14ac:dyDescent="0.35">
      <c r="B34" s="37">
        <v>30</v>
      </c>
      <c r="C34" s="21"/>
      <c r="D34" s="9">
        <v>4.663049432012123</v>
      </c>
      <c r="E34" s="9">
        <v>4.8025678872881503</v>
      </c>
      <c r="F34" s="9">
        <v>316.46077092826425</v>
      </c>
      <c r="G34" s="9">
        <v>325.92927829862691</v>
      </c>
      <c r="H34" s="9">
        <v>612.27016464146448</v>
      </c>
      <c r="I34" s="24"/>
      <c r="J34" s="9">
        <v>4.0755537735173339</v>
      </c>
      <c r="K34" s="9">
        <v>4.1611988725660423</v>
      </c>
      <c r="L34" s="22">
        <v>276.59001002062269</v>
      </c>
      <c r="M34" s="22">
        <v>282.40236832099066</v>
      </c>
      <c r="N34" s="22">
        <v>376.00454765075392</v>
      </c>
      <c r="O34" s="21"/>
    </row>
    <row r="35" spans="2:15" x14ac:dyDescent="0.35">
      <c r="B35" s="37">
        <v>31</v>
      </c>
      <c r="C35" s="21"/>
      <c r="D35" s="9">
        <v>4.7891495247911635</v>
      </c>
      <c r="E35" s="9">
        <v>4.9333674653803392</v>
      </c>
      <c r="F35" s="9">
        <v>314.53416069839056</v>
      </c>
      <c r="G35" s="9">
        <v>324.00587768405825</v>
      </c>
      <c r="H35" s="9">
        <v>632.89363442343176</v>
      </c>
      <c r="I35" s="24"/>
      <c r="J35" s="9">
        <v>4.2114055659679117</v>
      </c>
      <c r="K35" s="9">
        <v>4.299905501651577</v>
      </c>
      <c r="L35" s="22">
        <v>276.59001002062257</v>
      </c>
      <c r="M35" s="22">
        <v>282.40236832099049</v>
      </c>
      <c r="N35" s="22">
        <v>388.53803257244527</v>
      </c>
      <c r="O35" s="21"/>
    </row>
    <row r="36" spans="2:15" x14ac:dyDescent="0.35">
      <c r="B36" s="37">
        <v>32</v>
      </c>
      <c r="C36" s="21"/>
      <c r="D36" s="9">
        <v>4.9152457947491142</v>
      </c>
      <c r="E36" s="9">
        <v>5.0641632206514346</v>
      </c>
      <c r="F36" s="9">
        <v>312.72772038462034</v>
      </c>
      <c r="G36" s="9">
        <v>322.20244638463629</v>
      </c>
      <c r="H36" s="9">
        <v>653.51710420540087</v>
      </c>
      <c r="I36" s="24"/>
      <c r="J36" s="9">
        <v>4.3472573584184895</v>
      </c>
      <c r="K36" s="9">
        <v>4.4386121307371118</v>
      </c>
      <c r="L36" s="22">
        <v>276.59001002062269</v>
      </c>
      <c r="M36" s="22">
        <v>282.4023683209906</v>
      </c>
      <c r="N36" s="22">
        <v>401.07151749413754</v>
      </c>
      <c r="O36" s="21"/>
    </row>
    <row r="37" spans="2:15" x14ac:dyDescent="0.35">
      <c r="B37" s="37">
        <v>33</v>
      </c>
      <c r="C37" s="21"/>
      <c r="D37" s="9">
        <v>5.0413384085811037</v>
      </c>
      <c r="E37" s="9">
        <v>5.1949553197965788</v>
      </c>
      <c r="F37" s="9">
        <v>311.03053573355254</v>
      </c>
      <c r="G37" s="9">
        <v>320.50808838341129</v>
      </c>
      <c r="H37" s="9">
        <v>674.14057398736986</v>
      </c>
      <c r="I37" s="24"/>
      <c r="J37" s="9">
        <v>4.483109150869069</v>
      </c>
      <c r="K37" s="9">
        <v>4.5773187598226475</v>
      </c>
      <c r="L37" s="22">
        <v>276.5900100206228</v>
      </c>
      <c r="M37" s="22">
        <v>282.40236832099072</v>
      </c>
      <c r="N37" s="22">
        <v>413.60500241582901</v>
      </c>
      <c r="O37" s="21"/>
    </row>
    <row r="38" spans="2:15" x14ac:dyDescent="0.35">
      <c r="B38" s="37">
        <v>34</v>
      </c>
      <c r="D38" s="9">
        <v>5.1674275203677063</v>
      </c>
      <c r="E38" s="9">
        <v>5.3257439168963332</v>
      </c>
      <c r="F38" s="9">
        <v>309.43297576622018</v>
      </c>
      <c r="G38" s="9">
        <v>318.91318879240151</v>
      </c>
      <c r="H38" s="9">
        <v>694.76404376933897</v>
      </c>
      <c r="I38" s="24"/>
      <c r="J38" s="9">
        <v>4.6189609433196459</v>
      </c>
      <c r="K38" s="9">
        <v>4.7160253889081831</v>
      </c>
      <c r="L38" s="22">
        <v>276.59001002062269</v>
      </c>
      <c r="M38" s="22">
        <v>282.40236832099077</v>
      </c>
      <c r="N38" s="22">
        <v>426.13848733752042</v>
      </c>
    </row>
    <row r="39" spans="2:15" x14ac:dyDescent="0.35">
      <c r="B39" s="37">
        <v>35</v>
      </c>
      <c r="D39" s="9">
        <v>5.2935132728722332</v>
      </c>
      <c r="E39" s="9">
        <v>5.4565291547140067</v>
      </c>
      <c r="F39" s="9">
        <v>307.92650952863619</v>
      </c>
      <c r="G39" s="9">
        <v>317.40923090963565</v>
      </c>
      <c r="H39" s="9">
        <v>715.38751355130637</v>
      </c>
      <c r="I39" s="24"/>
      <c r="J39" s="9">
        <v>4.754812735770221</v>
      </c>
      <c r="K39" s="9">
        <v>4.8547320179937197</v>
      </c>
      <c r="L39" s="22">
        <v>276.59001002062257</v>
      </c>
      <c r="M39" s="22">
        <v>282.40236832099089</v>
      </c>
      <c r="N39" s="22">
        <v>438.67197225921262</v>
      </c>
    </row>
    <row r="40" spans="2:15" x14ac:dyDescent="0.35">
      <c r="B40" s="37">
        <v>36</v>
      </c>
      <c r="D40" s="9">
        <v>5.4195957986714003</v>
      </c>
      <c r="E40" s="9">
        <v>5.5873111658263221</v>
      </c>
      <c r="F40" s="9">
        <v>306.50355337448951</v>
      </c>
      <c r="G40" s="9">
        <v>315.98864375726174</v>
      </c>
      <c r="H40" s="9">
        <v>736.01098333327525</v>
      </c>
      <c r="I40" s="24"/>
      <c r="J40" s="9">
        <v>4.8906645282208023</v>
      </c>
      <c r="K40" s="9">
        <v>4.9934386470792509</v>
      </c>
      <c r="L40" s="22">
        <v>276.59001002062274</v>
      </c>
      <c r="M40" s="22">
        <v>282.4023683209906</v>
      </c>
      <c r="N40" s="22">
        <v>451.20545718090426</v>
      </c>
    </row>
    <row r="41" spans="2:15" x14ac:dyDescent="0.35">
      <c r="B41" s="37">
        <v>37</v>
      </c>
      <c r="D41" s="9">
        <v>5.5456752211447666</v>
      </c>
      <c r="E41" s="9">
        <v>5.7180900736128324</v>
      </c>
      <c r="F41" s="9">
        <v>305.15734300504056</v>
      </c>
      <c r="G41" s="9">
        <v>314.64467433543541</v>
      </c>
      <c r="H41" s="9">
        <v>756.63445311524424</v>
      </c>
      <c r="I41" s="24"/>
      <c r="J41" s="9">
        <v>5.0265163206713792</v>
      </c>
      <c r="K41" s="9">
        <v>5.1321452761647866</v>
      </c>
      <c r="L41" s="22">
        <v>276.5900100206228</v>
      </c>
      <c r="M41" s="22">
        <v>282.40236832099077</v>
      </c>
      <c r="N41" s="22">
        <v>463.7389421025963</v>
      </c>
    </row>
    <row r="42" spans="2:15" x14ac:dyDescent="0.35">
      <c r="B42" s="37">
        <v>38</v>
      </c>
      <c r="D42" s="9">
        <v>5.6717516553439209</v>
      </c>
      <c r="E42" s="9">
        <v>5.8488659931251412</v>
      </c>
      <c r="F42" s="9">
        <v>303.88182570679805</v>
      </c>
      <c r="G42" s="9">
        <v>313.3712800402044</v>
      </c>
      <c r="H42" s="9">
        <v>777.25792289721346</v>
      </c>
      <c r="I42" s="24"/>
      <c r="J42" s="9">
        <v>5.162368113121957</v>
      </c>
      <c r="K42" s="9">
        <v>5.270851905250324</v>
      </c>
      <c r="L42" s="22">
        <v>276.59001002062269</v>
      </c>
      <c r="M42" s="22">
        <v>282.40236832099083</v>
      </c>
      <c r="N42" s="22">
        <v>476.27242702428782</v>
      </c>
    </row>
    <row r="43" spans="2:15" x14ac:dyDescent="0.35">
      <c r="B43" s="37">
        <v>39</v>
      </c>
      <c r="D43" s="9">
        <v>5.7978252087588773</v>
      </c>
      <c r="E43" s="9">
        <v>5.9796390318532486</v>
      </c>
      <c r="F43" s="9">
        <v>302.67156916265208</v>
      </c>
      <c r="G43" s="9">
        <v>312.16303762712033</v>
      </c>
      <c r="H43" s="9">
        <v>797.88139267918075</v>
      </c>
      <c r="I43" s="24"/>
      <c r="J43" s="9">
        <v>5.2982199055725339</v>
      </c>
      <c r="K43" s="9">
        <v>5.4095585343358543</v>
      </c>
      <c r="L43" s="22">
        <v>276.59001002062274</v>
      </c>
      <c r="M43" s="22">
        <v>282.40236832099072</v>
      </c>
      <c r="N43" s="22">
        <v>488.80591194597929</v>
      </c>
    </row>
    <row r="44" spans="2:15" x14ac:dyDescent="0.35">
      <c r="B44" s="37">
        <v>40</v>
      </c>
      <c r="D44" s="9">
        <v>5.9238959819960195</v>
      </c>
      <c r="E44" s="9">
        <v>6.1104092904035383</v>
      </c>
      <c r="F44" s="9">
        <v>301.52168393683132</v>
      </c>
      <c r="G44" s="9">
        <v>311.01506582580834</v>
      </c>
      <c r="H44" s="9">
        <v>818.50486246114951</v>
      </c>
      <c r="I44" s="24"/>
      <c r="J44" s="9">
        <v>5.4340716980231134</v>
      </c>
      <c r="K44" s="9">
        <v>5.5482651634213891</v>
      </c>
      <c r="L44" s="22">
        <v>276.59001002062269</v>
      </c>
      <c r="M44" s="22">
        <v>282.40236832099055</v>
      </c>
      <c r="N44" s="22">
        <v>501.33939686767155</v>
      </c>
    </row>
    <row r="45" spans="2:15" x14ac:dyDescent="0.35">
      <c r="B45" s="37">
        <v>41</v>
      </c>
      <c r="D45" s="9">
        <v>6.0499640693799339</v>
      </c>
      <c r="E45" s="9">
        <v>6.241176863100601</v>
      </c>
      <c r="F45" s="9">
        <v>300.42775729974943</v>
      </c>
      <c r="G45" s="9">
        <v>309.92295927545428</v>
      </c>
      <c r="H45" s="9">
        <v>839.12833224311908</v>
      </c>
      <c r="I45" s="24"/>
      <c r="J45" s="9">
        <v>5.5699234904736894</v>
      </c>
      <c r="K45" s="9">
        <v>5.686971792506923</v>
      </c>
      <c r="L45" s="22">
        <v>276.59001002062263</v>
      </c>
      <c r="M45" s="22">
        <v>282.40236832099055</v>
      </c>
      <c r="N45" s="22">
        <v>513.87288178936319</v>
      </c>
    </row>
    <row r="46" spans="2:15" x14ac:dyDescent="0.35">
      <c r="B46" s="37">
        <v>42</v>
      </c>
      <c r="D46" s="9">
        <v>6.1760295594891579</v>
      </c>
      <c r="E46" s="9">
        <v>6.3719418385229769</v>
      </c>
      <c r="F46" s="9">
        <v>299.38579650323754</v>
      </c>
      <c r="G46" s="9">
        <v>308.88273189487387</v>
      </c>
      <c r="H46" s="9">
        <v>859.75180202508773</v>
      </c>
      <c r="I46" s="24"/>
      <c r="J46" s="9">
        <v>5.7057752829242672</v>
      </c>
      <c r="K46" s="9">
        <v>5.8256784215924595</v>
      </c>
      <c r="L46" s="22">
        <v>276.59001002062257</v>
      </c>
      <c r="M46" s="22">
        <v>282.40236832099055</v>
      </c>
      <c r="N46" s="22">
        <v>526.40636671105517</v>
      </c>
    </row>
    <row r="47" spans="2:15" x14ac:dyDescent="0.35">
      <c r="B47" s="37">
        <v>43</v>
      </c>
      <c r="D47" s="9">
        <v>6.3020925356346273</v>
      </c>
      <c r="E47" s="9">
        <v>6.5027042999815947</v>
      </c>
      <c r="F47" s="9">
        <v>298.39217996815074</v>
      </c>
      <c r="G47" s="9">
        <v>307.89076815172149</v>
      </c>
      <c r="H47" s="9">
        <v>880.37527180705524</v>
      </c>
      <c r="I47" s="24"/>
      <c r="J47" s="9">
        <v>5.8416270753748467</v>
      </c>
      <c r="K47" s="9">
        <v>5.9643850506779925</v>
      </c>
      <c r="L47" s="22">
        <v>276.59001002062269</v>
      </c>
      <c r="M47" s="22">
        <v>282.40236832099055</v>
      </c>
      <c r="N47" s="22">
        <v>538.93985163274658</v>
      </c>
    </row>
    <row r="48" spans="2:15" x14ac:dyDescent="0.35">
      <c r="B48" s="37">
        <v>44</v>
      </c>
      <c r="D48" s="9">
        <v>6.4281530762880674</v>
      </c>
      <c r="E48" s="9">
        <v>6.6334643259481849</v>
      </c>
      <c r="F48" s="9">
        <v>297.44361512589114</v>
      </c>
      <c r="G48" s="9">
        <v>306.94378097449038</v>
      </c>
      <c r="H48" s="9">
        <v>900.99874158902412</v>
      </c>
      <c r="I48" s="24"/>
      <c r="J48" s="9">
        <v>5.9774788678254227</v>
      </c>
      <c r="K48" s="9">
        <v>6.1030916797635291</v>
      </c>
      <c r="L48" s="22">
        <v>276.59001002062257</v>
      </c>
      <c r="M48" s="22">
        <v>282.4023683209906</v>
      </c>
      <c r="N48" s="22">
        <v>551.47333655443788</v>
      </c>
    </row>
    <row r="49" spans="2:32" x14ac:dyDescent="0.35">
      <c r="B49" s="37">
        <v>45</v>
      </c>
      <c r="D49" s="9">
        <v>6.5542112554666128</v>
      </c>
      <c r="E49" s="9">
        <v>6.7642219904398795</v>
      </c>
      <c r="F49" s="9">
        <v>296.53710187908331</v>
      </c>
      <c r="G49" s="9">
        <v>306.03877527426522</v>
      </c>
      <c r="H49" s="9">
        <v>921.62221137099323</v>
      </c>
      <c r="I49" s="24"/>
      <c r="J49" s="9">
        <v>6.1133306602760022</v>
      </c>
      <c r="K49" s="9">
        <v>6.2417983088490621</v>
      </c>
      <c r="L49" s="22">
        <v>276.59001002062269</v>
      </c>
      <c r="M49" s="22">
        <v>282.40236832099055</v>
      </c>
      <c r="N49" s="22">
        <v>564.00682147613088</v>
      </c>
    </row>
    <row r="50" spans="2:32" x14ac:dyDescent="0.35">
      <c r="B50" s="37">
        <v>46</v>
      </c>
      <c r="D50" s="9">
        <v>6.6802671430789777</v>
      </c>
      <c r="E50" s="9">
        <v>6.8949773633653919</v>
      </c>
      <c r="F50" s="9">
        <v>295.66990082654468</v>
      </c>
      <c r="G50" s="9">
        <v>305.17301622280553</v>
      </c>
      <c r="H50" s="9">
        <v>942.24568115296256</v>
      </c>
      <c r="I50" s="24"/>
      <c r="J50" s="9">
        <v>6.2491824527265774</v>
      </c>
      <c r="K50" s="9">
        <v>6.3805049379345977</v>
      </c>
      <c r="L50" s="22">
        <v>276.59001002062257</v>
      </c>
      <c r="M50" s="22">
        <v>282.4023683209906</v>
      </c>
      <c r="N50" s="22">
        <v>576.54030639782252</v>
      </c>
    </row>
    <row r="51" spans="2:32" x14ac:dyDescent="0.35">
      <c r="B51" s="37">
        <v>47</v>
      </c>
      <c r="D51" s="9">
        <v>6.806320805237819</v>
      </c>
      <c r="E51" s="9">
        <v>7.0257305108373851</v>
      </c>
      <c r="F51" s="9">
        <v>294.83950554317948</v>
      </c>
      <c r="G51" s="9">
        <v>304.34400157877155</v>
      </c>
      <c r="H51" s="9">
        <v>962.86915093492962</v>
      </c>
      <c r="I51" s="24"/>
      <c r="J51" s="9">
        <v>6.3850342451771578</v>
      </c>
      <c r="K51" s="9">
        <v>6.5192115670201343</v>
      </c>
      <c r="L51" s="22">
        <v>276.59001002062274</v>
      </c>
      <c r="M51" s="22">
        <v>282.40236832099072</v>
      </c>
      <c r="N51" s="22">
        <v>589.0737913195137</v>
      </c>
    </row>
    <row r="52" spans="2:32" x14ac:dyDescent="0.35">
      <c r="B52" s="37">
        <v>48</v>
      </c>
      <c r="D52" s="9">
        <v>6.9323723045421852</v>
      </c>
      <c r="E52" s="9">
        <v>7.1564814954549005</v>
      </c>
      <c r="F52" s="9">
        <v>294.04361832361656</v>
      </c>
      <c r="G52" s="9">
        <v>303.54943747190094</v>
      </c>
      <c r="H52" s="9">
        <v>983.49262071689873</v>
      </c>
      <c r="I52" s="24"/>
      <c r="J52" s="9">
        <v>6.5208860376277302</v>
      </c>
      <c r="K52" s="9">
        <v>6.6579181961056655</v>
      </c>
      <c r="L52" s="22">
        <v>276.59001002062251</v>
      </c>
      <c r="M52" s="22">
        <v>282.40236832099055</v>
      </c>
      <c r="N52" s="22">
        <v>601.60727624120557</v>
      </c>
    </row>
    <row r="53" spans="2:32" x14ac:dyDescent="0.35">
      <c r="B53" s="37">
        <v>49</v>
      </c>
      <c r="D53" s="9">
        <v>7.0584217003335104</v>
      </c>
      <c r="E53" s="9">
        <v>7.2872303765593749</v>
      </c>
      <c r="F53" s="9">
        <v>293.28012889491526</v>
      </c>
      <c r="G53" s="9">
        <v>302.78721715129217</v>
      </c>
      <c r="H53" s="9">
        <v>1004.1160904988679</v>
      </c>
      <c r="I53" s="24"/>
      <c r="J53" s="9">
        <v>6.6567378300783098</v>
      </c>
      <c r="K53" s="9">
        <v>6.7966248251912038</v>
      </c>
      <c r="L53" s="22">
        <v>276.59001002062251</v>
      </c>
      <c r="M53" s="22">
        <v>282.40236832099066</v>
      </c>
      <c r="N53" s="22">
        <v>614.14076116289709</v>
      </c>
    </row>
    <row r="54" spans="2:32" x14ac:dyDescent="0.35">
      <c r="B54" s="37">
        <v>50</v>
      </c>
      <c r="D54" s="9">
        <v>7.1844690489281318</v>
      </c>
      <c r="E54" s="9">
        <v>7.4179772104671438</v>
      </c>
      <c r="F54" s="9">
        <v>292.54709568278986</v>
      </c>
      <c r="G54" s="9">
        <v>302.05540228293557</v>
      </c>
      <c r="H54" s="9">
        <v>1024.7395602808367</v>
      </c>
      <c r="I54" s="24"/>
      <c r="J54" s="9">
        <v>6.7925896225288875</v>
      </c>
      <c r="K54" s="9">
        <v>6.9353314542767368</v>
      </c>
      <c r="L54" s="22">
        <v>276.59001002062251</v>
      </c>
      <c r="M54" s="22">
        <v>282.40236832099055</v>
      </c>
      <c r="N54" s="22">
        <v>626.67424608458987</v>
      </c>
      <c r="AD54" s="26"/>
    </row>
    <row r="55" spans="2:32" x14ac:dyDescent="0.35">
      <c r="B55" s="37">
        <v>51</v>
      </c>
      <c r="D55" s="9">
        <v>7.3105144038288774</v>
      </c>
      <c r="E55" s="9">
        <v>7.5487220506810386</v>
      </c>
      <c r="F55" s="9">
        <v>291.84272928097306</v>
      </c>
      <c r="G55" s="9">
        <v>301.35220644670062</v>
      </c>
      <c r="H55" s="9">
        <v>1045.363030062804</v>
      </c>
      <c r="I55" s="24"/>
      <c r="J55" s="9">
        <v>6.928441414979468</v>
      </c>
      <c r="K55" s="9">
        <v>7.0740380833622716</v>
      </c>
      <c r="L55" s="22">
        <v>276.59001002062257</v>
      </c>
      <c r="M55" s="22">
        <v>282.40236832099055</v>
      </c>
      <c r="N55" s="22">
        <v>639.20773100628139</v>
      </c>
    </row>
    <row r="56" spans="2:32" x14ac:dyDescent="0.35">
      <c r="B56" s="37">
        <v>52</v>
      </c>
      <c r="D56" s="9">
        <v>7.4365578159180021</v>
      </c>
      <c r="E56" s="9">
        <v>7.679464948083309</v>
      </c>
      <c r="F56" s="9">
        <v>291.16537782722946</v>
      </c>
      <c r="G56" s="9">
        <v>300.67598053678557</v>
      </c>
      <c r="H56" s="9">
        <v>1065.9864998447747</v>
      </c>
      <c r="I56" s="24"/>
      <c r="J56" s="9">
        <v>7.0642932074300466</v>
      </c>
      <c r="K56" s="9">
        <v>7.2127447124478081</v>
      </c>
      <c r="L56" s="22">
        <v>276.59001002062269</v>
      </c>
      <c r="M56" s="22">
        <v>282.40236832099066</v>
      </c>
      <c r="N56" s="22">
        <v>651.74121592797292</v>
      </c>
    </row>
    <row r="57" spans="2:32" x14ac:dyDescent="0.35">
      <c r="B57" s="37">
        <v>53</v>
      </c>
      <c r="D57" s="9">
        <v>7.5625993336334458</v>
      </c>
      <c r="E57" s="9">
        <v>7.8102059511119037</v>
      </c>
      <c r="F57" s="9">
        <v>290.51351403427424</v>
      </c>
      <c r="G57" s="9">
        <v>300.02519981430709</v>
      </c>
      <c r="H57" s="9">
        <v>1086.6099696267424</v>
      </c>
      <c r="I57" s="24"/>
      <c r="J57" s="9">
        <v>7.20014499988062</v>
      </c>
      <c r="K57" s="9">
        <v>7.3514513415333429</v>
      </c>
      <c r="L57" s="22">
        <v>276.59001002062251</v>
      </c>
      <c r="M57" s="22">
        <v>282.40236832099072</v>
      </c>
      <c r="N57" s="22">
        <v>664.27470084966444</v>
      </c>
      <c r="P57" s="28"/>
    </row>
    <row r="58" spans="2:32" x14ac:dyDescent="0.35">
      <c r="B58" s="37">
        <v>54</v>
      </c>
      <c r="D58" s="9">
        <v>7.6886390031301284</v>
      </c>
      <c r="E58" s="9">
        <v>7.9409451059217382</v>
      </c>
      <c r="F58" s="9">
        <v>289.88572366113726</v>
      </c>
      <c r="G58" s="9">
        <v>299.3984523979255</v>
      </c>
      <c r="H58" s="9">
        <v>1107.2334394087095</v>
      </c>
      <c r="I58" s="24"/>
      <c r="J58" s="9">
        <v>7.3359967923312022</v>
      </c>
      <c r="K58" s="9">
        <v>7.490157970618875</v>
      </c>
      <c r="L58" s="22">
        <v>276.59001002062263</v>
      </c>
      <c r="M58" s="22">
        <v>282.40236832099049</v>
      </c>
      <c r="N58" s="22">
        <v>676.80818577135597</v>
      </c>
    </row>
    <row r="59" spans="2:32" x14ac:dyDescent="0.35">
      <c r="B59" s="37">
        <v>55</v>
      </c>
      <c r="D59" s="9">
        <v>7.8146768684278198</v>
      </c>
      <c r="E59" s="9">
        <v>8.0716824565325833</v>
      </c>
      <c r="F59" s="9">
        <v>289.28069524169911</v>
      </c>
      <c r="G59" s="9">
        <v>298.79442900954263</v>
      </c>
      <c r="H59" s="9">
        <v>1127.85690919068</v>
      </c>
      <c r="I59" s="24"/>
      <c r="J59" s="9">
        <v>7.4718485847817773</v>
      </c>
      <c r="K59" s="9">
        <v>7.6288645997044089</v>
      </c>
      <c r="L59" s="22">
        <v>276.59001002062257</v>
      </c>
      <c r="M59" s="22">
        <v>282.40236832099049</v>
      </c>
      <c r="N59" s="22">
        <v>689.34167069304897</v>
      </c>
    </row>
    <row r="60" spans="2:32" x14ac:dyDescent="0.35">
      <c r="B60" s="37">
        <v>56</v>
      </c>
      <c r="D60" s="9">
        <v>7.9407129715469207</v>
      </c>
      <c r="E60" s="9">
        <v>8.2024180449648281</v>
      </c>
      <c r="F60" s="9">
        <v>288.69721091330121</v>
      </c>
      <c r="G60" s="9">
        <v>298.21191381823343</v>
      </c>
      <c r="H60" s="9">
        <v>1148.4803789726479</v>
      </c>
      <c r="I60" s="24"/>
      <c r="J60" s="9">
        <v>7.6077003772323577</v>
      </c>
      <c r="K60" s="9">
        <v>7.7675712287899454</v>
      </c>
      <c r="L60" s="22">
        <v>276.59001002062263</v>
      </c>
      <c r="M60" s="22">
        <v>282.40236832099055</v>
      </c>
      <c r="N60" s="22">
        <v>701.87515561474038</v>
      </c>
      <c r="AE60" s="26"/>
      <c r="AF60" s="26"/>
    </row>
    <row r="61" spans="2:32" x14ac:dyDescent="0.35">
      <c r="B61" s="37">
        <v>57</v>
      </c>
      <c r="D61" s="9">
        <v>8.0667473526333033</v>
      </c>
      <c r="E61" s="9">
        <v>8.3331519113643608</v>
      </c>
      <c r="F61" s="9">
        <v>288.13413821037562</v>
      </c>
      <c r="G61" s="9">
        <v>297.6497762475866</v>
      </c>
      <c r="H61" s="9">
        <v>1169.1038487546152</v>
      </c>
      <c r="I61" s="24"/>
      <c r="J61" s="9">
        <v>7.7435521696829337</v>
      </c>
      <c r="K61" s="9">
        <v>7.9062778578754802</v>
      </c>
      <c r="L61" s="22">
        <v>276.59001002062263</v>
      </c>
      <c r="M61" s="22">
        <v>282.4023683209906</v>
      </c>
      <c r="N61" s="22">
        <v>714.40864053643179</v>
      </c>
    </row>
    <row r="62" spans="2:32" x14ac:dyDescent="0.35">
      <c r="B62" s="37">
        <v>58</v>
      </c>
      <c r="D62" s="9">
        <v>8.1927800500733863</v>
      </c>
      <c r="E62" s="9">
        <v>8.4638840941175904</v>
      </c>
      <c r="F62" s="9">
        <v>287.590422706666</v>
      </c>
      <c r="G62" s="9">
        <v>297.10696363021503</v>
      </c>
      <c r="H62" s="9">
        <v>1189.7273185365857</v>
      </c>
      <c r="I62" s="24"/>
      <c r="J62" s="9">
        <v>7.8794039621335097</v>
      </c>
      <c r="K62" s="9">
        <v>8.044984486961015</v>
      </c>
      <c r="L62" s="22">
        <v>276.59001002062263</v>
      </c>
      <c r="M62" s="22">
        <v>282.40236832099072</v>
      </c>
      <c r="N62" s="22">
        <v>726.94212545812297</v>
      </c>
    </row>
    <row r="63" spans="2:32" x14ac:dyDescent="0.35">
      <c r="B63" s="37">
        <v>59</v>
      </c>
      <c r="D63" s="9">
        <v>8.3188111006001861</v>
      </c>
      <c r="E63" s="9">
        <v>8.5946146299575403</v>
      </c>
      <c r="F63" s="9">
        <v>287.06508140538625</v>
      </c>
      <c r="G63" s="9">
        <v>296.58249460895678</v>
      </c>
      <c r="H63" s="9">
        <v>1210.3507883185528</v>
      </c>
      <c r="I63" s="24"/>
      <c r="J63" s="9">
        <v>8.0152557545840892</v>
      </c>
      <c r="K63" s="9">
        <v>8.1836911160465462</v>
      </c>
      <c r="L63" s="22">
        <v>276.59001002062257</v>
      </c>
      <c r="M63" s="22">
        <v>282.40236832099049</v>
      </c>
      <c r="N63" s="22">
        <v>739.47561037981438</v>
      </c>
    </row>
    <row r="64" spans="2:32" x14ac:dyDescent="0.35">
      <c r="B64" s="37">
        <v>60</v>
      </c>
      <c r="D64" s="9">
        <v>8.4455672736360956</v>
      </c>
      <c r="E64" s="9">
        <v>8.7261418301570561</v>
      </c>
      <c r="F64" s="9">
        <v>286.58185692748719</v>
      </c>
      <c r="G64" s="9">
        <v>296.10254095132842</v>
      </c>
      <c r="H64" s="9">
        <v>1231.288216139043</v>
      </c>
      <c r="I64" s="24"/>
      <c r="J64" s="9">
        <v>8.1511075470346679</v>
      </c>
      <c r="K64" s="9">
        <v>8.3223977451320845</v>
      </c>
      <c r="L64" s="22">
        <v>276.59001002062269</v>
      </c>
      <c r="M64" s="22">
        <v>282.4023683209906</v>
      </c>
      <c r="N64" s="22">
        <v>752.00909530150784</v>
      </c>
    </row>
    <row r="65" spans="2:29" x14ac:dyDescent="0.35">
      <c r="B65" s="37">
        <v>61</v>
      </c>
      <c r="D65" s="9">
        <v>8.5723218606051041</v>
      </c>
      <c r="E65" s="9">
        <v>8.857667444289671</v>
      </c>
      <c r="F65" s="9">
        <v>286.11442293767146</v>
      </c>
      <c r="G65" s="9">
        <v>295.63827054177443</v>
      </c>
      <c r="H65" s="9">
        <v>1252.2256439595326</v>
      </c>
      <c r="I65" s="24"/>
      <c r="J65" s="9">
        <v>8.2869593394852448</v>
      </c>
      <c r="K65" s="9">
        <v>8.4611043742176157</v>
      </c>
      <c r="L65" s="22">
        <v>276.59001002062257</v>
      </c>
      <c r="M65" s="22">
        <v>282.40236832099055</v>
      </c>
      <c r="N65" s="22">
        <v>764.54258022319937</v>
      </c>
    </row>
    <row r="66" spans="2:29" x14ac:dyDescent="0.35">
      <c r="B66" s="37">
        <v>62</v>
      </c>
      <c r="D66" s="9">
        <v>8.6990748938394553</v>
      </c>
      <c r="E66" s="9">
        <v>8.9891915046876161</v>
      </c>
      <c r="F66" s="9">
        <v>285.66201644179694</v>
      </c>
      <c r="G66" s="9">
        <v>295.18892557518495</v>
      </c>
      <c r="H66" s="9">
        <v>1273.1630717800263</v>
      </c>
      <c r="I66" s="24"/>
      <c r="J66" s="9">
        <v>8.4228111319358216</v>
      </c>
      <c r="K66" s="9">
        <v>8.5998110033031541</v>
      </c>
      <c r="L66" s="22">
        <v>276.59001002062251</v>
      </c>
      <c r="M66" s="22">
        <v>282.40236832099049</v>
      </c>
      <c r="N66" s="22">
        <v>777.07606514489055</v>
      </c>
    </row>
    <row r="67" spans="2:29" x14ac:dyDescent="0.35">
      <c r="B67" s="37">
        <v>63</v>
      </c>
      <c r="D67" s="9">
        <v>8.8258264043685699</v>
      </c>
      <c r="E67" s="9">
        <v>9.1207140423803352</v>
      </c>
      <c r="F67" s="9">
        <v>285.22392284769074</v>
      </c>
      <c r="G67" s="9">
        <v>294.75379631895834</v>
      </c>
      <c r="H67" s="9">
        <v>1294.1004996005154</v>
      </c>
      <c r="I67" s="24"/>
      <c r="J67" s="9">
        <v>8.5586629243864003</v>
      </c>
      <c r="K67" s="9">
        <v>8.7385176323886906</v>
      </c>
      <c r="L67" s="22">
        <v>276.59001002062251</v>
      </c>
      <c r="M67" s="22">
        <v>282.4023683209906</v>
      </c>
      <c r="N67" s="22">
        <v>789.60955006658185</v>
      </c>
    </row>
    <row r="68" spans="2:29" x14ac:dyDescent="0.35">
      <c r="B68" s="37">
        <v>64</v>
      </c>
      <c r="D68" s="9">
        <v>8.952576421991397</v>
      </c>
      <c r="E68" s="9">
        <v>9.2522350871667669</v>
      </c>
      <c r="F68" s="9">
        <v>284.79947218604713</v>
      </c>
      <c r="G68" s="9">
        <v>294.33221735963565</v>
      </c>
      <c r="H68" s="9">
        <v>1315.0379274210054</v>
      </c>
      <c r="I68" s="24"/>
      <c r="J68" s="9">
        <v>8.694514716836979</v>
      </c>
      <c r="K68" s="9">
        <v>8.8772242614742236</v>
      </c>
      <c r="L68" s="22">
        <v>276.59001002062269</v>
      </c>
      <c r="M68" s="22">
        <v>282.4023683209906</v>
      </c>
      <c r="N68" s="22">
        <v>802.14303498827508</v>
      </c>
    </row>
    <row r="69" spans="2:29" x14ac:dyDescent="0.35">
      <c r="B69" s="37">
        <v>65</v>
      </c>
      <c r="D69" s="9">
        <v>9.0793249753436314</v>
      </c>
      <c r="E69" s="9">
        <v>9.3837546676826094</v>
      </c>
      <c r="F69" s="9">
        <v>284.38803568000424</v>
      </c>
      <c r="G69" s="9">
        <v>293.92356419584223</v>
      </c>
      <c r="H69" s="9">
        <v>1335.9753552414957</v>
      </c>
      <c r="I69" s="24"/>
      <c r="J69" s="9">
        <v>8.8303665092875558</v>
      </c>
      <c r="K69" s="9">
        <v>9.0159308905597584</v>
      </c>
      <c r="L69" s="22">
        <v>276.59001002062257</v>
      </c>
      <c r="M69" s="22">
        <v>282.4023683209906</v>
      </c>
      <c r="N69" s="22">
        <v>814.67651990996637</v>
      </c>
    </row>
    <row r="70" spans="2:29" x14ac:dyDescent="0.35">
      <c r="B70" s="37">
        <v>66</v>
      </c>
      <c r="D70" s="9">
        <v>9.2060720919603405</v>
      </c>
      <c r="E70" s="9">
        <v>9.5152728114629141</v>
      </c>
      <c r="F70" s="9">
        <v>283.98902262643713</v>
      </c>
      <c r="G70" s="9">
        <v>293.52725014081983</v>
      </c>
      <c r="H70" s="9">
        <v>1356.9127830619857</v>
      </c>
      <c r="I70" s="24"/>
      <c r="J70" s="9">
        <v>8.9662183017381381</v>
      </c>
      <c r="K70" s="9">
        <v>9.1546375196452949</v>
      </c>
      <c r="L70" s="22">
        <v>276.5900100206228</v>
      </c>
      <c r="M70" s="22">
        <v>282.40236832099072</v>
      </c>
      <c r="N70" s="22">
        <v>827.21000483165801</v>
      </c>
    </row>
    <row r="71" spans="2:29" x14ac:dyDescent="0.35">
      <c r="B71" s="37">
        <v>67</v>
      </c>
      <c r="D71" s="9">
        <v>9.3328177983342613</v>
      </c>
      <c r="E71" s="9">
        <v>9.6467895450004395</v>
      </c>
      <c r="F71" s="9">
        <v>283.60187755640465</v>
      </c>
      <c r="G71" s="9">
        <v>293.14272350221154</v>
      </c>
      <c r="H71" s="9">
        <v>1377.850210882475</v>
      </c>
      <c r="I71" s="24"/>
      <c r="J71" s="9">
        <v>9.1020700941887132</v>
      </c>
      <c r="K71" s="9">
        <v>9.2933441487308333</v>
      </c>
      <c r="L71" s="22">
        <v>276.59001002062274</v>
      </c>
      <c r="M71" s="22">
        <v>282.40236832099089</v>
      </c>
      <c r="N71" s="22">
        <v>839.74348975334931</v>
      </c>
    </row>
    <row r="72" spans="2:29" x14ac:dyDescent="0.35">
      <c r="B72" s="37">
        <v>68</v>
      </c>
      <c r="D72" s="9">
        <v>9.4595621199702489</v>
      </c>
      <c r="E72" s="9">
        <v>9.7783048938000316</v>
      </c>
      <c r="F72" s="9">
        <v>283.22607764603157</v>
      </c>
      <c r="G72" s="9">
        <v>292.7694650105737</v>
      </c>
      <c r="H72" s="9">
        <v>1398.7876387029685</v>
      </c>
      <c r="I72" s="24"/>
      <c r="J72" s="9">
        <v>9.2379218866392936</v>
      </c>
      <c r="K72" s="9">
        <v>9.4320507778163662</v>
      </c>
      <c r="L72" s="22">
        <v>276.59001002062274</v>
      </c>
      <c r="M72" s="22">
        <v>282.40236832099077</v>
      </c>
      <c r="N72" s="22">
        <v>852.27697467504083</v>
      </c>
      <c r="R72" s="29"/>
      <c r="S72" s="29"/>
      <c r="T72" s="29"/>
      <c r="U72" s="29"/>
      <c r="V72" s="29"/>
      <c r="W72" s="29"/>
      <c r="X72" s="29"/>
      <c r="Y72" s="29"/>
      <c r="Z72" s="29"/>
      <c r="AA72" s="29"/>
    </row>
    <row r="73" spans="2:29" x14ac:dyDescent="0.35">
      <c r="B73" s="37">
        <v>69</v>
      </c>
      <c r="D73" s="9">
        <v>9.5863050814360804</v>
      </c>
      <c r="E73" s="9">
        <v>9.9098188824294606</v>
      </c>
      <c r="F73" s="9">
        <v>282.861130352423</v>
      </c>
      <c r="G73" s="9">
        <v>292.40698547138896</v>
      </c>
      <c r="H73" s="9">
        <v>1419.7250665234587</v>
      </c>
      <c r="I73" s="24"/>
      <c r="J73" s="9">
        <v>9.3737736790898705</v>
      </c>
      <c r="K73" s="9">
        <v>9.5707574069018939</v>
      </c>
      <c r="L73" s="22">
        <v>276.59001002062269</v>
      </c>
      <c r="M73" s="22">
        <v>282.40236832099049</v>
      </c>
      <c r="N73" s="22">
        <v>864.81045959673395</v>
      </c>
      <c r="V73" s="29"/>
      <c r="W73" s="29"/>
      <c r="X73" s="29"/>
      <c r="Y73" s="29"/>
      <c r="Z73" s="29"/>
      <c r="AA73" s="29"/>
    </row>
    <row r="74" spans="2:29" x14ac:dyDescent="0.35">
      <c r="B74" s="37">
        <v>70</v>
      </c>
      <c r="D74" s="9">
        <v>9.7130467064099406</v>
      </c>
      <c r="E74" s="9">
        <v>10.041331534566934</v>
      </c>
      <c r="F74" s="9">
        <v>282.50657125211848</v>
      </c>
      <c r="G74" s="9">
        <v>292.0548236182396</v>
      </c>
      <c r="H74" s="9">
        <v>1440.6624943439488</v>
      </c>
      <c r="I74" s="24"/>
      <c r="J74" s="9">
        <v>9.5096254715404438</v>
      </c>
      <c r="K74" s="9">
        <v>9.7094640359874411</v>
      </c>
      <c r="L74" s="22">
        <v>276.59001002062263</v>
      </c>
      <c r="M74" s="22">
        <v>282.40236832099089</v>
      </c>
      <c r="N74" s="22">
        <v>877.34394451842525</v>
      </c>
      <c r="V74" s="29"/>
      <c r="W74" s="29"/>
      <c r="X74" s="29"/>
      <c r="Y74" s="29"/>
      <c r="Z74" s="29"/>
      <c r="AA74" s="29"/>
    </row>
    <row r="75" spans="2:29" x14ac:dyDescent="0.35">
      <c r="B75" s="37">
        <v>71</v>
      </c>
      <c r="D75" s="9">
        <v>9.8397870177249107</v>
      </c>
      <c r="E75" s="9">
        <v>10.172842873045504</v>
      </c>
      <c r="F75" s="9">
        <v>282.16196206212516</v>
      </c>
      <c r="G75" s="9">
        <v>291.71254414731203</v>
      </c>
      <c r="H75" s="9">
        <v>1461.5999221644381</v>
      </c>
      <c r="I75" s="24"/>
      <c r="J75" s="9">
        <v>9.6454772639910225</v>
      </c>
      <c r="K75" s="9">
        <v>9.8481706650729688</v>
      </c>
      <c r="L75" s="22">
        <v>276.59001002062263</v>
      </c>
      <c r="M75" s="22">
        <v>282.40236832099072</v>
      </c>
      <c r="N75" s="22">
        <v>889.87742944011711</v>
      </c>
      <c r="O75" s="28"/>
      <c r="V75" s="29"/>
      <c r="W75" s="29"/>
      <c r="X75" s="29"/>
      <c r="Y75" s="29"/>
      <c r="Z75" s="29"/>
      <c r="AA75" s="29"/>
    </row>
    <row r="76" spans="2:29" x14ac:dyDescent="0.35">
      <c r="B76" s="37">
        <v>72</v>
      </c>
      <c r="D76" s="9">
        <v>9.9665260374105795</v>
      </c>
      <c r="E76" s="9">
        <v>10.304352919894768</v>
      </c>
      <c r="F76" s="9">
        <v>281.82688882578509</v>
      </c>
      <c r="G76" s="9">
        <v>291.37973591561911</v>
      </c>
      <c r="H76" s="9">
        <v>1482.5373499849281</v>
      </c>
      <c r="I76" s="24"/>
      <c r="J76" s="9">
        <v>9.7813290564416047</v>
      </c>
      <c r="K76" s="9">
        <v>9.9868772941585018</v>
      </c>
      <c r="L76" s="22">
        <v>276.59001002062274</v>
      </c>
      <c r="M76" s="22">
        <v>282.4023683209906</v>
      </c>
      <c r="N76" s="22">
        <v>902.41091436180852</v>
      </c>
      <c r="V76" s="29"/>
      <c r="W76" s="29"/>
      <c r="X76" s="29"/>
      <c r="Y76" s="29"/>
      <c r="Z76" s="29"/>
      <c r="AA76" s="29"/>
    </row>
    <row r="77" spans="2:29" x14ac:dyDescent="0.35">
      <c r="B77" s="37">
        <v>73</v>
      </c>
      <c r="D77" s="9">
        <v>10.093263786732068</v>
      </c>
      <c r="E77" s="9">
        <v>10.435861696379867</v>
      </c>
      <c r="F77" s="9">
        <v>281.50096024767583</v>
      </c>
      <c r="G77" s="9">
        <v>291.05601028723561</v>
      </c>
      <c r="H77" s="9">
        <v>1503.4747778054182</v>
      </c>
      <c r="I77" s="24"/>
      <c r="J77" s="9">
        <v>9.9171808488921798</v>
      </c>
      <c r="K77" s="9">
        <v>10.125583923244038</v>
      </c>
      <c r="L77" s="22">
        <v>276.59001002062257</v>
      </c>
      <c r="M77" s="22">
        <v>282.4023683209906</v>
      </c>
      <c r="N77" s="22">
        <v>914.94439928349959</v>
      </c>
      <c r="V77" s="29"/>
      <c r="W77" s="29"/>
      <c r="X77" s="29"/>
      <c r="Y77" s="29"/>
      <c r="Z77" s="29"/>
      <c r="AA77" s="29"/>
    </row>
    <row r="78" spans="2:29" x14ac:dyDescent="0.35">
      <c r="B78" s="37">
        <v>74</v>
      </c>
      <c r="D78" s="9">
        <v>10.220000286226711</v>
      </c>
      <c r="E78" s="9">
        <v>10.567369223038112</v>
      </c>
      <c r="F78" s="9">
        <v>281.18380616345553</v>
      </c>
      <c r="G78" s="9">
        <v>290.7409996135591</v>
      </c>
      <c r="H78" s="9">
        <v>1524.4122056259107</v>
      </c>
      <c r="I78" s="24"/>
      <c r="J78" s="9">
        <v>10.05303264134276</v>
      </c>
      <c r="K78" s="9">
        <v>10.264290552329573</v>
      </c>
      <c r="L78" s="22">
        <v>276.59001002062286</v>
      </c>
      <c r="M78" s="22">
        <v>282.40236832099077</v>
      </c>
      <c r="N78" s="22">
        <v>927.47788420519259</v>
      </c>
      <c r="V78" s="29"/>
      <c r="W78" s="29"/>
      <c r="X78" s="29"/>
      <c r="Y78" s="29"/>
      <c r="Z78" s="29"/>
      <c r="AA78" s="29"/>
    </row>
    <row r="79" spans="2:29" x14ac:dyDescent="0.35">
      <c r="B79" s="37">
        <v>75</v>
      </c>
      <c r="D79" s="9">
        <v>10.346735555738393</v>
      </c>
      <c r="E79" s="9">
        <v>10.698875519713395</v>
      </c>
      <c r="F79" s="9">
        <v>280.87507613205514</v>
      </c>
      <c r="G79" s="9">
        <v>290.43435583508796</v>
      </c>
      <c r="H79" s="9">
        <v>1545.3496334464005</v>
      </c>
      <c r="I79" s="24"/>
      <c r="J79" s="9">
        <v>10.188884433793342</v>
      </c>
      <c r="K79" s="9">
        <v>10.402997181415111</v>
      </c>
      <c r="L79" s="22">
        <v>276.5900100206228</v>
      </c>
      <c r="M79" s="22">
        <v>282.40236832099072</v>
      </c>
      <c r="N79" s="22">
        <v>940.01136912688389</v>
      </c>
      <c r="V79" s="29"/>
      <c r="W79" s="29"/>
      <c r="X79" s="29"/>
      <c r="Y79" s="29"/>
      <c r="Z79" s="29"/>
      <c r="AA79" s="29"/>
      <c r="AB79" s="29"/>
      <c r="AC79" s="29"/>
    </row>
    <row r="80" spans="2:29" x14ac:dyDescent="0.35">
      <c r="B80" s="37">
        <v>76</v>
      </c>
      <c r="D80" s="9">
        <v>10.473469614449945</v>
      </c>
      <c r="E80" s="9">
        <v>10.830380605588555</v>
      </c>
      <c r="F80" s="9">
        <v>280.57443813896435</v>
      </c>
      <c r="G80" s="9">
        <v>290.13574919353374</v>
      </c>
      <c r="H80" s="9">
        <v>1566.2870612668905</v>
      </c>
      <c r="I80" s="24"/>
      <c r="J80" s="9">
        <v>10.324736226243914</v>
      </c>
      <c r="K80" s="9">
        <v>10.54170381050065</v>
      </c>
      <c r="L80" s="22">
        <v>276.59001002062269</v>
      </c>
      <c r="M80" s="22">
        <v>282.40236832099089</v>
      </c>
      <c r="N80" s="22">
        <v>952.54485404857564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35">
      <c r="B81" s="37">
        <v>77</v>
      </c>
      <c r="D81" s="9">
        <v>10.60020248091355</v>
      </c>
      <c r="E81" s="9">
        <v>10.961884499215758</v>
      </c>
      <c r="F81" s="9">
        <v>280.2815774005042</v>
      </c>
      <c r="G81" s="9">
        <v>289.84486704423227</v>
      </c>
      <c r="H81" s="9">
        <v>1587.2244890873803</v>
      </c>
      <c r="I81" s="24"/>
      <c r="J81" s="9">
        <v>10.460588018694491</v>
      </c>
      <c r="K81" s="9">
        <v>10.680410439586179</v>
      </c>
      <c r="L81" s="22">
        <v>276.59001002062257</v>
      </c>
      <c r="M81" s="22">
        <v>282.4023683209906</v>
      </c>
      <c r="N81" s="22">
        <v>965.07833897026717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35">
      <c r="B82" s="37">
        <v>78</v>
      </c>
      <c r="D82" s="9">
        <v>10.726934173079369</v>
      </c>
      <c r="E82" s="9">
        <v>11.093387218545177</v>
      </c>
      <c r="F82" s="9">
        <v>279.99619526003505</v>
      </c>
      <c r="G82" s="9">
        <v>289.56141275986647</v>
      </c>
      <c r="H82" s="9">
        <v>1608.1619169078706</v>
      </c>
      <c r="I82" s="24"/>
      <c r="J82" s="9">
        <v>10.596439811145069</v>
      </c>
      <c r="K82" s="9">
        <v>10.81911706867171</v>
      </c>
      <c r="L82" s="22">
        <v>276.5900100206228</v>
      </c>
      <c r="M82" s="22">
        <v>282.40236832099072</v>
      </c>
      <c r="N82" s="22">
        <v>977.61182389195858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35">
      <c r="B83" s="37">
        <v>79</v>
      </c>
      <c r="D83" s="9">
        <v>10.853664708322597</v>
      </c>
      <c r="E83" s="9">
        <v>11.224888780952009</v>
      </c>
      <c r="F83" s="9">
        <v>279.71800816795349</v>
      </c>
      <c r="G83" s="9">
        <v>289.28510471740481</v>
      </c>
      <c r="H83" s="9">
        <v>1629.0993447283602</v>
      </c>
      <c r="I83" s="24"/>
      <c r="J83" s="9">
        <v>10.732291603595652</v>
      </c>
      <c r="K83" s="9">
        <v>10.957823697757252</v>
      </c>
      <c r="L83" s="22">
        <v>276.5900100206228</v>
      </c>
      <c r="M83" s="22">
        <v>282.40236832099077</v>
      </c>
      <c r="N83" s="22">
        <v>990.14530881365181</v>
      </c>
      <c r="AB83" s="29"/>
      <c r="AC83" s="29"/>
    </row>
    <row r="84" spans="2:29" x14ac:dyDescent="0.35">
      <c r="B84" s="37">
        <v>80</v>
      </c>
      <c r="D84" s="9">
        <v>10.980394103468868</v>
      </c>
      <c r="E84" s="9">
        <v>11.356389203261884</v>
      </c>
      <c r="F84" s="9">
        <v>279.44674673815121</v>
      </c>
      <c r="G84" s="9">
        <v>289.0156753609819</v>
      </c>
      <c r="H84" s="9">
        <v>1650.0367725488541</v>
      </c>
      <c r="I84" s="24"/>
      <c r="J84" s="9">
        <v>10.868143396046229</v>
      </c>
      <c r="K84" s="9">
        <v>11.096530326842782</v>
      </c>
      <c r="L84" s="22">
        <v>276.59001002062274</v>
      </c>
      <c r="M84" s="22">
        <v>282.4023683209906</v>
      </c>
      <c r="N84" s="22">
        <v>1002.6787937353431</v>
      </c>
      <c r="AB84" s="29"/>
      <c r="AC84" s="29"/>
    </row>
    <row r="85" spans="2:29" x14ac:dyDescent="0.35">
      <c r="B85" s="37">
        <v>81</v>
      </c>
      <c r="D85" s="9">
        <v>11.107122374818308</v>
      </c>
      <c r="E85" s="9">
        <v>11.487888501774929</v>
      </c>
      <c r="F85" s="9">
        <v>279.18215487432832</v>
      </c>
      <c r="G85" s="9">
        <v>288.75287033415867</v>
      </c>
      <c r="H85" s="9">
        <v>1670.9742003693432</v>
      </c>
      <c r="I85" s="24"/>
      <c r="J85" s="9">
        <v>11.003995188496802</v>
      </c>
      <c r="K85" s="9">
        <v>11.235236955928318</v>
      </c>
      <c r="L85" s="22">
        <v>276.59001002062263</v>
      </c>
      <c r="M85" s="22">
        <v>282.40236832099066</v>
      </c>
      <c r="N85" s="22">
        <v>1015.2122786570349</v>
      </c>
      <c r="AB85" s="29"/>
      <c r="AC85" s="29"/>
    </row>
    <row r="86" spans="2:29" x14ac:dyDescent="0.35">
      <c r="B86" s="37">
        <v>82</v>
      </c>
      <c r="D86" s="9">
        <v>11.233849538168252</v>
      </c>
      <c r="E86" s="9">
        <v>11.619386692288474</v>
      </c>
      <c r="F86" s="9">
        <v>278.92398896020353</v>
      </c>
      <c r="G86" s="9">
        <v>288.49644767564325</v>
      </c>
      <c r="H86" s="9">
        <v>1691.9116281898332</v>
      </c>
      <c r="I86" s="24"/>
      <c r="J86" s="9">
        <v>11.139846980947384</v>
      </c>
      <c r="K86" s="9">
        <v>11.373943585013851</v>
      </c>
      <c r="L86" s="22">
        <v>276.5900100206228</v>
      </c>
      <c r="M86" s="22">
        <v>282.40236832099066</v>
      </c>
      <c r="N86" s="22">
        <v>1027.7457635787264</v>
      </c>
      <c r="AB86" s="29"/>
      <c r="AC86" s="29"/>
    </row>
    <row r="87" spans="2:29" x14ac:dyDescent="0.35">
      <c r="B87" s="37">
        <v>83</v>
      </c>
      <c r="D87" s="9">
        <v>11.360575608834635</v>
      </c>
      <c r="E87" s="9">
        <v>11.750883790118467</v>
      </c>
      <c r="F87" s="9">
        <v>278.67201710823076</v>
      </c>
      <c r="G87" s="9">
        <v>288.24617707312075</v>
      </c>
      <c r="H87" s="9">
        <v>1712.8490560103235</v>
      </c>
      <c r="I87" s="24"/>
      <c r="J87" s="9">
        <v>11.275698773397957</v>
      </c>
      <c r="K87" s="9">
        <v>11.512650214099381</v>
      </c>
      <c r="L87" s="22">
        <v>276.59001002062263</v>
      </c>
      <c r="M87" s="22">
        <v>282.40236832099049</v>
      </c>
      <c r="N87" s="22">
        <v>1040.2792485004177</v>
      </c>
      <c r="AB87" s="29"/>
      <c r="AC87" s="29"/>
    </row>
    <row r="88" spans="2:29" x14ac:dyDescent="0.35">
      <c r="B88" s="37">
        <v>84</v>
      </c>
      <c r="D88" s="9">
        <v>11.487300601672343</v>
      </c>
      <c r="E88" s="9">
        <v>11.88237981011978</v>
      </c>
      <c r="F88" s="9">
        <v>278.42601846195328</v>
      </c>
      <c r="G88" s="9">
        <v>288.00183917035412</v>
      </c>
      <c r="H88" s="9">
        <v>1733.786483830813</v>
      </c>
      <c r="I88" s="24"/>
      <c r="J88" s="9">
        <v>11.411550565848538</v>
      </c>
      <c r="K88" s="9">
        <v>11.651356843184921</v>
      </c>
      <c r="L88" s="22">
        <v>276.59001002062269</v>
      </c>
      <c r="M88" s="22">
        <v>282.4023683209906</v>
      </c>
      <c r="N88" s="22">
        <v>1052.8127334221103</v>
      </c>
      <c r="AB88" s="29"/>
      <c r="AC88" s="29"/>
    </row>
    <row r="89" spans="2:29" x14ac:dyDescent="0.35">
      <c r="B89" s="37">
        <v>85</v>
      </c>
      <c r="D89" s="9">
        <v>11.61402453109438</v>
      </c>
      <c r="E89" s="9">
        <v>12.01387476670542</v>
      </c>
      <c r="F89" s="9">
        <v>278.18578254757506</v>
      </c>
      <c r="G89" s="9">
        <v>287.76322492316888</v>
      </c>
      <c r="H89" s="9">
        <v>1754.7239116513031</v>
      </c>
      <c r="I89" s="24"/>
      <c r="J89" s="9">
        <v>11.547402358299118</v>
      </c>
      <c r="K89" s="9">
        <v>11.790063472270454</v>
      </c>
      <c r="L89" s="22">
        <v>276.5900100206228</v>
      </c>
      <c r="M89" s="22">
        <v>282.40236832099066</v>
      </c>
      <c r="N89" s="22">
        <v>1065.3462183438005</v>
      </c>
      <c r="AB89" s="29"/>
      <c r="AC89" s="29"/>
    </row>
    <row r="90" spans="2:29" x14ac:dyDescent="0.35">
      <c r="B90" s="37">
        <v>86</v>
      </c>
      <c r="D90" s="9">
        <v>11.740747411090064</v>
      </c>
      <c r="E90" s="9">
        <v>12.145368673864702</v>
      </c>
      <c r="F90" s="9">
        <v>277.95110867074845</v>
      </c>
      <c r="G90" s="9">
        <v>287.53013500034456</v>
      </c>
      <c r="H90" s="9">
        <v>1775.6613394717958</v>
      </c>
      <c r="I90" s="24"/>
      <c r="J90" s="9">
        <v>11.683254150749695</v>
      </c>
      <c r="K90" s="9">
        <v>11.928770101355985</v>
      </c>
      <c r="L90" s="22">
        <v>276.59001002062274</v>
      </c>
      <c r="M90" s="22">
        <v>282.40236832099055</v>
      </c>
      <c r="N90" s="22">
        <v>1077.8797032654932</v>
      </c>
    </row>
    <row r="91" spans="2:29" x14ac:dyDescent="0.35">
      <c r="B91" s="37">
        <v>87</v>
      </c>
      <c r="D91" s="9">
        <v>11.867469255242248</v>
      </c>
      <c r="E91" s="9">
        <v>12.276861545180488</v>
      </c>
      <c r="F91" s="9">
        <v>277.72180535494044</v>
      </c>
      <c r="G91" s="9">
        <v>287.30237922580318</v>
      </c>
      <c r="H91" s="9">
        <v>1796.5987672922854</v>
      </c>
      <c r="I91" s="24"/>
      <c r="J91" s="9">
        <v>11.819105943200269</v>
      </c>
      <c r="K91" s="9">
        <v>12.067476730441527</v>
      </c>
      <c r="L91" s="22">
        <v>276.59001002062263</v>
      </c>
      <c r="M91" s="22">
        <v>282.40236832099072</v>
      </c>
      <c r="N91" s="22">
        <v>1090.4131881871863</v>
      </c>
    </row>
    <row r="92" spans="2:29" x14ac:dyDescent="0.35">
      <c r="B92" s="37">
        <v>88</v>
      </c>
      <c r="D92" s="9">
        <v>11.994190076743685</v>
      </c>
      <c r="E92" s="9">
        <v>12.408353393845525</v>
      </c>
      <c r="F92" s="9">
        <v>277.49768981807108</v>
      </c>
      <c r="G92" s="9">
        <v>287.07977605880808</v>
      </c>
      <c r="H92" s="9">
        <v>1817.5361951127759</v>
      </c>
      <c r="I92" s="24"/>
      <c r="J92" s="9">
        <v>11.954957735650847</v>
      </c>
      <c r="K92" s="9">
        <v>12.206183359527065</v>
      </c>
      <c r="L92" s="22">
        <v>276.59001002062263</v>
      </c>
      <c r="M92" s="22">
        <v>282.40236832099077</v>
      </c>
      <c r="N92" s="22">
        <v>1102.9466731088758</v>
      </c>
    </row>
    <row r="93" spans="2:29" x14ac:dyDescent="0.35">
      <c r="B93" s="37">
        <v>89</v>
      </c>
      <c r="D93" s="9">
        <v>12.120909888412525</v>
      </c>
      <c r="E93" s="9">
        <v>12.539844232677959</v>
      </c>
      <c r="F93" s="9">
        <v>277.27858748441628</v>
      </c>
      <c r="G93" s="9">
        <v>286.86215210918749</v>
      </c>
      <c r="H93" s="9">
        <v>1838.4736229332655</v>
      </c>
      <c r="I93" s="24"/>
      <c r="J93" s="9">
        <v>12.090809528101431</v>
      </c>
      <c r="K93" s="9">
        <v>12.344889988612595</v>
      </c>
      <c r="L93" s="22">
        <v>276.5900100206228</v>
      </c>
      <c r="M93" s="22">
        <v>282.40236832099066</v>
      </c>
      <c r="N93" s="22">
        <v>1115.4801580305696</v>
      </c>
    </row>
    <row r="94" spans="2:29" x14ac:dyDescent="0.35">
      <c r="B94" s="37">
        <v>90</v>
      </c>
      <c r="D94" s="9">
        <v>12.247628702707029</v>
      </c>
      <c r="E94" s="9">
        <v>12.671334074136071</v>
      </c>
      <c r="F94" s="9">
        <v>277.06433152903128</v>
      </c>
      <c r="G94" s="9">
        <v>286.64934168485843</v>
      </c>
      <c r="H94" s="9">
        <v>1859.4110507537553</v>
      </c>
      <c r="I94" s="24"/>
      <c r="J94" s="9">
        <v>12.226661320552013</v>
      </c>
      <c r="K94" s="9">
        <v>12.483596617698129</v>
      </c>
      <c r="L94" s="22">
        <v>276.59001002062291</v>
      </c>
      <c r="M94" s="22">
        <v>282.40236832099066</v>
      </c>
      <c r="N94" s="22">
        <v>1128.0136429522618</v>
      </c>
    </row>
    <row r="95" spans="2:29" x14ac:dyDescent="0.35">
      <c r="B95" s="37">
        <v>91</v>
      </c>
      <c r="D95" s="9">
        <v>12.374346531739576</v>
      </c>
      <c r="E95" s="9">
        <v>12.802822930332228</v>
      </c>
      <c r="F95" s="9">
        <v>276.85476245219752</v>
      </c>
      <c r="G95" s="9">
        <v>286.44118636916738</v>
      </c>
      <c r="H95" s="9">
        <v>1880.3484785742451</v>
      </c>
      <c r="I95" s="24"/>
      <c r="J95" s="9">
        <v>12.362513113002583</v>
      </c>
      <c r="K95" s="9">
        <v>12.622303246783664</v>
      </c>
      <c r="L95" s="22">
        <v>276.59001002062269</v>
      </c>
      <c r="M95" s="22">
        <v>282.4023683209906</v>
      </c>
      <c r="N95" s="22">
        <v>1140.5471278739517</v>
      </c>
    </row>
    <row r="96" spans="2:29" x14ac:dyDescent="0.35">
      <c r="B96" s="37">
        <v>92</v>
      </c>
      <c r="D96" s="9">
        <v>12.501063387289967</v>
      </c>
      <c r="E96" s="9">
        <v>12.934310813046217</v>
      </c>
      <c r="F96" s="9">
        <v>276.64972768160709</v>
      </c>
      <c r="G96" s="9">
        <v>286.23753462578151</v>
      </c>
      <c r="H96" s="9">
        <v>1901.285906394739</v>
      </c>
      <c r="I96" s="24"/>
      <c r="J96" s="9">
        <v>12.49836490545316</v>
      </c>
      <c r="K96" s="9">
        <v>12.761009875869197</v>
      </c>
      <c r="L96" s="22">
        <v>276.59001002062269</v>
      </c>
      <c r="M96" s="22">
        <v>282.4023683209906</v>
      </c>
      <c r="N96" s="22">
        <v>1153.080612795645</v>
      </c>
    </row>
    <row r="97" spans="2:14" x14ac:dyDescent="0.35">
      <c r="B97" s="37">
        <v>93</v>
      </c>
      <c r="D97" s="9">
        <v>12.627779280818023</v>
      </c>
      <c r="E97" s="9">
        <v>13.065797733737881</v>
      </c>
      <c r="F97" s="9">
        <v>276.44908120019647</v>
      </c>
      <c r="G97" s="9">
        <v>286.03824142905518</v>
      </c>
      <c r="H97" s="9">
        <v>1922.2233342152274</v>
      </c>
      <c r="I97" s="24"/>
      <c r="J97" s="9">
        <v>12.634216697903735</v>
      </c>
      <c r="K97" s="9">
        <v>12.899716504954737</v>
      </c>
      <c r="L97" s="22">
        <v>276.59001002062263</v>
      </c>
      <c r="M97" s="22">
        <v>282.40236832099072</v>
      </c>
      <c r="N97" s="22">
        <v>1165.6140977173347</v>
      </c>
    </row>
    <row r="98" spans="2:14" x14ac:dyDescent="0.35">
      <c r="B98" s="37">
        <v>94</v>
      </c>
      <c r="D98" s="9">
        <v>12.754494223475682</v>
      </c>
      <c r="E98" s="9">
        <v>13.197283703559149</v>
      </c>
      <c r="F98" s="9">
        <v>276.25268319772601</v>
      </c>
      <c r="G98" s="9">
        <v>285.84316791797784</v>
      </c>
      <c r="H98" s="9">
        <v>1943.1607620357183</v>
      </c>
      <c r="I98" s="24"/>
      <c r="J98" s="9">
        <v>12.770068490354316</v>
      </c>
      <c r="K98" s="9">
        <v>13.03842313404027</v>
      </c>
      <c r="L98" s="22">
        <v>276.59001002062274</v>
      </c>
      <c r="M98" s="22">
        <v>282.40236832099077</v>
      </c>
      <c r="N98" s="22">
        <v>1178.1475826390274</v>
      </c>
    </row>
    <row r="99" spans="2:14" x14ac:dyDescent="0.35">
      <c r="B99" s="37">
        <v>95</v>
      </c>
      <c r="D99" s="9">
        <v>12.881208226118439</v>
      </c>
      <c r="E99" s="9">
        <v>13.328768733365497</v>
      </c>
      <c r="F99" s="9">
        <v>276.06039974434958</v>
      </c>
      <c r="G99" s="9">
        <v>285.65218107196483</v>
      </c>
      <c r="H99" s="9">
        <v>1964.0981898562088</v>
      </c>
      <c r="I99" s="24"/>
      <c r="J99" s="9">
        <v>12.905920282804898</v>
      </c>
      <c r="K99" s="9">
        <v>13.177129763125803</v>
      </c>
      <c r="L99" s="22">
        <v>276.59001002062291</v>
      </c>
      <c r="M99" s="22">
        <v>282.40236832099077</v>
      </c>
      <c r="N99" s="22">
        <v>1190.681067560721</v>
      </c>
    </row>
    <row r="100" spans="2:14" x14ac:dyDescent="0.35">
      <c r="B100" s="37">
        <v>96</v>
      </c>
      <c r="D100" s="9">
        <v>13.007921299316207</v>
      </c>
      <c r="E100" s="9">
        <v>13.460252833726882</v>
      </c>
      <c r="F100" s="9">
        <v>275.87210248457467</v>
      </c>
      <c r="G100" s="9">
        <v>285.46515340690047</v>
      </c>
      <c r="H100" s="9">
        <v>1985.0356176766982</v>
      </c>
      <c r="I100" s="24"/>
      <c r="J100" s="9">
        <v>13.041772075255466</v>
      </c>
      <c r="K100" s="9">
        <v>13.315836392211338</v>
      </c>
      <c r="L100" s="22">
        <v>276.59001002062263</v>
      </c>
      <c r="M100" s="22">
        <v>282.40236832099072</v>
      </c>
      <c r="N100" s="22">
        <v>1203.2145524824111</v>
      </c>
    </row>
    <row r="101" spans="2:14" x14ac:dyDescent="0.35">
      <c r="B101" s="37">
        <v>97</v>
      </c>
      <c r="D101" s="9">
        <v>13.134633453363831</v>
      </c>
      <c r="E101" s="9">
        <v>13.591736014938094</v>
      </c>
      <c r="F101" s="9">
        <v>275.6876683501456</v>
      </c>
      <c r="G101" s="9">
        <v>285.28196268997084</v>
      </c>
      <c r="H101" s="9">
        <v>2005.9730454971877</v>
      </c>
      <c r="I101" s="24"/>
      <c r="J101" s="9">
        <v>13.177623867706053</v>
      </c>
      <c r="K101" s="9">
        <v>13.454543021296873</v>
      </c>
      <c r="L101" s="22">
        <v>276.5900100206228</v>
      </c>
      <c r="M101" s="22">
        <v>282.40236832099072</v>
      </c>
      <c r="N101" s="22">
        <v>1215.7480374041043</v>
      </c>
    </row>
    <row r="102" spans="2:14" x14ac:dyDescent="0.35">
      <c r="B102" s="37">
        <v>98</v>
      </c>
      <c r="D102" s="9">
        <v>13.261344698290904</v>
      </c>
      <c r="E102" s="9">
        <v>13.72321828702877</v>
      </c>
      <c r="F102" s="9">
        <v>275.50697929048988</v>
      </c>
      <c r="G102" s="9">
        <v>285.10249167194746</v>
      </c>
      <c r="H102" s="9">
        <v>2026.9104733176812</v>
      </c>
      <c r="I102" s="24"/>
      <c r="J102" s="9">
        <v>13.313475660156628</v>
      </c>
      <c r="K102" s="9">
        <v>13.593249650382411</v>
      </c>
      <c r="L102" s="22">
        <v>276.59001002062274</v>
      </c>
      <c r="M102" s="22">
        <v>282.40236832099072</v>
      </c>
      <c r="N102" s="22">
        <v>1228.2815223257942</v>
      </c>
    </row>
    <row r="103" spans="2:14" x14ac:dyDescent="0.35">
      <c r="B103" s="37">
        <v>99</v>
      </c>
      <c r="D103" s="9">
        <v>13.388055043871292</v>
      </c>
      <c r="E103" s="9">
        <v>13.854699659772773</v>
      </c>
      <c r="F103" s="9">
        <v>275.32992201949605</v>
      </c>
      <c r="G103" s="9">
        <v>284.92662783568466</v>
      </c>
      <c r="H103" s="9">
        <v>2047.847901138171</v>
      </c>
      <c r="I103" s="24"/>
      <c r="J103" s="9">
        <v>13.449327452607211</v>
      </c>
      <c r="K103" s="9">
        <v>13.731956279467949</v>
      </c>
      <c r="L103" s="22">
        <v>276.5900100206228</v>
      </c>
      <c r="M103" s="22">
        <v>282.40236832099083</v>
      </c>
      <c r="N103" s="22">
        <v>1240.8150072474871</v>
      </c>
    </row>
    <row r="104" spans="2:14" x14ac:dyDescent="0.35">
      <c r="B104" s="37">
        <v>100</v>
      </c>
      <c r="D104" s="9">
        <v>13.514560724242163</v>
      </c>
      <c r="E104" s="9">
        <v>13.985976367307241</v>
      </c>
      <c r="F104" s="9">
        <v>275.15223897412432</v>
      </c>
      <c r="G104" s="9">
        <v>284.75011435634894</v>
      </c>
      <c r="H104" s="9">
        <v>2068.785328958661</v>
      </c>
      <c r="I104" s="24"/>
      <c r="J104" s="9">
        <v>13.585179245057782</v>
      </c>
      <c r="K104" s="9">
        <v>13.870662908553475</v>
      </c>
      <c r="L104" s="22">
        <v>276.59001002062263</v>
      </c>
      <c r="M104" s="22">
        <v>282.4023683209906</v>
      </c>
      <c r="N104" s="22">
        <v>1253.3484921691797</v>
      </c>
    </row>
    <row r="105" spans="2:14" x14ac:dyDescent="0.35">
      <c r="B105" s="37">
        <v>101</v>
      </c>
      <c r="D105" s="9">
        <v>13.641269299472651</v>
      </c>
      <c r="E105" s="9">
        <v>14.11745596970132</v>
      </c>
      <c r="F105" s="9">
        <v>274.98216438116225</v>
      </c>
      <c r="G105" s="9">
        <v>284.58118616969921</v>
      </c>
      <c r="H105" s="9">
        <v>2089.7227567791501</v>
      </c>
      <c r="I105" s="24"/>
      <c r="J105" s="9">
        <v>13.721031037508359</v>
      </c>
      <c r="K105" s="9">
        <v>14.009369537639012</v>
      </c>
      <c r="L105" s="22">
        <v>276.59001002062269</v>
      </c>
      <c r="M105" s="22">
        <v>282.40236832099072</v>
      </c>
      <c r="N105" s="22">
        <v>1265.8819770908699</v>
      </c>
    </row>
    <row r="106" spans="2:14" x14ac:dyDescent="0.35">
      <c r="B106" s="37">
        <v>102</v>
      </c>
      <c r="D106" s="9">
        <v>13.767977003231994</v>
      </c>
      <c r="E106" s="9">
        <v>14.248934700624277</v>
      </c>
      <c r="F106" s="9">
        <v>274.81540718915954</v>
      </c>
      <c r="G106" s="9">
        <v>284.41555290545421</v>
      </c>
      <c r="H106" s="9">
        <v>2110.6601845996406</v>
      </c>
      <c r="I106" s="24"/>
      <c r="J106" s="9">
        <v>13.856882829958943</v>
      </c>
      <c r="K106" s="9">
        <v>14.148076166724554</v>
      </c>
      <c r="L106" s="22">
        <v>276.59001002062274</v>
      </c>
      <c r="M106" s="22">
        <v>282.40236832099072</v>
      </c>
      <c r="N106" s="22">
        <v>1278.4154620125628</v>
      </c>
    </row>
    <row r="107" spans="2:14" x14ac:dyDescent="0.35">
      <c r="B107" s="37">
        <v>103</v>
      </c>
      <c r="D107" s="9">
        <v>13.894683844357555</v>
      </c>
      <c r="E107" s="9">
        <v>14.380412568913444</v>
      </c>
      <c r="F107" s="9">
        <v>274.65187094947288</v>
      </c>
      <c r="G107" s="9">
        <v>284.2531187696851</v>
      </c>
      <c r="H107" s="9">
        <v>2131.5976124201306</v>
      </c>
      <c r="I107" s="24"/>
      <c r="J107" s="9">
        <v>13.992734622409518</v>
      </c>
      <c r="K107" s="9">
        <v>14.286782795810087</v>
      </c>
      <c r="L107" s="22">
        <v>276.59001002062269</v>
      </c>
      <c r="M107" s="22">
        <v>282.40236832099066</v>
      </c>
      <c r="N107" s="22">
        <v>1290.9489469342525</v>
      </c>
    </row>
    <row r="108" spans="2:14" x14ac:dyDescent="0.35">
      <c r="B108" s="37">
        <v>104</v>
      </c>
      <c r="D108" s="9">
        <v>14.021389831472234</v>
      </c>
      <c r="E108" s="9">
        <v>14.511889583191721</v>
      </c>
      <c r="F108" s="9">
        <v>274.49146291882346</v>
      </c>
      <c r="G108" s="9">
        <v>284.09379164864703</v>
      </c>
      <c r="H108" s="9">
        <v>2152.5350402406202</v>
      </c>
      <c r="I108" s="24"/>
      <c r="J108" s="9">
        <v>14.128586414860097</v>
      </c>
      <c r="K108" s="9">
        <v>14.425489424895618</v>
      </c>
      <c r="L108" s="22">
        <v>276.59001002062274</v>
      </c>
      <c r="M108" s="22">
        <v>282.40236832099072</v>
      </c>
      <c r="N108" s="22">
        <v>1303.4824318559458</v>
      </c>
    </row>
    <row r="109" spans="2:14" x14ac:dyDescent="0.35">
      <c r="B109" s="37">
        <v>105</v>
      </c>
      <c r="D109" s="9">
        <v>14.148094972991787</v>
      </c>
      <c r="E109" s="9">
        <v>14.643365751874885</v>
      </c>
      <c r="F109" s="9">
        <v>274.3340938829931</v>
      </c>
      <c r="G109" s="9">
        <v>283.93748293367372</v>
      </c>
      <c r="H109" s="9">
        <v>2173.4724680611112</v>
      </c>
      <c r="I109" s="24"/>
      <c r="J109" s="9">
        <v>14.264438207310667</v>
      </c>
      <c r="K109" s="9">
        <v>14.564196053981153</v>
      </c>
      <c r="L109" s="22">
        <v>276.59001002062257</v>
      </c>
      <c r="M109" s="22">
        <v>282.40236832099072</v>
      </c>
      <c r="N109" s="22">
        <v>1316.0159167776387</v>
      </c>
    </row>
    <row r="110" spans="2:14" x14ac:dyDescent="0.35">
      <c r="B110" s="37">
        <v>106</v>
      </c>
      <c r="D110" s="9">
        <v>14.273857834862188</v>
      </c>
      <c r="E110" s="9">
        <v>14.773806938792807</v>
      </c>
      <c r="F110" s="9">
        <v>274.16159547085044</v>
      </c>
      <c r="G110" s="9">
        <v>283.76424428335798</v>
      </c>
      <c r="H110" s="9">
        <v>2194.0030770147841</v>
      </c>
      <c r="I110" s="24"/>
      <c r="J110" s="9">
        <v>14.400289999761251</v>
      </c>
      <c r="K110" s="9">
        <v>14.702902683066689</v>
      </c>
      <c r="L110" s="22">
        <v>276.59001002062274</v>
      </c>
      <c r="M110" s="22">
        <v>282.40236832099072</v>
      </c>
      <c r="N110" s="22">
        <v>1328.5494016993289</v>
      </c>
    </row>
    <row r="111" spans="2:14" x14ac:dyDescent="0.35">
      <c r="B111" s="37">
        <v>107</v>
      </c>
      <c r="D111" s="9">
        <v>14.400561314895294</v>
      </c>
      <c r="E111" s="9">
        <v>14.905281445989502</v>
      </c>
      <c r="F111" s="9">
        <v>274.01021917132914</v>
      </c>
      <c r="G111" s="9">
        <v>283.61390549418496</v>
      </c>
      <c r="H111" s="9">
        <v>2214.9405048352787</v>
      </c>
      <c r="I111" s="24"/>
      <c r="J111" s="9">
        <v>14.536141792211835</v>
      </c>
      <c r="K111" s="9">
        <v>14.841609312152228</v>
      </c>
      <c r="L111" s="22">
        <v>276.5900100206228</v>
      </c>
      <c r="M111" s="22">
        <v>282.40236832099077</v>
      </c>
      <c r="N111" s="22">
        <v>1341.0828866210218</v>
      </c>
    </row>
    <row r="112" spans="2:14" x14ac:dyDescent="0.35">
      <c r="B112" s="37">
        <v>108</v>
      </c>
      <c r="D112" s="9">
        <v>14.527263973404914</v>
      </c>
      <c r="E112" s="9">
        <v>15.036755131662733</v>
      </c>
      <c r="F112" s="9">
        <v>273.86163064961221</v>
      </c>
      <c r="G112" s="9">
        <v>283.46633526966207</v>
      </c>
      <c r="H112" s="9">
        <v>2235.8779326557687</v>
      </c>
      <c r="I112" s="24"/>
      <c r="J112" s="9">
        <v>14.671993584662411</v>
      </c>
      <c r="K112" s="9">
        <v>14.980315941237759</v>
      </c>
      <c r="L112" s="22">
        <v>276.59001002062274</v>
      </c>
      <c r="M112" s="22">
        <v>282.40236832099066</v>
      </c>
      <c r="N112" s="22">
        <v>1353.6163715427119</v>
      </c>
    </row>
    <row r="113" spans="2:14" x14ac:dyDescent="0.35">
      <c r="B113" s="37">
        <v>109</v>
      </c>
      <c r="D113" s="9">
        <v>14.65396581804422</v>
      </c>
      <c r="E113" s="9">
        <v>15.168228003465639</v>
      </c>
      <c r="F113" s="9">
        <v>273.71575332082074</v>
      </c>
      <c r="G113" s="9">
        <v>283.32145755371226</v>
      </c>
      <c r="H113" s="9">
        <v>2256.8153604762606</v>
      </c>
      <c r="I113" s="24"/>
      <c r="J113" s="9">
        <v>14.807845377112988</v>
      </c>
      <c r="K113" s="9">
        <v>15.119022570323295</v>
      </c>
      <c r="L113" s="22">
        <v>276.59001002062274</v>
      </c>
      <c r="M113" s="22">
        <v>282.40236832099072</v>
      </c>
      <c r="N113" s="22">
        <v>1366.1498564644044</v>
      </c>
    </row>
    <row r="114" spans="2:14" x14ac:dyDescent="0.35">
      <c r="B114" s="37">
        <v>110</v>
      </c>
      <c r="D114" s="9">
        <v>14.780641274189888</v>
      </c>
      <c r="E114" s="9">
        <v>15.299671967695661</v>
      </c>
      <c r="F114" s="9">
        <v>273.57203988755668</v>
      </c>
      <c r="G114" s="9">
        <v>283.17867893335881</v>
      </c>
      <c r="H114" s="9">
        <v>2277.7417334362376</v>
      </c>
      <c r="I114" s="24"/>
      <c r="J114" s="9">
        <v>14.943697169563563</v>
      </c>
      <c r="K114" s="9">
        <v>15.257729199408827</v>
      </c>
      <c r="L114" s="22">
        <v>276.59001002062274</v>
      </c>
      <c r="M114" s="22">
        <v>282.40236832099066</v>
      </c>
      <c r="N114" s="22">
        <v>1378.6833413860979</v>
      </c>
    </row>
    <row r="115" spans="2:14" x14ac:dyDescent="0.35">
      <c r="B115" s="37">
        <v>111</v>
      </c>
      <c r="D115" s="9">
        <v>14.908257347555399</v>
      </c>
      <c r="E115" s="9">
        <v>15.432149251261624</v>
      </c>
      <c r="F115" s="9">
        <v>273.44816874414039</v>
      </c>
      <c r="G115" s="9">
        <v>283.05742610726469</v>
      </c>
      <c r="H115" s="9">
        <v>2299.0749252630317</v>
      </c>
      <c r="I115" s="24"/>
      <c r="J115" s="9">
        <v>15.079548962014142</v>
      </c>
      <c r="K115" s="9">
        <v>15.396435828494363</v>
      </c>
      <c r="L115" s="22">
        <v>276.59001002062274</v>
      </c>
      <c r="M115" s="22">
        <v>282.40236832099066</v>
      </c>
      <c r="N115" s="22">
        <v>1391.2168263077879</v>
      </c>
    </row>
    <row r="116" spans="2:14" x14ac:dyDescent="0.35">
      <c r="B116" s="37">
        <v>112</v>
      </c>
      <c r="D116" s="9">
        <v>15.035872618665953</v>
      </c>
      <c r="E116" s="9">
        <v>15.564625732572626</v>
      </c>
      <c r="F116" s="9">
        <v>273.32649500180247</v>
      </c>
      <c r="G116" s="9">
        <v>282.93832392658237</v>
      </c>
      <c r="H116" s="9">
        <v>2320.4081170898312</v>
      </c>
      <c r="I116" s="24"/>
      <c r="J116" s="9">
        <v>15.215400754464721</v>
      </c>
      <c r="K116" s="9">
        <v>15.535142457579893</v>
      </c>
      <c r="L116" s="22">
        <v>276.59001002062274</v>
      </c>
      <c r="M116" s="22">
        <v>282.4023683209906</v>
      </c>
      <c r="N116" s="22">
        <v>1403.7503112294808</v>
      </c>
    </row>
    <row r="117" spans="2:14" x14ac:dyDescent="0.35">
      <c r="B117" s="37">
        <v>113</v>
      </c>
      <c r="D117" s="9">
        <v>15.163487094505481</v>
      </c>
      <c r="E117" s="9">
        <v>15.697101418612597</v>
      </c>
      <c r="F117" s="9">
        <v>273.20696044829356</v>
      </c>
      <c r="G117" s="9">
        <v>282.82131542036342</v>
      </c>
      <c r="H117" s="9">
        <v>2341.7413089166257</v>
      </c>
      <c r="I117" s="24"/>
      <c r="J117" s="9">
        <v>15.351252546915296</v>
      </c>
      <c r="K117" s="9">
        <v>15.673849086665431</v>
      </c>
      <c r="L117" s="22">
        <v>276.59001002062263</v>
      </c>
      <c r="M117" s="22">
        <v>282.4023683209906</v>
      </c>
      <c r="N117" s="22">
        <v>1416.2837961511709</v>
      </c>
    </row>
    <row r="118" spans="2:14" x14ac:dyDescent="0.35">
      <c r="B118" s="37">
        <v>114</v>
      </c>
      <c r="D118" s="9">
        <v>15.290159381935286</v>
      </c>
      <c r="E118" s="9">
        <v>15.828542214126763</v>
      </c>
      <c r="F118" s="9">
        <v>273.07269609572228</v>
      </c>
      <c r="G118" s="9">
        <v>282.68787719657291</v>
      </c>
      <c r="H118" s="9">
        <v>2362.6676818766027</v>
      </c>
      <c r="I118" s="24"/>
      <c r="J118" s="9">
        <v>15.487104339365873</v>
      </c>
      <c r="K118" s="9">
        <v>15.812555715750969</v>
      </c>
      <c r="L118" s="22">
        <v>276.59001002062274</v>
      </c>
      <c r="M118" s="22">
        <v>282.40236832099077</v>
      </c>
      <c r="N118" s="22">
        <v>1428.8172810728636</v>
      </c>
    </row>
    <row r="119" spans="2:14" x14ac:dyDescent="0.35">
      <c r="B119" s="37">
        <v>115</v>
      </c>
      <c r="D119" s="9">
        <v>15.417772292921823</v>
      </c>
      <c r="E119" s="9">
        <v>15.961016335313747</v>
      </c>
      <c r="F119" s="9">
        <v>272.95741964674602</v>
      </c>
      <c r="G119" s="9">
        <v>282.57505371427226</v>
      </c>
      <c r="H119" s="9">
        <v>2384.0008737034027</v>
      </c>
      <c r="I119" s="24"/>
      <c r="J119" s="9">
        <v>15.622956131816451</v>
      </c>
      <c r="K119" s="9">
        <v>15.951262344836501</v>
      </c>
      <c r="L119" s="22">
        <v>276.59001002062274</v>
      </c>
      <c r="M119" s="22">
        <v>282.40236832099077</v>
      </c>
      <c r="N119" s="22">
        <v>1441.3507659945569</v>
      </c>
    </row>
    <row r="120" spans="2:14" x14ac:dyDescent="0.35">
      <c r="B120" s="37">
        <v>116</v>
      </c>
      <c r="D120" s="9">
        <v>15.545384428681166</v>
      </c>
      <c r="E120" s="9">
        <v>16.093489681273532</v>
      </c>
      <c r="F120" s="9">
        <v>272.84411711638677</v>
      </c>
      <c r="G120" s="9">
        <v>282.46416185805964</v>
      </c>
      <c r="H120" s="9">
        <v>2405.3340655301972</v>
      </c>
      <c r="I120" s="24"/>
      <c r="J120" s="9">
        <v>15.758807924267034</v>
      </c>
      <c r="K120" s="9">
        <v>16.089968973922044</v>
      </c>
      <c r="L120" s="22">
        <v>276.59001002062286</v>
      </c>
      <c r="M120" s="22">
        <v>282.40236832099094</v>
      </c>
      <c r="N120" s="22">
        <v>1453.8842509162459</v>
      </c>
    </row>
    <row r="121" spans="2:14" x14ac:dyDescent="0.35">
      <c r="B121" s="37">
        <v>117</v>
      </c>
      <c r="D121" s="9">
        <v>15.672995795607129</v>
      </c>
      <c r="E121" s="9">
        <v>16.225962258399928</v>
      </c>
      <c r="F121" s="9">
        <v>272.73273800260819</v>
      </c>
      <c r="G121" s="9">
        <v>282.35515221032256</v>
      </c>
      <c r="H121" s="9">
        <v>2426.6672573569904</v>
      </c>
      <c r="I121" s="24"/>
      <c r="J121" s="9">
        <v>15.894659716717614</v>
      </c>
      <c r="K121" s="9">
        <v>16.228675603007563</v>
      </c>
      <c r="L121" s="22">
        <v>276.59001002062286</v>
      </c>
      <c r="M121" s="22">
        <v>282.4023683209906</v>
      </c>
      <c r="N121" s="22">
        <v>1466.4177358379393</v>
      </c>
    </row>
    <row r="122" spans="2:14" x14ac:dyDescent="0.35">
      <c r="B122" s="37">
        <v>118</v>
      </c>
      <c r="D122" s="9">
        <v>10.295638895943188</v>
      </c>
      <c r="E122" s="9">
        <v>10.638260052209343</v>
      </c>
      <c r="F122" s="9">
        <v>288.72726591033239</v>
      </c>
      <c r="G122" s="9">
        <v>298.33561277365749</v>
      </c>
      <c r="H122" s="9">
        <v>1503.576794494348</v>
      </c>
      <c r="I122" s="24"/>
      <c r="J122" s="9">
        <v>9.8628401319119465</v>
      </c>
      <c r="K122" s="9">
        <v>10.070101271609822</v>
      </c>
      <c r="L122" s="22">
        <v>276.59001002062257</v>
      </c>
      <c r="M122" s="22">
        <v>282.4023683209906</v>
      </c>
      <c r="N122" s="22">
        <v>909.93100531482298</v>
      </c>
    </row>
    <row r="123" spans="2:14" x14ac:dyDescent="0.35">
      <c r="B123" s="37">
        <v>119</v>
      </c>
      <c r="D123" s="9">
        <v>10.373804338494063</v>
      </c>
      <c r="E123" s="9">
        <v>10.719307193388881</v>
      </c>
      <c r="F123" s="9">
        <v>288.53472550386221</v>
      </c>
      <c r="G123" s="9">
        <v>298.14446636122148</v>
      </c>
      <c r="H123" s="9">
        <v>1516.2229930946062</v>
      </c>
      <c r="I123" s="24"/>
      <c r="J123" s="9">
        <v>9.9443512073822955</v>
      </c>
      <c r="K123" s="9">
        <v>10.153325249061146</v>
      </c>
      <c r="L123" s="22">
        <v>276.59001002062263</v>
      </c>
      <c r="M123" s="22">
        <v>282.40236832099066</v>
      </c>
      <c r="N123" s="22">
        <v>917.45109626783767</v>
      </c>
    </row>
    <row r="124" spans="2:14" x14ac:dyDescent="0.35">
      <c r="B124" s="37">
        <v>120</v>
      </c>
      <c r="D124" s="9">
        <v>10.451969331267355</v>
      </c>
      <c r="E124" s="9">
        <v>10.800353884790859</v>
      </c>
      <c r="F124" s="9">
        <v>288.34530342740089</v>
      </c>
      <c r="G124" s="9">
        <v>297.95641561222527</v>
      </c>
      <c r="H124" s="9">
        <v>1528.8691916948662</v>
      </c>
      <c r="I124" s="24"/>
      <c r="J124" s="9">
        <v>10.025862282852641</v>
      </c>
      <c r="K124" s="9">
        <v>10.236549226512468</v>
      </c>
      <c r="L124" s="22">
        <v>276.59001002062269</v>
      </c>
      <c r="M124" s="22">
        <v>282.40236832099077</v>
      </c>
      <c r="N124" s="22">
        <v>924.97118722085452</v>
      </c>
    </row>
    <row r="125" spans="2:14" x14ac:dyDescent="0.35">
      <c r="B125" s="37">
        <v>121</v>
      </c>
      <c r="D125" s="9">
        <v>10.53013387854881</v>
      </c>
      <c r="E125" s="9">
        <v>10.881400130700975</v>
      </c>
      <c r="F125" s="9">
        <v>288.1589243547603</v>
      </c>
      <c r="G125" s="9">
        <v>297.77138574886413</v>
      </c>
      <c r="H125" s="9">
        <v>1541.5153902951245</v>
      </c>
      <c r="I125" s="24"/>
      <c r="J125" s="9">
        <v>10.107373358322988</v>
      </c>
      <c r="K125" s="9">
        <v>10.319773203963786</v>
      </c>
      <c r="L125" s="22">
        <v>276.59001002062263</v>
      </c>
      <c r="M125" s="22">
        <v>282.40236832099066</v>
      </c>
      <c r="N125" s="22">
        <v>932.49127817386943</v>
      </c>
    </row>
    <row r="126" spans="2:14" x14ac:dyDescent="0.35">
      <c r="B126" s="37">
        <v>122</v>
      </c>
      <c r="D126" s="9">
        <v>10.608297984537677</v>
      </c>
      <c r="E126" s="9">
        <v>10.962445935318508</v>
      </c>
      <c r="F126" s="9">
        <v>287.97551536784277</v>
      </c>
      <c r="G126" s="9">
        <v>297.58930438387785</v>
      </c>
      <c r="H126" s="9">
        <v>1554.161588895382</v>
      </c>
      <c r="I126" s="24"/>
      <c r="J126" s="9">
        <v>10.188884433793341</v>
      </c>
      <c r="K126" s="9">
        <v>10.40299718141511</v>
      </c>
      <c r="L126" s="22">
        <v>276.59001002062274</v>
      </c>
      <c r="M126" s="22">
        <v>282.40236832099066</v>
      </c>
      <c r="N126" s="22">
        <v>940.01136912688389</v>
      </c>
    </row>
    <row r="127" spans="2:14" x14ac:dyDescent="0.35">
      <c r="B127" s="37">
        <v>123</v>
      </c>
      <c r="D127" s="9">
        <v>10.686461653349165</v>
      </c>
      <c r="E127" s="9">
        <v>11.043491302758664</v>
      </c>
      <c r="F127" s="9">
        <v>287.79500586114756</v>
      </c>
      <c r="G127" s="9">
        <v>297.41010142574987</v>
      </c>
      <c r="H127" s="9">
        <v>1566.8077874956398</v>
      </c>
      <c r="I127" s="24"/>
      <c r="J127" s="9">
        <v>10.270395509263684</v>
      </c>
      <c r="K127" s="9">
        <v>10.48622115886643</v>
      </c>
      <c r="L127" s="22">
        <v>276.59001002062274</v>
      </c>
      <c r="M127" s="22">
        <v>282.40236832099066</v>
      </c>
      <c r="N127" s="22">
        <v>947.53146007989915</v>
      </c>
    </row>
    <row r="128" spans="2:14" x14ac:dyDescent="0.35">
      <c r="B128" s="37">
        <v>124</v>
      </c>
      <c r="D128" s="9">
        <v>10.764624889016787</v>
      </c>
      <c r="E128" s="9">
        <v>11.124536237054961</v>
      </c>
      <c r="F128" s="9">
        <v>287.61732745078615</v>
      </c>
      <c r="G128" s="9">
        <v>297.23370898838789</v>
      </c>
      <c r="H128" s="9">
        <v>1579.4539860959003</v>
      </c>
      <c r="I128" s="24"/>
      <c r="J128" s="9">
        <v>10.351906584734026</v>
      </c>
      <c r="K128" s="9">
        <v>10.56944513631775</v>
      </c>
      <c r="L128" s="22">
        <v>276.59001002062251</v>
      </c>
      <c r="M128" s="22">
        <v>282.4023683209906</v>
      </c>
      <c r="N128" s="22">
        <v>955.05155103291361</v>
      </c>
    </row>
    <row r="129" spans="2:14" x14ac:dyDescent="0.35">
      <c r="B129" s="37">
        <v>125</v>
      </c>
      <c r="D129" s="9">
        <v>10.842787695494591</v>
      </c>
      <c r="E129" s="9">
        <v>11.20558074216143</v>
      </c>
      <c r="F129" s="9">
        <v>287.44241388776015</v>
      </c>
      <c r="G129" s="9">
        <v>297.060061305033</v>
      </c>
      <c r="H129" s="9">
        <v>1592.1001846961585</v>
      </c>
      <c r="I129" s="24"/>
      <c r="J129" s="9">
        <v>10.433417660204377</v>
      </c>
      <c r="K129" s="9">
        <v>10.65266911376907</v>
      </c>
      <c r="L129" s="22">
        <v>276.59001002062263</v>
      </c>
      <c r="M129" s="22">
        <v>282.4023683209906</v>
      </c>
      <c r="N129" s="22">
        <v>962.57164198592898</v>
      </c>
    </row>
    <row r="130" spans="2:14" x14ac:dyDescent="0.35">
      <c r="B130" s="37">
        <v>126</v>
      </c>
      <c r="D130" s="9">
        <v>10.920950076659352</v>
      </c>
      <c r="E130" s="9">
        <v>11.286624821954858</v>
      </c>
      <c r="F130" s="9">
        <v>287.270200975271</v>
      </c>
      <c r="G130" s="9">
        <v>296.88909464617353</v>
      </c>
      <c r="H130" s="9">
        <v>1604.7463832964156</v>
      </c>
      <c r="I130" s="24"/>
      <c r="J130" s="9">
        <v>10.514928735674722</v>
      </c>
      <c r="K130" s="9">
        <v>10.73589309122039</v>
      </c>
      <c r="L130" s="22">
        <v>276.59001002062269</v>
      </c>
      <c r="M130" s="22">
        <v>282.40236832099066</v>
      </c>
      <c r="N130" s="22">
        <v>970.09173293894366</v>
      </c>
    </row>
    <row r="131" spans="2:14" x14ac:dyDescent="0.35">
      <c r="B131" s="37">
        <v>127</v>
      </c>
      <c r="D131" s="9">
        <v>10.99911203631266</v>
      </c>
      <c r="E131" s="9">
        <v>11.367668480236841</v>
      </c>
      <c r="F131" s="9">
        <v>287.10062648984376</v>
      </c>
      <c r="G131" s="9">
        <v>296.72074724124343</v>
      </c>
      <c r="H131" s="9">
        <v>1617.3925818966768</v>
      </c>
      <c r="I131" s="24"/>
      <c r="J131" s="9">
        <v>10.596439811145068</v>
      </c>
      <c r="K131" s="9">
        <v>10.819117068671707</v>
      </c>
      <c r="L131" s="22">
        <v>276.59001002062274</v>
      </c>
      <c r="M131" s="22">
        <v>282.40236832099066</v>
      </c>
      <c r="N131" s="22">
        <v>977.61182389195858</v>
      </c>
    </row>
    <row r="132" spans="2:14" x14ac:dyDescent="0.35">
      <c r="B132" s="37">
        <v>128</v>
      </c>
      <c r="D132" s="9">
        <v>11.077273578182956</v>
      </c>
      <c r="E132" s="9">
        <v>11.448711720735799</v>
      </c>
      <c r="F132" s="9">
        <v>286.9336301060618</v>
      </c>
      <c r="G132" s="9">
        <v>296.5549592039049</v>
      </c>
      <c r="H132" s="9">
        <v>1630.0387804969344</v>
      </c>
      <c r="I132" s="24"/>
      <c r="J132" s="9">
        <v>10.677950886615415</v>
      </c>
      <c r="K132" s="9">
        <v>10.902341046123029</v>
      </c>
      <c r="L132" s="22">
        <v>276.59001002062263</v>
      </c>
      <c r="M132" s="22">
        <v>282.4023683209906</v>
      </c>
      <c r="N132" s="22">
        <v>985.13191484497509</v>
      </c>
    </row>
    <row r="133" spans="2:14" x14ac:dyDescent="0.35">
      <c r="B133" s="37">
        <v>129</v>
      </c>
      <c r="D133" s="9">
        <v>11.155434705927467</v>
      </c>
      <c r="E133" s="9">
        <v>11.529754547108974</v>
      </c>
      <c r="F133" s="9">
        <v>286.76915332472134</v>
      </c>
      <c r="G133" s="9">
        <v>296.39167246072844</v>
      </c>
      <c r="H133" s="9">
        <v>1642.6849790971924</v>
      </c>
      <c r="I133" s="24"/>
      <c r="J133" s="9">
        <v>10.759461962085759</v>
      </c>
      <c r="K133" s="9">
        <v>10.985565023574352</v>
      </c>
      <c r="L133" s="22">
        <v>276.59001002062251</v>
      </c>
      <c r="M133" s="22">
        <v>282.40236832099055</v>
      </c>
      <c r="N133" s="22">
        <v>992.65200579799</v>
      </c>
    </row>
    <row r="134" spans="2:14" x14ac:dyDescent="0.35">
      <c r="B134" s="37">
        <v>130</v>
      </c>
      <c r="D134" s="9">
        <v>11.233595423134107</v>
      </c>
      <c r="E134" s="9">
        <v>11.610796962944292</v>
      </c>
      <c r="F134" s="9">
        <v>286.6071394042246</v>
      </c>
      <c r="G134" s="9">
        <v>296.23083068308534</v>
      </c>
      <c r="H134" s="9">
        <v>1655.3311776974529</v>
      </c>
      <c r="I134" s="24"/>
      <c r="J134" s="9">
        <v>10.840973037556108</v>
      </c>
      <c r="K134" s="9">
        <v>11.068789001025673</v>
      </c>
      <c r="L134" s="22">
        <v>276.59001002062263</v>
      </c>
      <c r="M134" s="22">
        <v>282.40236832099066</v>
      </c>
      <c r="N134" s="22">
        <v>1000.1720967510047</v>
      </c>
    </row>
    <row r="135" spans="2:14" x14ac:dyDescent="0.35">
      <c r="B135" s="37">
        <v>131</v>
      </c>
      <c r="D135" s="9">
        <v>11.311755733323324</v>
      </c>
      <c r="E135" s="9">
        <v>11.69183897176217</v>
      </c>
      <c r="F135" s="9">
        <v>286.44753329504397</v>
      </c>
      <c r="G135" s="9">
        <v>296.07237922208844</v>
      </c>
      <c r="H135" s="9">
        <v>1667.9773762977106</v>
      </c>
      <c r="I135" s="24"/>
      <c r="J135" s="9">
        <v>10.922484113026453</v>
      </c>
      <c r="K135" s="9">
        <v>11.152012978476995</v>
      </c>
      <c r="L135" s="22">
        <v>276.59001002062263</v>
      </c>
      <c r="M135" s="22">
        <v>282.40236832099066</v>
      </c>
      <c r="N135" s="22">
        <v>1007.6921877040197</v>
      </c>
    </row>
    <row r="136" spans="2:14" x14ac:dyDescent="0.35">
      <c r="B136" s="37">
        <v>132</v>
      </c>
      <c r="D136" s="9">
        <v>11.389915639949825</v>
      </c>
      <c r="E136" s="9">
        <v>11.772880577017347</v>
      </c>
      <c r="F136" s="9">
        <v>286.29028157709683</v>
      </c>
      <c r="G136" s="9">
        <v>295.91626504642647</v>
      </c>
      <c r="H136" s="9">
        <v>1680.623574897968</v>
      </c>
      <c r="I136" s="24"/>
      <c r="J136" s="9">
        <v>11.003995188496797</v>
      </c>
      <c r="K136" s="9">
        <v>11.235236955928315</v>
      </c>
      <c r="L136" s="22">
        <v>276.59001002062246</v>
      </c>
      <c r="M136" s="22">
        <v>282.4023683209906</v>
      </c>
      <c r="N136" s="22">
        <v>1015.2122786570349</v>
      </c>
    </row>
    <row r="137" spans="2:14" x14ac:dyDescent="0.35">
      <c r="B137" s="37">
        <v>133</v>
      </c>
      <c r="D137" s="9">
        <v>11.468075146404326</v>
      </c>
      <c r="E137" s="9">
        <v>11.853921782100514</v>
      </c>
      <c r="F137" s="9">
        <v>286.13533239988311</v>
      </c>
      <c r="G137" s="9">
        <v>295.76243668293455</v>
      </c>
      <c r="H137" s="9">
        <v>1693.2697734982296</v>
      </c>
      <c r="I137" s="24"/>
      <c r="J137" s="9">
        <v>11.085506263967147</v>
      </c>
      <c r="K137" s="9">
        <v>11.318460933379635</v>
      </c>
      <c r="L137" s="22">
        <v>276.59001002062263</v>
      </c>
      <c r="M137" s="22">
        <v>282.40236832099066</v>
      </c>
      <c r="N137" s="22">
        <v>1022.7323696100493</v>
      </c>
    </row>
    <row r="138" spans="2:14" x14ac:dyDescent="0.35">
      <c r="B138" s="37">
        <v>134</v>
      </c>
      <c r="D138" s="9">
        <v>11.546234256015127</v>
      </c>
      <c r="E138" s="9">
        <v>11.934962590339984</v>
      </c>
      <c r="F138" s="9">
        <v>285.98263542523949</v>
      </c>
      <c r="G138" s="9">
        <v>295.6108441597687</v>
      </c>
      <c r="H138" s="9">
        <v>1705.9159720984871</v>
      </c>
      <c r="I138" s="24"/>
      <c r="J138" s="9">
        <v>11.167017339437489</v>
      </c>
      <c r="K138" s="9">
        <v>11.401684910830959</v>
      </c>
      <c r="L138" s="22">
        <v>276.59001002062251</v>
      </c>
      <c r="M138" s="22">
        <v>282.40236832099066</v>
      </c>
      <c r="N138" s="22">
        <v>1030.2524605630642</v>
      </c>
    </row>
    <row r="139" spans="2:14" x14ac:dyDescent="0.35">
      <c r="B139" s="37">
        <v>135</v>
      </c>
      <c r="D139" s="9">
        <v>11.624392972049801</v>
      </c>
      <c r="E139" s="9">
        <v>12.016003005003329</v>
      </c>
      <c r="F139" s="9">
        <v>285.83214177258679</v>
      </c>
      <c r="G139" s="9">
        <v>295.4614389520508</v>
      </c>
      <c r="H139" s="9">
        <v>1718.5621706987445</v>
      </c>
      <c r="I139" s="24"/>
      <c r="J139" s="9">
        <v>11.24852841490784</v>
      </c>
      <c r="K139" s="9">
        <v>11.484908888282273</v>
      </c>
      <c r="L139" s="22">
        <v>276.59001002062251</v>
      </c>
      <c r="M139" s="22">
        <v>282.40236832099043</v>
      </c>
      <c r="N139" s="22">
        <v>1037.7725515160807</v>
      </c>
    </row>
    <row r="140" spans="2:14" x14ac:dyDescent="0.35">
      <c r="B140" s="37">
        <v>136</v>
      </c>
      <c r="D140" s="9">
        <v>11.702551297716658</v>
      </c>
      <c r="E140" s="9">
        <v>12.097043029298854</v>
      </c>
      <c r="F140" s="9">
        <v>285.68380396653492</v>
      </c>
      <c r="G140" s="9">
        <v>295.31417392985537</v>
      </c>
      <c r="H140" s="9">
        <v>1731.2083692990018</v>
      </c>
      <c r="I140" s="24"/>
      <c r="J140" s="9">
        <v>11.330039490378187</v>
      </c>
      <c r="K140" s="9">
        <v>11.568132865733592</v>
      </c>
      <c r="L140" s="22">
        <v>276.59001002062269</v>
      </c>
      <c r="M140" s="22">
        <v>282.40236832099049</v>
      </c>
      <c r="N140" s="22">
        <v>1045.2926424690938</v>
      </c>
    </row>
    <row r="141" spans="2:14" x14ac:dyDescent="0.35">
      <c r="B141" s="37">
        <v>137</v>
      </c>
      <c r="D141" s="9">
        <v>11.780709236166302</v>
      </c>
      <c r="E141" s="9">
        <v>12.178082666377161</v>
      </c>
      <c r="F141" s="9">
        <v>285.53757588673398</v>
      </c>
      <c r="G141" s="9">
        <v>295.16900330842708</v>
      </c>
      <c r="H141" s="9">
        <v>1743.854567899263</v>
      </c>
      <c r="I141" s="24"/>
      <c r="J141" s="9">
        <v>11.411550565848534</v>
      </c>
      <c r="K141" s="9">
        <v>11.651356843184915</v>
      </c>
      <c r="L141" s="22">
        <v>276.59001002062257</v>
      </c>
      <c r="M141" s="22">
        <v>282.40236832099049</v>
      </c>
      <c r="N141" s="22">
        <v>1052.8127334221103</v>
      </c>
    </row>
    <row r="142" spans="2:14" x14ac:dyDescent="0.35">
      <c r="B142" s="37">
        <v>138</v>
      </c>
      <c r="D142" s="9">
        <v>11.858866790492991</v>
      </c>
      <c r="E142" s="9">
        <v>12.259121919332523</v>
      </c>
      <c r="F142" s="9">
        <v>285.39341271985774</v>
      </c>
      <c r="G142" s="9">
        <v>295.02588260051414</v>
      </c>
      <c r="H142" s="9">
        <v>1756.5007664995203</v>
      </c>
      <c r="I142" s="24"/>
      <c r="J142" s="9">
        <v>11.493061641318876</v>
      </c>
      <c r="K142" s="9">
        <v>11.734580820636239</v>
      </c>
      <c r="L142" s="22">
        <v>276.59001002062251</v>
      </c>
      <c r="M142" s="22">
        <v>282.4023683209906</v>
      </c>
      <c r="N142" s="22">
        <v>1060.3328243751237</v>
      </c>
    </row>
    <row r="143" spans="2:14" x14ac:dyDescent="0.35">
      <c r="B143" s="37">
        <v>139</v>
      </c>
      <c r="D143" s="9">
        <v>11.937023963736134</v>
      </c>
      <c r="E143" s="9">
        <v>12.340160791204333</v>
      </c>
      <c r="F143" s="9">
        <v>285.25127091361571</v>
      </c>
      <c r="G143" s="9">
        <v>294.88476857071475</v>
      </c>
      <c r="H143" s="9">
        <v>1769.1469650997783</v>
      </c>
      <c r="I143" s="24"/>
      <c r="J143" s="9">
        <v>11.57457271678923</v>
      </c>
      <c r="K143" s="9">
        <v>11.817804798087561</v>
      </c>
      <c r="L143" s="22">
        <v>276.59001002062263</v>
      </c>
      <c r="M143" s="22">
        <v>282.4023683209906</v>
      </c>
      <c r="N143" s="22">
        <v>1067.8529153281404</v>
      </c>
    </row>
    <row r="144" spans="2:14" x14ac:dyDescent="0.35">
      <c r="B144" s="37">
        <v>140</v>
      </c>
      <c r="D144" s="9">
        <v>12.015180758881577</v>
      </c>
      <c r="E144" s="9">
        <v>12.421199284978437</v>
      </c>
      <c r="F144" s="9">
        <v>285.11110813269266</v>
      </c>
      <c r="G144" s="9">
        <v>294.74561919173846</v>
      </c>
      <c r="H144" s="9">
        <v>1781.7931637000393</v>
      </c>
      <c r="I144" s="24"/>
      <c r="J144" s="9">
        <v>11.656083792259578</v>
      </c>
      <c r="K144" s="9">
        <v>11.901028775538878</v>
      </c>
      <c r="L144" s="22">
        <v>276.59001002062257</v>
      </c>
      <c r="M144" s="22">
        <v>282.40236832099043</v>
      </c>
      <c r="N144" s="22">
        <v>1075.3730062811562</v>
      </c>
    </row>
    <row r="145" spans="2:14" x14ac:dyDescent="0.35">
      <c r="B145" s="37">
        <v>141</v>
      </c>
      <c r="D145" s="9">
        <v>12.093337178862914</v>
      </c>
      <c r="E145" s="9">
        <v>12.50223740358846</v>
      </c>
      <c r="F145" s="9">
        <v>284.9728832165232</v>
      </c>
      <c r="G145" s="9">
        <v>294.60839360248923</v>
      </c>
      <c r="H145" s="9">
        <v>1794.4393623002975</v>
      </c>
      <c r="I145" s="24"/>
      <c r="J145" s="9">
        <v>11.737594867729921</v>
      </c>
      <c r="K145" s="9">
        <v>11.9842527529902</v>
      </c>
      <c r="L145" s="22">
        <v>276.59001002062257</v>
      </c>
      <c r="M145" s="22">
        <v>282.40236832099049</v>
      </c>
      <c r="N145" s="22">
        <v>1082.8930972341705</v>
      </c>
    </row>
    <row r="146" spans="2:14" x14ac:dyDescent="0.35">
      <c r="B146" s="37">
        <v>142</v>
      </c>
      <c r="D146" s="9">
        <v>12.171493226562836</v>
      </c>
      <c r="E146" s="9">
        <v>12.583275149917039</v>
      </c>
      <c r="F146" s="9">
        <v>284.83655613881416</v>
      </c>
      <c r="G146" s="9">
        <v>294.4730520678803</v>
      </c>
      <c r="H146" s="9">
        <v>1807.0855609005544</v>
      </c>
      <c r="I146" s="24"/>
      <c r="J146" s="9">
        <v>11.81910594320026</v>
      </c>
      <c r="K146" s="9">
        <v>12.067476730441522</v>
      </c>
      <c r="L146" s="22">
        <v>276.59001002062246</v>
      </c>
      <c r="M146" s="22">
        <v>282.4023683209906</v>
      </c>
      <c r="N146" s="22">
        <v>1090.4131881871863</v>
      </c>
    </row>
    <row r="147" spans="2:14" x14ac:dyDescent="0.35">
      <c r="B147" s="37">
        <v>143</v>
      </c>
      <c r="D147" s="9">
        <v>12.249648904814244</v>
      </c>
      <c r="E147" s="9">
        <v>12.664312526797115</v>
      </c>
      <c r="F147" s="9">
        <v>284.70208796872618</v>
      </c>
      <c r="G147" s="9">
        <v>294.3395559403022</v>
      </c>
      <c r="H147" s="9">
        <v>1819.7317595008153</v>
      </c>
      <c r="I147" s="24"/>
      <c r="J147" s="9">
        <v>11.900617018670614</v>
      </c>
      <c r="K147" s="9">
        <v>12.150700707892842</v>
      </c>
      <c r="L147" s="22">
        <v>276.59001002062269</v>
      </c>
      <c r="M147" s="22">
        <v>282.40236832099066</v>
      </c>
      <c r="N147" s="22">
        <v>1097.9332791401998</v>
      </c>
    </row>
    <row r="148" spans="2:14" x14ac:dyDescent="0.35">
      <c r="B148" s="37">
        <v>144</v>
      </c>
      <c r="D148" s="9">
        <v>12.327804216401525</v>
      </c>
      <c r="E148" s="9">
        <v>12.745349537013064</v>
      </c>
      <c r="F148" s="9">
        <v>284.5694408336426</v>
      </c>
      <c r="G148" s="9">
        <v>294.20786762266027</v>
      </c>
      <c r="H148" s="9">
        <v>1832.3779581010733</v>
      </c>
      <c r="I148" s="24"/>
      <c r="J148" s="9">
        <v>11.982128094140958</v>
      </c>
      <c r="K148" s="9">
        <v>12.23392468534416</v>
      </c>
      <c r="L148" s="22">
        <v>276.59001002062263</v>
      </c>
      <c r="M148" s="22">
        <v>282.4023683209906</v>
      </c>
      <c r="N148" s="22">
        <v>1105.4533700932159</v>
      </c>
    </row>
    <row r="149" spans="2:14" x14ac:dyDescent="0.35">
      <c r="B149" s="37">
        <v>145</v>
      </c>
      <c r="D149" s="9">
        <v>12.405959164061686</v>
      </c>
      <c r="E149" s="9">
        <v>12.826386183301899</v>
      </c>
      <c r="F149" s="9">
        <v>284.43857788344445</v>
      </c>
      <c r="G149" s="9">
        <v>294.07795053291153</v>
      </c>
      <c r="H149" s="9">
        <v>1845.0241567013311</v>
      </c>
      <c r="I149" s="24"/>
      <c r="J149" s="9">
        <v>12.063639169611307</v>
      </c>
      <c r="K149" s="9">
        <v>12.317148662795477</v>
      </c>
      <c r="L149" s="22">
        <v>276.59001002062263</v>
      </c>
      <c r="M149" s="22">
        <v>282.40236832099043</v>
      </c>
      <c r="N149" s="22">
        <v>1112.973461046229</v>
      </c>
    </row>
    <row r="150" spans="2:14" x14ac:dyDescent="0.35">
      <c r="B150" s="37">
        <v>146</v>
      </c>
      <c r="D150" s="9">
        <v>12.484113750485475</v>
      </c>
      <c r="E150" s="9">
        <v>12.907422468354348</v>
      </c>
      <c r="F150" s="9">
        <v>284.30946325622466</v>
      </c>
      <c r="G150" s="9">
        <v>293.9497690700274</v>
      </c>
      <c r="H150" s="9">
        <v>1857.6703553015921</v>
      </c>
      <c r="I150" s="24"/>
      <c r="J150" s="9">
        <v>12.145150245081657</v>
      </c>
      <c r="K150" s="9">
        <v>12.400372640246804</v>
      </c>
      <c r="L150" s="22">
        <v>276.59001002062269</v>
      </c>
      <c r="M150" s="22">
        <v>282.4023683209906</v>
      </c>
      <c r="N150" s="22">
        <v>1120.4935519992455</v>
      </c>
    </row>
    <row r="151" spans="2:14" x14ac:dyDescent="0.35">
      <c r="B151" s="37">
        <v>147</v>
      </c>
      <c r="D151" s="9">
        <v>12.562267978318463</v>
      </c>
      <c r="E151" s="9">
        <v>12.988458394816005</v>
      </c>
      <c r="F151" s="9">
        <v>284.18206204537131</v>
      </c>
      <c r="G151" s="9">
        <v>293.82328858131882</v>
      </c>
      <c r="H151" s="9">
        <v>1870.3165539018498</v>
      </c>
      <c r="I151" s="24"/>
      <c r="J151" s="9">
        <v>12.226661320552003</v>
      </c>
      <c r="K151" s="9">
        <v>12.483596617698124</v>
      </c>
      <c r="L151" s="22">
        <v>276.59001002062269</v>
      </c>
      <c r="M151" s="22">
        <v>282.40236832099055</v>
      </c>
      <c r="N151" s="22">
        <v>1128.0136429522618</v>
      </c>
    </row>
    <row r="152" spans="2:14" x14ac:dyDescent="0.35">
      <c r="B152" s="37">
        <v>148</v>
      </c>
      <c r="D152" s="9">
        <v>12.640421850162092</v>
      </c>
      <c r="E152" s="9">
        <v>13.069493965288306</v>
      </c>
      <c r="F152" s="9">
        <v>284.05634026795951</v>
      </c>
      <c r="G152" s="9">
        <v>293.69847533105644</v>
      </c>
      <c r="H152" s="9">
        <v>1882.9627525021072</v>
      </c>
      <c r="I152" s="24"/>
      <c r="J152" s="9">
        <v>12.308172396022346</v>
      </c>
      <c r="K152" s="9">
        <v>12.566820595149446</v>
      </c>
      <c r="L152" s="22">
        <v>276.59001002062257</v>
      </c>
      <c r="M152" s="22">
        <v>282.4023683209906</v>
      </c>
      <c r="N152" s="22">
        <v>1135.5337339052755</v>
      </c>
    </row>
    <row r="153" spans="2:14" x14ac:dyDescent="0.35">
      <c r="B153" s="37">
        <v>149</v>
      </c>
      <c r="D153" s="9">
        <v>12.718575368574735</v>
      </c>
      <c r="E153" s="9">
        <v>13.150529182329613</v>
      </c>
      <c r="F153" s="9">
        <v>283.93226483439003</v>
      </c>
      <c r="G153" s="9">
        <v>293.57529647033175</v>
      </c>
      <c r="H153" s="9">
        <v>1895.6089511023683</v>
      </c>
      <c r="I153" s="24"/>
      <c r="J153" s="9">
        <v>12.389683471492686</v>
      </c>
      <c r="K153" s="9">
        <v>12.650044572600761</v>
      </c>
      <c r="L153" s="22">
        <v>276.59001002062234</v>
      </c>
      <c r="M153" s="22">
        <v>282.40236832099032</v>
      </c>
      <c r="N153" s="22">
        <v>1143.0538248582918</v>
      </c>
    </row>
    <row r="154" spans="2:14" x14ac:dyDescent="0.35">
      <c r="B154" s="37">
        <v>150</v>
      </c>
      <c r="D154" s="9">
        <v>12.79672853607264</v>
      </c>
      <c r="E154" s="9">
        <v>13.231564048456187</v>
      </c>
      <c r="F154" s="9">
        <v>283.80980351921761</v>
      </c>
      <c r="G154" s="9">
        <v>293.45372000809766</v>
      </c>
      <c r="H154" s="9">
        <v>1908.2551497026254</v>
      </c>
      <c r="I154" s="24"/>
      <c r="J154" s="9">
        <v>12.471194546963035</v>
      </c>
      <c r="K154" s="9">
        <v>12.733268550052085</v>
      </c>
      <c r="L154" s="22">
        <v>276.59001002062246</v>
      </c>
      <c r="M154" s="22">
        <v>282.40236832099043</v>
      </c>
      <c r="N154" s="22">
        <v>1150.5739158113054</v>
      </c>
    </row>
    <row r="155" spans="2:14" x14ac:dyDescent="0.35">
      <c r="B155" s="37">
        <v>151</v>
      </c>
      <c r="D155" s="9">
        <v>12.874881355130926</v>
      </c>
      <c r="E155" s="9">
        <v>13.312598566143139</v>
      </c>
      <c r="F155" s="9">
        <v>283.68892493311466</v>
      </c>
      <c r="G155" s="9">
        <v>293.3337147833364</v>
      </c>
      <c r="H155" s="9">
        <v>1920.9013483028834</v>
      </c>
      <c r="I155" s="24"/>
      <c r="J155" s="9">
        <v>12.552705622433386</v>
      </c>
      <c r="K155" s="9">
        <v>12.816492527503407</v>
      </c>
      <c r="L155" s="22">
        <v>276.59001002062269</v>
      </c>
      <c r="M155" s="22">
        <v>282.40236832099066</v>
      </c>
      <c r="N155" s="22">
        <v>1158.0940067643212</v>
      </c>
    </row>
    <row r="156" spans="2:14" x14ac:dyDescent="0.35">
      <c r="B156" s="37">
        <v>152</v>
      </c>
      <c r="D156" s="9">
        <v>12.953033828184502</v>
      </c>
      <c r="E156" s="9">
        <v>13.393632737825389</v>
      </c>
      <c r="F156" s="9">
        <v>283.56959849592039</v>
      </c>
      <c r="G156" s="9">
        <v>293.21525043830536</v>
      </c>
      <c r="H156" s="9">
        <v>1933.5475469031398</v>
      </c>
      <c r="I156" s="24"/>
      <c r="J156" s="9">
        <v>12.634216697903733</v>
      </c>
      <c r="K156" s="9">
        <v>12.899716504954728</v>
      </c>
      <c r="L156" s="22">
        <v>276.59001002062257</v>
      </c>
      <c r="M156" s="22">
        <v>282.40236832099055</v>
      </c>
      <c r="N156" s="22">
        <v>1165.6140977173347</v>
      </c>
    </row>
    <row r="157" spans="2:14" x14ac:dyDescent="0.35">
      <c r="B157" s="37">
        <v>153</v>
      </c>
      <c r="D157" s="9">
        <v>13.031185957629011</v>
      </c>
      <c r="E157" s="9">
        <v>13.474666565898566</v>
      </c>
      <c r="F157" s="9">
        <v>283.4517944107273</v>
      </c>
      <c r="G157" s="9">
        <v>293.09829739281179</v>
      </c>
      <c r="H157" s="9">
        <v>1946.1937455034022</v>
      </c>
      <c r="I157" s="24"/>
      <c r="J157" s="9">
        <v>12.715727773374082</v>
      </c>
      <c r="K157" s="9">
        <v>12.982940482406047</v>
      </c>
      <c r="L157" s="22">
        <v>276.59001002062263</v>
      </c>
      <c r="M157" s="22">
        <v>282.40236832099043</v>
      </c>
      <c r="N157" s="22">
        <v>1173.1341886703519</v>
      </c>
    </row>
    <row r="158" spans="2:14" x14ac:dyDescent="0.35">
      <c r="B158" s="37">
        <v>154</v>
      </c>
      <c r="D158" s="9">
        <v>13.109337745821627</v>
      </c>
      <c r="E158" s="9">
        <v>13.555700052719853</v>
      </c>
      <c r="F158" s="9">
        <v>283.33548363895272</v>
      </c>
      <c r="G158" s="9">
        <v>292.98282681946677</v>
      </c>
      <c r="H158" s="9">
        <v>1958.8399441036597</v>
      </c>
      <c r="I158" s="24"/>
      <c r="J158" s="9">
        <v>12.797238848844422</v>
      </c>
      <c r="K158" s="9">
        <v>13.066164459857376</v>
      </c>
      <c r="L158" s="22">
        <v>276.59001002062251</v>
      </c>
      <c r="M158" s="22">
        <v>282.40236832099072</v>
      </c>
      <c r="N158" s="22">
        <v>1180.6542796233648</v>
      </c>
    </row>
    <row r="159" spans="2:14" x14ac:dyDescent="0.35">
      <c r="B159" s="37">
        <v>155</v>
      </c>
      <c r="D159" s="9">
        <v>13.187489195082026</v>
      </c>
      <c r="E159" s="9">
        <v>13.636733200608921</v>
      </c>
      <c r="F159" s="9">
        <v>283.22063787636284</v>
      </c>
      <c r="G159" s="9">
        <v>292.86881061988316</v>
      </c>
      <c r="H159" s="9">
        <v>1971.4861427039175</v>
      </c>
      <c r="I159" s="24"/>
      <c r="J159" s="9">
        <v>12.878749924314773</v>
      </c>
      <c r="K159" s="9">
        <v>13.149388437308684</v>
      </c>
      <c r="L159" s="22">
        <v>276.59001002062257</v>
      </c>
      <c r="M159" s="22">
        <v>282.40236832099038</v>
      </c>
      <c r="N159" s="22">
        <v>1188.1743705763818</v>
      </c>
    </row>
    <row r="160" spans="2:14" x14ac:dyDescent="0.35">
      <c r="B160" s="37">
        <v>156</v>
      </c>
      <c r="D160" s="9">
        <v>13.265640307693129</v>
      </c>
      <c r="E160" s="9">
        <v>13.717766011848694</v>
      </c>
      <c r="F160" s="9">
        <v>283.10722952999561</v>
      </c>
      <c r="G160" s="9">
        <v>292.7562214017675</v>
      </c>
      <c r="H160" s="9">
        <v>1984.1323413041785</v>
      </c>
      <c r="I160" s="24"/>
      <c r="J160" s="9">
        <v>12.96026099978511</v>
      </c>
      <c r="K160" s="9">
        <v>13.232612414760011</v>
      </c>
      <c r="L160" s="22">
        <v>276.59001002062229</v>
      </c>
      <c r="M160" s="22">
        <v>282.40236832099043</v>
      </c>
      <c r="N160" s="22">
        <v>1195.6944615293976</v>
      </c>
    </row>
    <row r="161" spans="2:14" x14ac:dyDescent="0.35">
      <c r="B161" s="37">
        <v>157</v>
      </c>
      <c r="D161" s="9">
        <v>13.343791085901946</v>
      </c>
      <c r="E161" s="9">
        <v>13.798798488686181</v>
      </c>
      <c r="F161" s="9">
        <v>282.99523169595176</v>
      </c>
      <c r="G161" s="9">
        <v>292.64503245687206</v>
      </c>
      <c r="H161" s="9">
        <v>1996.7785399044355</v>
      </c>
      <c r="I161" s="24"/>
      <c r="J161" s="9">
        <v>13.04177207525546</v>
      </c>
      <c r="K161" s="9">
        <v>13.315836392211329</v>
      </c>
      <c r="L161" s="22">
        <v>276.59001002062251</v>
      </c>
      <c r="M161" s="22">
        <v>282.40236832099049</v>
      </c>
      <c r="N161" s="22">
        <v>1203.2145524824111</v>
      </c>
    </row>
    <row r="162" spans="2:14" x14ac:dyDescent="0.35">
      <c r="B162" s="37">
        <v>158</v>
      </c>
      <c r="D162" s="9">
        <v>13.421941531920377</v>
      </c>
      <c r="E162" s="9">
        <v>13.879830633333272</v>
      </c>
      <c r="F162" s="9">
        <v>282.88461813801121</v>
      </c>
      <c r="G162" s="9">
        <v>292.53521773976723</v>
      </c>
      <c r="H162" s="9">
        <v>2009.4247385046942</v>
      </c>
      <c r="I162" s="24"/>
      <c r="J162" s="9">
        <v>13.123283150725817</v>
      </c>
      <c r="K162" s="9">
        <v>13.399060369662653</v>
      </c>
      <c r="L162" s="22">
        <v>276.59001002062274</v>
      </c>
      <c r="M162" s="22">
        <v>282.4023683209906</v>
      </c>
      <c r="N162" s="22">
        <v>1210.7346434354279</v>
      </c>
    </row>
    <row r="163" spans="2:14" x14ac:dyDescent="0.35">
      <c r="B163" s="37">
        <v>159</v>
      </c>
      <c r="D163" s="9">
        <v>13.50009164792592</v>
      </c>
      <c r="E163" s="9">
        <v>13.960862447967482</v>
      </c>
      <c r="F163" s="9">
        <v>282.7753632670416</v>
      </c>
      <c r="G163" s="9">
        <v>292.42675184740102</v>
      </c>
      <c r="H163" s="9">
        <v>2022.0709371049543</v>
      </c>
      <c r="I163" s="24"/>
      <c r="J163" s="9">
        <v>13.204794226196158</v>
      </c>
      <c r="K163" s="9">
        <v>13.482284347113975</v>
      </c>
      <c r="L163" s="22">
        <v>276.59001002062246</v>
      </c>
      <c r="M163" s="22">
        <v>282.40236832099043</v>
      </c>
      <c r="N163" s="22">
        <v>1218.2547343884401</v>
      </c>
    </row>
    <row r="164" spans="2:14" x14ac:dyDescent="0.35">
      <c r="B164" s="37">
        <v>160</v>
      </c>
      <c r="D164" s="9">
        <v>13.578241436062491</v>
      </c>
      <c r="E164" s="9">
        <v>14.04189393473273</v>
      </c>
      <c r="F164" s="9">
        <v>282.667442121166</v>
      </c>
      <c r="G164" s="9">
        <v>292.31960999940998</v>
      </c>
      <c r="H164" s="9">
        <v>2034.7171357052123</v>
      </c>
      <c r="I164" s="24"/>
      <c r="J164" s="9">
        <v>13.286305301666506</v>
      </c>
      <c r="K164" s="9">
        <v>13.565508324565295</v>
      </c>
      <c r="L164" s="22">
        <v>276.59001002062269</v>
      </c>
      <c r="M164" s="22">
        <v>282.4023683209906</v>
      </c>
      <c r="N164" s="22">
        <v>1225.7748253414577</v>
      </c>
    </row>
    <row r="165" spans="2:14" x14ac:dyDescent="0.35">
      <c r="B165" s="37">
        <v>161</v>
      </c>
      <c r="D165" s="9">
        <v>13.656390898441085</v>
      </c>
      <c r="E165" s="9">
        <v>14.122925095739994</v>
      </c>
      <c r="F165" s="9">
        <v>282.5608303466517</v>
      </c>
      <c r="G165" s="9">
        <v>292.21376801914732</v>
      </c>
      <c r="H165" s="9">
        <v>2047.3633343054696</v>
      </c>
      <c r="I165" s="24"/>
      <c r="J165" s="9">
        <v>13.367816377136851</v>
      </c>
      <c r="K165" s="9">
        <v>13.648732302016613</v>
      </c>
      <c r="L165" s="22">
        <v>276.59001002062251</v>
      </c>
      <c r="M165" s="22">
        <v>282.40236832099049</v>
      </c>
      <c r="N165" s="22">
        <v>1233.2949162944703</v>
      </c>
    </row>
    <row r="166" spans="2:14" x14ac:dyDescent="0.35">
      <c r="B166" s="37">
        <v>162</v>
      </c>
      <c r="D166" s="9">
        <v>13.7345400371405</v>
      </c>
      <c r="E166" s="9">
        <v>14.203955933068077</v>
      </c>
      <c r="F166" s="9">
        <v>282.45550417949823</v>
      </c>
      <c r="G166" s="9">
        <v>292.10920231540604</v>
      </c>
      <c r="H166" s="9">
        <v>2060.0095329057294</v>
      </c>
      <c r="I166" s="24"/>
      <c r="J166" s="9">
        <v>13.449327452607204</v>
      </c>
      <c r="K166" s="9">
        <v>13.731956279467935</v>
      </c>
      <c r="L166" s="22">
        <v>276.59001002062269</v>
      </c>
      <c r="M166" s="22">
        <v>282.40236832099049</v>
      </c>
      <c r="N166" s="22">
        <v>1240.8150072474871</v>
      </c>
    </row>
    <row r="167" spans="2:14" x14ac:dyDescent="0.35">
      <c r="B167" s="37">
        <v>163</v>
      </c>
      <c r="D167" s="9">
        <v>13.81268885420805</v>
      </c>
      <c r="E167" s="9">
        <v>14.284986448764281</v>
      </c>
      <c r="F167" s="9">
        <v>282.35144042768752</v>
      </c>
      <c r="G167" s="9">
        <v>292.00588986479744</v>
      </c>
      <c r="H167" s="9">
        <v>2072.6557315059858</v>
      </c>
      <c r="I167" s="24"/>
      <c r="J167" s="9">
        <v>13.530838528077547</v>
      </c>
      <c r="K167" s="9">
        <v>13.815180256919257</v>
      </c>
      <c r="L167" s="22">
        <v>276.59001002062257</v>
      </c>
      <c r="M167" s="22">
        <v>282.40236832099049</v>
      </c>
      <c r="N167" s="22">
        <v>1248.3350982005034</v>
      </c>
    </row>
    <row r="168" spans="2:14" x14ac:dyDescent="0.35">
      <c r="B168" s="37">
        <v>164</v>
      </c>
      <c r="D168" s="9">
        <v>13.890633576270099</v>
      </c>
      <c r="E168" s="9">
        <v>14.365812869455013</v>
      </c>
      <c r="F168" s="9">
        <v>282.2444759317649</v>
      </c>
      <c r="G168" s="9">
        <v>291.89966767245835</v>
      </c>
      <c r="H168" s="9">
        <v>2085.3019301062482</v>
      </c>
      <c r="I168" s="24"/>
      <c r="J168" s="9">
        <v>13.612349603547891</v>
      </c>
      <c r="K168" s="9">
        <v>13.898404234370579</v>
      </c>
      <c r="L168" s="22">
        <v>276.59001002062251</v>
      </c>
      <c r="M168" s="22">
        <v>282.40236832099049</v>
      </c>
      <c r="N168" s="22">
        <v>1255.8551891535167</v>
      </c>
    </row>
    <row r="169" spans="2:14" x14ac:dyDescent="0.35">
      <c r="B169" s="37">
        <v>165</v>
      </c>
      <c r="D169" s="9">
        <v>13.968781756092994</v>
      </c>
      <c r="E169" s="9">
        <v>14.446842747906572</v>
      </c>
      <c r="F169" s="9">
        <v>282.1428942835314</v>
      </c>
      <c r="G169" s="9">
        <v>291.79881949086064</v>
      </c>
      <c r="H169" s="9">
        <v>2097.9481287065073</v>
      </c>
      <c r="I169" s="24"/>
      <c r="J169" s="9">
        <v>13.693860679018238</v>
      </c>
      <c r="K169" s="9">
        <v>13.981628211821896</v>
      </c>
      <c r="L169" s="22">
        <v>276.59001002062251</v>
      </c>
      <c r="M169" s="22">
        <v>282.40236832099043</v>
      </c>
      <c r="N169" s="22">
        <v>1263.3752801065332</v>
      </c>
    </row>
    <row r="170" spans="2:14" x14ac:dyDescent="0.35">
      <c r="B170" s="37">
        <v>166</v>
      </c>
      <c r="D170" s="9">
        <v>14.046929620243349</v>
      </c>
      <c r="E170" s="9">
        <v>14.527872310685597</v>
      </c>
      <c r="F170" s="9">
        <v>282.04250844672231</v>
      </c>
      <c r="G170" s="9">
        <v>291.69915844060881</v>
      </c>
      <c r="H170" s="9">
        <v>2110.5943273067655</v>
      </c>
      <c r="I170" s="24"/>
      <c r="J170" s="9">
        <v>13.775371754488585</v>
      </c>
      <c r="K170" s="9">
        <v>14.064852189273219</v>
      </c>
      <c r="L170" s="22">
        <v>276.59001002062251</v>
      </c>
      <c r="M170" s="22">
        <v>282.40236832099049</v>
      </c>
      <c r="N170" s="22">
        <v>1270.8953710595465</v>
      </c>
    </row>
    <row r="171" spans="2:14" x14ac:dyDescent="0.35">
      <c r="B171" s="37">
        <v>167</v>
      </c>
      <c r="D171" s="9">
        <v>14.124481739000373</v>
      </c>
      <c r="E171" s="9">
        <v>14.60824749810515</v>
      </c>
      <c r="F171" s="9">
        <v>281.93141225671974</v>
      </c>
      <c r="G171" s="9">
        <v>291.58760822809177</v>
      </c>
      <c r="H171" s="9">
        <v>2122.9832310641673</v>
      </c>
      <c r="I171" s="24"/>
      <c r="J171" s="9">
        <v>13.856882829958932</v>
      </c>
      <c r="K171" s="9">
        <v>14.14807616672454</v>
      </c>
      <c r="L171" s="22">
        <v>276.59001002062251</v>
      </c>
      <c r="M171" s="22">
        <v>282.40236832099049</v>
      </c>
      <c r="N171" s="22">
        <v>1278.4154620125628</v>
      </c>
    </row>
    <row r="172" spans="2:14" x14ac:dyDescent="0.35">
      <c r="B172" s="37">
        <v>168</v>
      </c>
      <c r="D172" s="9">
        <v>14.202628979566366</v>
      </c>
      <c r="E172" s="9">
        <v>14.689276437299808</v>
      </c>
      <c r="F172" s="9">
        <v>281.83342488601164</v>
      </c>
      <c r="G172" s="9">
        <v>291.4903355834897</v>
      </c>
      <c r="H172" s="9">
        <v>2135.629429664426</v>
      </c>
      <c r="I172" s="24"/>
      <c r="J172" s="9">
        <v>13.938393905429278</v>
      </c>
      <c r="K172" s="9">
        <v>14.23130014417586</v>
      </c>
      <c r="L172" s="22">
        <v>276.59001002062246</v>
      </c>
      <c r="M172" s="22">
        <v>282.40236832099043</v>
      </c>
      <c r="N172" s="22">
        <v>1285.9355529655761</v>
      </c>
    </row>
    <row r="173" spans="2:14" x14ac:dyDescent="0.35">
      <c r="B173" s="37">
        <v>169</v>
      </c>
      <c r="D173" s="9">
        <v>14.280180482481031</v>
      </c>
      <c r="E173" s="9">
        <v>14.769651008876989</v>
      </c>
      <c r="F173" s="9">
        <v>281.72482396469724</v>
      </c>
      <c r="G173" s="9">
        <v>291.38128440327364</v>
      </c>
      <c r="H173" s="9">
        <v>2148.0183334218332</v>
      </c>
      <c r="I173" s="24"/>
      <c r="J173" s="9">
        <v>14.019904980899627</v>
      </c>
      <c r="K173" s="9">
        <v>14.314524121627182</v>
      </c>
      <c r="L173" s="22">
        <v>276.59001002062274</v>
      </c>
      <c r="M173" s="22">
        <v>282.40236832099066</v>
      </c>
      <c r="N173" s="22">
        <v>1293.4556439185926</v>
      </c>
    </row>
    <row r="174" spans="2:14" x14ac:dyDescent="0.35">
      <c r="B174" s="37">
        <v>170</v>
      </c>
      <c r="D174" s="9">
        <v>14.358327106949478</v>
      </c>
      <c r="E174" s="9">
        <v>14.850679331974094</v>
      </c>
      <c r="F174" s="9">
        <v>281.62915146359097</v>
      </c>
      <c r="G174" s="9">
        <v>291.28631683683153</v>
      </c>
      <c r="H174" s="9">
        <v>2160.664532022091</v>
      </c>
      <c r="I174" s="24"/>
      <c r="J174" s="9">
        <v>14.101416056369969</v>
      </c>
      <c r="K174" s="9">
        <v>14.397748099078498</v>
      </c>
      <c r="L174" s="22">
        <v>276.59001002062246</v>
      </c>
      <c r="M174" s="22">
        <v>282.40236832099043</v>
      </c>
      <c r="N174" s="22">
        <v>1300.9757348716062</v>
      </c>
    </row>
    <row r="175" spans="2:14" x14ac:dyDescent="0.35">
      <c r="B175" s="37">
        <v>171</v>
      </c>
      <c r="D175" s="9">
        <v>14.435878001399699</v>
      </c>
      <c r="E175" s="9">
        <v>14.931053295086848</v>
      </c>
      <c r="F175" s="9">
        <v>281.52296094787431</v>
      </c>
      <c r="G175" s="9">
        <v>291.17967977394932</v>
      </c>
      <c r="H175" s="9">
        <v>2173.0534357794945</v>
      </c>
      <c r="I175" s="24"/>
      <c r="J175" s="9">
        <v>14.182927131840314</v>
      </c>
      <c r="K175" s="9">
        <v>14.48097207652982</v>
      </c>
      <c r="L175" s="22">
        <v>276.59001002062257</v>
      </c>
      <c r="M175" s="22">
        <v>282.40236832099049</v>
      </c>
      <c r="N175" s="22">
        <v>1308.4958258246222</v>
      </c>
    </row>
    <row r="176" spans="2:14" x14ac:dyDescent="0.35">
      <c r="B176" s="37">
        <v>172</v>
      </c>
      <c r="D176" s="9">
        <v>14.514024017041859</v>
      </c>
      <c r="E176" s="9">
        <v>15.012081009357674</v>
      </c>
      <c r="F176" s="9">
        <v>281.42952354448329</v>
      </c>
      <c r="G176" s="9">
        <v>291.08693777232651</v>
      </c>
      <c r="H176" s="9">
        <v>2185.6996343797523</v>
      </c>
      <c r="I176" s="24"/>
      <c r="J176" s="9">
        <v>14.264438207310663</v>
      </c>
      <c r="K176" s="9">
        <v>14.564196053981139</v>
      </c>
      <c r="L176" s="22">
        <v>276.59001002062251</v>
      </c>
      <c r="M176" s="22">
        <v>282.40236832099038</v>
      </c>
      <c r="N176" s="22">
        <v>1316.0159167776387</v>
      </c>
    </row>
    <row r="177" spans="2:14" x14ac:dyDescent="0.35">
      <c r="B177" s="37">
        <v>173</v>
      </c>
      <c r="D177" s="9">
        <v>14.591574310194375</v>
      </c>
      <c r="E177" s="9">
        <v>15.092454371172719</v>
      </c>
      <c r="F177" s="9">
        <v>281.32566239568843</v>
      </c>
      <c r="G177" s="9">
        <v>290.98263373681908</v>
      </c>
      <c r="H177" s="9">
        <v>2198.0885381371554</v>
      </c>
      <c r="I177" s="24"/>
      <c r="J177" s="9">
        <v>14.345949282781008</v>
      </c>
      <c r="K177" s="9">
        <v>14.647420031432471</v>
      </c>
      <c r="L177" s="22">
        <v>276.5900100206224</v>
      </c>
      <c r="M177" s="22">
        <v>282.40236832099055</v>
      </c>
      <c r="N177" s="22">
        <v>1323.5360077306525</v>
      </c>
    </row>
    <row r="178" spans="2:14" x14ac:dyDescent="0.35">
      <c r="B178" s="37">
        <v>174</v>
      </c>
      <c r="D178" s="9">
        <v>14.669719724074524</v>
      </c>
      <c r="E178" s="9">
        <v>15.173481483681543</v>
      </c>
      <c r="F178" s="9">
        <v>281.23438392682408</v>
      </c>
      <c r="G178" s="9">
        <v>290.89204138543727</v>
      </c>
      <c r="H178" s="9">
        <v>2210.7347367374186</v>
      </c>
      <c r="I178" s="24"/>
      <c r="J178" s="9">
        <v>14.427460358251357</v>
      </c>
      <c r="K178" s="9">
        <v>14.730644008883784</v>
      </c>
      <c r="L178" s="22">
        <v>276.59001002062257</v>
      </c>
      <c r="M178" s="22">
        <v>282.40236832099049</v>
      </c>
      <c r="N178" s="22">
        <v>1331.0560986836688</v>
      </c>
    </row>
    <row r="179" spans="2:14" x14ac:dyDescent="0.35">
      <c r="B179" s="37">
        <v>175</v>
      </c>
      <c r="D179" s="9">
        <v>14.747269422893222</v>
      </c>
      <c r="E179" s="9">
        <v>15.25385425116276</v>
      </c>
      <c r="F179" s="9">
        <v>281.13277471720573</v>
      </c>
      <c r="G179" s="9">
        <v>290.78999289889634</v>
      </c>
      <c r="H179" s="9">
        <v>2223.1236404948227</v>
      </c>
      <c r="I179" s="24"/>
      <c r="J179" s="9">
        <v>14.508971433721703</v>
      </c>
      <c r="K179" s="9">
        <v>14.813867986335106</v>
      </c>
      <c r="L179" s="22">
        <v>276.59001002062257</v>
      </c>
      <c r="M179" s="22">
        <v>282.40236832099055</v>
      </c>
      <c r="N179" s="22">
        <v>1338.5761896366823</v>
      </c>
    </row>
    <row r="180" spans="2:14" x14ac:dyDescent="0.35">
      <c r="B180" s="37">
        <v>176</v>
      </c>
      <c r="D180" s="9">
        <v>14.825414241876862</v>
      </c>
      <c r="E180" s="9">
        <v>15.33488076877506</v>
      </c>
      <c r="F180" s="9">
        <v>281.04358242691654</v>
      </c>
      <c r="G180" s="9">
        <v>290.70147768097473</v>
      </c>
      <c r="H180" s="9">
        <v>2235.7698390950804</v>
      </c>
      <c r="I180" s="24"/>
      <c r="J180" s="9">
        <v>14.590482509192045</v>
      </c>
      <c r="K180" s="9">
        <v>14.897091963786425</v>
      </c>
      <c r="L180" s="22">
        <v>276.5900100206224</v>
      </c>
      <c r="M180" s="22">
        <v>282.40236832099043</v>
      </c>
      <c r="N180" s="22">
        <v>1346.0962805896982</v>
      </c>
    </row>
    <row r="181" spans="2:14" x14ac:dyDescent="0.35">
      <c r="B181" s="37">
        <v>177</v>
      </c>
      <c r="D181" s="9">
        <v>14.902963353130744</v>
      </c>
      <c r="E181" s="9">
        <v>15.415252948691466</v>
      </c>
      <c r="F181" s="9">
        <v>280.94415114033393</v>
      </c>
      <c r="G181" s="9">
        <v>290.60161067723851</v>
      </c>
      <c r="H181" s="9">
        <v>2248.1587428524826</v>
      </c>
      <c r="I181" s="24"/>
      <c r="J181" s="9">
        <v>14.671993584662401</v>
      </c>
      <c r="K181" s="9">
        <v>14.980315941237745</v>
      </c>
      <c r="L181" s="22">
        <v>276.59001002062257</v>
      </c>
      <c r="M181" s="22">
        <v>282.40236832099043</v>
      </c>
      <c r="N181" s="22">
        <v>1353.6163715427119</v>
      </c>
    </row>
    <row r="182" spans="2:14" x14ac:dyDescent="0.35">
      <c r="B182" s="37">
        <v>178</v>
      </c>
      <c r="D182" s="9">
        <v>14.981107583892269</v>
      </c>
      <c r="E182" s="9">
        <v>15.496278878081663</v>
      </c>
      <c r="F182" s="9">
        <v>280.85697549178155</v>
      </c>
      <c r="G182" s="9">
        <v>290.51510328613705</v>
      </c>
      <c r="H182" s="9">
        <v>2260.80494145274</v>
      </c>
      <c r="I182" s="24"/>
      <c r="J182" s="9">
        <v>14.753504660132744</v>
      </c>
      <c r="K182" s="9">
        <v>15.063539918689065</v>
      </c>
      <c r="L182" s="22">
        <v>276.59001002062257</v>
      </c>
      <c r="M182" s="22">
        <v>282.40236832099043</v>
      </c>
      <c r="N182" s="22">
        <v>1361.136462495728</v>
      </c>
    </row>
    <row r="183" spans="2:14" x14ac:dyDescent="0.35">
      <c r="B183" s="37">
        <v>179</v>
      </c>
      <c r="D183" s="9">
        <v>15.058656114162995</v>
      </c>
      <c r="E183" s="9">
        <v>15.57665047701491</v>
      </c>
      <c r="F183" s="9">
        <v>280.75965133744614</v>
      </c>
      <c r="G183" s="9">
        <v>290.41734692505469</v>
      </c>
      <c r="H183" s="9">
        <v>2273.1938452101504</v>
      </c>
      <c r="I183" s="24"/>
      <c r="J183" s="9">
        <v>14.835015735603088</v>
      </c>
      <c r="K183" s="9">
        <v>15.14676389614039</v>
      </c>
      <c r="L183" s="22">
        <v>276.59001002062246</v>
      </c>
      <c r="M183" s="22">
        <v>282.40236832099049</v>
      </c>
      <c r="N183" s="22">
        <v>1368.6565534487445</v>
      </c>
    </row>
    <row r="184" spans="2:14" x14ac:dyDescent="0.35">
      <c r="B184" s="37">
        <v>180</v>
      </c>
      <c r="D184" s="9">
        <v>15.136799763193109</v>
      </c>
      <c r="E184" s="9">
        <v>15.657675824673694</v>
      </c>
      <c r="F184" s="9">
        <v>280.67442583709948</v>
      </c>
      <c r="G184" s="9">
        <v>290.3327810889042</v>
      </c>
      <c r="H184" s="9">
        <v>2285.8400438104081</v>
      </c>
      <c r="I184" s="24"/>
      <c r="J184" s="9">
        <v>14.916526811073432</v>
      </c>
      <c r="K184" s="9">
        <v>15.229987873591702</v>
      </c>
      <c r="L184" s="22">
        <v>276.59001002062234</v>
      </c>
      <c r="M184" s="22">
        <v>282.40236832099026</v>
      </c>
      <c r="N184" s="22">
        <v>1376.176644401758</v>
      </c>
    </row>
    <row r="185" spans="2:14" x14ac:dyDescent="0.35">
      <c r="B185" s="37">
        <v>181</v>
      </c>
      <c r="D185" s="9">
        <v>15.214926943281142</v>
      </c>
      <c r="E185" s="9">
        <v>15.738683110184795</v>
      </c>
      <c r="F185" s="9">
        <v>280.58982298483511</v>
      </c>
      <c r="G185" s="9">
        <v>290.24880134907954</v>
      </c>
      <c r="H185" s="9">
        <v>2298.4792507029802</v>
      </c>
      <c r="I185" s="24"/>
      <c r="J185" s="9">
        <v>14.998037886543781</v>
      </c>
      <c r="K185" s="9">
        <v>15.313211851043031</v>
      </c>
      <c r="L185" s="22">
        <v>276.59001002062251</v>
      </c>
      <c r="M185" s="22">
        <v>282.40236832099049</v>
      </c>
      <c r="N185" s="22">
        <v>1383.6967353547745</v>
      </c>
    </row>
    <row r="186" spans="2:14" x14ac:dyDescent="0.35">
      <c r="B186" s="37">
        <v>182</v>
      </c>
      <c r="D186" s="9">
        <v>15.293649237351325</v>
      </c>
      <c r="E186" s="9">
        <v>15.820344139644178</v>
      </c>
      <c r="F186" s="9">
        <v>280.51705037508566</v>
      </c>
      <c r="G186" s="9">
        <v>290.17772050984632</v>
      </c>
      <c r="H186" s="9">
        <v>2311.3757524384018</v>
      </c>
      <c r="I186" s="24"/>
      <c r="J186" s="9">
        <v>15.079548962014133</v>
      </c>
      <c r="K186" s="9">
        <v>15.396435828494345</v>
      </c>
      <c r="L186" s="22">
        <v>276.59001002062257</v>
      </c>
      <c r="M186" s="22">
        <v>282.40236832099038</v>
      </c>
      <c r="N186" s="22">
        <v>1391.2168263077879</v>
      </c>
    </row>
    <row r="187" spans="2:14" x14ac:dyDescent="0.35">
      <c r="B187" s="37">
        <v>183</v>
      </c>
      <c r="D187" s="9">
        <v>15.37177584132198</v>
      </c>
      <c r="E187" s="9">
        <v>15.901350849037902</v>
      </c>
      <c r="F187" s="9">
        <v>280.43419282517726</v>
      </c>
      <c r="G187" s="9">
        <v>290.0954669266365</v>
      </c>
      <c r="H187" s="9">
        <v>2324.0149593309757</v>
      </c>
      <c r="I187" s="24"/>
      <c r="J187" s="9">
        <v>15.161060037484479</v>
      </c>
      <c r="K187" s="9">
        <v>15.479659805945671</v>
      </c>
      <c r="L187" s="22">
        <v>276.59001002062263</v>
      </c>
      <c r="M187" s="22">
        <v>282.40236832099055</v>
      </c>
      <c r="N187" s="22">
        <v>1398.7369172608037</v>
      </c>
    </row>
    <row r="188" spans="2:14" x14ac:dyDescent="0.35">
      <c r="B188" s="37">
        <v>184</v>
      </c>
      <c r="D188" s="9">
        <v>15.450497558275396</v>
      </c>
      <c r="E188" s="9">
        <v>15.983011301380534</v>
      </c>
      <c r="F188" s="9">
        <v>280.3630203066557</v>
      </c>
      <c r="G188" s="9">
        <v>290.02595580815961</v>
      </c>
      <c r="H188" s="9">
        <v>2336.9114610664028</v>
      </c>
      <c r="I188" s="24"/>
      <c r="J188" s="9">
        <v>15.242571112954813</v>
      </c>
      <c r="K188" s="9">
        <v>15.562883783396993</v>
      </c>
      <c r="L188" s="22">
        <v>276.5900100206224</v>
      </c>
      <c r="M188" s="22">
        <v>282.40236832099055</v>
      </c>
      <c r="N188" s="22">
        <v>1406.2570082138175</v>
      </c>
    </row>
    <row r="189" spans="2:14" x14ac:dyDescent="0.35">
      <c r="B189" s="37">
        <v>185</v>
      </c>
      <c r="D189" s="9">
        <v>15.528623592190014</v>
      </c>
      <c r="E189" s="9">
        <v>16.064017440718214</v>
      </c>
      <c r="F189" s="9">
        <v>280.28185323976703</v>
      </c>
      <c r="G189" s="9">
        <v>289.94537423296873</v>
      </c>
      <c r="H189" s="9">
        <v>2349.5506679589762</v>
      </c>
      <c r="I189" s="24"/>
      <c r="J189" s="9">
        <v>15.324082188425173</v>
      </c>
      <c r="K189" s="9">
        <v>15.646107760848315</v>
      </c>
      <c r="L189" s="22">
        <v>276.59001002062257</v>
      </c>
      <c r="M189" s="22">
        <v>282.40236832099055</v>
      </c>
      <c r="N189" s="22">
        <v>1413.7770991668342</v>
      </c>
    </row>
    <row r="190" spans="2:14" x14ac:dyDescent="0.35">
      <c r="B190" s="37">
        <v>186</v>
      </c>
      <c r="D190" s="9">
        <v>15.607344738006953</v>
      </c>
      <c r="E190" s="9">
        <v>16.145677321924374</v>
      </c>
      <c r="F190" s="9">
        <v>280.21222964503232</v>
      </c>
      <c r="G190" s="9">
        <v>289.8773825690098</v>
      </c>
      <c r="H190" s="9">
        <v>2362.4471696944047</v>
      </c>
      <c r="I190" s="24"/>
      <c r="J190" s="9">
        <v>15.405593263895517</v>
      </c>
      <c r="K190" s="9">
        <v>15.729331738299633</v>
      </c>
      <c r="L190" s="22">
        <v>276.59001002062257</v>
      </c>
      <c r="M190" s="22">
        <v>282.40236832099049</v>
      </c>
      <c r="N190" s="22">
        <v>1421.2971901198466</v>
      </c>
    </row>
    <row r="191" spans="2:14" x14ac:dyDescent="0.35">
      <c r="B191" s="37">
        <v>187</v>
      </c>
      <c r="D191" s="9">
        <v>15.685470207766224</v>
      </c>
      <c r="E191" s="9">
        <v>16.226682897106709</v>
      </c>
      <c r="F191" s="9">
        <v>280.13270052792058</v>
      </c>
      <c r="G191" s="9">
        <v>289.79842110988074</v>
      </c>
      <c r="H191" s="9">
        <v>2375.0863765869776</v>
      </c>
      <c r="I191" s="24"/>
      <c r="J191" s="9">
        <v>15.487104339365864</v>
      </c>
      <c r="K191" s="9">
        <v>15.812555715750952</v>
      </c>
      <c r="L191" s="22">
        <v>276.59001002062257</v>
      </c>
      <c r="M191" s="22">
        <v>282.40236832099043</v>
      </c>
      <c r="N191" s="22">
        <v>1428.8172810728636</v>
      </c>
    </row>
    <row r="192" spans="2:14" x14ac:dyDescent="0.35">
      <c r="B192" s="37">
        <v>188</v>
      </c>
      <c r="D192" s="9">
        <v>15.764190788269303</v>
      </c>
      <c r="E192" s="9">
        <v>16.308342212999008</v>
      </c>
      <c r="F192" s="9">
        <v>280.06457683702024</v>
      </c>
      <c r="G192" s="9">
        <v>289.73190074530419</v>
      </c>
      <c r="H192" s="9">
        <v>2387.9828783223993</v>
      </c>
      <c r="I192" s="24"/>
      <c r="J192" s="9">
        <v>15.568615414836204</v>
      </c>
      <c r="K192" s="9">
        <v>15.895779693202268</v>
      </c>
      <c r="L192" s="22">
        <v>276.59001002062246</v>
      </c>
      <c r="M192" s="22">
        <v>282.40236832099043</v>
      </c>
      <c r="N192" s="22">
        <v>1436.3373720258803</v>
      </c>
    </row>
    <row r="193" spans="2:14" x14ac:dyDescent="0.35">
      <c r="B193" s="37">
        <v>189</v>
      </c>
      <c r="D193" s="9">
        <v>15.842315699619194</v>
      </c>
      <c r="E193" s="9">
        <v>16.389347229771957</v>
      </c>
      <c r="F193" s="9">
        <v>279.9866353042944</v>
      </c>
      <c r="G193" s="9">
        <v>289.65450965024706</v>
      </c>
      <c r="H193" s="9">
        <v>2400.6220852149718</v>
      </c>
      <c r="I193" s="24"/>
      <c r="J193" s="9">
        <v>15.650126490306556</v>
      </c>
      <c r="K193" s="9">
        <v>15.979003670653595</v>
      </c>
      <c r="L193" s="22">
        <v>276.59001002062257</v>
      </c>
      <c r="M193" s="22">
        <v>282.40236832099049</v>
      </c>
      <c r="N193" s="22">
        <v>1443.857462978893</v>
      </c>
    </row>
    <row r="194" spans="2:14" x14ac:dyDescent="0.35">
      <c r="B194" s="37">
        <v>190</v>
      </c>
      <c r="D194" s="9">
        <v>15.921035720479114</v>
      </c>
      <c r="E194" s="9">
        <v>16.47100598602109</v>
      </c>
      <c r="F194" s="9">
        <v>279.91996453349111</v>
      </c>
      <c r="G194" s="9">
        <v>289.58941443158812</v>
      </c>
      <c r="H194" s="9">
        <v>2413.5185869504003</v>
      </c>
      <c r="I194" s="24"/>
      <c r="J194" s="9">
        <v>15.731637565776909</v>
      </c>
      <c r="K194" s="9">
        <v>16.062227648104919</v>
      </c>
      <c r="L194" s="22">
        <v>276.59001002062263</v>
      </c>
      <c r="M194" s="22">
        <v>282.40236832099049</v>
      </c>
      <c r="N194" s="22">
        <v>1451.3775539319097</v>
      </c>
    </row>
    <row r="195" spans="2:14" x14ac:dyDescent="0.35">
      <c r="B195" s="37">
        <v>191</v>
      </c>
      <c r="D195" s="9">
        <v>15.999160079016457</v>
      </c>
      <c r="E195" s="9">
        <v>16.552010449981506</v>
      </c>
      <c r="F195" s="9">
        <v>279.84356227664409</v>
      </c>
      <c r="G195" s="9">
        <v>289.51354597908443</v>
      </c>
      <c r="H195" s="9">
        <v>2426.1577938429732</v>
      </c>
      <c r="I195" s="24"/>
      <c r="J195" s="9">
        <v>15.813148641247253</v>
      </c>
      <c r="K195" s="9">
        <v>16.145451625556234</v>
      </c>
      <c r="L195" s="22">
        <v>276.59001002062251</v>
      </c>
      <c r="M195" s="22">
        <v>282.40236832099038</v>
      </c>
      <c r="N195" s="22">
        <v>1458.8976448849226</v>
      </c>
    </row>
    <row r="196" spans="2:14" x14ac:dyDescent="0.35">
      <c r="B196" s="37">
        <v>192</v>
      </c>
      <c r="D196" s="9">
        <v>16.077879545757529</v>
      </c>
      <c r="E196" s="9">
        <v>16.633668652111783</v>
      </c>
      <c r="F196" s="9">
        <v>279.77829937398508</v>
      </c>
      <c r="G196" s="9">
        <v>289.44983165184766</v>
      </c>
      <c r="H196" s="9">
        <v>2439.0542955784017</v>
      </c>
      <c r="I196" s="24"/>
      <c r="J196" s="9">
        <v>15.894659716717593</v>
      </c>
      <c r="K196" s="9">
        <v>16.228675603007556</v>
      </c>
      <c r="L196" s="22">
        <v>276.59001002062246</v>
      </c>
      <c r="M196" s="22">
        <v>282.40236832099043</v>
      </c>
      <c r="N196" s="22">
        <v>1466.4177358379393</v>
      </c>
    </row>
    <row r="197" spans="2:14" x14ac:dyDescent="0.35">
      <c r="B197" s="37">
        <v>193</v>
      </c>
      <c r="D197" s="9">
        <v>16.1560033569354</v>
      </c>
      <c r="E197" s="9">
        <v>16.714672568712732</v>
      </c>
      <c r="F197" s="9">
        <v>279.70339003718152</v>
      </c>
      <c r="G197" s="9">
        <v>289.37544004801794</v>
      </c>
      <c r="H197" s="9">
        <v>2451.6935024709751</v>
      </c>
      <c r="I197" s="24"/>
      <c r="J197" s="9">
        <v>15.976170792187943</v>
      </c>
      <c r="K197" s="9">
        <v>16.311899580458874</v>
      </c>
      <c r="L197" s="22">
        <v>276.59001002062246</v>
      </c>
      <c r="M197" s="22">
        <v>282.40236832099026</v>
      </c>
      <c r="N197" s="22">
        <v>1473.9378267909524</v>
      </c>
    </row>
    <row r="198" spans="2:14" x14ac:dyDescent="0.35">
      <c r="B198" s="37">
        <v>194</v>
      </c>
      <c r="D198" s="9">
        <v>16.234722274940758</v>
      </c>
      <c r="E198" s="9">
        <v>16.796330222107294</v>
      </c>
      <c r="F198" s="9">
        <v>279.63949178442164</v>
      </c>
      <c r="G198" s="9">
        <v>289.31306416022727</v>
      </c>
      <c r="H198" s="9">
        <v>2464.5900042063972</v>
      </c>
      <c r="I198" s="24"/>
      <c r="J198" s="9">
        <v>16.057681867658289</v>
      </c>
      <c r="K198" s="9">
        <v>16.395123557910203</v>
      </c>
      <c r="L198" s="22">
        <v>276.59001002062246</v>
      </c>
      <c r="M198" s="22">
        <v>282.40236832099043</v>
      </c>
      <c r="N198" s="22">
        <v>1481.4579177439689</v>
      </c>
    </row>
    <row r="199" spans="2:14" x14ac:dyDescent="0.35">
      <c r="B199" s="37">
        <v>195</v>
      </c>
      <c r="D199" s="10">
        <v>16.312845544073603</v>
      </c>
      <c r="E199" s="10">
        <v>16.87733359666321</v>
      </c>
      <c r="F199" s="10">
        <v>279.56603086656736</v>
      </c>
      <c r="G199" s="10">
        <v>289.24010544219573</v>
      </c>
      <c r="H199" s="10">
        <v>2477.2292110989683</v>
      </c>
      <c r="J199" s="10">
        <v>16.139192943128627</v>
      </c>
      <c r="K199" s="10">
        <v>16.478347535361522</v>
      </c>
      <c r="L199" s="10">
        <v>276.59001002062246</v>
      </c>
      <c r="M199" s="10">
        <v>282.4023683209906</v>
      </c>
      <c r="N199" s="10">
        <v>1488.9780086969856</v>
      </c>
    </row>
    <row r="200" spans="2:14" x14ac:dyDescent="0.35">
      <c r="B200" s="37">
        <v>196</v>
      </c>
      <c r="D200" s="10">
        <v>16.391563918590204</v>
      </c>
      <c r="E200" s="10">
        <v>16.958990706569018</v>
      </c>
      <c r="F200" s="10">
        <v>279.50345578700279</v>
      </c>
      <c r="G200" s="10">
        <v>289.17902725375751</v>
      </c>
      <c r="H200" s="10">
        <v>2490.1257128343977</v>
      </c>
      <c r="J200" s="10">
        <v>16.220704018598983</v>
      </c>
      <c r="K200" s="10">
        <v>16.56157151281284</v>
      </c>
      <c r="L200" s="10">
        <v>276.59001002062251</v>
      </c>
      <c r="M200" s="10">
        <v>282.40236832099043</v>
      </c>
      <c r="N200" s="10">
        <v>1496.4980996499992</v>
      </c>
    </row>
    <row r="201" spans="2:14" x14ac:dyDescent="0.35">
      <c r="B201" s="37">
        <v>197</v>
      </c>
      <c r="D201" s="10">
        <v>16.469686650858709</v>
      </c>
      <c r="E201" s="10">
        <v>17.039993544260597</v>
      </c>
      <c r="F201" s="10">
        <v>279.43140054965534</v>
      </c>
      <c r="G201" s="10">
        <v>289.10745919877985</v>
      </c>
      <c r="H201" s="10">
        <v>2502.7649197269716</v>
      </c>
      <c r="J201" s="10">
        <v>16.302215094069332</v>
      </c>
      <c r="K201" s="10">
        <v>16.644795490264165</v>
      </c>
      <c r="L201" s="10">
        <v>276.59001002062263</v>
      </c>
      <c r="M201" s="10">
        <v>282.4023683209906</v>
      </c>
      <c r="N201" s="10">
        <v>1504.0181906030157</v>
      </c>
    </row>
    <row r="202" spans="2:14" x14ac:dyDescent="0.35">
      <c r="B202" s="37">
        <v>198</v>
      </c>
      <c r="D202" s="10">
        <v>16.548404487002109</v>
      </c>
      <c r="E202" s="10">
        <v>17.121650115793216</v>
      </c>
      <c r="F202" s="10">
        <v>279.37010882145552</v>
      </c>
      <c r="G202" s="10">
        <v>289.04763959625518</v>
      </c>
      <c r="H202" s="10">
        <v>2515.6614214623996</v>
      </c>
      <c r="J202" s="10">
        <v>16.383726169539674</v>
      </c>
      <c r="K202" s="10">
        <v>16.72801946771548</v>
      </c>
      <c r="L202" s="10">
        <v>276.59001002062246</v>
      </c>
      <c r="M202" s="10">
        <v>282.40236832099038</v>
      </c>
      <c r="N202" s="10">
        <v>1511.5382815560288</v>
      </c>
    </row>
    <row r="203" spans="2:14" x14ac:dyDescent="0.35">
      <c r="B203" s="37">
        <v>199</v>
      </c>
      <c r="D203" s="10">
        <v>16.626526687457879</v>
      </c>
      <c r="E203" s="10">
        <v>17.202652421672052</v>
      </c>
      <c r="F203" s="10">
        <v>279.29941820217749</v>
      </c>
      <c r="G203" s="10">
        <v>288.97742163621422</v>
      </c>
      <c r="H203" s="10">
        <v>2528.3006283549726</v>
      </c>
      <c r="J203" s="10">
        <v>16.465237245010023</v>
      </c>
      <c r="K203" s="10">
        <v>16.811243445166799</v>
      </c>
      <c r="L203" s="10">
        <v>276.59001002062251</v>
      </c>
      <c r="M203" s="10">
        <v>282.40236832099043</v>
      </c>
      <c r="N203" s="10">
        <v>1519.0583725090457</v>
      </c>
    </row>
    <row r="204" spans="2:14" x14ac:dyDescent="0.35">
      <c r="B204" s="37">
        <v>200</v>
      </c>
      <c r="D204" s="10">
        <v>16.705243990216839</v>
      </c>
      <c r="E204" s="10">
        <v>17.284308459820213</v>
      </c>
      <c r="F204" s="10">
        <v>279.2393715768369</v>
      </c>
      <c r="G204" s="10">
        <v>288.91882305262601</v>
      </c>
      <c r="H204" s="10">
        <v>2541.1971300903933</v>
      </c>
      <c r="J204" s="10">
        <v>16.546748320480365</v>
      </c>
      <c r="K204" s="10">
        <v>16.894467422618128</v>
      </c>
      <c r="L204" s="10">
        <v>276.59001002062246</v>
      </c>
      <c r="M204" s="10">
        <v>282.40236832099055</v>
      </c>
      <c r="N204" s="10">
        <v>1526.5784634620579</v>
      </c>
    </row>
    <row r="205" spans="2:14" x14ac:dyDescent="0.35">
      <c r="B205" s="37">
        <v>201</v>
      </c>
      <c r="D205" s="10">
        <v>16.783365663786817</v>
      </c>
      <c r="E205" s="10">
        <v>17.365310238813262</v>
      </c>
      <c r="F205" s="10">
        <v>279.170006107615</v>
      </c>
      <c r="G205" s="10">
        <v>288.84991619352621</v>
      </c>
      <c r="H205" s="10">
        <v>2553.8363369829672</v>
      </c>
      <c r="J205" s="10">
        <v>16.628259395950714</v>
      </c>
      <c r="K205" s="10">
        <v>16.97769140006945</v>
      </c>
      <c r="L205" s="10">
        <v>276.59001002062246</v>
      </c>
      <c r="M205" s="10">
        <v>282.40236832099055</v>
      </c>
      <c r="N205" s="10">
        <v>1534.0985544150753</v>
      </c>
    </row>
    <row r="206" spans="2:14" x14ac:dyDescent="0.35">
      <c r="B206" s="37">
        <v>202</v>
      </c>
      <c r="D206" s="10">
        <v>16.862082438027574</v>
      </c>
      <c r="E206" s="10">
        <v>17.446965748443237</v>
      </c>
      <c r="F206" s="10">
        <v>279.11116783317345</v>
      </c>
      <c r="G206" s="10">
        <v>288.79250253285983</v>
      </c>
      <c r="H206" s="10">
        <v>2566.7328387183943</v>
      </c>
      <c r="J206" s="10">
        <v>16.709770471421059</v>
      </c>
      <c r="K206" s="10">
        <v>17.060915377520764</v>
      </c>
      <c r="L206" s="10">
        <v>276.59001002062251</v>
      </c>
      <c r="M206" s="10">
        <v>282.40236832099049</v>
      </c>
      <c r="N206" s="10">
        <v>1541.6186453680909</v>
      </c>
    </row>
    <row r="207" spans="2:14" x14ac:dyDescent="0.35">
      <c r="B207" s="37">
        <v>203</v>
      </c>
      <c r="D207" s="10">
        <v>16.940203589518369</v>
      </c>
      <c r="E207" s="10">
        <v>17.527967005357091</v>
      </c>
      <c r="F207" s="10">
        <v>279.04308956356596</v>
      </c>
      <c r="G207" s="10">
        <v>288.72486927898524</v>
      </c>
      <c r="H207" s="10">
        <v>2579.3720456109681</v>
      </c>
      <c r="J207" s="10">
        <v>16.791281546891405</v>
      </c>
      <c r="K207" s="10">
        <v>17.144139354972083</v>
      </c>
      <c r="L207" s="10">
        <v>276.59001002062251</v>
      </c>
      <c r="M207" s="10">
        <v>282.40236832099043</v>
      </c>
      <c r="N207" s="10">
        <v>1549.1387363211049</v>
      </c>
    </row>
    <row r="208" spans="2:14" x14ac:dyDescent="0.35">
      <c r="B208" s="37">
        <v>204</v>
      </c>
      <c r="D208" s="10">
        <v>17.018919839988882</v>
      </c>
      <c r="E208" s="10">
        <v>17.609621991216823</v>
      </c>
      <c r="F208" s="10">
        <v>278.98542431227975</v>
      </c>
      <c r="G208" s="10">
        <v>288.66860584506327</v>
      </c>
      <c r="H208" s="10">
        <v>2592.2685473463957</v>
      </c>
      <c r="J208" s="10">
        <v>16.87279262236175</v>
      </c>
      <c r="K208" s="10">
        <v>17.227363332423405</v>
      </c>
      <c r="L208" s="10">
        <v>276.59001002062251</v>
      </c>
      <c r="M208" s="10">
        <v>282.40236832099049</v>
      </c>
      <c r="N208" s="10">
        <v>1556.6588272741212</v>
      </c>
    </row>
    <row r="209" spans="2:14" x14ac:dyDescent="0.35">
      <c r="B209" s="37">
        <v>205</v>
      </c>
      <c r="D209" s="10">
        <v>17.097040474090793</v>
      </c>
      <c r="E209" s="10">
        <v>17.690622730741797</v>
      </c>
      <c r="F209" s="10">
        <v>278.91859673697047</v>
      </c>
      <c r="G209" s="10">
        <v>288.60221012748434</v>
      </c>
      <c r="H209" s="10">
        <v>2604.9077542389623</v>
      </c>
      <c r="J209" s="10">
        <v>16.954303697832099</v>
      </c>
      <c r="K209" s="10">
        <v>17.310587309874734</v>
      </c>
      <c r="L209" s="10">
        <v>276.5900100206224</v>
      </c>
      <c r="M209" s="10">
        <v>282.40236832099043</v>
      </c>
      <c r="N209" s="10">
        <v>1564.1789182271341</v>
      </c>
    </row>
    <row r="210" spans="2:14" x14ac:dyDescent="0.35">
      <c r="B210" s="37">
        <v>206</v>
      </c>
      <c r="D210" s="10">
        <v>17.175756205424705</v>
      </c>
      <c r="E210" s="10">
        <v>17.77227719746492</v>
      </c>
      <c r="F210" s="10">
        <v>278.86207053713224</v>
      </c>
      <c r="G210" s="10">
        <v>288.54706355692497</v>
      </c>
      <c r="H210" s="10">
        <v>2617.8042559743903</v>
      </c>
      <c r="J210" s="10">
        <v>17.035814773302448</v>
      </c>
      <c r="K210" s="10">
        <v>17.393811287326052</v>
      </c>
      <c r="L210" s="10">
        <v>276.59001002062246</v>
      </c>
      <c r="M210" s="10">
        <v>282.40236832099049</v>
      </c>
      <c r="N210" s="10">
        <v>1571.6990091801504</v>
      </c>
    </row>
    <row r="211" spans="2:14" x14ac:dyDescent="0.35">
      <c r="B211" s="37">
        <v>207</v>
      </c>
      <c r="D211" s="10">
        <v>17.253876326715631</v>
      </c>
      <c r="E211" s="10">
        <v>17.853277424178923</v>
      </c>
      <c r="F211" s="10">
        <v>278.79645852760331</v>
      </c>
      <c r="G211" s="10">
        <v>288.4818706660671</v>
      </c>
      <c r="H211" s="10">
        <v>2630.4434628669624</v>
      </c>
      <c r="J211" s="10">
        <v>17.117325848772794</v>
      </c>
      <c r="K211" s="10">
        <v>17.477035264777378</v>
      </c>
      <c r="L211" s="10">
        <v>276.5900100206224</v>
      </c>
      <c r="M211" s="10">
        <v>282.40236832099049</v>
      </c>
      <c r="N211" s="10">
        <v>1579.2191001331637</v>
      </c>
    </row>
    <row r="212" spans="2:14" x14ac:dyDescent="0.35">
      <c r="B212" s="37">
        <v>208</v>
      </c>
      <c r="D212" s="10">
        <v>17.332591543436067</v>
      </c>
      <c r="E212" s="10">
        <v>17.934931376288564</v>
      </c>
      <c r="F212" s="10">
        <v>278.74103869923778</v>
      </c>
      <c r="G212" s="10">
        <v>288.42780886505375</v>
      </c>
      <c r="H212" s="10">
        <v>2643.3399646023909</v>
      </c>
      <c r="J212" s="10">
        <v>17.198836924243142</v>
      </c>
      <c r="K212" s="10">
        <v>17.560259242228693</v>
      </c>
      <c r="L212" s="10">
        <v>276.59001002062246</v>
      </c>
      <c r="M212" s="10">
        <v>282.40236832099049</v>
      </c>
      <c r="N212" s="10">
        <v>1586.7391910861802</v>
      </c>
    </row>
    <row r="213" spans="2:14" x14ac:dyDescent="0.35">
      <c r="B213" s="37">
        <v>209</v>
      </c>
      <c r="D213" s="10">
        <v>17.410711156385279</v>
      </c>
      <c r="E213" s="10">
        <v>18.015931094660846</v>
      </c>
      <c r="F213" s="10">
        <v>278.67660843928689</v>
      </c>
      <c r="G213" s="10">
        <v>288.36378538705981</v>
      </c>
      <c r="H213" s="10">
        <v>2655.9791714949642</v>
      </c>
      <c r="J213" s="10">
        <v>17.280347999713484</v>
      </c>
      <c r="K213" s="10">
        <v>17.643483219680011</v>
      </c>
      <c r="L213" s="10">
        <v>276.59001002062251</v>
      </c>
      <c r="M213" s="10">
        <v>282.40236832099055</v>
      </c>
      <c r="N213" s="10">
        <v>1594.2592820391937</v>
      </c>
    </row>
    <row r="214" spans="2:14" x14ac:dyDescent="0.35">
      <c r="B214" s="37">
        <v>210</v>
      </c>
      <c r="D214" s="10">
        <v>17.489425862908504</v>
      </c>
      <c r="E214" s="10">
        <v>18.097584536573294</v>
      </c>
      <c r="F214" s="10">
        <v>278.62226353346773</v>
      </c>
      <c r="G214" s="10">
        <v>288.31077747167291</v>
      </c>
      <c r="H214" s="10">
        <v>2668.8756732303868</v>
      </c>
      <c r="J214" s="10">
        <v>17.361859075183844</v>
      </c>
      <c r="K214" s="10">
        <v>17.726707197131333</v>
      </c>
      <c r="L214" s="10">
        <v>276.59001002062269</v>
      </c>
      <c r="M214" s="10">
        <v>282.40236832099049</v>
      </c>
      <c r="N214" s="10">
        <v>1601.7793729922105</v>
      </c>
    </row>
    <row r="215" spans="2:14" x14ac:dyDescent="0.35">
      <c r="B215" s="37">
        <v>211</v>
      </c>
      <c r="D215" s="10">
        <v>17.567544971880203</v>
      </c>
      <c r="E215" s="10">
        <v>18.178583750968041</v>
      </c>
      <c r="F215" s="10">
        <v>278.55898245832122</v>
      </c>
      <c r="G215" s="10">
        <v>288.24789122831351</v>
      </c>
      <c r="H215" s="10">
        <v>2681.5148801229607</v>
      </c>
      <c r="J215" s="10">
        <v>17.443370150654182</v>
      </c>
      <c r="K215" s="10">
        <v>17.809931174582651</v>
      </c>
      <c r="L215" s="10">
        <v>276.59001002062257</v>
      </c>
      <c r="M215" s="10">
        <v>282.40236832099049</v>
      </c>
      <c r="N215" s="10">
        <v>1609.2994639452268</v>
      </c>
    </row>
    <row r="216" spans="2:14" x14ac:dyDescent="0.35">
      <c r="B216" s="37">
        <v>212</v>
      </c>
      <c r="D216" s="10">
        <v>17.646259172519173</v>
      </c>
      <c r="E216" s="10">
        <v>18.260236686996226</v>
      </c>
      <c r="F216" s="10">
        <v>278.50568219987423</v>
      </c>
      <c r="G216" s="10">
        <v>288.19590746819114</v>
      </c>
      <c r="H216" s="10">
        <v>2694.4113818583878</v>
      </c>
      <c r="J216" s="10">
        <v>17.524881226124521</v>
      </c>
      <c r="K216" s="10">
        <v>17.893155152033984</v>
      </c>
      <c r="L216" s="10">
        <v>276.5900100206224</v>
      </c>
      <c r="M216" s="10">
        <v>282.40236832099066</v>
      </c>
      <c r="N216" s="10">
        <v>1616.8195548982401</v>
      </c>
    </row>
    <row r="217" spans="2:14" x14ac:dyDescent="0.35">
      <c r="B217" s="37">
        <v>213</v>
      </c>
      <c r="D217" s="10">
        <v>17.724377781775853</v>
      </c>
      <c r="E217" s="10">
        <v>18.341235401675977</v>
      </c>
      <c r="F217" s="10">
        <v>278.44351893866411</v>
      </c>
      <c r="G217" s="10">
        <v>288.13412746009396</v>
      </c>
      <c r="H217" s="10">
        <v>2707.0505887509607</v>
      </c>
      <c r="J217" s="10">
        <v>17.606392301594877</v>
      </c>
      <c r="K217" s="10">
        <v>17.976379129485299</v>
      </c>
      <c r="L217" s="10">
        <v>276.59001002062251</v>
      </c>
      <c r="M217" s="10">
        <v>282.40236832099055</v>
      </c>
      <c r="N217" s="10">
        <v>1624.3396458512564</v>
      </c>
    </row>
    <row r="218" spans="2:14" x14ac:dyDescent="0.35">
      <c r="B218" s="37">
        <v>214</v>
      </c>
      <c r="D218" s="10">
        <v>17.80309148074349</v>
      </c>
      <c r="E218" s="10">
        <v>18.422887836032839</v>
      </c>
      <c r="F218" s="10">
        <v>278.39123417203547</v>
      </c>
      <c r="G218" s="10">
        <v>288.0831392252091</v>
      </c>
      <c r="H218" s="10">
        <v>2719.9470904863879</v>
      </c>
      <c r="J218" s="10">
        <v>17.687903377065222</v>
      </c>
      <c r="K218" s="10">
        <v>18.059603106936613</v>
      </c>
      <c r="L218" s="10">
        <v>276.59001002062251</v>
      </c>
      <c r="M218" s="10">
        <v>282.40236832099043</v>
      </c>
      <c r="N218" s="10">
        <v>1631.8597368042697</v>
      </c>
    </row>
    <row r="219" spans="2:14" x14ac:dyDescent="0.35">
      <c r="B219" s="37">
        <v>215</v>
      </c>
      <c r="D219" s="10">
        <v>17.881209594449334</v>
      </c>
      <c r="E219" s="10">
        <v>18.50388605516174</v>
      </c>
      <c r="F219" s="10">
        <v>278.33015849342564</v>
      </c>
      <c r="G219" s="10">
        <v>288.02243557819332</v>
      </c>
      <c r="H219" s="10">
        <v>2732.5862973789622</v>
      </c>
      <c r="J219" s="10">
        <v>17.769414452535571</v>
      </c>
      <c r="K219" s="10">
        <v>18.142827084387935</v>
      </c>
      <c r="L219" s="10">
        <v>276.59001002062251</v>
      </c>
      <c r="M219" s="10">
        <v>282.40236832099049</v>
      </c>
      <c r="N219" s="10">
        <v>1639.3798277572857</v>
      </c>
    </row>
    <row r="220" spans="2:14" x14ac:dyDescent="0.35">
      <c r="B220" s="37">
        <v>216</v>
      </c>
      <c r="D220" s="10">
        <v>17.959922795861832</v>
      </c>
      <c r="E220" s="10">
        <v>18.585537991963449</v>
      </c>
      <c r="F220" s="10">
        <v>278.27886113151817</v>
      </c>
      <c r="G220" s="10">
        <v>287.97241528854624</v>
      </c>
      <c r="H220" s="10">
        <v>2745.4827991143829</v>
      </c>
      <c r="J220" s="10">
        <v>17.850925528005913</v>
      </c>
      <c r="K220" s="10">
        <v>18.226051061839261</v>
      </c>
      <c r="L220" s="10">
        <v>276.59001002062246</v>
      </c>
      <c r="M220" s="10">
        <v>282.40236832099049</v>
      </c>
      <c r="N220" s="10">
        <v>1646.8999187102997</v>
      </c>
    </row>
    <row r="221" spans="2:14" x14ac:dyDescent="0.35">
      <c r="B221" s="37">
        <v>217</v>
      </c>
      <c r="D221" s="10">
        <v>18.038040418085764</v>
      </c>
      <c r="E221" s="10">
        <v>18.666535719610447</v>
      </c>
      <c r="F221" s="10">
        <v>278.21884389227819</v>
      </c>
      <c r="G221" s="10">
        <v>287.91275920286836</v>
      </c>
      <c r="H221" s="10">
        <v>2758.1220060069559</v>
      </c>
      <c r="J221" s="10">
        <v>17.932436603476262</v>
      </c>
      <c r="K221" s="10">
        <v>18.309275039290579</v>
      </c>
      <c r="L221" s="10">
        <v>276.59001002062263</v>
      </c>
      <c r="M221" s="10">
        <v>282.4023683209906</v>
      </c>
      <c r="N221" s="10">
        <v>1654.420009663316</v>
      </c>
    </row>
    <row r="222" spans="2:14" x14ac:dyDescent="0.35">
      <c r="B222" s="37">
        <v>218</v>
      </c>
      <c r="D222" s="10">
        <v>18.116753125965573</v>
      </c>
      <c r="E222" s="10">
        <v>18.748187162879475</v>
      </c>
      <c r="F222" s="10">
        <v>278.16850686806163</v>
      </c>
      <c r="G222" s="10">
        <v>287.86368028091073</v>
      </c>
      <c r="H222" s="10">
        <v>2771.0185077423848</v>
      </c>
      <c r="J222" s="10">
        <v>18.013947678946611</v>
      </c>
      <c r="K222" s="10">
        <v>18.392499016741905</v>
      </c>
      <c r="L222" s="10">
        <v>276.59001002062257</v>
      </c>
      <c r="M222" s="10">
        <v>282.4023683209906</v>
      </c>
      <c r="N222" s="10">
        <v>1661.9401006163325</v>
      </c>
    </row>
    <row r="223" spans="2:14" x14ac:dyDescent="0.35">
      <c r="B223" s="37">
        <v>219</v>
      </c>
      <c r="D223" s="10">
        <v>18.194870260684343</v>
      </c>
      <c r="E223" s="10">
        <v>18.829184403021319</v>
      </c>
      <c r="F223" s="10">
        <v>278.1095199644061</v>
      </c>
      <c r="G223" s="10">
        <v>287.8050439832366</v>
      </c>
      <c r="H223" s="10">
        <v>2783.6577146349578</v>
      </c>
      <c r="J223" s="10">
        <v>18.095458754416953</v>
      </c>
      <c r="K223" s="10">
        <v>18.47572299419322</v>
      </c>
      <c r="L223" s="10">
        <v>276.59001002062246</v>
      </c>
      <c r="M223" s="10">
        <v>282.40236832099043</v>
      </c>
      <c r="N223" s="10">
        <v>1669.4601915693456</v>
      </c>
    </row>
    <row r="224" spans="2:14" x14ac:dyDescent="0.35">
      <c r="B224" s="37">
        <v>220</v>
      </c>
      <c r="D224" s="10">
        <v>18.27358247896321</v>
      </c>
      <c r="E224" s="10">
        <v>18.9108353566894</v>
      </c>
      <c r="F224" s="10">
        <v>278.06011718513395</v>
      </c>
      <c r="G224" s="10">
        <v>287.75688080885669</v>
      </c>
      <c r="H224" s="10">
        <v>2796.5542163703858</v>
      </c>
      <c r="J224" s="10">
        <v>18.176969829887309</v>
      </c>
      <c r="K224" s="10">
        <v>18.558946971644549</v>
      </c>
      <c r="L224" s="10">
        <v>276.59001002062269</v>
      </c>
      <c r="M224" s="10">
        <v>282.4023683209906</v>
      </c>
      <c r="N224" s="10">
        <v>1676.9802825223621</v>
      </c>
    </row>
    <row r="225" spans="2:14" x14ac:dyDescent="0.35">
      <c r="B225" s="37">
        <v>221</v>
      </c>
      <c r="D225" s="10">
        <v>18.351699130064279</v>
      </c>
      <c r="E225" s="10">
        <v>18.99183211321353</v>
      </c>
      <c r="F225" s="10">
        <v>278.00213350665388</v>
      </c>
      <c r="G225" s="10">
        <v>287.69923750679158</v>
      </c>
      <c r="H225" s="10">
        <v>2809.1934232629606</v>
      </c>
      <c r="J225" s="10">
        <v>18.258480905357651</v>
      </c>
      <c r="K225" s="10">
        <v>18.642170949095867</v>
      </c>
      <c r="L225" s="10">
        <v>276.59001002062251</v>
      </c>
      <c r="M225" s="10">
        <v>282.40236832099055</v>
      </c>
      <c r="N225" s="10">
        <v>1684.500373475375</v>
      </c>
    </row>
    <row r="226" spans="2:14" x14ac:dyDescent="0.35">
      <c r="B226" s="37">
        <v>222</v>
      </c>
      <c r="D226" s="10">
        <v>18.430410862586051</v>
      </c>
      <c r="E226" s="10">
        <v>19.073482581124502</v>
      </c>
      <c r="F226" s="10">
        <v>277.95363981051867</v>
      </c>
      <c r="G226" s="10">
        <v>287.65196537469916</v>
      </c>
      <c r="H226" s="10">
        <v>2822.0899249983809</v>
      </c>
      <c r="J226" s="10">
        <v>18.339991980828</v>
      </c>
      <c r="K226" s="10">
        <v>18.725394926547189</v>
      </c>
      <c r="L226" s="10">
        <v>276.59001002062257</v>
      </c>
      <c r="M226" s="10">
        <v>282.40236832099055</v>
      </c>
      <c r="N226" s="10">
        <v>1692.0204644283915</v>
      </c>
    </row>
    <row r="227" spans="2:14" x14ac:dyDescent="0.35">
      <c r="B227" s="37">
        <v>223</v>
      </c>
      <c r="D227" s="10">
        <v>18.508527033870315</v>
      </c>
      <c r="E227" s="10">
        <v>19.154478857831851</v>
      </c>
      <c r="F227" s="10">
        <v>277.89663319654392</v>
      </c>
      <c r="G227" s="10">
        <v>287.59528921371805</v>
      </c>
      <c r="H227" s="10">
        <v>2834.7291318909547</v>
      </c>
      <c r="J227" s="10">
        <v>18.421503056298342</v>
      </c>
      <c r="K227" s="10">
        <v>18.808618903998511</v>
      </c>
      <c r="L227" s="10">
        <v>276.59001002062246</v>
      </c>
      <c r="M227" s="10">
        <v>282.40236832099055</v>
      </c>
      <c r="N227" s="10">
        <v>1699.5405553814053</v>
      </c>
    </row>
    <row r="228" spans="2:14" x14ac:dyDescent="0.35">
      <c r="B228" s="37">
        <v>224</v>
      </c>
      <c r="D228" s="10">
        <v>18.587238284393656</v>
      </c>
      <c r="E228" s="10">
        <v>19.236128843744389</v>
      </c>
      <c r="F228" s="10">
        <v>277.8490243116251</v>
      </c>
      <c r="G228" s="10">
        <v>287.54888429308374</v>
      </c>
      <c r="H228" s="10">
        <v>2847.6256336263805</v>
      </c>
      <c r="J228" s="10">
        <v>18.503014131768687</v>
      </c>
      <c r="K228" s="10">
        <v>18.891842881449833</v>
      </c>
      <c r="L228" s="10">
        <v>276.59001002062257</v>
      </c>
      <c r="M228" s="10">
        <v>282.40236832099066</v>
      </c>
      <c r="N228" s="10">
        <v>1707.0606463344218</v>
      </c>
    </row>
    <row r="229" spans="2:14" x14ac:dyDescent="0.35">
      <c r="B229" s="37">
        <v>225</v>
      </c>
      <c r="D229" s="10">
        <v>18.665353979578232</v>
      </c>
      <c r="E229" s="10">
        <v>19.317124644352027</v>
      </c>
      <c r="F229" s="10">
        <v>277.79296950987248</v>
      </c>
      <c r="G229" s="10">
        <v>287.49315031571365</v>
      </c>
      <c r="H229" s="10">
        <v>2860.2648405189552</v>
      </c>
      <c r="J229" s="10">
        <v>18.584525207239039</v>
      </c>
      <c r="K229" s="10">
        <v>18.975066858901151</v>
      </c>
      <c r="L229" s="10">
        <v>276.59001002062263</v>
      </c>
      <c r="M229" s="10">
        <v>282.4023683209906</v>
      </c>
      <c r="N229" s="10">
        <v>1714.5807372874351</v>
      </c>
    </row>
    <row r="230" spans="2:14" x14ac:dyDescent="0.35">
      <c r="B230" s="37">
        <v>226</v>
      </c>
      <c r="D230" s="10">
        <v>18.744064751779273</v>
      </c>
      <c r="E230" s="10">
        <v>19.398774151942298</v>
      </c>
      <c r="F230" s="10">
        <v>277.74622201523459</v>
      </c>
      <c r="G230" s="10">
        <v>287.44758961192298</v>
      </c>
      <c r="H230" s="10">
        <v>2873.1613422543833</v>
      </c>
      <c r="J230" s="10">
        <v>18.666036282709381</v>
      </c>
      <c r="K230" s="10">
        <v>19.058290836352473</v>
      </c>
      <c r="L230" s="10">
        <v>276.5900100206224</v>
      </c>
      <c r="M230" s="10">
        <v>282.40236832099043</v>
      </c>
      <c r="N230" s="10">
        <v>1722.1008282404514</v>
      </c>
    </row>
    <row r="231" spans="2:14" x14ac:dyDescent="0.35">
      <c r="B231" s="37">
        <v>227</v>
      </c>
      <c r="D231" s="10">
        <v>18.822179974499928</v>
      </c>
      <c r="E231" s="10">
        <v>19.47976948008602</v>
      </c>
      <c r="F231" s="10">
        <v>277.69109464259907</v>
      </c>
      <c r="G231" s="10">
        <v>287.39277371904404</v>
      </c>
      <c r="H231" s="10">
        <v>2885.8005491469503</v>
      </c>
      <c r="J231" s="10">
        <v>18.747547358179737</v>
      </c>
      <c r="K231" s="10">
        <v>19.141514813803784</v>
      </c>
      <c r="L231" s="10">
        <v>276.59001002062263</v>
      </c>
      <c r="M231" s="10">
        <v>282.40236832099043</v>
      </c>
      <c r="N231" s="10">
        <v>1729.6209191934679</v>
      </c>
    </row>
    <row r="232" spans="2:14" x14ac:dyDescent="0.35">
      <c r="B232" s="37">
        <v>228</v>
      </c>
      <c r="D232" s="10">
        <v>18.900890271974777</v>
      </c>
      <c r="E232" s="10">
        <v>19.561418512950073</v>
      </c>
      <c r="F232" s="10">
        <v>277.64518593141179</v>
      </c>
      <c r="G232" s="10">
        <v>287.34803503743825</v>
      </c>
      <c r="H232" s="10">
        <v>2898.6970508823788</v>
      </c>
      <c r="J232" s="10">
        <v>18.829058433650083</v>
      </c>
      <c r="K232" s="10">
        <v>19.224738791255117</v>
      </c>
      <c r="L232" s="10">
        <v>276.59001002062274</v>
      </c>
      <c r="M232" s="10">
        <v>282.40236832099072</v>
      </c>
      <c r="N232" s="10">
        <v>1737.1410101464805</v>
      </c>
    </row>
    <row r="233" spans="2:14" x14ac:dyDescent="0.35">
      <c r="B233" s="37">
        <v>229</v>
      </c>
      <c r="D233" s="10">
        <v>18.97900502578851</v>
      </c>
      <c r="E233" s="10">
        <v>19.642413372186873</v>
      </c>
      <c r="F233" s="10">
        <v>277.59096243677601</v>
      </c>
      <c r="G233" s="10">
        <v>287.29411395157263</v>
      </c>
      <c r="H233" s="10">
        <v>2911.3362577749513</v>
      </c>
      <c r="J233" s="10">
        <v>18.910569509120425</v>
      </c>
      <c r="K233" s="10">
        <v>19.307962768706439</v>
      </c>
      <c r="L233" s="10">
        <v>276.59001002062257</v>
      </c>
      <c r="M233" s="10">
        <v>282.40236832099066</v>
      </c>
      <c r="N233" s="10">
        <v>1744.6611010994977</v>
      </c>
    </row>
    <row r="234" spans="2:14" x14ac:dyDescent="0.35">
      <c r="B234" s="37">
        <v>230</v>
      </c>
      <c r="D234" s="10">
        <v>19.057714852055643</v>
      </c>
      <c r="E234" s="10">
        <v>19.724061933843217</v>
      </c>
      <c r="F234" s="10">
        <v>277.54587068133048</v>
      </c>
      <c r="G234" s="10">
        <v>287.25017586305836</v>
      </c>
      <c r="H234" s="10">
        <v>2924.2327595103789</v>
      </c>
      <c r="J234" s="10">
        <v>18.99208058459077</v>
      </c>
      <c r="K234" s="10">
        <v>19.391186746157754</v>
      </c>
      <c r="L234" s="10">
        <v>276.59001002062257</v>
      </c>
      <c r="M234" s="10">
        <v>282.40236832099055</v>
      </c>
      <c r="N234" s="10">
        <v>1752.1811920525106</v>
      </c>
    </row>
    <row r="235" spans="2:14" x14ac:dyDescent="0.35">
      <c r="B235" s="37">
        <v>231</v>
      </c>
      <c r="D235" s="10">
        <v>19.135829140443011</v>
      </c>
      <c r="E235" s="10">
        <v>19.805056327653649</v>
      </c>
      <c r="F235" s="10">
        <v>277.49252831027081</v>
      </c>
      <c r="G235" s="10">
        <v>287.19712709353269</v>
      </c>
      <c r="H235" s="10">
        <v>2936.8719664029527</v>
      </c>
      <c r="J235" s="10">
        <v>19.073591660061123</v>
      </c>
      <c r="K235" s="10">
        <v>19.474410723609079</v>
      </c>
      <c r="L235" s="10">
        <v>276.59001002062263</v>
      </c>
      <c r="M235" s="10">
        <v>282.40236832099066</v>
      </c>
      <c r="N235" s="10">
        <v>1759.7012830055269</v>
      </c>
    </row>
    <row r="236" spans="2:14" x14ac:dyDescent="0.35">
      <c r="B236" s="37">
        <v>232</v>
      </c>
      <c r="D236" s="10">
        <v>19.214538498945597</v>
      </c>
      <c r="E236" s="10">
        <v>19.886704421545449</v>
      </c>
      <c r="F236" s="10">
        <v>277.44823242878556</v>
      </c>
      <c r="G236" s="10">
        <v>287.15396890194762</v>
      </c>
      <c r="H236" s="10">
        <v>2949.7684681383794</v>
      </c>
      <c r="J236" s="10">
        <v>19.155102735531472</v>
      </c>
      <c r="K236" s="10">
        <v>19.557634701060394</v>
      </c>
      <c r="L236" s="10">
        <v>276.59001002062263</v>
      </c>
      <c r="M236" s="10">
        <v>282.40236832099049</v>
      </c>
      <c r="N236" s="10">
        <v>1767.2213739585407</v>
      </c>
    </row>
    <row r="237" spans="2:14" x14ac:dyDescent="0.35">
      <c r="B237" s="37">
        <v>233</v>
      </c>
      <c r="D237" s="10">
        <v>19.292652325312982</v>
      </c>
      <c r="E237" s="10">
        <v>19.967698353335916</v>
      </c>
      <c r="F237" s="10">
        <v>277.39574919006014</v>
      </c>
      <c r="G237" s="10">
        <v>287.10177071181369</v>
      </c>
      <c r="H237" s="10">
        <v>2962.4076750309464</v>
      </c>
      <c r="J237" s="10">
        <v>19.23661381100181</v>
      </c>
      <c r="K237" s="10">
        <v>19.640858678511712</v>
      </c>
      <c r="L237" s="10">
        <v>276.59001002062257</v>
      </c>
      <c r="M237" s="10">
        <v>282.40236832099055</v>
      </c>
      <c r="N237" s="10">
        <v>1774.7414649115572</v>
      </c>
    </row>
    <row r="238" spans="2:14" x14ac:dyDescent="0.35">
      <c r="B238" s="37">
        <v>234</v>
      </c>
      <c r="D238" s="10">
        <v>19.371361219421178</v>
      </c>
      <c r="E238" s="10">
        <v>20.049345982833309</v>
      </c>
      <c r="F238" s="10">
        <v>277.35222881516734</v>
      </c>
      <c r="G238" s="10">
        <v>287.05937242294607</v>
      </c>
      <c r="H238" s="10">
        <v>2975.3041767663749</v>
      </c>
      <c r="J238" s="10">
        <v>19.318124886472166</v>
      </c>
      <c r="K238" s="10">
        <v>19.724082655963045</v>
      </c>
      <c r="L238" s="10">
        <v>276.59001002062274</v>
      </c>
      <c r="M238" s="10">
        <v>282.40236832099072</v>
      </c>
      <c r="N238" s="10">
        <v>1782.261555864573</v>
      </c>
    </row>
    <row r="239" spans="2:14" x14ac:dyDescent="0.35">
      <c r="B239" s="37">
        <v>235</v>
      </c>
      <c r="D239" s="10">
        <v>19.449474587103026</v>
      </c>
      <c r="E239" s="10">
        <v>20.130339455938227</v>
      </c>
      <c r="F239" s="10">
        <v>277.30058344888704</v>
      </c>
      <c r="G239" s="10">
        <v>287.00800379756049</v>
      </c>
      <c r="H239" s="10">
        <v>2987.9433836589492</v>
      </c>
      <c r="J239" s="10">
        <v>19.399635961942508</v>
      </c>
      <c r="K239" s="10">
        <v>19.807306633414353</v>
      </c>
      <c r="L239" s="10">
        <v>276.59001002062251</v>
      </c>
      <c r="M239" s="10">
        <v>282.40236832099038</v>
      </c>
      <c r="N239" s="10">
        <v>1789.7816468175868</v>
      </c>
    </row>
    <row r="240" spans="2:14" x14ac:dyDescent="0.35">
      <c r="B240" s="37">
        <v>236</v>
      </c>
      <c r="D240" s="10">
        <v>19.528183020116042</v>
      </c>
      <c r="E240" s="10">
        <v>20.211986624340454</v>
      </c>
      <c r="F240" s="10">
        <v>277.25781889769843</v>
      </c>
      <c r="G240" s="10">
        <v>286.96634608972386</v>
      </c>
      <c r="H240" s="10">
        <v>3000.8398853943772</v>
      </c>
      <c r="J240" s="10">
        <v>19.481147037412857</v>
      </c>
      <c r="K240" s="10">
        <v>19.890530610865682</v>
      </c>
      <c r="L240" s="10">
        <v>276.59001002062257</v>
      </c>
      <c r="M240" s="10">
        <v>282.40236832099055</v>
      </c>
      <c r="N240" s="10">
        <v>1797.3017377706024</v>
      </c>
    </row>
    <row r="241" spans="2:14" x14ac:dyDescent="0.35">
      <c r="B241" s="37">
        <v>237</v>
      </c>
      <c r="D241" s="10">
        <v>19.606295932376895</v>
      </c>
      <c r="E241" s="10">
        <v>20.29297964202437</v>
      </c>
      <c r="F241" s="10">
        <v>277.20699084507868</v>
      </c>
      <c r="G241" s="10">
        <v>286.91578670689017</v>
      </c>
      <c r="H241" s="10">
        <v>3013.4790922869497</v>
      </c>
      <c r="J241" s="10">
        <v>19.562658112883202</v>
      </c>
      <c r="K241" s="10">
        <v>19.973754588317</v>
      </c>
      <c r="L241" s="10">
        <v>276.59001002062263</v>
      </c>
      <c r="M241" s="10">
        <v>282.40236832099055</v>
      </c>
      <c r="N241" s="10">
        <v>1804.821828723617</v>
      </c>
    </row>
    <row r="242" spans="2:14" x14ac:dyDescent="0.35">
      <c r="B242" s="37">
        <v>238</v>
      </c>
      <c r="D242" s="10">
        <v>19.685003907525161</v>
      </c>
      <c r="E242" s="10">
        <v>20.374626352561862</v>
      </c>
      <c r="F242" s="10">
        <v>277.16496309074574</v>
      </c>
      <c r="G242" s="10">
        <v>286.874850902964</v>
      </c>
      <c r="H242" s="10">
        <v>3026.3755940223709</v>
      </c>
      <c r="J242" s="10">
        <v>19.644169188353541</v>
      </c>
      <c r="K242" s="10">
        <v>20.056978565768318</v>
      </c>
      <c r="L242" s="10">
        <v>276.59001002062234</v>
      </c>
      <c r="M242" s="10">
        <v>282.40236832099038</v>
      </c>
      <c r="N242" s="10">
        <v>1812.3419196766333</v>
      </c>
    </row>
    <row r="243" spans="2:14" x14ac:dyDescent="0.35">
      <c r="B243" s="37">
        <v>239</v>
      </c>
      <c r="D243" s="10">
        <v>19.763116367561754</v>
      </c>
      <c r="E243" s="10">
        <v>20.455618918021528</v>
      </c>
      <c r="F243" s="10">
        <v>277.11493246534951</v>
      </c>
      <c r="G243" s="10">
        <v>286.82508110454506</v>
      </c>
      <c r="H243" s="10">
        <v>3039.0148009149448</v>
      </c>
      <c r="J243" s="10">
        <v>19.725680263823893</v>
      </c>
      <c r="K243" s="10">
        <v>20.140202543219644</v>
      </c>
      <c r="L243" s="10">
        <v>276.59001002062257</v>
      </c>
      <c r="M243" s="10">
        <v>282.4023683209906</v>
      </c>
      <c r="N243" s="10">
        <v>1819.862010629646</v>
      </c>
    </row>
    <row r="244" spans="2:14" x14ac:dyDescent="0.35">
      <c r="B244" s="37">
        <v>240</v>
      </c>
      <c r="D244" s="10">
        <v>19.841823888008825</v>
      </c>
      <c r="E244" s="10">
        <v>20.537265173857801</v>
      </c>
      <c r="F244" s="10">
        <v>277.0736231100264</v>
      </c>
      <c r="G244" s="10">
        <v>286.78484914539706</v>
      </c>
      <c r="H244" s="10">
        <v>3051.9113026503719</v>
      </c>
      <c r="J244" s="10">
        <v>19.807191339294238</v>
      </c>
      <c r="K244" s="10">
        <v>20.223426520670962</v>
      </c>
      <c r="L244" s="10">
        <v>276.59001002062269</v>
      </c>
      <c r="M244" s="10">
        <v>282.4023683209906</v>
      </c>
      <c r="N244" s="10">
        <v>1827.3821015826632</v>
      </c>
    </row>
    <row r="245" spans="2:14" x14ac:dyDescent="0.35">
      <c r="B245" s="37">
        <v>241</v>
      </c>
      <c r="D245" s="10">
        <v>19.919935898952051</v>
      </c>
      <c r="E245" s="10">
        <v>20.61825729022409</v>
      </c>
      <c r="F245" s="10">
        <v>277.02437067041421</v>
      </c>
      <c r="G245" s="10">
        <v>286.73584991031487</v>
      </c>
      <c r="H245" s="10">
        <v>3064.5505095429457</v>
      </c>
      <c r="J245" s="10">
        <v>19.888702414764587</v>
      </c>
      <c r="K245" s="10">
        <v>20.306650498122291</v>
      </c>
      <c r="L245" s="10">
        <v>276.59001002062257</v>
      </c>
      <c r="M245" s="10">
        <v>282.40236832099066</v>
      </c>
      <c r="N245" s="10">
        <v>1834.9021925356753</v>
      </c>
    </row>
    <row r="246" spans="2:14" x14ac:dyDescent="0.35">
      <c r="B246" s="37">
        <v>242</v>
      </c>
      <c r="D246" s="10">
        <v>19.998642967796584</v>
      </c>
      <c r="E246" s="10">
        <v>20.699903094457834</v>
      </c>
      <c r="F246" s="10">
        <v>276.98376191954463</v>
      </c>
      <c r="G246" s="10">
        <v>286.69630432952647</v>
      </c>
      <c r="H246" s="10">
        <v>3077.4470112783733</v>
      </c>
      <c r="J246" s="10">
        <v>19.970213490234933</v>
      </c>
      <c r="K246" s="10">
        <v>20.38987447557361</v>
      </c>
      <c r="L246" s="10">
        <v>276.59001002062263</v>
      </c>
      <c r="M246" s="10">
        <v>282.40236832099066</v>
      </c>
      <c r="N246" s="10">
        <v>1842.4222834886928</v>
      </c>
    </row>
    <row r="247" spans="2:14" x14ac:dyDescent="0.35">
      <c r="B247" s="37">
        <v>243</v>
      </c>
      <c r="D247" s="10">
        <v>20.076754532713306</v>
      </c>
      <c r="E247" s="10">
        <v>20.780894764797633</v>
      </c>
      <c r="F247" s="10">
        <v>276.93526904325091</v>
      </c>
      <c r="G247" s="10">
        <v>286.6480572480732</v>
      </c>
      <c r="H247" s="10">
        <v>3090.0862181709476</v>
      </c>
      <c r="J247" s="10">
        <v>20.051724565705282</v>
      </c>
      <c r="K247" s="10">
        <v>20.473098453024928</v>
      </c>
      <c r="L247" s="10">
        <v>276.59001002062269</v>
      </c>
      <c r="M247" s="10">
        <v>282.40236832099072</v>
      </c>
      <c r="N247" s="10">
        <v>1849.942374441709</v>
      </c>
    </row>
    <row r="248" spans="2:14" x14ac:dyDescent="0.35">
      <c r="B248" s="37">
        <v>244</v>
      </c>
      <c r="D248" s="10">
        <v>20.155461152990888</v>
      </c>
      <c r="E248" s="10">
        <v>20.862540120464423</v>
      </c>
      <c r="F248" s="10">
        <v>276.89534368110611</v>
      </c>
      <c r="G248" s="10">
        <v>286.60918114789177</v>
      </c>
      <c r="H248" s="10">
        <v>3102.9827199063693</v>
      </c>
      <c r="J248" s="10">
        <v>20.13323564117562</v>
      </c>
      <c r="K248" s="10">
        <v>20.556322430476239</v>
      </c>
      <c r="L248" s="10">
        <v>276.59001002062251</v>
      </c>
      <c r="M248" s="10">
        <v>282.40236832099049</v>
      </c>
      <c r="N248" s="10">
        <v>1857.4624653947219</v>
      </c>
    </row>
    <row r="249" spans="2:14" x14ac:dyDescent="0.35">
      <c r="B249" s="37">
        <v>245</v>
      </c>
      <c r="D249" s="10">
        <v>20.233572274885848</v>
      </c>
      <c r="E249" s="10">
        <v>20.943531347782447</v>
      </c>
      <c r="F249" s="10">
        <v>276.84759233986694</v>
      </c>
      <c r="G249" s="10">
        <v>286.56166839727319</v>
      </c>
      <c r="H249" s="10">
        <v>3115.6219267989418</v>
      </c>
      <c r="J249" s="10">
        <v>20.214746716645976</v>
      </c>
      <c r="K249" s="10">
        <v>20.639546407927572</v>
      </c>
      <c r="L249" s="10">
        <v>276.59001002062263</v>
      </c>
      <c r="M249" s="10">
        <v>282.40236832099066</v>
      </c>
      <c r="N249" s="10">
        <v>1864.9825563477389</v>
      </c>
    </row>
    <row r="250" spans="2:14" x14ac:dyDescent="0.35">
      <c r="B250" s="37">
        <v>246</v>
      </c>
      <c r="D250" s="10">
        <v>20.312278449570758</v>
      </c>
      <c r="E250" s="10">
        <v>21.025176257856579</v>
      </c>
      <c r="F250" s="10">
        <v>276.80833370626181</v>
      </c>
      <c r="G250" s="10">
        <v>286.52344542572592</v>
      </c>
      <c r="H250" s="10">
        <v>3128.5184285343698</v>
      </c>
      <c r="J250" s="10">
        <v>20.296257792116318</v>
      </c>
      <c r="K250" s="10">
        <v>20.72277038537889</v>
      </c>
      <c r="L250" s="10">
        <v>276.59001002062246</v>
      </c>
      <c r="M250" s="10">
        <v>282.40236832099049</v>
      </c>
      <c r="N250" s="10">
        <v>1872.502647300752</v>
      </c>
    </row>
    <row r="251" spans="2:14" x14ac:dyDescent="0.35">
      <c r="B251" s="37">
        <v>247</v>
      </c>
      <c r="D251" s="10">
        <v>20.390389131388257</v>
      </c>
      <c r="E251" s="10">
        <v>21.106167045097138</v>
      </c>
      <c r="F251" s="10">
        <v>276.76130644242556</v>
      </c>
      <c r="G251" s="10">
        <v>286.47664974677451</v>
      </c>
      <c r="H251" s="10">
        <v>3141.1576354269432</v>
      </c>
      <c r="J251" s="10">
        <v>20.377768867586681</v>
      </c>
      <c r="K251" s="10">
        <v>20.805994362830219</v>
      </c>
      <c r="L251" s="10">
        <v>276.59001002062274</v>
      </c>
      <c r="M251" s="10">
        <v>282.40236832099066</v>
      </c>
      <c r="N251" s="10">
        <v>1880.0227382537678</v>
      </c>
    </row>
    <row r="252" spans="2:14" x14ac:dyDescent="0.35">
      <c r="B252" s="37">
        <v>248</v>
      </c>
      <c r="D252" s="10">
        <v>20.469094863395242</v>
      </c>
      <c r="E252" s="10">
        <v>21.187811512493333</v>
      </c>
      <c r="F252" s="10">
        <v>276.72269841054913</v>
      </c>
      <c r="G252" s="10">
        <v>286.43906407587599</v>
      </c>
      <c r="H252" s="10">
        <v>3154.0541371623708</v>
      </c>
      <c r="J252" s="10">
        <v>20.459279943057023</v>
      </c>
      <c r="K252" s="10">
        <v>20.889218340281531</v>
      </c>
      <c r="L252" s="10">
        <v>276.59001002062263</v>
      </c>
      <c r="M252" s="10">
        <v>282.40236832099049</v>
      </c>
      <c r="N252" s="10">
        <v>1887.542829206782</v>
      </c>
    </row>
    <row r="253" spans="2:14" x14ac:dyDescent="0.35">
      <c r="B253" s="37">
        <v>249</v>
      </c>
      <c r="D253" s="10">
        <v>20.547205108020865</v>
      </c>
      <c r="E253" s="10">
        <v>21.268801862542027</v>
      </c>
      <c r="F253" s="10">
        <v>276.67637831460314</v>
      </c>
      <c r="G253" s="10">
        <v>286.39296875086404</v>
      </c>
      <c r="H253" s="10">
        <v>3166.6933440549437</v>
      </c>
      <c r="J253" s="10">
        <v>20.540791018527369</v>
      </c>
      <c r="K253" s="10">
        <v>20.97244231773286</v>
      </c>
      <c r="L253" s="10">
        <v>276.59001002062274</v>
      </c>
      <c r="M253" s="10">
        <v>282.40236832099066</v>
      </c>
      <c r="N253" s="10">
        <v>1895.0629201597983</v>
      </c>
    </row>
    <row r="254" spans="2:14" x14ac:dyDescent="0.35">
      <c r="B254" s="37">
        <v>250</v>
      </c>
      <c r="D254" s="10">
        <v>20.625910400206735</v>
      </c>
      <c r="E254" s="10">
        <v>21.350445890117108</v>
      </c>
      <c r="F254" s="10">
        <v>276.63840526990003</v>
      </c>
      <c r="G254" s="10">
        <v>286.3560050558587</v>
      </c>
      <c r="H254" s="10">
        <v>3179.5898457903659</v>
      </c>
      <c r="J254" s="10">
        <v>20.622302093997707</v>
      </c>
      <c r="K254" s="10">
        <v>21.055666295184178</v>
      </c>
      <c r="L254" s="10">
        <v>276.59001002062269</v>
      </c>
      <c r="M254" s="10">
        <v>282.40236832099072</v>
      </c>
      <c r="N254" s="10">
        <v>1902.583011112815</v>
      </c>
    </row>
    <row r="255" spans="2:14" x14ac:dyDescent="0.35">
      <c r="B255" s="37">
        <v>251</v>
      </c>
      <c r="D255" s="10">
        <v>20.70402021046894</v>
      </c>
      <c r="E255" s="10">
        <v>21.431435805802376</v>
      </c>
      <c r="F255" s="10">
        <v>276.59277595905337</v>
      </c>
      <c r="G255" s="10">
        <v>286.31059388735343</v>
      </c>
      <c r="H255" s="10">
        <v>3192.2290526829383</v>
      </c>
      <c r="J255" s="10">
        <v>20.703813169468052</v>
      </c>
      <c r="K255" s="10">
        <v>21.1388902726355</v>
      </c>
      <c r="L255" s="10">
        <v>276.59001002062251</v>
      </c>
      <c r="M255" s="10">
        <v>282.4023683209906</v>
      </c>
      <c r="N255" s="10">
        <v>1910.1031020658272</v>
      </c>
    </row>
    <row r="256" spans="2:14" x14ac:dyDescent="0.35">
      <c r="B256" s="37">
        <v>252</v>
      </c>
      <c r="D256" s="10">
        <v>20.782725065634217</v>
      </c>
      <c r="E256" s="10">
        <v>21.513079396356869</v>
      </c>
      <c r="F256" s="10">
        <v>276.55542277909973</v>
      </c>
      <c r="G256" s="10">
        <v>286.27423732693512</v>
      </c>
      <c r="H256" s="10">
        <v>3205.1255544183664</v>
      </c>
      <c r="J256" s="10">
        <v>20.785324244938405</v>
      </c>
      <c r="K256" s="10">
        <v>21.222114250086825</v>
      </c>
      <c r="L256" s="10">
        <v>276.59001002062257</v>
      </c>
      <c r="M256" s="10">
        <v>282.40236832099066</v>
      </c>
      <c r="N256" s="10">
        <v>1917.6231930188442</v>
      </c>
    </row>
    <row r="257" spans="2:14" x14ac:dyDescent="0.35">
      <c r="B257" s="37">
        <v>253</v>
      </c>
      <c r="D257" s="10">
        <v>20.860834444305933</v>
      </c>
      <c r="E257" s="10">
        <v>21.594068880451665</v>
      </c>
      <c r="F257" s="10">
        <v>276.51046837686471</v>
      </c>
      <c r="G257" s="10">
        <v>286.22949461764114</v>
      </c>
      <c r="H257" s="10">
        <v>3217.7647613109398</v>
      </c>
      <c r="J257" s="10">
        <v>20.866835320408754</v>
      </c>
      <c r="K257" s="10">
        <v>21.30533822753814</v>
      </c>
      <c r="L257" s="10">
        <v>276.59001002062263</v>
      </c>
      <c r="M257" s="10">
        <v>282.4023683209906</v>
      </c>
      <c r="N257" s="10">
        <v>1925.143283971858</v>
      </c>
    </row>
    <row r="258" spans="2:14" x14ac:dyDescent="0.35">
      <c r="B258" s="37">
        <v>254</v>
      </c>
      <c r="D258" s="10">
        <v>20.939538865196369</v>
      </c>
      <c r="E258" s="10">
        <v>21.675712036731309</v>
      </c>
      <c r="F258" s="10">
        <v>276.47372041218506</v>
      </c>
      <c r="G258" s="10">
        <v>286.19373081509769</v>
      </c>
      <c r="H258" s="10">
        <v>3230.6612630463687</v>
      </c>
      <c r="J258" s="10">
        <v>20.948346395879092</v>
      </c>
      <c r="K258" s="10">
        <v>21.388562204989459</v>
      </c>
      <c r="L258" s="10">
        <v>276.59001002062263</v>
      </c>
      <c r="M258" s="10">
        <v>282.40236832099066</v>
      </c>
      <c r="N258" s="10">
        <v>1932.6633749248736</v>
      </c>
    </row>
    <row r="259" spans="2:14" x14ac:dyDescent="0.35">
      <c r="B259" s="37">
        <v>255</v>
      </c>
      <c r="D259" s="10">
        <v>21.017647814996526</v>
      </c>
      <c r="E259" s="10">
        <v>21.756701091954529</v>
      </c>
      <c r="F259" s="10">
        <v>276.42942552890162</v>
      </c>
      <c r="G259" s="10">
        <v>286.14964134862737</v>
      </c>
      <c r="H259" s="10">
        <v>3243.3004699389339</v>
      </c>
      <c r="J259" s="10">
        <v>21.029857471349445</v>
      </c>
      <c r="K259" s="10">
        <v>21.471786182440784</v>
      </c>
      <c r="L259" s="10">
        <v>276.59001002062269</v>
      </c>
      <c r="M259" s="10">
        <v>282.40236832099066</v>
      </c>
      <c r="N259" s="10">
        <v>1940.1834658778873</v>
      </c>
    </row>
    <row r="260" spans="2:14" x14ac:dyDescent="0.35">
      <c r="B260" s="37">
        <v>256</v>
      </c>
      <c r="D260" s="10">
        <v>21.096351804304572</v>
      </c>
      <c r="E260" s="10">
        <v>21.838343816651776</v>
      </c>
      <c r="F260" s="10">
        <v>276.39326858467314</v>
      </c>
      <c r="G260" s="10">
        <v>286.1144563738585</v>
      </c>
      <c r="H260" s="10">
        <v>3256.196971674362</v>
      </c>
      <c r="J260" s="10">
        <v>21.111368546819797</v>
      </c>
      <c r="K260" s="10">
        <v>21.555010159892092</v>
      </c>
      <c r="L260" s="10">
        <v>276.59001002062286</v>
      </c>
      <c r="M260" s="10">
        <v>282.4023683209906</v>
      </c>
      <c r="N260" s="10">
        <v>1947.7035568309036</v>
      </c>
    </row>
    <row r="261" spans="2:14" x14ac:dyDescent="0.35">
      <c r="B261" s="37">
        <v>257</v>
      </c>
      <c r="D261" s="10">
        <v>25.507502474595888</v>
      </c>
      <c r="E261" s="10">
        <v>26.947940169817482</v>
      </c>
      <c r="F261" s="10">
        <v>336.78650484972883</v>
      </c>
      <c r="G261" s="10">
        <v>355.8052220804978</v>
      </c>
      <c r="H261" s="10">
        <v>7560.814736369397</v>
      </c>
      <c r="J261" s="10">
        <v>20.948346395879092</v>
      </c>
      <c r="K261" s="10">
        <v>21.388562204989459</v>
      </c>
      <c r="L261" s="10">
        <v>276.59001002062263</v>
      </c>
      <c r="M261" s="10">
        <v>282.40236832099066</v>
      </c>
      <c r="N261" s="10">
        <v>1932.6633749248736</v>
      </c>
    </row>
    <row r="262" spans="2:14" x14ac:dyDescent="0.35">
      <c r="B262" s="37">
        <v>258</v>
      </c>
      <c r="D262" s="10">
        <v>25.603599210947493</v>
      </c>
      <c r="E262" s="10">
        <v>27.049722305776935</v>
      </c>
      <c r="F262" s="10">
        <v>336.74501940718835</v>
      </c>
      <c r="G262" s="10">
        <v>355.7647964948294</v>
      </c>
      <c r="H262" s="10">
        <v>7590.6572302722925</v>
      </c>
      <c r="J262" s="10">
        <v>21.029857471349445</v>
      </c>
      <c r="K262" s="10">
        <v>21.471786182440784</v>
      </c>
      <c r="L262" s="10">
        <v>276.59001002062269</v>
      </c>
      <c r="M262" s="10">
        <v>282.40236832099066</v>
      </c>
      <c r="N262" s="10">
        <v>1940.1834658778873</v>
      </c>
    </row>
    <row r="263" spans="2:14" x14ac:dyDescent="0.35">
      <c r="B263" s="37">
        <v>259</v>
      </c>
      <c r="D263" s="10">
        <v>25.699853250581963</v>
      </c>
      <c r="E263" s="10">
        <v>27.151696777714701</v>
      </c>
      <c r="F263" s="10">
        <v>336.70591522015729</v>
      </c>
      <c r="G263" s="10">
        <v>355.72720296033606</v>
      </c>
      <c r="H263" s="10">
        <v>7620.6836097545329</v>
      </c>
      <c r="J263" s="10">
        <v>21.111368546819797</v>
      </c>
      <c r="K263" s="10">
        <v>21.555010159892092</v>
      </c>
      <c r="L263" s="10">
        <v>276.59001002062286</v>
      </c>
      <c r="M263" s="10">
        <v>282.4023683209906</v>
      </c>
      <c r="N263" s="10">
        <v>1947.7035568309036</v>
      </c>
    </row>
    <row r="264" spans="2:14" x14ac:dyDescent="0.35">
      <c r="B264" s="37">
        <v>260</v>
      </c>
      <c r="D264" s="10">
        <v>25.795413194939375</v>
      </c>
      <c r="E264" s="10">
        <v>27.252822821149476</v>
      </c>
      <c r="F264" s="10">
        <v>336.65805314017979</v>
      </c>
      <c r="G264" s="10">
        <v>355.6788256969034</v>
      </c>
      <c r="H264" s="10">
        <v>7649.899898711551</v>
      </c>
      <c r="J264" s="10">
        <v>21.192879622290139</v>
      </c>
      <c r="K264" s="10">
        <v>21.638234137343417</v>
      </c>
      <c r="L264" s="10">
        <v>276.5900100206228</v>
      </c>
      <c r="M264" s="10">
        <v>282.40236832099072</v>
      </c>
      <c r="N264" s="10">
        <v>1955.2236477839172</v>
      </c>
    </row>
    <row r="265" spans="2:14" x14ac:dyDescent="0.35">
      <c r="B265" s="37">
        <v>261</v>
      </c>
      <c r="D265" s="10">
        <v>25.892045694944201</v>
      </c>
      <c r="E265" s="10">
        <v>27.355260021292654</v>
      </c>
      <c r="F265" s="10">
        <v>336.62450219892372</v>
      </c>
      <c r="G265" s="10">
        <v>355.64786559093096</v>
      </c>
      <c r="H265" s="10">
        <v>7680.3685975603248</v>
      </c>
      <c r="J265" s="10">
        <v>21.274390697760484</v>
      </c>
      <c r="K265" s="10">
        <v>21.72145811479475</v>
      </c>
      <c r="L265" s="10">
        <v>276.59001002062263</v>
      </c>
      <c r="M265" s="10">
        <v>282.40236832099072</v>
      </c>
      <c r="N265" s="10">
        <v>1962.743738736933</v>
      </c>
    </row>
    <row r="266" spans="2:14" x14ac:dyDescent="0.35">
      <c r="B266" s="37">
        <v>262</v>
      </c>
      <c r="D266" s="10">
        <v>25.988120325837858</v>
      </c>
      <c r="E266" s="10">
        <v>27.457015317646093</v>
      </c>
      <c r="F266" s="10">
        <v>336.58398215479309</v>
      </c>
      <c r="G266" s="10">
        <v>355.60831017510401</v>
      </c>
      <c r="H266" s="10">
        <v>7710.1862420606012</v>
      </c>
      <c r="J266" s="10">
        <v>21.355901773230837</v>
      </c>
      <c r="K266" s="10">
        <v>21.804682092246068</v>
      </c>
      <c r="L266" s="10">
        <v>276.59001002062274</v>
      </c>
      <c r="M266" s="10">
        <v>282.40236832099066</v>
      </c>
      <c r="N266" s="10">
        <v>1970.2638296899502</v>
      </c>
    </row>
    <row r="267" spans="2:14" x14ac:dyDescent="0.35">
      <c r="B267" s="37">
        <v>263</v>
      </c>
      <c r="D267" s="10">
        <v>26.083990420582875</v>
      </c>
      <c r="E267" s="10">
        <v>27.558520630029804</v>
      </c>
      <c r="F267" s="10">
        <v>336.54113127946539</v>
      </c>
      <c r="G267" s="10">
        <v>355.56583021515559</v>
      </c>
      <c r="H267" s="10">
        <v>7739.7653322957958</v>
      </c>
      <c r="J267" s="10">
        <v>21.437412848701175</v>
      </c>
      <c r="K267" s="10">
        <v>21.887906069697383</v>
      </c>
      <c r="L267" s="10">
        <v>276.59001002062257</v>
      </c>
      <c r="M267" s="10">
        <v>282.40236832099055</v>
      </c>
      <c r="N267" s="10">
        <v>1977.7839206429628</v>
      </c>
    </row>
    <row r="268" spans="2:14" x14ac:dyDescent="0.35">
      <c r="B268" s="37">
        <v>264</v>
      </c>
      <c r="D268" s="10">
        <v>26.179558073292032</v>
      </c>
      <c r="E268" s="10">
        <v>27.65965627547553</v>
      </c>
      <c r="F268" s="10">
        <v>336.4947176421644</v>
      </c>
      <c r="G268" s="10">
        <v>355.51892061885673</v>
      </c>
      <c r="H268" s="10">
        <v>7768.9915610138614</v>
      </c>
      <c r="J268" s="10">
        <v>21.518923924171524</v>
      </c>
      <c r="K268" s="10">
        <v>21.971130047148712</v>
      </c>
      <c r="L268" s="10">
        <v>276.59001002062257</v>
      </c>
      <c r="M268" s="10">
        <v>282.4023683209906</v>
      </c>
      <c r="N268" s="10">
        <v>1985.30401159598</v>
      </c>
    </row>
    <row r="269" spans="2:14" x14ac:dyDescent="0.35">
      <c r="B269" s="37">
        <v>265</v>
      </c>
      <c r="D269" s="10">
        <v>26.276338743092854</v>
      </c>
      <c r="E269" s="10">
        <v>27.762274784450927</v>
      </c>
      <c r="F269" s="10">
        <v>336.46418678039703</v>
      </c>
      <c r="G269" s="10">
        <v>355.4913528803412</v>
      </c>
      <c r="H269" s="10">
        <v>7799.6342056809199</v>
      </c>
      <c r="J269" s="10">
        <v>21.60043499964188</v>
      </c>
      <c r="K269" s="10">
        <v>22.054354024600038</v>
      </c>
      <c r="L269" s="10">
        <v>276.59001002062274</v>
      </c>
      <c r="M269" s="10">
        <v>282.40236832099077</v>
      </c>
      <c r="N269" s="10">
        <v>1992.8241025489929</v>
      </c>
    </row>
    <row r="270" spans="2:14" x14ac:dyDescent="0.35">
      <c r="B270" s="37">
        <v>266</v>
      </c>
      <c r="D270" s="10">
        <v>26.372263572745169</v>
      </c>
      <c r="E270" s="10">
        <v>27.863847140526818</v>
      </c>
      <c r="F270" s="10">
        <v>336.42296778078008</v>
      </c>
      <c r="G270" s="10">
        <v>355.45064696281065</v>
      </c>
      <c r="H270" s="10">
        <v>7829.2779043629134</v>
      </c>
      <c r="J270" s="10">
        <v>21.681946075112219</v>
      </c>
      <c r="K270" s="10">
        <v>22.137578002051356</v>
      </c>
      <c r="L270" s="10">
        <v>276.59001002062269</v>
      </c>
      <c r="M270" s="10">
        <v>282.40236832099077</v>
      </c>
      <c r="N270" s="10">
        <v>2000.3441935020094</v>
      </c>
    </row>
    <row r="271" spans="2:14" x14ac:dyDescent="0.35">
      <c r="B271" s="37">
        <v>267</v>
      </c>
      <c r="D271" s="10">
        <v>26.468971464363943</v>
      </c>
      <c r="E271" s="10">
        <v>27.966376775216833</v>
      </c>
      <c r="F271" s="10">
        <v>336.39200940867198</v>
      </c>
      <c r="G271" s="10">
        <v>355.42241193470852</v>
      </c>
      <c r="H271" s="10">
        <v>7859.8360610610744</v>
      </c>
      <c r="J271" s="10">
        <v>21.763457150582568</v>
      </c>
      <c r="K271" s="10">
        <v>22.220801979502671</v>
      </c>
      <c r="L271" s="10">
        <v>276.59001002062274</v>
      </c>
      <c r="M271" s="10">
        <v>282.40236832099072</v>
      </c>
      <c r="N271" s="10">
        <v>2007.8642844550229</v>
      </c>
    </row>
    <row r="272" spans="2:14" x14ac:dyDescent="0.35">
      <c r="B272" s="37">
        <v>268</v>
      </c>
      <c r="D272" s="10">
        <v>26.565423739333156</v>
      </c>
      <c r="E272" s="10">
        <v>28.068593983480906</v>
      </c>
      <c r="F272" s="10">
        <v>336.35804557962865</v>
      </c>
      <c r="G272" s="10">
        <v>355.39043182936825</v>
      </c>
      <c r="H272" s="10">
        <v>7890.096024927886</v>
      </c>
      <c r="J272" s="10">
        <v>21.844968226052913</v>
      </c>
      <c r="K272" s="10">
        <v>22.304025956953993</v>
      </c>
      <c r="L272" s="10">
        <v>276.59001002062269</v>
      </c>
      <c r="M272" s="10">
        <v>282.40236832099066</v>
      </c>
      <c r="N272" s="10">
        <v>2015.3843754080394</v>
      </c>
    </row>
    <row r="273" spans="2:14" x14ac:dyDescent="0.35">
      <c r="B273" s="37">
        <v>269</v>
      </c>
      <c r="D273" s="10">
        <v>26.660347611562578</v>
      </c>
      <c r="E273" s="10">
        <v>28.168942877176224</v>
      </c>
      <c r="F273" s="10">
        <v>336.3050543423584</v>
      </c>
      <c r="G273" s="10">
        <v>355.33512177339162</v>
      </c>
      <c r="H273" s="10">
        <v>7918.5718016870196</v>
      </c>
      <c r="J273" s="10">
        <v>21.926479301523251</v>
      </c>
      <c r="K273" s="10">
        <v>22.387249934405318</v>
      </c>
      <c r="L273" s="10">
        <v>276.59001002062251</v>
      </c>
      <c r="M273" s="10">
        <v>282.40236832099072</v>
      </c>
      <c r="N273" s="10">
        <v>2022.9044663610564</v>
      </c>
    </row>
    <row r="274" spans="2:14" x14ac:dyDescent="0.35">
      <c r="B274" s="37">
        <v>270</v>
      </c>
      <c r="D274" s="10">
        <v>26.756641984829347</v>
      </c>
      <c r="E274" s="10">
        <v>28.270967151042367</v>
      </c>
      <c r="F274" s="10">
        <v>336.26967969045074</v>
      </c>
      <c r="G274" s="10">
        <v>355.3012771113215</v>
      </c>
      <c r="H274" s="10">
        <v>7948.6478799744809</v>
      </c>
      <c r="J274" s="10">
        <v>22.007990376993604</v>
      </c>
      <c r="K274" s="10">
        <v>22.470473911856637</v>
      </c>
      <c r="L274" s="10">
        <v>276.59001002062263</v>
      </c>
      <c r="M274" s="10">
        <v>282.40236832099066</v>
      </c>
      <c r="N274" s="10">
        <v>2030.4245573140697</v>
      </c>
    </row>
    <row r="275" spans="2:14" x14ac:dyDescent="0.35">
      <c r="B275" s="37">
        <v>271</v>
      </c>
      <c r="D275" s="10">
        <v>26.852744601561472</v>
      </c>
      <c r="E275" s="10">
        <v>28.372757061041561</v>
      </c>
      <c r="F275" s="10">
        <v>336.23216505860307</v>
      </c>
      <c r="G275" s="10">
        <v>355.26474767726478</v>
      </c>
      <c r="H275" s="10">
        <v>7978.5003136384257</v>
      </c>
      <c r="J275" s="10">
        <v>22.089501452463949</v>
      </c>
      <c r="K275" s="10">
        <v>22.553697889307955</v>
      </c>
      <c r="L275" s="10">
        <v>276.59001002062274</v>
      </c>
      <c r="M275" s="10">
        <v>282.40236832099077</v>
      </c>
      <c r="N275" s="10">
        <v>2037.9446482670855</v>
      </c>
    </row>
    <row r="276" spans="2:14" x14ac:dyDescent="0.35">
      <c r="B276" s="37">
        <v>272</v>
      </c>
      <c r="D276" s="10">
        <v>26.949579183417459</v>
      </c>
      <c r="E276" s="10">
        <v>28.475441790857001</v>
      </c>
      <c r="F276" s="10">
        <v>336.20405775340095</v>
      </c>
      <c r="G276" s="10">
        <v>355.23964998673046</v>
      </c>
      <c r="H276" s="10">
        <v>8009.2075667522804</v>
      </c>
      <c r="J276" s="10">
        <v>22.171012527934295</v>
      </c>
      <c r="K276" s="10">
        <v>22.636921866759288</v>
      </c>
      <c r="L276" s="10">
        <v>276.59001002062263</v>
      </c>
      <c r="M276" s="10">
        <v>282.40236832099089</v>
      </c>
      <c r="N276" s="10">
        <v>2045.4647392200986</v>
      </c>
    </row>
    <row r="277" spans="2:14" x14ac:dyDescent="0.35">
      <c r="B277" s="37">
        <v>273</v>
      </c>
      <c r="D277" s="10">
        <v>27.045447278278932</v>
      </c>
      <c r="E277" s="10">
        <v>28.576945103357154</v>
      </c>
      <c r="F277" s="10">
        <v>336.16414331392394</v>
      </c>
      <c r="G277" s="10">
        <v>355.20005161513512</v>
      </c>
      <c r="H277" s="10">
        <v>8038.786656987475</v>
      </c>
      <c r="J277" s="10">
        <v>22.252523603404654</v>
      </c>
      <c r="K277" s="10">
        <v>22.720145844210595</v>
      </c>
      <c r="L277" s="10">
        <v>276.59001002062291</v>
      </c>
      <c r="M277" s="10">
        <v>282.40236832099077</v>
      </c>
      <c r="N277" s="10">
        <v>2052.9848301731145</v>
      </c>
    </row>
    <row r="278" spans="2:14" x14ac:dyDescent="0.35">
      <c r="B278" s="37">
        <v>274</v>
      </c>
      <c r="D278" s="10">
        <v>27.141370514625475</v>
      </c>
      <c r="E278" s="10">
        <v>28.678515866127256</v>
      </c>
      <c r="F278" s="10">
        <v>336.12520310601741</v>
      </c>
      <c r="G278" s="10">
        <v>355.16157760297182</v>
      </c>
      <c r="H278" s="10">
        <v>8068.4303556694576</v>
      </c>
      <c r="J278" s="10">
        <v>22.334034678874996</v>
      </c>
      <c r="K278" s="10">
        <v>22.803369821661928</v>
      </c>
      <c r="L278" s="10">
        <v>276.59001002062274</v>
      </c>
      <c r="M278" s="10">
        <v>282.40236832099083</v>
      </c>
      <c r="N278" s="10">
        <v>2060.5049211261285</v>
      </c>
    </row>
    <row r="279" spans="2:14" x14ac:dyDescent="0.35">
      <c r="B279" s="37">
        <v>275</v>
      </c>
      <c r="D279" s="10">
        <v>27.238247058832872</v>
      </c>
      <c r="E279" s="10">
        <v>28.781252026590217</v>
      </c>
      <c r="F279" s="10">
        <v>336.09830916056632</v>
      </c>
      <c r="G279" s="10">
        <v>355.13776348262496</v>
      </c>
      <c r="H279" s="10">
        <v>8099.1873075885478</v>
      </c>
      <c r="J279" s="10">
        <v>22.415545754345345</v>
      </c>
      <c r="K279" s="10">
        <v>22.886593799113239</v>
      </c>
      <c r="L279" s="10">
        <v>276.59001002062269</v>
      </c>
      <c r="M279" s="10">
        <v>282.40236832099066</v>
      </c>
      <c r="N279" s="10">
        <v>2068.0250120791447</v>
      </c>
    </row>
    <row r="280" spans="2:14" x14ac:dyDescent="0.35">
      <c r="B280" s="37">
        <v>276</v>
      </c>
      <c r="D280" s="10">
        <v>27.333714433194235</v>
      </c>
      <c r="E280" s="10">
        <v>28.882265616607182</v>
      </c>
      <c r="F280" s="10">
        <v>336.05428506356179</v>
      </c>
      <c r="G280" s="10">
        <v>355.09294379024391</v>
      </c>
      <c r="H280" s="10">
        <v>8128.2992290545908</v>
      </c>
      <c r="J280" s="10">
        <v>22.497056829815691</v>
      </c>
      <c r="K280" s="10">
        <v>22.969817776564561</v>
      </c>
      <c r="L280" s="10">
        <v>276.59001002062263</v>
      </c>
      <c r="M280" s="10">
        <v>282.4023683209906</v>
      </c>
      <c r="N280" s="10">
        <v>2075.5451030321615</v>
      </c>
    </row>
    <row r="281" spans="2:14" x14ac:dyDescent="0.35">
      <c r="B281" s="37">
        <v>277</v>
      </c>
      <c r="D281" s="10">
        <v>27.429581744047592</v>
      </c>
      <c r="E281" s="10">
        <v>28.983768145099219</v>
      </c>
      <c r="F281" s="10">
        <v>336.0154780973254</v>
      </c>
      <c r="G281" s="10">
        <v>355.05443725735893</v>
      </c>
      <c r="H281" s="10">
        <v>8157.8783192897745</v>
      </c>
      <c r="J281" s="10">
        <v>22.578567905286025</v>
      </c>
      <c r="K281" s="10">
        <v>23.053041754015879</v>
      </c>
      <c r="L281" s="10">
        <v>276.59001002062257</v>
      </c>
      <c r="M281" s="10">
        <v>282.40236832099066</v>
      </c>
      <c r="N281" s="10">
        <v>2083.0651939851773</v>
      </c>
    </row>
    <row r="282" spans="2:14" x14ac:dyDescent="0.35">
      <c r="B282" s="37">
        <v>278</v>
      </c>
      <c r="D282" s="10">
        <v>27.525742570320727</v>
      </c>
      <c r="E282" s="10">
        <v>29.085629520253878</v>
      </c>
      <c r="F282" s="10">
        <v>335.98053298117679</v>
      </c>
      <c r="G282" s="10">
        <v>355.02058784945194</v>
      </c>
      <c r="H282" s="10">
        <v>8187.8003312810415</v>
      </c>
      <c r="J282" s="10">
        <v>22.660078980756385</v>
      </c>
      <c r="K282" s="10">
        <v>23.136265731467198</v>
      </c>
      <c r="L282" s="10">
        <v>276.59001002062274</v>
      </c>
      <c r="M282" s="10">
        <v>282.40236832099066</v>
      </c>
      <c r="N282" s="10">
        <v>2090.5852849381877</v>
      </c>
    </row>
    <row r="283" spans="2:14" x14ac:dyDescent="0.35">
      <c r="B283" s="37">
        <v>279</v>
      </c>
      <c r="D283" s="10">
        <v>27.622150085674882</v>
      </c>
      <c r="E283" s="10">
        <v>29.187792500606822</v>
      </c>
      <c r="F283" s="10">
        <v>335.94883867392974</v>
      </c>
      <c r="G283" s="10">
        <v>354.99064930212586</v>
      </c>
      <c r="H283" s="10">
        <v>8218.0105963426231</v>
      </c>
      <c r="J283" s="10">
        <v>22.741590056226727</v>
      </c>
      <c r="K283" s="10">
        <v>23.21948970891852</v>
      </c>
      <c r="L283" s="10">
        <v>276.59001002062263</v>
      </c>
      <c r="M283" s="10">
        <v>282.4023683209906</v>
      </c>
      <c r="N283" s="10">
        <v>2098.1053758912049</v>
      </c>
    </row>
    <row r="284" spans="2:14" x14ac:dyDescent="0.35">
      <c r="B284" s="37">
        <v>280</v>
      </c>
      <c r="D284" s="10">
        <v>27.718084918089804</v>
      </c>
      <c r="E284" s="10">
        <v>29.289377699934128</v>
      </c>
      <c r="F284" s="10">
        <v>335.9116423753436</v>
      </c>
      <c r="G284" s="10">
        <v>354.95392255312669</v>
      </c>
      <c r="H284" s="10">
        <v>8247.6692046661719</v>
      </c>
      <c r="J284" s="10">
        <v>22.823101131697086</v>
      </c>
      <c r="K284" s="10">
        <v>23.302713686369845</v>
      </c>
      <c r="L284" s="10">
        <v>276.59001002062274</v>
      </c>
      <c r="M284" s="10">
        <v>282.4023683209906</v>
      </c>
      <c r="N284" s="10">
        <v>2105.6254668442207</v>
      </c>
    </row>
    <row r="285" spans="2:14" x14ac:dyDescent="0.35">
      <c r="B285" s="37">
        <v>281</v>
      </c>
      <c r="D285" s="10">
        <v>27.814185564835761</v>
      </c>
      <c r="E285" s="10">
        <v>29.391165639947129</v>
      </c>
      <c r="F285" s="10">
        <v>335.87671314889195</v>
      </c>
      <c r="G285" s="10">
        <v>354.91990544711757</v>
      </c>
      <c r="H285" s="10">
        <v>8277.5216383301158</v>
      </c>
      <c r="J285" s="10">
        <v>22.904612207167428</v>
      </c>
      <c r="K285" s="10">
        <v>23.38593766382116</v>
      </c>
      <c r="L285" s="10">
        <v>276.59001002062274</v>
      </c>
      <c r="M285" s="10">
        <v>282.4023683209906</v>
      </c>
      <c r="N285" s="10">
        <v>2113.1455577972374</v>
      </c>
    </row>
    <row r="286" spans="2:14" x14ac:dyDescent="0.35">
      <c r="B286" s="37">
        <v>282</v>
      </c>
      <c r="D286" s="10">
        <v>27.910179602678905</v>
      </c>
      <c r="E286" s="10">
        <v>29.49282330031717</v>
      </c>
      <c r="F286" s="10">
        <v>335.84074883185207</v>
      </c>
      <c r="G286" s="10">
        <v>354.88456195363608</v>
      </c>
      <c r="H286" s="10">
        <v>8307.2498249809923</v>
      </c>
      <c r="J286" s="10">
        <v>22.986123282637767</v>
      </c>
      <c r="K286" s="10">
        <v>23.469161641272485</v>
      </c>
      <c r="L286" s="10">
        <v>276.59001002062269</v>
      </c>
      <c r="M286" s="10">
        <v>282.40236832099066</v>
      </c>
      <c r="N286" s="10">
        <v>2120.6656487502473</v>
      </c>
    </row>
    <row r="287" spans="2:14" x14ac:dyDescent="0.35">
      <c r="B287" s="37">
        <v>283</v>
      </c>
      <c r="D287" s="10">
        <v>28.006884294666811</v>
      </c>
      <c r="E287" s="10">
        <v>29.595349735376359</v>
      </c>
      <c r="F287" s="10">
        <v>335.81355970234108</v>
      </c>
      <c r="G287" s="10">
        <v>354.85988518776463</v>
      </c>
      <c r="H287" s="10">
        <v>8337.8079816791578</v>
      </c>
      <c r="J287" s="10">
        <v>23.067634358108112</v>
      </c>
      <c r="K287" s="10">
        <v>23.552385618723811</v>
      </c>
      <c r="L287" s="10">
        <v>276.59001002062269</v>
      </c>
      <c r="M287" s="10">
        <v>282.40236832099072</v>
      </c>
      <c r="N287" s="10">
        <v>2128.185739703265</v>
      </c>
    </row>
    <row r="288" spans="2:14" x14ac:dyDescent="0.35">
      <c r="B288" s="37">
        <v>284</v>
      </c>
      <c r="D288" s="10">
        <v>28.102805582857794</v>
      </c>
      <c r="E288" s="10">
        <v>29.696918549990897</v>
      </c>
      <c r="F288" s="10">
        <v>335.77720180095139</v>
      </c>
      <c r="G288" s="10">
        <v>354.82394038654894</v>
      </c>
      <c r="H288" s="10">
        <v>8367.4516803611459</v>
      </c>
      <c r="J288" s="10">
        <v>23.149145433578468</v>
      </c>
      <c r="K288" s="10">
        <v>23.635609596175126</v>
      </c>
      <c r="L288" s="10">
        <v>276.59001002062274</v>
      </c>
      <c r="M288" s="10">
        <v>282.4023683209906</v>
      </c>
      <c r="N288" s="10">
        <v>2135.7058306562808</v>
      </c>
    </row>
    <row r="289" spans="2:14" x14ac:dyDescent="0.35">
      <c r="B289" s="37">
        <v>285</v>
      </c>
      <c r="D289" s="10">
        <v>28.198918223662375</v>
      </c>
      <c r="E289" s="10">
        <v>29.798721324551352</v>
      </c>
      <c r="F289" s="10">
        <v>335.74337733483429</v>
      </c>
      <c r="G289" s="10">
        <v>354.79103341521869</v>
      </c>
      <c r="H289" s="10">
        <v>8397.3190236666487</v>
      </c>
      <c r="J289" s="10">
        <v>23.23065650904881</v>
      </c>
      <c r="K289" s="10">
        <v>23.718833573626448</v>
      </c>
      <c r="L289" s="10">
        <v>276.59001002062274</v>
      </c>
      <c r="M289" s="10">
        <v>282.40236832099077</v>
      </c>
      <c r="N289" s="10">
        <v>2143.2259216092971</v>
      </c>
    </row>
    <row r="290" spans="2:14" x14ac:dyDescent="0.35">
      <c r="B290" s="37">
        <v>286</v>
      </c>
      <c r="D290" s="10">
        <v>28.295145597819946</v>
      </c>
      <c r="E290" s="10">
        <v>29.900664396864197</v>
      </c>
      <c r="F290" s="10">
        <v>335.71115067108076</v>
      </c>
      <c r="G290" s="10">
        <v>354.76002114208922</v>
      </c>
      <c r="H290" s="10">
        <v>8427.3205537462709</v>
      </c>
      <c r="J290" s="10">
        <v>23.312167584519166</v>
      </c>
      <c r="K290" s="10">
        <v>23.802057551077773</v>
      </c>
      <c r="L290" s="10">
        <v>276.59001002062274</v>
      </c>
      <c r="M290" s="10">
        <v>282.4023683209906</v>
      </c>
      <c r="N290" s="10">
        <v>2150.7460125623124</v>
      </c>
    </row>
    <row r="291" spans="2:14" x14ac:dyDescent="0.35">
      <c r="B291" s="37">
        <v>287</v>
      </c>
      <c r="D291" s="10">
        <v>28.390644918005236</v>
      </c>
      <c r="E291" s="10">
        <v>30.001717507341947</v>
      </c>
      <c r="F291" s="10">
        <v>335.67054059750581</v>
      </c>
      <c r="G291" s="10">
        <v>354.71870271451041</v>
      </c>
      <c r="H291" s="10">
        <v>8456.4722342565055</v>
      </c>
      <c r="J291" s="10">
        <v>23.393678659989497</v>
      </c>
      <c r="K291" s="10">
        <v>23.885281528529077</v>
      </c>
      <c r="L291" s="10">
        <v>276.59001002062274</v>
      </c>
      <c r="M291" s="10">
        <v>282.4023683209906</v>
      </c>
      <c r="N291" s="10">
        <v>2158.2661035153233</v>
      </c>
    </row>
    <row r="292" spans="2:14" x14ac:dyDescent="0.35">
      <c r="B292" s="37">
        <v>288</v>
      </c>
      <c r="D292" s="10">
        <v>28.487169863042563</v>
      </c>
      <c r="E292" s="10">
        <v>30.104024428607051</v>
      </c>
      <c r="F292" s="10">
        <v>335.64229668296554</v>
      </c>
      <c r="G292" s="10">
        <v>354.69244390353754</v>
      </c>
      <c r="H292" s="10">
        <v>8486.8216559727189</v>
      </c>
      <c r="J292" s="10">
        <v>23.47518973545986</v>
      </c>
      <c r="K292" s="10">
        <v>23.968505505980414</v>
      </c>
      <c r="L292" s="10">
        <v>276.5900100206228</v>
      </c>
      <c r="M292" s="10">
        <v>282.40236832099066</v>
      </c>
      <c r="N292" s="10">
        <v>2165.7861944683409</v>
      </c>
    </row>
    <row r="293" spans="2:14" x14ac:dyDescent="0.35">
      <c r="B293" s="37">
        <v>289</v>
      </c>
      <c r="D293" s="10">
        <v>28.583341327124192</v>
      </c>
      <c r="E293" s="10">
        <v>30.205899282059079</v>
      </c>
      <c r="F293" s="10">
        <v>335.61009784629408</v>
      </c>
      <c r="G293" s="10">
        <v>354.66129370841782</v>
      </c>
      <c r="H293" s="10">
        <v>8516.758577605553</v>
      </c>
      <c r="J293" s="10">
        <v>23.556700810930195</v>
      </c>
      <c r="K293" s="10">
        <v>24.051729483431732</v>
      </c>
      <c r="L293" s="10">
        <v>276.59001002062263</v>
      </c>
      <c r="M293" s="10">
        <v>282.4023683209906</v>
      </c>
      <c r="N293" s="10">
        <v>2173.3062854213549</v>
      </c>
    </row>
    <row r="294" spans="2:14" x14ac:dyDescent="0.35">
      <c r="B294" s="37">
        <v>290</v>
      </c>
      <c r="D294" s="10">
        <v>28.679865884571118</v>
      </c>
      <c r="E294" s="10">
        <v>30.308205815733761</v>
      </c>
      <c r="F294" s="10">
        <v>335.58225260546789</v>
      </c>
      <c r="G294" s="10">
        <v>354.63540941959934</v>
      </c>
      <c r="H294" s="10">
        <v>8547.1079993217681</v>
      </c>
      <c r="J294" s="10">
        <v>23.638211886400541</v>
      </c>
      <c r="K294" s="10">
        <v>24.134953460883054</v>
      </c>
      <c r="L294" s="10">
        <v>276.59001002062269</v>
      </c>
      <c r="M294" s="10">
        <v>282.40236832099072</v>
      </c>
      <c r="N294" s="10">
        <v>2180.8263763743726</v>
      </c>
    </row>
    <row r="295" spans="2:14" x14ac:dyDescent="0.35">
      <c r="B295" s="37">
        <v>291</v>
      </c>
      <c r="D295" s="10">
        <v>28.775607066149131</v>
      </c>
      <c r="E295" s="10">
        <v>30.409554756891833</v>
      </c>
      <c r="F295" s="10">
        <v>335.54546398243099</v>
      </c>
      <c r="G295" s="10">
        <v>354.59853677262225</v>
      </c>
      <c r="H295" s="10">
        <v>8576.5429630218023</v>
      </c>
      <c r="J295" s="10">
        <v>23.71972296187089</v>
      </c>
      <c r="K295" s="10">
        <v>24.218177438334372</v>
      </c>
      <c r="L295" s="10">
        <v>276.59001002062274</v>
      </c>
      <c r="M295" s="10">
        <v>282.40236832099072</v>
      </c>
      <c r="N295" s="10">
        <v>2188.3464673273829</v>
      </c>
    </row>
    <row r="296" spans="2:14" x14ac:dyDescent="0.35">
      <c r="B296" s="37">
        <v>292</v>
      </c>
      <c r="D296" s="10">
        <v>28.871292727617988</v>
      </c>
      <c r="E296" s="10">
        <v>30.510835869155862</v>
      </c>
      <c r="F296" s="10">
        <v>335.50828214671128</v>
      </c>
      <c r="G296" s="10">
        <v>354.56112845021585</v>
      </c>
      <c r="H296" s="10">
        <v>8605.9133182750302</v>
      </c>
      <c r="J296" s="10">
        <v>23.801234037341239</v>
      </c>
      <c r="K296" s="10">
        <v>24.301401415785701</v>
      </c>
      <c r="L296" s="10">
        <v>276.59001002062274</v>
      </c>
      <c r="M296" s="10">
        <v>282.40236832099083</v>
      </c>
      <c r="N296" s="10">
        <v>2195.8665582803997</v>
      </c>
    </row>
    <row r="297" spans="2:14" x14ac:dyDescent="0.35">
      <c r="B297" s="37">
        <v>293</v>
      </c>
      <c r="D297" s="10">
        <v>28.968301939748727</v>
      </c>
      <c r="E297" s="10">
        <v>30.613734996089569</v>
      </c>
      <c r="F297" s="10">
        <v>335.48668237042011</v>
      </c>
      <c r="G297" s="10">
        <v>354.54271396946103</v>
      </c>
      <c r="H297" s="10">
        <v>8636.8293063708479</v>
      </c>
      <c r="J297" s="10">
        <v>23.882745112811577</v>
      </c>
      <c r="K297" s="10">
        <v>24.384625393237016</v>
      </c>
      <c r="L297" s="10">
        <v>276.59001002062257</v>
      </c>
      <c r="M297" s="10">
        <v>282.40236832099066</v>
      </c>
      <c r="N297" s="10">
        <v>2203.3866492334159</v>
      </c>
    </row>
    <row r="298" spans="2:14" x14ac:dyDescent="0.35">
      <c r="B298" s="37">
        <v>294</v>
      </c>
      <c r="D298" s="10">
        <v>29.064165991710503</v>
      </c>
      <c r="E298" s="10">
        <v>30.715234265690007</v>
      </c>
      <c r="F298" s="10">
        <v>335.45201235242604</v>
      </c>
      <c r="G298" s="10">
        <v>354.50826792141908</v>
      </c>
      <c r="H298" s="10">
        <v>8666.4083966060334</v>
      </c>
      <c r="J298" s="10">
        <v>23.964256188281929</v>
      </c>
      <c r="K298" s="10">
        <v>24.467849370688342</v>
      </c>
      <c r="L298" s="10">
        <v>276.5900100206228</v>
      </c>
      <c r="M298" s="10">
        <v>282.40236832099083</v>
      </c>
      <c r="N298" s="10">
        <v>2210.9067401864318</v>
      </c>
    </row>
    <row r="299" spans="2:14" x14ac:dyDescent="0.35">
      <c r="B299" s="37">
        <v>295</v>
      </c>
      <c r="D299" s="10">
        <v>29.159719143378254</v>
      </c>
      <c r="E299" s="10">
        <v>30.816353516435122</v>
      </c>
      <c r="F299" s="10">
        <v>335.4140012085839</v>
      </c>
      <c r="G299" s="10">
        <v>354.46968418256961</v>
      </c>
      <c r="H299" s="10">
        <v>8695.6246855630634</v>
      </c>
      <c r="J299" s="10">
        <v>24.045767263752278</v>
      </c>
      <c r="K299" s="10">
        <v>24.551073348139663</v>
      </c>
      <c r="L299" s="10">
        <v>276.59001002062269</v>
      </c>
      <c r="M299" s="10">
        <v>282.40236832099066</v>
      </c>
      <c r="N299" s="10">
        <v>2218.4268311394485</v>
      </c>
    </row>
    <row r="300" spans="2:14" x14ac:dyDescent="0.35">
      <c r="B300" s="37">
        <v>296</v>
      </c>
      <c r="D300" s="10">
        <v>29.25637024549366</v>
      </c>
      <c r="E300" s="10">
        <v>30.918814999666498</v>
      </c>
      <c r="F300" s="10">
        <v>335.38883356824005</v>
      </c>
      <c r="G300" s="10">
        <v>354.4467482136684</v>
      </c>
      <c r="H300" s="10">
        <v>8726.1232036949659</v>
      </c>
      <c r="J300" s="10">
        <v>24.12727833922262</v>
      </c>
      <c r="K300" s="10">
        <v>24.634297325590975</v>
      </c>
      <c r="L300" s="10">
        <v>276.59001002062269</v>
      </c>
      <c r="M300" s="10">
        <v>282.40236832099066</v>
      </c>
      <c r="N300" s="10">
        <v>2225.946922092458</v>
      </c>
    </row>
    <row r="301" spans="2:14" x14ac:dyDescent="0.35">
      <c r="B301" s="37">
        <v>297</v>
      </c>
      <c r="D301" s="10">
        <v>29.3520549715337</v>
      </c>
      <c r="E301" s="10">
        <v>31.020095176501737</v>
      </c>
      <c r="F301" s="10">
        <v>335.35279437703088</v>
      </c>
      <c r="G301" s="10">
        <v>354.41047004613711</v>
      </c>
      <c r="H301" s="10">
        <v>8755.4935589481975</v>
      </c>
      <c r="J301" s="10">
        <v>24.208789414692969</v>
      </c>
      <c r="K301" s="10">
        <v>24.717521303042297</v>
      </c>
      <c r="L301" s="10">
        <v>276.59001002062263</v>
      </c>
      <c r="M301" s="10">
        <v>282.4023683209906</v>
      </c>
      <c r="N301" s="10">
        <v>2233.4670130454751</v>
      </c>
    </row>
    <row r="302" spans="2:14" x14ac:dyDescent="0.35">
      <c r="B302" s="37">
        <v>298</v>
      </c>
      <c r="D302" s="10">
        <v>29.448756768692061</v>
      </c>
      <c r="E302" s="10">
        <v>31.122618716731324</v>
      </c>
      <c r="F302" s="10">
        <v>335.32857829593092</v>
      </c>
      <c r="G302" s="10">
        <v>354.38859334880379</v>
      </c>
      <c r="H302" s="10">
        <v>8786.0517156463611</v>
      </c>
      <c r="J302" s="10">
        <v>24.290300490163322</v>
      </c>
      <c r="K302" s="10">
        <v>24.800745280493626</v>
      </c>
      <c r="L302" s="10">
        <v>276.5900100206228</v>
      </c>
      <c r="M302" s="10">
        <v>282.40236832099077</v>
      </c>
      <c r="N302" s="10">
        <v>2240.987103998491</v>
      </c>
    </row>
    <row r="303" spans="2:14" x14ac:dyDescent="0.35">
      <c r="B303" s="37">
        <v>299</v>
      </c>
      <c r="D303" s="10">
        <v>29.543985701159176</v>
      </c>
      <c r="E303" s="10">
        <v>31.223341789225696</v>
      </c>
      <c r="F303" s="10">
        <v>335.28780899715173</v>
      </c>
      <c r="G303" s="10">
        <v>354.34642989513571</v>
      </c>
      <c r="H303" s="10">
        <v>8814.8902936836566</v>
      </c>
      <c r="J303" s="10">
        <v>24.371811565633674</v>
      </c>
      <c r="K303" s="10">
        <v>24.883969257944933</v>
      </c>
      <c r="L303" s="10">
        <v>276.59001002062291</v>
      </c>
      <c r="M303" s="10">
        <v>282.40236832099072</v>
      </c>
      <c r="N303" s="10">
        <v>2248.5071949515086</v>
      </c>
    </row>
    <row r="304" spans="2:14" x14ac:dyDescent="0.35">
      <c r="B304" s="37">
        <v>300</v>
      </c>
      <c r="D304" s="10">
        <v>29.640844602356268</v>
      </c>
      <c r="E304" s="10">
        <v>31.326057466189496</v>
      </c>
      <c r="F304" s="10">
        <v>335.26574796852651</v>
      </c>
      <c r="G304" s="10">
        <v>354.32708575626003</v>
      </c>
      <c r="H304" s="10">
        <v>8845.6323359611742</v>
      </c>
      <c r="J304" s="10">
        <v>24.453322641104027</v>
      </c>
      <c r="K304" s="10">
        <v>24.967193235396262</v>
      </c>
      <c r="L304" s="10">
        <v>276.59001002062291</v>
      </c>
      <c r="M304" s="10">
        <v>282.40236832099072</v>
      </c>
      <c r="N304" s="10">
        <v>2256.0272859045235</v>
      </c>
    </row>
    <row r="305" spans="2:14" x14ac:dyDescent="0.35">
      <c r="B305" s="37">
        <v>301</v>
      </c>
      <c r="D305" s="10">
        <v>29.737367067618163</v>
      </c>
      <c r="E305" s="10">
        <v>31.428361907679143</v>
      </c>
      <c r="F305" s="10">
        <v>335.24004076143598</v>
      </c>
      <c r="G305" s="10">
        <v>354.30323414437413</v>
      </c>
      <c r="H305" s="10">
        <v>8875.9817576773949</v>
      </c>
      <c r="J305" s="10">
        <v>24.534833716574365</v>
      </c>
      <c r="K305" s="10">
        <v>25.050417212847581</v>
      </c>
      <c r="L305" s="10">
        <v>276.59001002062274</v>
      </c>
      <c r="M305" s="10">
        <v>282.4023683209906</v>
      </c>
      <c r="N305" s="10">
        <v>2263.5473768575343</v>
      </c>
    </row>
    <row r="306" spans="2:14" x14ac:dyDescent="0.35">
      <c r="B306" s="37">
        <v>302</v>
      </c>
      <c r="D306" s="10">
        <v>29.832872105787619</v>
      </c>
      <c r="E306" s="10">
        <v>31.529422629800287</v>
      </c>
      <c r="F306" s="10">
        <v>335.2030719585303</v>
      </c>
      <c r="G306" s="10">
        <v>354.26556602096332</v>
      </c>
      <c r="H306" s="10">
        <v>8905.1433779486724</v>
      </c>
      <c r="J306" s="10">
        <v>24.616344792044714</v>
      </c>
      <c r="K306" s="10">
        <v>25.133641190298903</v>
      </c>
      <c r="L306" s="10">
        <v>276.59001002062286</v>
      </c>
      <c r="M306" s="10">
        <v>282.40236832099072</v>
      </c>
      <c r="N306" s="10">
        <v>2271.0674678105511</v>
      </c>
    </row>
    <row r="307" spans="2:14" x14ac:dyDescent="0.35">
      <c r="B307" s="37">
        <v>303</v>
      </c>
      <c r="D307" s="10">
        <v>29.929700643697647</v>
      </c>
      <c r="E307" s="10">
        <v>31.632101315669797</v>
      </c>
      <c r="F307" s="10">
        <v>335.18116897924386</v>
      </c>
      <c r="G307" s="10">
        <v>354.24626602433676</v>
      </c>
      <c r="H307" s="10">
        <v>8935.8506310625307</v>
      </c>
      <c r="J307" s="10">
        <v>24.697855867515056</v>
      </c>
      <c r="K307" s="10">
        <v>25.216865167750218</v>
      </c>
      <c r="L307" s="10">
        <v>276.59001002062286</v>
      </c>
      <c r="M307" s="10">
        <v>282.40236832099066</v>
      </c>
      <c r="N307" s="10">
        <v>2278.5875587635669</v>
      </c>
    </row>
    <row r="308" spans="2:14" x14ac:dyDescent="0.35">
      <c r="B308" s="37">
        <v>304</v>
      </c>
      <c r="D308" s="10">
        <v>30.02519680341128</v>
      </c>
      <c r="E308" s="10">
        <v>31.733151265675875</v>
      </c>
      <c r="F308" s="10">
        <v>335.14453794702763</v>
      </c>
      <c r="G308" s="10">
        <v>354.20891287312963</v>
      </c>
      <c r="H308" s="10">
        <v>8965.0023115727563</v>
      </c>
      <c r="J308" s="10">
        <v>24.779366942985394</v>
      </c>
      <c r="K308" s="10">
        <v>25.300089145201543</v>
      </c>
      <c r="L308" s="10">
        <v>276.59001002062257</v>
      </c>
      <c r="M308" s="10">
        <v>282.40236832099055</v>
      </c>
      <c r="N308" s="10">
        <v>2286.1076497165836</v>
      </c>
    </row>
    <row r="309" spans="2:14" x14ac:dyDescent="0.35">
      <c r="B309" s="37">
        <v>305</v>
      </c>
      <c r="D309" s="10">
        <v>30.121114144354419</v>
      </c>
      <c r="E309" s="10">
        <v>31.834716133042594</v>
      </c>
      <c r="F309" s="10">
        <v>335.11283297534993</v>
      </c>
      <c r="G309" s="10">
        <v>354.17753338016945</v>
      </c>
      <c r="H309" s="10">
        <v>8994.6460102547444</v>
      </c>
      <c r="J309" s="10">
        <v>24.86087801845574</v>
      </c>
      <c r="K309" s="10">
        <v>25.383313122652876</v>
      </c>
      <c r="L309" s="10">
        <v>276.59001002062269</v>
      </c>
      <c r="M309" s="10">
        <v>282.40236832099083</v>
      </c>
      <c r="N309" s="10">
        <v>2293.627740669594</v>
      </c>
    </row>
    <row r="310" spans="2:14" x14ac:dyDescent="0.35">
      <c r="B310" s="37">
        <v>306</v>
      </c>
      <c r="D310" s="10">
        <v>30.218120877404758</v>
      </c>
      <c r="E310" s="10">
        <v>31.9376127808959</v>
      </c>
      <c r="F310" s="10">
        <v>335.09341566326123</v>
      </c>
      <c r="G310" s="10">
        <v>354.16112730171091</v>
      </c>
      <c r="H310" s="10">
        <v>9025.5619983505585</v>
      </c>
      <c r="J310" s="10">
        <v>24.942389093926096</v>
      </c>
      <c r="K310" s="10">
        <v>25.466537100104183</v>
      </c>
      <c r="L310" s="10">
        <v>276.59001002062274</v>
      </c>
      <c r="M310" s="10">
        <v>282.4023683209906</v>
      </c>
      <c r="N310" s="10">
        <v>2301.1478316226107</v>
      </c>
    </row>
    <row r="311" spans="2:14" x14ac:dyDescent="0.35">
      <c r="B311" s="37">
        <v>307</v>
      </c>
      <c r="D311" s="10">
        <v>30.313803761144769</v>
      </c>
      <c r="E311" s="10">
        <v>32.038891115431085</v>
      </c>
      <c r="F311" s="10">
        <v>335.05949229737723</v>
      </c>
      <c r="G311" s="10">
        <v>354.12694083172016</v>
      </c>
      <c r="H311" s="10">
        <v>9054.9323536037919</v>
      </c>
      <c r="J311" s="10">
        <v>25.023900169396445</v>
      </c>
      <c r="K311" s="10">
        <v>25.549761077555502</v>
      </c>
      <c r="L311" s="10">
        <v>276.5900100206228</v>
      </c>
      <c r="M311" s="10">
        <v>282.4023683209906</v>
      </c>
      <c r="N311" s="10">
        <v>2308.667922575627</v>
      </c>
    </row>
    <row r="312" spans="2:14" x14ac:dyDescent="0.35">
      <c r="B312" s="37">
        <v>308</v>
      </c>
      <c r="D312" s="10">
        <v>30.410146162728044</v>
      </c>
      <c r="E312" s="10">
        <v>32.140975726398615</v>
      </c>
      <c r="F312" s="10">
        <v>335.0330552182192</v>
      </c>
      <c r="G312" s="10">
        <v>354.10185921789548</v>
      </c>
      <c r="H312" s="10">
        <v>9085.073040338053</v>
      </c>
      <c r="J312" s="10">
        <v>25.105411244866794</v>
      </c>
      <c r="K312" s="10">
        <v>25.632985055006827</v>
      </c>
      <c r="L312" s="10">
        <v>276.59001002062291</v>
      </c>
      <c r="M312" s="10">
        <v>282.40236832099077</v>
      </c>
      <c r="N312" s="10">
        <v>2316.1880135286424</v>
      </c>
    </row>
    <row r="313" spans="2:14" x14ac:dyDescent="0.35">
      <c r="B313" s="37">
        <v>309</v>
      </c>
      <c r="D313" s="10">
        <v>30.505828683868483</v>
      </c>
      <c r="E313" s="10">
        <v>32.242253698334238</v>
      </c>
      <c r="F313" s="10">
        <v>334.99954278040775</v>
      </c>
      <c r="G313" s="10">
        <v>354.06808184376695</v>
      </c>
      <c r="H313" s="10">
        <v>9114.4433955912846</v>
      </c>
      <c r="J313" s="10">
        <v>25.186922320337146</v>
      </c>
      <c r="K313" s="10">
        <v>25.716209032458153</v>
      </c>
      <c r="L313" s="10">
        <v>276.59001002062291</v>
      </c>
      <c r="M313" s="10">
        <v>282.40236832099077</v>
      </c>
      <c r="N313" s="10">
        <v>2323.70810448166</v>
      </c>
    </row>
    <row r="314" spans="2:14" x14ac:dyDescent="0.35">
      <c r="B314" s="37">
        <v>310</v>
      </c>
      <c r="D314" s="10">
        <v>30.602230303097144</v>
      </c>
      <c r="E314" s="10">
        <v>32.344410782561674</v>
      </c>
      <c r="F314" s="10">
        <v>334.97411784900873</v>
      </c>
      <c r="G314" s="10">
        <v>354.04414521179643</v>
      </c>
      <c r="H314" s="10">
        <v>9144.6536606528589</v>
      </c>
      <c r="J314" s="10">
        <v>25.268433395807481</v>
      </c>
      <c r="K314" s="10">
        <v>25.799433009909475</v>
      </c>
      <c r="L314" s="10">
        <v>276.59001002062274</v>
      </c>
      <c r="M314" s="10">
        <v>282.40236832099072</v>
      </c>
      <c r="N314" s="10">
        <v>2331.2281954346695</v>
      </c>
    </row>
    <row r="315" spans="2:14" x14ac:dyDescent="0.35">
      <c r="B315" s="37">
        <v>311</v>
      </c>
      <c r="D315" s="10">
        <v>30.698516823552673</v>
      </c>
      <c r="E315" s="10">
        <v>32.446427203616572</v>
      </c>
      <c r="F315" s="10">
        <v>334.94760059396231</v>
      </c>
      <c r="G315" s="10">
        <v>354.01882775522068</v>
      </c>
      <c r="H315" s="10">
        <v>9174.7297389403248</v>
      </c>
      <c r="J315" s="10">
        <v>25.349944471277844</v>
      </c>
      <c r="K315" s="10">
        <v>25.882656987360793</v>
      </c>
      <c r="L315" s="10">
        <v>276.59001002062291</v>
      </c>
      <c r="M315" s="10">
        <v>282.40236832099066</v>
      </c>
      <c r="N315" s="10">
        <v>2338.7482863876862</v>
      </c>
    </row>
    <row r="316" spans="2:14" x14ac:dyDescent="0.35">
      <c r="B316" s="37">
        <v>312</v>
      </c>
      <c r="D316" s="10">
        <v>30.795394750167706</v>
      </c>
      <c r="E316" s="10">
        <v>32.549166640146382</v>
      </c>
      <c r="F316" s="10">
        <v>334.92768539656174</v>
      </c>
      <c r="G316" s="10">
        <v>354.00153603524899</v>
      </c>
      <c r="H316" s="10">
        <v>9205.4966306204642</v>
      </c>
      <c r="J316" s="10">
        <v>25.431455546748179</v>
      </c>
      <c r="K316" s="10">
        <v>25.965880964812115</v>
      </c>
      <c r="L316" s="10">
        <v>276.5900100206228</v>
      </c>
      <c r="M316" s="10">
        <v>282.40236832099072</v>
      </c>
      <c r="N316" s="10">
        <v>2346.2683773407039</v>
      </c>
    </row>
    <row r="317" spans="2:14" x14ac:dyDescent="0.35">
      <c r="B317" s="37">
        <v>313</v>
      </c>
      <c r="D317" s="10">
        <v>30.891497891835165</v>
      </c>
      <c r="E317" s="10">
        <v>32.650958968740099</v>
      </c>
      <c r="F317" s="10">
        <v>334.8994978895854</v>
      </c>
      <c r="G317" s="10">
        <v>353.97408706214452</v>
      </c>
      <c r="H317" s="10">
        <v>9235.3590040454419</v>
      </c>
      <c r="J317" s="10">
        <v>25.512966622218521</v>
      </c>
      <c r="K317" s="10">
        <v>26.049104942263437</v>
      </c>
      <c r="L317" s="10">
        <v>276.59001002062274</v>
      </c>
      <c r="M317" s="10">
        <v>282.40236832099072</v>
      </c>
      <c r="N317" s="10">
        <v>2353.7884682937192</v>
      </c>
    </row>
    <row r="318" spans="2:14" x14ac:dyDescent="0.35">
      <c r="B318" s="37">
        <v>314</v>
      </c>
      <c r="D318" s="10">
        <v>30.987358259625029</v>
      </c>
      <c r="E318" s="10">
        <v>32.752454554168636</v>
      </c>
      <c r="F318" s="10">
        <v>334.86886635378539</v>
      </c>
      <c r="G318" s="10">
        <v>353.94360613014214</v>
      </c>
      <c r="H318" s="10">
        <v>9264.9380942806329</v>
      </c>
      <c r="J318" s="10">
        <v>25.594477697688866</v>
      </c>
      <c r="K318" s="10">
        <v>26.132328919714759</v>
      </c>
      <c r="L318" s="10">
        <v>276.59001002062274</v>
      </c>
      <c r="M318" s="10">
        <v>282.40236832099077</v>
      </c>
      <c r="N318" s="10">
        <v>2361.3085592467296</v>
      </c>
    </row>
    <row r="319" spans="2:14" x14ac:dyDescent="0.35">
      <c r="B319" s="37">
        <v>315</v>
      </c>
      <c r="D319" s="10">
        <v>31.083273776154112</v>
      </c>
      <c r="E319" s="10">
        <v>32.854017597121278</v>
      </c>
      <c r="F319" s="10">
        <v>334.83902338388492</v>
      </c>
      <c r="G319" s="10">
        <v>353.91404540201472</v>
      </c>
      <c r="H319" s="10">
        <v>9294.5817929626264</v>
      </c>
      <c r="J319" s="10">
        <v>25.675988773159215</v>
      </c>
      <c r="K319" s="10">
        <v>26.215552897166077</v>
      </c>
      <c r="L319" s="10">
        <v>276.59001002062269</v>
      </c>
      <c r="M319" s="10">
        <v>282.40236832099066</v>
      </c>
      <c r="N319" s="10">
        <v>2368.8286501997463</v>
      </c>
    </row>
    <row r="320" spans="2:14" x14ac:dyDescent="0.35">
      <c r="B320" s="37">
        <v>316</v>
      </c>
      <c r="D320" s="10">
        <v>31.180499952227457</v>
      </c>
      <c r="E320" s="10">
        <v>32.957182923137154</v>
      </c>
      <c r="F320" s="10">
        <v>334.82344345984632</v>
      </c>
      <c r="G320" s="10">
        <v>353.90187745442239</v>
      </c>
      <c r="H320" s="10">
        <v>9325.7562148456254</v>
      </c>
      <c r="J320" s="10">
        <v>25.757499848629568</v>
      </c>
      <c r="K320" s="10">
        <v>26.298776874617399</v>
      </c>
      <c r="L320" s="10">
        <v>276.5900100206228</v>
      </c>
      <c r="M320" s="10">
        <v>282.40236832099072</v>
      </c>
      <c r="N320" s="10">
        <v>2376.3487411527635</v>
      </c>
    </row>
    <row r="321" spans="2:14" x14ac:dyDescent="0.35">
      <c r="B321" s="37">
        <v>317</v>
      </c>
      <c r="D321" s="10">
        <v>31.276742813360247</v>
      </c>
      <c r="E321" s="10">
        <v>33.059146216573275</v>
      </c>
      <c r="F321" s="10">
        <v>334.79743607721309</v>
      </c>
      <c r="G321" s="10">
        <v>353.87691928977165</v>
      </c>
      <c r="H321" s="10">
        <v>9355.7825943278531</v>
      </c>
      <c r="J321" s="10">
        <v>25.839010924099906</v>
      </c>
      <c r="K321" s="10">
        <v>26.382000852068717</v>
      </c>
      <c r="L321" s="10">
        <v>276.59001002062269</v>
      </c>
      <c r="M321" s="10">
        <v>282.40236832099066</v>
      </c>
      <c r="N321" s="10">
        <v>2383.8688321057793</v>
      </c>
    </row>
    <row r="322" spans="2:14" x14ac:dyDescent="0.35">
      <c r="B322" s="37">
        <v>318</v>
      </c>
      <c r="D322" s="10">
        <v>31.373440877987324</v>
      </c>
      <c r="E322" s="10">
        <v>33.161666024271618</v>
      </c>
      <c r="F322" s="10">
        <v>334.77644960112281</v>
      </c>
      <c r="G322" s="10">
        <v>353.85805648921337</v>
      </c>
      <c r="H322" s="10">
        <v>9386.3407510260349</v>
      </c>
      <c r="J322" s="10">
        <v>25.920521999570248</v>
      </c>
      <c r="K322" s="10">
        <v>26.465224829520039</v>
      </c>
      <c r="L322" s="10">
        <v>276.59001002062257</v>
      </c>
      <c r="M322" s="10">
        <v>282.4023683209906</v>
      </c>
      <c r="N322" s="10">
        <v>2391.3889230587952</v>
      </c>
    </row>
    <row r="323" spans="2:14" x14ac:dyDescent="0.35">
      <c r="B323" s="37">
        <v>319</v>
      </c>
      <c r="D323" s="10">
        <v>31.468764097196708</v>
      </c>
      <c r="E323" s="10">
        <v>33.262505160589178</v>
      </c>
      <c r="F323" s="10">
        <v>334.74097013341583</v>
      </c>
      <c r="G323" s="10">
        <v>353.82143423660023</v>
      </c>
      <c r="H323" s="10">
        <v>9415.2936363153476</v>
      </c>
      <c r="J323" s="10">
        <v>26.002033075040604</v>
      </c>
      <c r="K323" s="10">
        <v>26.548448806971361</v>
      </c>
      <c r="L323" s="10">
        <v>276.59001002062291</v>
      </c>
      <c r="M323" s="10">
        <v>282.40236832099083</v>
      </c>
      <c r="N323" s="10">
        <v>2398.9090140118046</v>
      </c>
    </row>
    <row r="324" spans="2:14" x14ac:dyDescent="0.35">
      <c r="B324" s="37">
        <v>320</v>
      </c>
      <c r="D324" s="10">
        <v>31.565163885495672</v>
      </c>
      <c r="E324" s="10">
        <v>33.364660413886888</v>
      </c>
      <c r="F324" s="10">
        <v>334.71712835545873</v>
      </c>
      <c r="G324" s="10">
        <v>353.79899698296475</v>
      </c>
      <c r="H324" s="10">
        <v>9445.5039013769256</v>
      </c>
      <c r="J324" s="10">
        <v>26.083544150510932</v>
      </c>
      <c r="K324" s="10">
        <v>26.63167278442268</v>
      </c>
      <c r="L324" s="10">
        <v>276.59001002062263</v>
      </c>
      <c r="M324" s="10">
        <v>282.40236832099077</v>
      </c>
      <c r="N324" s="10">
        <v>2406.4291049648223</v>
      </c>
    </row>
    <row r="325" spans="2:14" x14ac:dyDescent="0.35">
      <c r="B325" s="37">
        <v>321</v>
      </c>
      <c r="D325" s="10">
        <v>31.662231665019068</v>
      </c>
      <c r="E325" s="10">
        <v>33.467632310657372</v>
      </c>
      <c r="F325" s="10">
        <v>334.70049643950119</v>
      </c>
      <c r="G325" s="10">
        <v>353.78533223883437</v>
      </c>
      <c r="H325" s="10">
        <v>9476.4944376805852</v>
      </c>
      <c r="J325" s="10">
        <v>26.165055225981295</v>
      </c>
      <c r="K325" s="10">
        <v>26.714896761874012</v>
      </c>
      <c r="L325" s="10">
        <v>276.5900100206228</v>
      </c>
      <c r="M325" s="10">
        <v>282.40236832099089</v>
      </c>
      <c r="N325" s="10">
        <v>2413.949195917839</v>
      </c>
    </row>
    <row r="326" spans="2:14" x14ac:dyDescent="0.35">
      <c r="B326" s="37">
        <v>322</v>
      </c>
      <c r="D326" s="10">
        <v>31.757958661497053</v>
      </c>
      <c r="E326" s="10">
        <v>33.568965173056206</v>
      </c>
      <c r="F326" s="10">
        <v>334.66983846691494</v>
      </c>
      <c r="G326" s="10">
        <v>353.75447999398034</v>
      </c>
      <c r="H326" s="10">
        <v>9505.9194616195691</v>
      </c>
      <c r="J326" s="10">
        <v>26.246566301451644</v>
      </c>
      <c r="K326" s="10">
        <v>26.798120739325334</v>
      </c>
      <c r="L326" s="10">
        <v>276.5900100206228</v>
      </c>
      <c r="M326" s="10">
        <v>282.40236832099089</v>
      </c>
      <c r="N326" s="10">
        <v>2421.4692868708557</v>
      </c>
    </row>
    <row r="327" spans="2:14" x14ac:dyDescent="0.35">
      <c r="B327" s="37">
        <v>323</v>
      </c>
      <c r="D327" s="10">
        <v>31.855417610304325</v>
      </c>
      <c r="E327" s="10">
        <v>33.672415347434395</v>
      </c>
      <c r="F327" s="10">
        <v>334.65756537803355</v>
      </c>
      <c r="G327" s="10">
        <v>353.74606223731348</v>
      </c>
      <c r="H327" s="10">
        <v>9537.3672269313192</v>
      </c>
      <c r="J327" s="10">
        <v>26.328077376922</v>
      </c>
      <c r="K327" s="10">
        <v>26.881344716776649</v>
      </c>
      <c r="L327" s="10">
        <v>276.59001002062291</v>
      </c>
      <c r="M327" s="10">
        <v>282.40236832099077</v>
      </c>
      <c r="N327" s="10">
        <v>2428.9893778238652</v>
      </c>
    </row>
    <row r="328" spans="2:14" x14ac:dyDescent="0.35">
      <c r="B328" s="37">
        <v>324</v>
      </c>
      <c r="D328" s="10">
        <v>31.950284572809331</v>
      </c>
      <c r="E328" s="10">
        <v>33.772696916279635</v>
      </c>
      <c r="F328" s="10">
        <v>334.61822194183264</v>
      </c>
      <c r="G328" s="10">
        <v>353.7045113495912</v>
      </c>
      <c r="H328" s="10">
        <v>9565.7883350047032</v>
      </c>
      <c r="J328" s="10">
        <v>26.409588452392349</v>
      </c>
      <c r="K328" s="10">
        <v>26.96456869422796</v>
      </c>
      <c r="L328" s="10">
        <v>276.5900100206228</v>
      </c>
      <c r="M328" s="10">
        <v>282.4023683209906</v>
      </c>
      <c r="N328" s="10">
        <v>2436.5094687768801</v>
      </c>
    </row>
    <row r="329" spans="2:14" x14ac:dyDescent="0.35">
      <c r="B329" s="37">
        <v>325</v>
      </c>
      <c r="D329" s="10">
        <v>32.046377039960689</v>
      </c>
      <c r="E329" s="10">
        <v>33.874476676698052</v>
      </c>
      <c r="F329" s="10">
        <v>334.59191594840189</v>
      </c>
      <c r="G329" s="10">
        <v>353.67885857651254</v>
      </c>
      <c r="H329" s="10">
        <v>9595.6407686686416</v>
      </c>
      <c r="J329" s="10">
        <v>26.491099527862691</v>
      </c>
      <c r="K329" s="10">
        <v>27.047792671679282</v>
      </c>
      <c r="L329" s="10">
        <v>276.5900100206228</v>
      </c>
      <c r="M329" s="10">
        <v>282.4023683209906</v>
      </c>
      <c r="N329" s="10">
        <v>2444.0295597298982</v>
      </c>
    </row>
    <row r="330" spans="2:14" x14ac:dyDescent="0.35">
      <c r="B330" s="37">
        <v>326</v>
      </c>
      <c r="D330" s="10">
        <v>32.144205690851557</v>
      </c>
      <c r="E330" s="10">
        <v>33.978378927335648</v>
      </c>
      <c r="F330" s="10">
        <v>334.58384299743648</v>
      </c>
      <c r="G330" s="10">
        <v>353.67545584013777</v>
      </c>
      <c r="H330" s="10">
        <v>9627.5209135858695</v>
      </c>
      <c r="J330" s="10">
        <v>26.572610603333036</v>
      </c>
      <c r="K330" s="10">
        <v>27.131016649130601</v>
      </c>
      <c r="L330" s="10">
        <v>276.59001002062291</v>
      </c>
      <c r="M330" s="10">
        <v>282.40236832099077</v>
      </c>
      <c r="N330" s="10">
        <v>2451.5496506829154</v>
      </c>
    </row>
    <row r="331" spans="2:14" x14ac:dyDescent="0.35">
      <c r="B331" s="37">
        <v>327</v>
      </c>
      <c r="D331" s="10">
        <v>32.239842428791043</v>
      </c>
      <c r="E331" s="10">
        <v>34.079601647774254</v>
      </c>
      <c r="F331" s="10">
        <v>334.55307392604902</v>
      </c>
      <c r="G331" s="10">
        <v>353.64426841169467</v>
      </c>
      <c r="H331" s="10">
        <v>9656.8415700338846</v>
      </c>
      <c r="J331" s="10">
        <v>26.654121678803378</v>
      </c>
      <c r="K331" s="10">
        <v>27.214240626581937</v>
      </c>
      <c r="L331" s="10">
        <v>276.59001002062269</v>
      </c>
      <c r="M331" s="10">
        <v>282.40236832099072</v>
      </c>
      <c r="N331" s="10">
        <v>2459.0697416359308</v>
      </c>
    </row>
    <row r="332" spans="2:14" x14ac:dyDescent="0.35">
      <c r="B332" s="37">
        <v>328</v>
      </c>
      <c r="D332" s="10">
        <v>32.33635993415507</v>
      </c>
      <c r="E332" s="10">
        <v>34.181901129366032</v>
      </c>
      <c r="F332" s="10">
        <v>334.53160433574249</v>
      </c>
      <c r="G332" s="10">
        <v>353.62441064290852</v>
      </c>
      <c r="H332" s="10">
        <v>9687.1909917501016</v>
      </c>
      <c r="J332" s="10">
        <v>26.73563275427373</v>
      </c>
      <c r="K332" s="10">
        <v>27.297464604033252</v>
      </c>
      <c r="L332" s="10">
        <v>276.5900100206228</v>
      </c>
      <c r="M332" s="10">
        <v>282.40236832099072</v>
      </c>
      <c r="N332" s="10">
        <v>2466.5898325889407</v>
      </c>
    </row>
    <row r="333" spans="2:14" x14ac:dyDescent="0.35">
      <c r="B333" s="37">
        <v>329</v>
      </c>
      <c r="D333" s="10">
        <v>32.43221762086295</v>
      </c>
      <c r="E333" s="10">
        <v>34.283394033712597</v>
      </c>
      <c r="F333" s="10">
        <v>334.5034599395334</v>
      </c>
      <c r="G333" s="10">
        <v>353.59635461283278</v>
      </c>
      <c r="H333" s="10">
        <v>9716.7700819852853</v>
      </c>
      <c r="J333" s="10">
        <v>26.817143829744072</v>
      </c>
      <c r="K333" s="10">
        <v>27.38068858148457</v>
      </c>
      <c r="L333" s="10">
        <v>276.59001002062274</v>
      </c>
      <c r="M333" s="10">
        <v>282.40236832099072</v>
      </c>
      <c r="N333" s="10">
        <v>2474.1099235419574</v>
      </c>
    </row>
    <row r="334" spans="2:14" x14ac:dyDescent="0.35">
      <c r="B334" s="37">
        <v>330</v>
      </c>
      <c r="D334" s="10">
        <v>32.528534750510126</v>
      </c>
      <c r="E334" s="10">
        <v>34.385448638596003</v>
      </c>
      <c r="F334" s="10">
        <v>334.48021041586179</v>
      </c>
      <c r="G334" s="10">
        <v>353.57424440094195</v>
      </c>
      <c r="H334" s="10">
        <v>9746.8859193169355</v>
      </c>
      <c r="J334" s="10">
        <v>26.898654905214425</v>
      </c>
      <c r="K334" s="10">
        <v>27.46391255893591</v>
      </c>
      <c r="L334" s="10">
        <v>276.59001002062286</v>
      </c>
      <c r="M334" s="10">
        <v>282.40236832099094</v>
      </c>
      <c r="N334" s="10">
        <v>2481.6300144949741</v>
      </c>
    </row>
    <row r="335" spans="2:14" x14ac:dyDescent="0.35">
      <c r="B335" s="37">
        <v>331</v>
      </c>
      <c r="D335" s="10">
        <v>32.62495809473802</v>
      </c>
      <c r="E335" s="10">
        <v>34.487633128800319</v>
      </c>
      <c r="F335" s="10">
        <v>334.45819024264432</v>
      </c>
      <c r="G335" s="10">
        <v>353.55359931852951</v>
      </c>
      <c r="H335" s="10">
        <v>9777.126003661655</v>
      </c>
      <c r="J335" s="10">
        <v>26.980165980684763</v>
      </c>
      <c r="K335" s="10">
        <v>27.547136536387221</v>
      </c>
      <c r="L335" s="10">
        <v>276.59001002062274</v>
      </c>
      <c r="M335" s="10">
        <v>282.40236832099077</v>
      </c>
      <c r="N335" s="10">
        <v>2489.1501054479918</v>
      </c>
    </row>
    <row r="336" spans="2:14" x14ac:dyDescent="0.35">
      <c r="B336" s="37">
        <v>332</v>
      </c>
      <c r="D336" s="10">
        <v>32.720870579209844</v>
      </c>
      <c r="E336" s="10">
        <v>34.589193139695702</v>
      </c>
      <c r="F336" s="10">
        <v>334.43108136303368</v>
      </c>
      <c r="G336" s="10">
        <v>353.52669597162657</v>
      </c>
      <c r="H336" s="10">
        <v>9806.7697023436358</v>
      </c>
      <c r="J336" s="10">
        <v>27.061677056155119</v>
      </c>
      <c r="K336" s="10">
        <v>27.630360513838539</v>
      </c>
      <c r="L336" s="10">
        <v>276.5900100206228</v>
      </c>
      <c r="M336" s="10">
        <v>282.40236832099077</v>
      </c>
      <c r="N336" s="10">
        <v>2496.6701964010067</v>
      </c>
    </row>
    <row r="337" spans="2:14" x14ac:dyDescent="0.35">
      <c r="B337" s="37">
        <v>333</v>
      </c>
      <c r="D337" s="10">
        <v>32.818327694272512</v>
      </c>
      <c r="E337" s="10">
        <v>34.692641480329293</v>
      </c>
      <c r="F337" s="10">
        <v>334.41987513776013</v>
      </c>
      <c r="G337" s="10">
        <v>353.5191963506287</v>
      </c>
      <c r="H337" s="10">
        <v>9838.2174676553805</v>
      </c>
      <c r="J337" s="10">
        <v>27.143188131625461</v>
      </c>
      <c r="K337" s="10">
        <v>27.713584491289854</v>
      </c>
      <c r="L337" s="10">
        <v>276.59001002062291</v>
      </c>
      <c r="M337" s="10">
        <v>282.40236832099077</v>
      </c>
      <c r="N337" s="10">
        <v>2504.1902873540171</v>
      </c>
    </row>
    <row r="338" spans="2:14" x14ac:dyDescent="0.35">
      <c r="B338" s="37">
        <v>334</v>
      </c>
      <c r="D338" s="10">
        <v>32.913550411121953</v>
      </c>
      <c r="E338" s="10">
        <v>34.793358337205916</v>
      </c>
      <c r="F338" s="10">
        <v>334.38603559130428</v>
      </c>
      <c r="G338" s="10">
        <v>353.48399106024459</v>
      </c>
      <c r="H338" s="10">
        <v>9867.0560456926778</v>
      </c>
      <c r="J338" s="10">
        <v>27.224699207095821</v>
      </c>
      <c r="K338" s="10">
        <v>27.79680846874118</v>
      </c>
      <c r="L338" s="10">
        <v>276.59001002062286</v>
      </c>
      <c r="M338" s="10">
        <v>282.40236832099072</v>
      </c>
      <c r="N338" s="10">
        <v>2511.7103783070334</v>
      </c>
    </row>
    <row r="339" spans="2:14" x14ac:dyDescent="0.35">
      <c r="B339" s="37">
        <v>335</v>
      </c>
      <c r="D339" s="10">
        <v>33.010424142380202</v>
      </c>
      <c r="E339" s="10">
        <v>34.896093578378931</v>
      </c>
      <c r="F339" s="10">
        <v>334.36912152380552</v>
      </c>
      <c r="G339" s="10">
        <v>353.46944056483562</v>
      </c>
      <c r="H339" s="10">
        <v>9897.8229373728118</v>
      </c>
      <c r="J339" s="10">
        <v>27.306210282566148</v>
      </c>
      <c r="K339" s="10">
        <v>27.880032446192494</v>
      </c>
      <c r="L339" s="10">
        <v>276.5900100206228</v>
      </c>
      <c r="M339" s="10">
        <v>282.40236832099077</v>
      </c>
      <c r="N339" s="10">
        <v>2519.2304692600501</v>
      </c>
    </row>
    <row r="340" spans="2:14" x14ac:dyDescent="0.35">
      <c r="B340" s="37">
        <v>336</v>
      </c>
      <c r="D340" s="10">
        <v>33.107110445903153</v>
      </c>
      <c r="E340" s="10">
        <v>34.998599731313952</v>
      </c>
      <c r="F340" s="10">
        <v>334.35041529291783</v>
      </c>
      <c r="G340" s="10">
        <v>353.45266310559163</v>
      </c>
      <c r="H340" s="10">
        <v>9928.3711543099362</v>
      </c>
      <c r="J340" s="10">
        <v>27.387721358036504</v>
      </c>
      <c r="K340" s="10">
        <v>27.963256423643816</v>
      </c>
      <c r="L340" s="10">
        <v>276.5900100206228</v>
      </c>
      <c r="M340" s="10">
        <v>282.40236832099072</v>
      </c>
      <c r="N340" s="10">
        <v>2526.7505602130664</v>
      </c>
    </row>
    <row r="341" spans="2:14" x14ac:dyDescent="0.35">
      <c r="B341" s="37">
        <v>337</v>
      </c>
      <c r="D341" s="10">
        <v>33.203200788179934</v>
      </c>
      <c r="E341" s="10">
        <v>35.100377366857785</v>
      </c>
      <c r="F341" s="10">
        <v>334.32581929436213</v>
      </c>
      <c r="G341" s="10">
        <v>353.42864971299878</v>
      </c>
      <c r="H341" s="10">
        <v>9958.2235879738855</v>
      </c>
      <c r="J341" s="10">
        <v>27.469232433506846</v>
      </c>
      <c r="K341" s="10">
        <v>28.046480401095145</v>
      </c>
      <c r="L341" s="10">
        <v>276.59001002062286</v>
      </c>
      <c r="M341" s="10">
        <v>282.40236832099083</v>
      </c>
      <c r="N341" s="10">
        <v>2534.2706511660754</v>
      </c>
    </row>
    <row r="342" spans="2:14" x14ac:dyDescent="0.35">
      <c r="B342" s="37">
        <v>338</v>
      </c>
      <c r="D342" s="10">
        <v>33.299261167674196</v>
      </c>
      <c r="E342" s="10">
        <v>35.202118411811874</v>
      </c>
      <c r="F342" s="10">
        <v>334.30106802908074</v>
      </c>
      <c r="G342" s="10">
        <v>353.40441106780344</v>
      </c>
      <c r="H342" s="10">
        <v>9988.0412324741646</v>
      </c>
      <c r="J342" s="10">
        <v>27.550743508977188</v>
      </c>
      <c r="K342" s="10">
        <v>28.129704378546467</v>
      </c>
      <c r="L342" s="10">
        <v>276.59001002062269</v>
      </c>
      <c r="M342" s="10">
        <v>282.40236832099077</v>
      </c>
      <c r="N342" s="10">
        <v>2541.790742119093</v>
      </c>
    </row>
    <row r="343" spans="2:14" x14ac:dyDescent="0.35">
      <c r="B343" s="37">
        <v>339</v>
      </c>
      <c r="D343" s="10">
        <v>33.395878850916695</v>
      </c>
      <c r="E343" s="10">
        <v>35.304540795192693</v>
      </c>
      <c r="F343" s="10">
        <v>334.28204122082263</v>
      </c>
      <c r="G343" s="10">
        <v>353.38713540269265</v>
      </c>
      <c r="H343" s="10">
        <v>10018.509931322924</v>
      </c>
      <c r="J343" s="10">
        <v>27.632254584447534</v>
      </c>
      <c r="K343" s="10">
        <v>28.212928355997779</v>
      </c>
      <c r="L343" s="10">
        <v>276.5900100206228</v>
      </c>
      <c r="M343" s="10">
        <v>282.40236832099077</v>
      </c>
      <c r="N343" s="10">
        <v>2549.3108330721093</v>
      </c>
    </row>
    <row r="344" spans="2:14" x14ac:dyDescent="0.35">
      <c r="B344" s="37">
        <v>340</v>
      </c>
      <c r="D344" s="10">
        <v>33.492206980274702</v>
      </c>
      <c r="E344" s="10">
        <v>35.406609240275756</v>
      </c>
      <c r="F344" s="10">
        <v>334.26023651794122</v>
      </c>
      <c r="G344" s="10">
        <v>353.36642897027224</v>
      </c>
      <c r="H344" s="10">
        <v>10048.640678296137</v>
      </c>
      <c r="J344" s="10">
        <v>27.71376565991789</v>
      </c>
      <c r="K344" s="10">
        <v>28.296152333449115</v>
      </c>
      <c r="L344" s="10">
        <v>276.5900100206228</v>
      </c>
      <c r="M344" s="10">
        <v>282.40236832099077</v>
      </c>
      <c r="N344" s="10">
        <v>2556.8309240251256</v>
      </c>
    </row>
    <row r="345" spans="2:14" x14ac:dyDescent="0.35">
      <c r="B345" s="37">
        <v>341</v>
      </c>
      <c r="D345" s="10">
        <v>33.587854052534631</v>
      </c>
      <c r="E345" s="10">
        <v>35.507845135523638</v>
      </c>
      <c r="F345" s="10">
        <v>334.23178252202456</v>
      </c>
      <c r="G345" s="10">
        <v>353.33755930341977</v>
      </c>
      <c r="H345" s="10">
        <v>10077.976244385716</v>
      </c>
      <c r="J345" s="10">
        <v>27.795276735388232</v>
      </c>
      <c r="K345" s="10">
        <v>28.379376310900422</v>
      </c>
      <c r="L345" s="10">
        <v>276.59001002062274</v>
      </c>
      <c r="M345" s="10">
        <v>282.40236832099072</v>
      </c>
      <c r="N345" s="10">
        <v>2564.3510149781414</v>
      </c>
    </row>
    <row r="346" spans="2:14" x14ac:dyDescent="0.35">
      <c r="B346" s="37">
        <v>342</v>
      </c>
      <c r="D346" s="10">
        <v>33.683764796589088</v>
      </c>
      <c r="E346" s="10">
        <v>35.609403406001626</v>
      </c>
      <c r="F346" s="10">
        <v>334.20611104238748</v>
      </c>
      <c r="G346" s="10">
        <v>353.31205703183349</v>
      </c>
      <c r="H346" s="10">
        <v>10107.619943067697</v>
      </c>
      <c r="J346" s="10">
        <v>27.876787810858588</v>
      </c>
      <c r="K346" s="10">
        <v>28.462600288351751</v>
      </c>
      <c r="L346" s="10">
        <v>276.5900100206228</v>
      </c>
      <c r="M346" s="10">
        <v>282.40236832099077</v>
      </c>
      <c r="N346" s="10">
        <v>2571.8711059311522</v>
      </c>
    </row>
    <row r="347" spans="2:14" x14ac:dyDescent="0.35">
      <c r="B347" s="37">
        <v>343</v>
      </c>
      <c r="D347" s="10">
        <v>33.781220107911956</v>
      </c>
      <c r="E347" s="10">
        <v>35.71284994289541</v>
      </c>
      <c r="F347" s="10">
        <v>334.19586957506357</v>
      </c>
      <c r="G347" s="10">
        <v>353.30538398387665</v>
      </c>
      <c r="H347" s="10">
        <v>10139.06770837946</v>
      </c>
      <c r="J347" s="10">
        <v>27.958298886328922</v>
      </c>
      <c r="K347" s="10">
        <v>28.545824265803066</v>
      </c>
      <c r="L347" s="10">
        <v>276.59001002062251</v>
      </c>
      <c r="M347" s="10">
        <v>282.40236832099055</v>
      </c>
      <c r="N347" s="10">
        <v>2579.391196884168</v>
      </c>
    </row>
    <row r="348" spans="2:14" x14ac:dyDescent="0.35">
      <c r="B348" s="37">
        <v>344</v>
      </c>
      <c r="D348" s="10">
        <v>33.877858187332215</v>
      </c>
      <c r="E348" s="10">
        <v>35.815297456602046</v>
      </c>
      <c r="F348" s="10">
        <v>334.17762632048107</v>
      </c>
      <c r="G348" s="10">
        <v>353.28889517828554</v>
      </c>
      <c r="H348" s="10">
        <v>10169.56125663083</v>
      </c>
      <c r="J348" s="10">
        <v>28.039809961799286</v>
      </c>
      <c r="K348" s="10">
        <v>28.629048243254385</v>
      </c>
      <c r="L348" s="10">
        <v>276.59001002062308</v>
      </c>
      <c r="M348" s="10">
        <v>282.40236832099089</v>
      </c>
      <c r="N348" s="10">
        <v>2586.9112878371852</v>
      </c>
    </row>
    <row r="349" spans="2:14" x14ac:dyDescent="0.35">
      <c r="B349" s="37">
        <v>345</v>
      </c>
      <c r="D349" s="10">
        <v>33.973313077924935</v>
      </c>
      <c r="E349" s="10">
        <v>35.916298562850372</v>
      </c>
      <c r="F349" s="10">
        <v>334.14785145418483</v>
      </c>
      <c r="G349" s="10">
        <v>353.25827567761348</v>
      </c>
      <c r="H349" s="10">
        <v>10198.673178096875</v>
      </c>
      <c r="J349" s="10">
        <v>28.121321037269617</v>
      </c>
      <c r="K349" s="10">
        <v>28.71227222070571</v>
      </c>
      <c r="L349" s="10">
        <v>276.59001002062274</v>
      </c>
      <c r="M349" s="10">
        <v>282.40236832099072</v>
      </c>
      <c r="N349" s="10">
        <v>2594.431378790202</v>
      </c>
    </row>
    <row r="350" spans="2:14" x14ac:dyDescent="0.35">
      <c r="B350" s="37">
        <v>346</v>
      </c>
      <c r="D350" s="10">
        <v>34.070533802417231</v>
      </c>
      <c r="E350" s="10">
        <v>36.019458437285223</v>
      </c>
      <c r="F350" s="10">
        <v>334.13556653275521</v>
      </c>
      <c r="G350" s="10">
        <v>353.24900457800987</v>
      </c>
      <c r="H350" s="10">
        <v>10229.84759997987</v>
      </c>
      <c r="J350" s="10">
        <v>28.202832112739969</v>
      </c>
      <c r="K350" s="10">
        <v>28.795496198157032</v>
      </c>
      <c r="L350" s="10">
        <v>276.5900100206228</v>
      </c>
      <c r="M350" s="10">
        <v>282.40236832099077</v>
      </c>
      <c r="N350" s="10">
        <v>2601.9514697432123</v>
      </c>
    </row>
    <row r="351" spans="2:14" x14ac:dyDescent="0.35">
      <c r="B351" s="37">
        <v>347</v>
      </c>
      <c r="D351" s="10">
        <v>34.166086227787616</v>
      </c>
      <c r="E351" s="10">
        <v>36.120578855392175</v>
      </c>
      <c r="F351" s="10">
        <v>334.10703827297135</v>
      </c>
      <c r="G351" s="10">
        <v>353.21984325688601</v>
      </c>
      <c r="H351" s="10">
        <v>10259.073828697945</v>
      </c>
      <c r="J351" s="10">
        <v>28.284343188210322</v>
      </c>
      <c r="K351" s="10">
        <v>28.87872017560835</v>
      </c>
      <c r="L351" s="10">
        <v>276.59001002062291</v>
      </c>
      <c r="M351" s="10">
        <v>282.40236832099083</v>
      </c>
      <c r="N351" s="10">
        <v>2609.4715606962282</v>
      </c>
    </row>
    <row r="352" spans="2:14" x14ac:dyDescent="0.35">
      <c r="B352" s="37">
        <v>348</v>
      </c>
      <c r="D352" s="10">
        <v>34.262323603754716</v>
      </c>
      <c r="E352" s="10">
        <v>36.222536663662567</v>
      </c>
      <c r="F352" s="10">
        <v>334.08535279073539</v>
      </c>
      <c r="G352" s="10">
        <v>353.19901476060119</v>
      </c>
      <c r="H352" s="10">
        <v>10289.100208180196</v>
      </c>
      <c r="J352" s="10">
        <v>28.365854263680667</v>
      </c>
      <c r="K352" s="10">
        <v>28.961944153059672</v>
      </c>
      <c r="L352" s="10">
        <v>276.59001002062291</v>
      </c>
      <c r="M352" s="10">
        <v>282.40236832099083</v>
      </c>
      <c r="N352" s="10">
        <v>2616.9916516492444</v>
      </c>
    </row>
    <row r="353" spans="2:14" x14ac:dyDescent="0.35">
      <c r="B353" s="37">
        <v>349</v>
      </c>
      <c r="D353" s="10">
        <v>34.359543797457427</v>
      </c>
      <c r="E353" s="10">
        <v>36.325696007307833</v>
      </c>
      <c r="F353" s="10">
        <v>334.07334738881673</v>
      </c>
      <c r="G353" s="10">
        <v>353.18998799652036</v>
      </c>
      <c r="H353" s="10">
        <v>10320.274630063192</v>
      </c>
      <c r="J353" s="10">
        <v>28.447365339151016</v>
      </c>
      <c r="K353" s="10">
        <v>29.045168130510991</v>
      </c>
      <c r="L353" s="10">
        <v>276.59001002062291</v>
      </c>
      <c r="M353" s="10">
        <v>282.40236832099077</v>
      </c>
      <c r="N353" s="10">
        <v>2624.5117426022607</v>
      </c>
    </row>
    <row r="354" spans="2:14" x14ac:dyDescent="0.35">
      <c r="B354" s="37">
        <v>350</v>
      </c>
      <c r="D354" s="10">
        <v>34.455870187771986</v>
      </c>
      <c r="E354" s="10">
        <v>36.427762713347434</v>
      </c>
      <c r="F354" s="10">
        <v>334.05274508535592</v>
      </c>
      <c r="G354" s="10">
        <v>353.17041959457634</v>
      </c>
      <c r="H354" s="10">
        <v>10350.405377036406</v>
      </c>
      <c r="J354" s="10">
        <v>28.528876414621351</v>
      </c>
      <c r="K354" s="10">
        <v>29.12839210796232</v>
      </c>
      <c r="L354" s="10">
        <v>276.59001002062274</v>
      </c>
      <c r="M354" s="10">
        <v>282.40236832099083</v>
      </c>
      <c r="N354" s="10">
        <v>2632.0318335552774</v>
      </c>
    </row>
  </sheetData>
  <conditionalFormatting sqref="E8:E198">
    <cfRule type="cellIs" dxfId="6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3C16-BFCA-4598-AB54-D8F589F12BAE}">
  <sheetPr codeName="Sheet10">
    <tabColor theme="6" tint="0.39997558519241921"/>
  </sheetPr>
  <dimension ref="A1:AF354"/>
  <sheetViews>
    <sheetView topLeftCell="P4" zoomScale="55" zoomScaleNormal="55" workbookViewId="0">
      <selection activeCell="AA7" sqref="AA7:AA11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1796875" style="10" customWidth="1"/>
    <col min="16" max="16" width="20.1796875" style="10" customWidth="1"/>
    <col min="17" max="17" width="33.7265625" style="10" customWidth="1"/>
    <col min="18" max="18" width="17.81640625" style="10" bestFit="1" customWidth="1"/>
    <col min="19" max="21" width="20.1796875" style="10" bestFit="1" customWidth="1"/>
    <col min="22" max="29" width="21.7265625" style="10" bestFit="1" customWidth="1"/>
    <col min="30" max="16384" width="9.1796875" style="10"/>
  </cols>
  <sheetData>
    <row r="1" spans="1:29" x14ac:dyDescent="0.35">
      <c r="A1"/>
      <c r="B1"/>
      <c r="C1"/>
      <c r="D1"/>
      <c r="E1"/>
      <c r="F1"/>
    </row>
    <row r="2" spans="1:29" x14ac:dyDescent="0.35">
      <c r="A2"/>
      <c r="B2"/>
      <c r="C2"/>
      <c r="D2"/>
      <c r="E2"/>
      <c r="F2"/>
    </row>
    <row r="3" spans="1:29" x14ac:dyDescent="0.35">
      <c r="A3"/>
      <c r="B3"/>
      <c r="C3"/>
      <c r="D3"/>
      <c r="E3"/>
      <c r="F3"/>
    </row>
    <row r="4" spans="1:29" ht="15" thickBot="1" x14ac:dyDescent="0.4">
      <c r="A4"/>
      <c r="B4"/>
      <c r="C4"/>
      <c r="D4"/>
      <c r="E4"/>
      <c r="F4"/>
    </row>
    <row r="5" spans="1:29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9.5" thickBot="1" x14ac:dyDescent="0.4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3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/>
      <c r="V7" s="26">
        <v>52</v>
      </c>
      <c r="W7" s="26">
        <v>16</v>
      </c>
      <c r="X7" s="26">
        <v>14</v>
      </c>
      <c r="Y7" s="26">
        <v>9</v>
      </c>
      <c r="Z7" s="26">
        <v>7</v>
      </c>
      <c r="AA7" s="26">
        <v>5</v>
      </c>
      <c r="AB7" s="26">
        <v>4</v>
      </c>
      <c r="AC7" s="26">
        <v>4</v>
      </c>
    </row>
    <row r="8" spans="1:29" x14ac:dyDescent="0.35">
      <c r="B8" s="37">
        <v>4</v>
      </c>
      <c r="C8" s="24"/>
      <c r="D8" s="9">
        <v>1.9704843500450562</v>
      </c>
      <c r="E8" s="9">
        <v>2.0380767381133893</v>
      </c>
      <c r="F8" s="9">
        <v>250.74029034375658</v>
      </c>
      <c r="G8" s="9">
        <v>259.34128989439711</v>
      </c>
      <c r="H8" s="9">
        <v>296.62600900526809</v>
      </c>
      <c r="I8" s="24"/>
      <c r="J8" s="9">
        <v>1.9333948179704052</v>
      </c>
      <c r="K8" s="9">
        <v>1.7113764436143446</v>
      </c>
      <c r="L8" s="22">
        <v>149.68036753113441</v>
      </c>
      <c r="M8" s="22">
        <v>217.76931461014368</v>
      </c>
      <c r="N8" s="22">
        <v>3069.7890909090897</v>
      </c>
      <c r="O8" s="21"/>
      <c r="P8" s="42">
        <v>2</v>
      </c>
      <c r="Q8" s="39">
        <v>25</v>
      </c>
      <c r="R8" s="39"/>
      <c r="S8" s="39"/>
      <c r="T8" s="39"/>
      <c r="U8" s="39">
        <v>36</v>
      </c>
      <c r="V8" s="85">
        <v>22</v>
      </c>
      <c r="W8" s="26">
        <v>14</v>
      </c>
      <c r="X8" s="26">
        <v>12</v>
      </c>
      <c r="Y8" s="26">
        <v>8</v>
      </c>
      <c r="Z8" s="26">
        <v>6</v>
      </c>
      <c r="AA8" s="26">
        <v>5</v>
      </c>
      <c r="AB8" s="26">
        <v>4</v>
      </c>
      <c r="AC8" s="26">
        <v>4</v>
      </c>
    </row>
    <row r="9" spans="1:29" x14ac:dyDescent="0.35">
      <c r="B9" s="37">
        <v>5</v>
      </c>
      <c r="C9" s="24"/>
      <c r="D9" s="9">
        <v>2.2399445319477467</v>
      </c>
      <c r="E9" s="9">
        <v>2.3244500563792796</v>
      </c>
      <c r="F9" s="9">
        <v>228.02285835222011</v>
      </c>
      <c r="G9" s="9">
        <v>236.62538888482931</v>
      </c>
      <c r="H9" s="9">
        <v>370.84851071813176</v>
      </c>
      <c r="I9" s="24"/>
      <c r="J9" s="9">
        <v>2.4167435224630052</v>
      </c>
      <c r="K9" s="9">
        <v>2.1392205545179324</v>
      </c>
      <c r="L9" s="22">
        <v>149.68036753113441</v>
      </c>
      <c r="M9" s="22">
        <v>217.76931461014382</v>
      </c>
      <c r="N9" s="22">
        <v>3837.2363636363652</v>
      </c>
      <c r="O9" s="21"/>
      <c r="P9" s="42">
        <v>3</v>
      </c>
      <c r="Q9" s="39">
        <v>35</v>
      </c>
      <c r="R9" s="39"/>
      <c r="S9" s="39"/>
      <c r="T9" s="39">
        <v>142</v>
      </c>
      <c r="U9" s="39">
        <v>29</v>
      </c>
      <c r="V9" s="26">
        <v>19</v>
      </c>
      <c r="W9" s="26">
        <v>13</v>
      </c>
      <c r="X9" s="26">
        <v>10</v>
      </c>
      <c r="Y9" s="26">
        <v>7</v>
      </c>
      <c r="Z9" s="26">
        <v>6</v>
      </c>
      <c r="AA9" s="26">
        <v>5</v>
      </c>
      <c r="AB9" s="26">
        <v>4</v>
      </c>
      <c r="AC9" s="26">
        <v>4</v>
      </c>
    </row>
    <row r="10" spans="1:29" x14ac:dyDescent="0.35">
      <c r="B10" s="37">
        <v>6</v>
      </c>
      <c r="C10" s="24"/>
      <c r="D10" s="9">
        <v>2.5092893857533252</v>
      </c>
      <c r="E10" s="9">
        <v>2.6107080465480585</v>
      </c>
      <c r="F10" s="9">
        <v>212.8681201742468</v>
      </c>
      <c r="G10" s="9">
        <v>221.47167136150185</v>
      </c>
      <c r="H10" s="9">
        <v>445.07101243099464</v>
      </c>
      <c r="I10" s="24"/>
      <c r="J10" s="9">
        <v>2.900092226955608</v>
      </c>
      <c r="K10" s="9">
        <v>2.567064665421519</v>
      </c>
      <c r="L10" s="22">
        <v>149.68036753113441</v>
      </c>
      <c r="M10" s="22">
        <v>217.76931461014388</v>
      </c>
      <c r="N10" s="22">
        <v>4604.6836363636376</v>
      </c>
      <c r="O10" s="21"/>
      <c r="P10" s="43"/>
      <c r="Q10" s="39">
        <v>50</v>
      </c>
      <c r="R10" s="39"/>
      <c r="S10" s="39"/>
      <c r="T10" s="39">
        <v>73</v>
      </c>
      <c r="U10" s="39">
        <v>25</v>
      </c>
      <c r="V10" s="26">
        <v>17</v>
      </c>
      <c r="W10" s="26">
        <v>12</v>
      </c>
      <c r="X10" s="26">
        <v>9</v>
      </c>
      <c r="Y10" s="26">
        <v>7</v>
      </c>
      <c r="Z10" s="26">
        <v>6</v>
      </c>
      <c r="AA10" s="26">
        <v>5</v>
      </c>
      <c r="AB10" s="26">
        <v>4</v>
      </c>
      <c r="AC10" s="26">
        <v>4</v>
      </c>
    </row>
    <row r="11" spans="1:29" ht="15" thickBot="1" x14ac:dyDescent="0.4">
      <c r="B11" s="37">
        <v>7</v>
      </c>
      <c r="C11" s="21"/>
      <c r="D11" s="9">
        <v>2.7786247533781392</v>
      </c>
      <c r="E11" s="9">
        <v>2.8969642771726152</v>
      </c>
      <c r="F11" s="9">
        <v>202.04261741969404</v>
      </c>
      <c r="G11" s="9">
        <v>210.64745947422759</v>
      </c>
      <c r="H11" s="9">
        <v>519.32742212410199</v>
      </c>
      <c r="I11" s="24"/>
      <c r="J11" s="9">
        <v>3.3834409314482055</v>
      </c>
      <c r="K11" s="9">
        <v>2.9949087763251048</v>
      </c>
      <c r="L11" s="22">
        <v>149.68036753113438</v>
      </c>
      <c r="M11" s="22">
        <v>217.76931461014377</v>
      </c>
      <c r="N11" s="22">
        <v>5372.130909090909</v>
      </c>
      <c r="O11" s="21"/>
      <c r="P11" s="43"/>
      <c r="Q11" s="39">
        <v>75</v>
      </c>
      <c r="R11" s="39"/>
      <c r="S11" s="39"/>
      <c r="T11" s="39">
        <v>51</v>
      </c>
      <c r="U11" s="39">
        <v>22</v>
      </c>
      <c r="V11" s="26">
        <v>16</v>
      </c>
      <c r="W11" s="26">
        <v>11</v>
      </c>
      <c r="X11" s="26">
        <v>9</v>
      </c>
      <c r="Y11" s="26">
        <v>7</v>
      </c>
      <c r="Z11" s="26">
        <v>5</v>
      </c>
      <c r="AA11" s="26">
        <v>4</v>
      </c>
      <c r="AB11" s="26">
        <v>4</v>
      </c>
      <c r="AC11" s="26">
        <v>4</v>
      </c>
    </row>
    <row r="12" spans="1:29" ht="15" thickBot="1" x14ac:dyDescent="0.4">
      <c r="B12" s="37">
        <v>8</v>
      </c>
      <c r="C12" s="21"/>
      <c r="D12" s="9">
        <v>3.1854389907613827</v>
      </c>
      <c r="E12" s="9">
        <v>3.3217257249373242</v>
      </c>
      <c r="F12" s="9">
        <v>202.67044937392396</v>
      </c>
      <c r="G12" s="9">
        <v>211.3415599301932</v>
      </c>
      <c r="H12" s="9">
        <v>598.08790892404841</v>
      </c>
      <c r="I12" s="24"/>
      <c r="J12" s="9">
        <v>3.8667896359408105</v>
      </c>
      <c r="K12" s="9">
        <v>3.4227528872286892</v>
      </c>
      <c r="L12" s="22">
        <v>149.68036753113441</v>
      </c>
      <c r="M12" s="22">
        <v>217.76931461014368</v>
      </c>
      <c r="N12" s="22">
        <v>6139.5781818181795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35">
      <c r="B13" s="37">
        <v>9</v>
      </c>
      <c r="C13" s="21"/>
      <c r="D13" s="9">
        <v>3.684844027231915</v>
      </c>
      <c r="E13" s="9">
        <v>3.8397906855283925</v>
      </c>
      <c r="F13" s="9">
        <v>208.39520693669073</v>
      </c>
      <c r="G13" s="9">
        <v>217.1581669646352</v>
      </c>
      <c r="H13" s="9">
        <v>679.97610637343962</v>
      </c>
      <c r="I13" s="24"/>
      <c r="J13" s="9">
        <v>4.3501383404334071</v>
      </c>
      <c r="K13" s="9">
        <v>3.8505969981322758</v>
      </c>
      <c r="L13" s="22">
        <v>149.68036753113441</v>
      </c>
      <c r="M13" s="22">
        <v>217.76931461014371</v>
      </c>
      <c r="N13" s="22">
        <v>6907.0254545454472</v>
      </c>
      <c r="O13" s="21"/>
      <c r="P13" s="21"/>
      <c r="Q13" s="39">
        <v>10</v>
      </c>
      <c r="R13" s="39"/>
      <c r="S13" s="39"/>
      <c r="T13" s="39"/>
      <c r="U13" s="39"/>
      <c r="V13" s="26"/>
      <c r="W13" s="26"/>
      <c r="X13" s="26"/>
      <c r="Y13" s="26"/>
      <c r="Z13" s="26"/>
      <c r="AA13" s="26"/>
      <c r="AB13" s="26"/>
      <c r="AC13" s="26"/>
    </row>
    <row r="14" spans="1:29" x14ac:dyDescent="0.35">
      <c r="B14" s="37">
        <v>10</v>
      </c>
      <c r="C14" s="21"/>
      <c r="D14" s="9">
        <v>2.5278919809137479</v>
      </c>
      <c r="E14" s="9">
        <v>2.6144164527537388</v>
      </c>
      <c r="F14" s="9">
        <v>257.33545937067663</v>
      </c>
      <c r="G14" s="9">
        <v>266.14351559929003</v>
      </c>
      <c r="H14" s="9">
        <v>379.70856625510908</v>
      </c>
      <c r="I14" s="24"/>
      <c r="J14" s="9">
        <v>2.4167435224630047</v>
      </c>
      <c r="K14" s="9">
        <v>2.1392205545179319</v>
      </c>
      <c r="L14" s="22">
        <v>149.68036753113441</v>
      </c>
      <c r="M14" s="22">
        <v>217.76931461014377</v>
      </c>
      <c r="N14" s="22">
        <v>3837.2363636363652</v>
      </c>
      <c r="O14" s="21"/>
      <c r="P14" s="21"/>
      <c r="Q14" s="39">
        <v>25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35">
      <c r="B15" s="37">
        <v>11</v>
      </c>
      <c r="C15" s="21"/>
      <c r="D15" s="9">
        <v>2.6915837858800367</v>
      </c>
      <c r="E15" s="9">
        <v>2.786787630078698</v>
      </c>
      <c r="F15" s="9">
        <v>249.09002700623094</v>
      </c>
      <c r="G15" s="9">
        <v>257.90057499918072</v>
      </c>
      <c r="H15" s="9">
        <v>417.79758274051767</v>
      </c>
      <c r="I15" s="24"/>
      <c r="J15" s="9">
        <v>2.6584178747093081</v>
      </c>
      <c r="K15" s="9">
        <v>2.3531426099697246</v>
      </c>
      <c r="L15" s="22">
        <v>149.68036753113438</v>
      </c>
      <c r="M15" s="22">
        <v>217.76931461014374</v>
      </c>
      <c r="N15" s="22">
        <v>4220.9599999999973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35">
      <c r="B16" s="37">
        <v>12</v>
      </c>
      <c r="C16" s="21"/>
      <c r="D16" s="9">
        <v>2.8552507231222211</v>
      </c>
      <c r="E16" s="9">
        <v>2.9591339396795524</v>
      </c>
      <c r="F16" s="9">
        <v>242.21672378959914</v>
      </c>
      <c r="G16" s="9">
        <v>251.02934825282921</v>
      </c>
      <c r="H16" s="9">
        <v>455.88659922592609</v>
      </c>
      <c r="I16" s="24"/>
      <c r="J16" s="9">
        <v>2.900092226955608</v>
      </c>
      <c r="K16" s="9">
        <v>2.567064665421519</v>
      </c>
      <c r="L16" s="22">
        <v>149.68036753113441</v>
      </c>
      <c r="M16" s="22">
        <v>217.76931461014388</v>
      </c>
      <c r="N16" s="22">
        <v>4604.6836363636376</v>
      </c>
      <c r="O16" s="21"/>
      <c r="P16" s="21"/>
      <c r="Q16" s="39">
        <v>50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" thickBot="1" x14ac:dyDescent="0.4">
      <c r="B17" s="37">
        <v>13</v>
      </c>
      <c r="C17" s="21"/>
      <c r="D17" s="9">
        <v>3.0188957590352925</v>
      </c>
      <c r="E17" s="9">
        <v>3.1314583479512952</v>
      </c>
      <c r="F17" s="9">
        <v>236.39913682080993</v>
      </c>
      <c r="G17" s="9">
        <v>245.21351829735417</v>
      </c>
      <c r="H17" s="9">
        <v>493.97561571133559</v>
      </c>
      <c r="I17" s="24"/>
      <c r="J17" s="9">
        <v>3.1417665792019069</v>
      </c>
      <c r="K17" s="9">
        <v>2.780986720873309</v>
      </c>
      <c r="L17" s="22">
        <v>149.68036753113441</v>
      </c>
      <c r="M17" s="22">
        <v>217.7693146101436</v>
      </c>
      <c r="N17" s="22">
        <v>4988.4072727272724</v>
      </c>
      <c r="O17" s="21"/>
      <c r="P17" s="21"/>
      <c r="Q17" s="39">
        <v>75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" thickBot="1" x14ac:dyDescent="0.4">
      <c r="B18" s="37">
        <v>14</v>
      </c>
      <c r="C18" s="21"/>
      <c r="D18" s="9">
        <v>3.1826572658190271</v>
      </c>
      <c r="E18" s="9">
        <v>3.3039126100207517</v>
      </c>
      <c r="F18" s="9">
        <v>231.42110267106432</v>
      </c>
      <c r="G18" s="9">
        <v>240.23796327408667</v>
      </c>
      <c r="H18" s="9">
        <v>532.12336254130821</v>
      </c>
      <c r="I18" s="24"/>
      <c r="J18" s="9">
        <v>3.3834409314482055</v>
      </c>
      <c r="K18" s="9">
        <v>2.9949087763251048</v>
      </c>
      <c r="L18" s="22">
        <v>149.68036753113438</v>
      </c>
      <c r="M18" s="22">
        <v>217.76931461014377</v>
      </c>
      <c r="N18" s="22">
        <v>5372.130909090909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35">
      <c r="B19" s="37">
        <v>15</v>
      </c>
      <c r="C19" s="21"/>
      <c r="D19" s="9">
        <v>3.3464012450055405</v>
      </c>
      <c r="E19" s="9">
        <v>3.4763493444929936</v>
      </c>
      <c r="F19" s="9">
        <v>227.10561688658578</v>
      </c>
      <c r="G19" s="9">
        <v>235.92462606588958</v>
      </c>
      <c r="H19" s="9">
        <v>570.27110937128145</v>
      </c>
      <c r="I19" s="24"/>
      <c r="J19" s="9">
        <v>3.6251152836945115</v>
      </c>
      <c r="K19" s="9">
        <v>3.2088308317768965</v>
      </c>
      <c r="L19" s="22">
        <v>149.68036753113452</v>
      </c>
      <c r="M19" s="22">
        <v>217.76931461014374</v>
      </c>
      <c r="N19" s="22">
        <v>5755.8545454545429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35">
      <c r="B20" s="37">
        <v>16</v>
      </c>
      <c r="C20" s="21"/>
      <c r="D20" s="9">
        <v>3.5101293455424769</v>
      </c>
      <c r="E20" s="9">
        <v>3.648770200315651</v>
      </c>
      <c r="F20" s="9">
        <v>223.32855656157236</v>
      </c>
      <c r="G20" s="9">
        <v>232.14944574512194</v>
      </c>
      <c r="H20" s="9">
        <v>608.41885620125504</v>
      </c>
      <c r="I20" s="24"/>
      <c r="J20" s="9">
        <v>3.8667896359408105</v>
      </c>
      <c r="K20" s="9">
        <v>3.4227528872286892</v>
      </c>
      <c r="L20" s="22">
        <v>149.68036753113441</v>
      </c>
      <c r="M20" s="22">
        <v>217.76931461014368</v>
      </c>
      <c r="N20" s="22">
        <v>6139.5781818181795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35">
      <c r="B21" s="37">
        <v>17</v>
      </c>
      <c r="C21" s="21"/>
      <c r="D21" s="9">
        <v>3.6738429606551875</v>
      </c>
      <c r="E21" s="9">
        <v>3.821176570714087</v>
      </c>
      <c r="F21" s="9">
        <v>219.99498886680496</v>
      </c>
      <c r="G21" s="9">
        <v>228.81753687763052</v>
      </c>
      <c r="H21" s="9">
        <v>646.56660303122817</v>
      </c>
      <c r="I21" s="24"/>
      <c r="J21" s="9">
        <v>4.1084639881871095</v>
      </c>
      <c r="K21" s="9">
        <v>3.6366749426804832</v>
      </c>
      <c r="L21" s="22">
        <v>149.68036753113444</v>
      </c>
      <c r="M21" s="22">
        <v>217.76931461014377</v>
      </c>
      <c r="N21" s="22">
        <v>6523.3018181818234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35">
      <c r="B22" s="37">
        <v>18</v>
      </c>
      <c r="C22" s="21"/>
      <c r="D22" s="9">
        <v>3.8375432801471607</v>
      </c>
      <c r="E22" s="9">
        <v>3.9935696454917848</v>
      </c>
      <c r="F22" s="9">
        <v>217.03106565287513</v>
      </c>
      <c r="G22" s="9">
        <v>225.85508817683478</v>
      </c>
      <c r="H22" s="9">
        <v>684.71434986119982</v>
      </c>
      <c r="I22" s="24"/>
      <c r="J22" s="9">
        <v>4.3501383404334071</v>
      </c>
      <c r="K22" s="9">
        <v>3.8505969981322758</v>
      </c>
      <c r="L22" s="22">
        <v>149.68036753113441</v>
      </c>
      <c r="M22" s="22">
        <v>217.76931461014371</v>
      </c>
      <c r="N22" s="22">
        <v>6907.0254545454472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35">
      <c r="B23" s="37">
        <v>19</v>
      </c>
      <c r="C23" s="21"/>
      <c r="D23" s="9">
        <v>4.0012313297021276</v>
      </c>
      <c r="E23" s="9">
        <v>4.1659504503324776</v>
      </c>
      <c r="F23" s="9">
        <v>214.3784769559683</v>
      </c>
      <c r="G23" s="9">
        <v>223.2038187811533</v>
      </c>
      <c r="H23" s="9">
        <v>722.86209669117329</v>
      </c>
      <c r="I23" s="24"/>
      <c r="J23" s="9">
        <v>4.5918126926797145</v>
      </c>
      <c r="K23" s="9">
        <v>4.0645190535840703</v>
      </c>
      <c r="L23" s="22">
        <v>149.68036753113441</v>
      </c>
      <c r="M23" s="22">
        <v>217.76931461014382</v>
      </c>
      <c r="N23" s="22">
        <v>7290.7490909090875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35">
      <c r="B24" s="37">
        <v>20</v>
      </c>
      <c r="C24" s="21"/>
      <c r="D24" s="9">
        <v>4.1649080009308408</v>
      </c>
      <c r="E24" s="9">
        <v>4.3383198768469153</v>
      </c>
      <c r="F24" s="9">
        <v>211.99056798082262</v>
      </c>
      <c r="G24" s="9">
        <v>220.81709717711036</v>
      </c>
      <c r="H24" s="9">
        <v>761.00984352114665</v>
      </c>
      <c r="I24" s="24"/>
      <c r="J24" s="9">
        <v>4.8334870449260094</v>
      </c>
      <c r="K24" s="9">
        <v>4.2784411090358638</v>
      </c>
      <c r="L24" s="22">
        <v>149.68036753113441</v>
      </c>
      <c r="M24" s="22">
        <v>217.76931461014377</v>
      </c>
      <c r="N24" s="22">
        <v>7674.4727272727305</v>
      </c>
      <c r="O24" s="21"/>
    </row>
    <row r="25" spans="2:29" x14ac:dyDescent="0.35">
      <c r="B25" s="37">
        <v>21</v>
      </c>
      <c r="C25" s="21"/>
      <c r="D25" s="9">
        <v>4.3285740746947576</v>
      </c>
      <c r="E25" s="9">
        <v>4.5106787058965585</v>
      </c>
      <c r="F25" s="9">
        <v>209.82956519122362</v>
      </c>
      <c r="G25" s="9">
        <v>218.65716867565206</v>
      </c>
      <c r="H25" s="9">
        <v>799.15759035112058</v>
      </c>
      <c r="I25" s="24"/>
      <c r="J25" s="9">
        <v>5.0751613971723124</v>
      </c>
      <c r="K25" s="9">
        <v>4.4923631644876538</v>
      </c>
      <c r="L25" s="22">
        <v>149.68036753113441</v>
      </c>
      <c r="M25" s="22">
        <v>217.76931461014357</v>
      </c>
      <c r="N25" s="22">
        <v>8058.1963636363707</v>
      </c>
      <c r="O25" s="21"/>
    </row>
    <row r="26" spans="2:29" x14ac:dyDescent="0.35">
      <c r="B26" s="37">
        <v>22</v>
      </c>
      <c r="C26" s="21"/>
      <c r="D26" s="9">
        <v>4.492230239458614</v>
      </c>
      <c r="E26" s="9">
        <v>4.683027625946143</v>
      </c>
      <c r="F26" s="9">
        <v>207.86455869124961</v>
      </c>
      <c r="G26" s="9">
        <v>216.69313880126055</v>
      </c>
      <c r="H26" s="9">
        <v>837.30533718109348</v>
      </c>
      <c r="I26" s="24"/>
      <c r="J26" s="9">
        <v>5.3168357494186163</v>
      </c>
      <c r="K26" s="9">
        <v>4.7062852199394491</v>
      </c>
      <c r="L26" s="22">
        <v>149.68036753113438</v>
      </c>
      <c r="M26" s="22">
        <v>217.76931461014374</v>
      </c>
      <c r="N26" s="22">
        <v>8441.9199999999946</v>
      </c>
      <c r="O26" s="21"/>
    </row>
    <row r="27" spans="2:29" x14ac:dyDescent="0.35">
      <c r="B27" s="37">
        <v>23</v>
      </c>
      <c r="C27" s="21"/>
      <c r="D27" s="9">
        <v>5.2001332822113415</v>
      </c>
      <c r="E27" s="9">
        <v>5.4037313401484131</v>
      </c>
      <c r="F27" s="9">
        <v>230.15889318575776</v>
      </c>
      <c r="G27" s="9">
        <v>239.17018215211266</v>
      </c>
      <c r="H27" s="9">
        <v>893.48048046537747</v>
      </c>
      <c r="I27" s="24"/>
      <c r="J27" s="9">
        <v>5.5585101016649103</v>
      </c>
      <c r="K27" s="9">
        <v>4.9202072753912418</v>
      </c>
      <c r="L27" s="22">
        <v>149.68036753113438</v>
      </c>
      <c r="M27" s="22">
        <v>217.76931461014371</v>
      </c>
      <c r="N27" s="22">
        <v>8825.6436363636349</v>
      </c>
      <c r="O27" s="21"/>
    </row>
    <row r="28" spans="2:29" x14ac:dyDescent="0.35">
      <c r="B28" s="37">
        <v>24</v>
      </c>
      <c r="C28" s="21"/>
      <c r="D28" s="9">
        <v>5.3875480309497688</v>
      </c>
      <c r="E28" s="9">
        <v>5.6000286482686672</v>
      </c>
      <c r="F28" s="9">
        <v>228.51832638515006</v>
      </c>
      <c r="G28" s="9">
        <v>237.53090776355464</v>
      </c>
      <c r="H28" s="9">
        <v>932.46117362449218</v>
      </c>
      <c r="I28" s="24"/>
      <c r="J28" s="9">
        <v>5.800184453911216</v>
      </c>
      <c r="K28" s="9">
        <v>5.134129330843038</v>
      </c>
      <c r="L28" s="22">
        <v>149.68036753113441</v>
      </c>
      <c r="M28" s="22">
        <v>217.76931461014388</v>
      </c>
      <c r="N28" s="22">
        <v>9209.3672727272751</v>
      </c>
      <c r="O28" s="21"/>
    </row>
    <row r="29" spans="2:29" x14ac:dyDescent="0.35">
      <c r="B29" s="37">
        <v>25</v>
      </c>
      <c r="C29" s="21"/>
      <c r="D29" s="9">
        <v>5.5749544746991582</v>
      </c>
      <c r="E29" s="9">
        <v>5.7963176513998791</v>
      </c>
      <c r="F29" s="9">
        <v>227.00866675462061</v>
      </c>
      <c r="G29" s="9">
        <v>236.02243715211068</v>
      </c>
      <c r="H29" s="9">
        <v>971.44186678360632</v>
      </c>
      <c r="I29" s="24"/>
      <c r="J29" s="9">
        <v>6.0418588061575198</v>
      </c>
      <c r="K29" s="9">
        <v>5.348051386294828</v>
      </c>
      <c r="L29" s="22">
        <v>149.68036753113444</v>
      </c>
      <c r="M29" s="22">
        <v>217.76931461014368</v>
      </c>
      <c r="N29" s="22">
        <v>9593.0909090909045</v>
      </c>
      <c r="O29" s="21"/>
    </row>
    <row r="30" spans="2:29" x14ac:dyDescent="0.35">
      <c r="B30" s="37">
        <v>26</v>
      </c>
      <c r="C30" s="21"/>
      <c r="D30" s="9">
        <v>5.762353053140683</v>
      </c>
      <c r="E30" s="9">
        <v>5.9925987892232317</v>
      </c>
      <c r="F30" s="9">
        <v>225.61482683564415</v>
      </c>
      <c r="G30" s="9">
        <v>234.62969478921335</v>
      </c>
      <c r="H30" s="9">
        <v>1010.422559942721</v>
      </c>
      <c r="I30" s="24"/>
      <c r="J30" s="9">
        <v>6.2835331584038139</v>
      </c>
      <c r="K30" s="9">
        <v>5.5619734417466189</v>
      </c>
      <c r="L30" s="22">
        <v>149.68036753113441</v>
      </c>
      <c r="M30" s="22">
        <v>217.76931461014362</v>
      </c>
      <c r="N30" s="22">
        <v>9976.8145454545447</v>
      </c>
      <c r="O30" s="21"/>
    </row>
    <row r="31" spans="2:29" x14ac:dyDescent="0.35">
      <c r="B31" s="37">
        <v>27</v>
      </c>
      <c r="C31" s="21"/>
      <c r="D31" s="9">
        <v>5.9497441638926833</v>
      </c>
      <c r="E31" s="9">
        <v>6.1888724593570625</v>
      </c>
      <c r="F31" s="9">
        <v>224.32395276283563</v>
      </c>
      <c r="G31" s="9">
        <v>233.33983697203377</v>
      </c>
      <c r="H31" s="9">
        <v>1049.4032531018358</v>
      </c>
      <c r="I31" s="24"/>
      <c r="J31" s="9">
        <v>6.5252075106501195</v>
      </c>
      <c r="K31" s="9">
        <v>5.7758954971984151</v>
      </c>
      <c r="L31" s="22">
        <v>149.68036753113446</v>
      </c>
      <c r="M31" s="22">
        <v>217.76931461014374</v>
      </c>
      <c r="N31" s="22">
        <v>10360.538181818187</v>
      </c>
      <c r="O31" s="21"/>
    </row>
    <row r="32" spans="2:29" x14ac:dyDescent="0.35">
      <c r="B32" s="37">
        <v>28</v>
      </c>
      <c r="C32" s="21"/>
      <c r="D32" s="9">
        <v>6.137128167937572</v>
      </c>
      <c r="E32" s="9">
        <v>6.385139022783771</v>
      </c>
      <c r="F32" s="9">
        <v>223.12502560533656</v>
      </c>
      <c r="G32" s="9">
        <v>232.14185348047548</v>
      </c>
      <c r="H32" s="9">
        <v>1088.383946260949</v>
      </c>
      <c r="I32" s="24"/>
      <c r="J32" s="9">
        <v>6.7668818628964109</v>
      </c>
      <c r="K32" s="9">
        <v>5.9898175526502095</v>
      </c>
      <c r="L32" s="22">
        <v>149.68036753113438</v>
      </c>
      <c r="M32" s="22">
        <v>217.76931461014377</v>
      </c>
      <c r="N32" s="22">
        <v>10744.261818181818</v>
      </c>
      <c r="O32" s="21"/>
    </row>
    <row r="33" spans="2:15" x14ac:dyDescent="0.35">
      <c r="B33" s="37">
        <v>29</v>
      </c>
      <c r="C33" s="21"/>
      <c r="D33" s="9">
        <v>6.32450539418035</v>
      </c>
      <c r="E33" s="9">
        <v>6.5813988084083777</v>
      </c>
      <c r="F33" s="9">
        <v>222.00854515881014</v>
      </c>
      <c r="G33" s="9">
        <v>231.02625161948038</v>
      </c>
      <c r="H33" s="9">
        <v>1127.364639420065</v>
      </c>
      <c r="I33" s="24"/>
      <c r="J33" s="9">
        <v>7.0085562151427157</v>
      </c>
      <c r="K33" s="9">
        <v>6.2037396081020013</v>
      </c>
      <c r="L33" s="22">
        <v>149.68036753113449</v>
      </c>
      <c r="M33" s="22">
        <v>217.76931461014382</v>
      </c>
      <c r="N33" s="22">
        <v>11127.985454545462</v>
      </c>
      <c r="O33" s="21"/>
    </row>
    <row r="34" spans="2:15" x14ac:dyDescent="0.35">
      <c r="B34" s="37">
        <v>30</v>
      </c>
      <c r="C34" s="21"/>
      <c r="D34" s="9">
        <v>6.5126028900567325</v>
      </c>
      <c r="E34" s="9">
        <v>6.7784504055170371</v>
      </c>
      <c r="F34" s="9">
        <v>220.99093751700519</v>
      </c>
      <c r="G34" s="9">
        <v>230.01189160708753</v>
      </c>
      <c r="H34" s="9">
        <v>1166.6592906177004</v>
      </c>
      <c r="I34" s="24"/>
      <c r="J34" s="9">
        <v>7.2502305673890248</v>
      </c>
      <c r="K34" s="9">
        <v>6.417661663553794</v>
      </c>
      <c r="L34" s="22">
        <v>149.68036753113452</v>
      </c>
      <c r="M34" s="22">
        <v>217.76931461014377</v>
      </c>
      <c r="N34" s="22">
        <v>11511.709090909086</v>
      </c>
      <c r="O34" s="21"/>
    </row>
    <row r="35" spans="2:15" x14ac:dyDescent="0.35">
      <c r="B35" s="37">
        <v>31</v>
      </c>
      <c r="C35" s="21"/>
      <c r="D35" s="9">
        <v>6.7006941693995223</v>
      </c>
      <c r="E35" s="9">
        <v>6.9754957860921065</v>
      </c>
      <c r="F35" s="9">
        <v>220.03877784131021</v>
      </c>
      <c r="G35" s="9">
        <v>229.06277003632647</v>
      </c>
      <c r="H35" s="9">
        <v>1205.9539418153358</v>
      </c>
      <c r="I35" s="24"/>
      <c r="J35" s="9">
        <v>7.4919049196353154</v>
      </c>
      <c r="K35" s="9">
        <v>6.6315837190055875</v>
      </c>
      <c r="L35" s="22">
        <v>149.68036753113446</v>
      </c>
      <c r="M35" s="22">
        <v>217.76931461014371</v>
      </c>
      <c r="N35" s="22">
        <v>11895.432727272717</v>
      </c>
      <c r="O35" s="21"/>
    </row>
    <row r="36" spans="2:15" x14ac:dyDescent="0.35">
      <c r="B36" s="37">
        <v>32</v>
      </c>
      <c r="C36" s="21"/>
      <c r="D36" s="9">
        <v>6.8887794858056601</v>
      </c>
      <c r="E36" s="9">
        <v>7.1725352037305283</v>
      </c>
      <c r="F36" s="9">
        <v>219.14593845233154</v>
      </c>
      <c r="G36" s="9">
        <v>228.17277887072353</v>
      </c>
      <c r="H36" s="9">
        <v>1245.2485930129719</v>
      </c>
      <c r="I36" s="24"/>
      <c r="J36" s="9">
        <v>7.733579271881621</v>
      </c>
      <c r="K36" s="9">
        <v>6.8455057744573784</v>
      </c>
      <c r="L36" s="22">
        <v>149.68036753113444</v>
      </c>
      <c r="M36" s="22">
        <v>217.76931461014368</v>
      </c>
      <c r="N36" s="22">
        <v>12279.156363636359</v>
      </c>
      <c r="O36" s="21"/>
    </row>
    <row r="37" spans="2:15" x14ac:dyDescent="0.35">
      <c r="B37" s="37">
        <v>33</v>
      </c>
      <c r="C37" s="21"/>
      <c r="D37" s="9">
        <v>7.0768590731435586</v>
      </c>
      <c r="E37" s="9">
        <v>7.3695688923007028</v>
      </c>
      <c r="F37" s="9">
        <v>218.30703381110681</v>
      </c>
      <c r="G37" s="9">
        <v>227.33654983327577</v>
      </c>
      <c r="H37" s="9">
        <v>1284.5432442106066</v>
      </c>
      <c r="I37" s="24"/>
      <c r="J37" s="9">
        <v>7.9752536241279266</v>
      </c>
      <c r="K37" s="9">
        <v>7.0594278299091755</v>
      </c>
      <c r="L37" s="22">
        <v>149.68036753113449</v>
      </c>
      <c r="M37" s="22">
        <v>217.76931461014385</v>
      </c>
      <c r="N37" s="22">
        <v>12662.880000000003</v>
      </c>
      <c r="O37" s="21"/>
    </row>
    <row r="38" spans="2:15" x14ac:dyDescent="0.35">
      <c r="B38" s="37">
        <v>34</v>
      </c>
      <c r="D38" s="9">
        <v>7.2649331476371817</v>
      </c>
      <c r="E38" s="9">
        <v>7.5665970680266073</v>
      </c>
      <c r="F38" s="9">
        <v>217.51731144320539</v>
      </c>
      <c r="G38" s="9">
        <v>226.54934568069399</v>
      </c>
      <c r="H38" s="9">
        <v>1323.8378954082455</v>
      </c>
      <c r="I38" s="24"/>
      <c r="J38" s="9">
        <v>8.2169279763742189</v>
      </c>
      <c r="K38" s="9">
        <v>7.2733498853609673</v>
      </c>
      <c r="L38" s="22">
        <v>149.68036753113444</v>
      </c>
      <c r="M38" s="22">
        <v>217.76931461014379</v>
      </c>
      <c r="N38" s="22">
        <v>13046.603636363647</v>
      </c>
    </row>
    <row r="39" spans="2:15" x14ac:dyDescent="0.35">
      <c r="B39" s="37">
        <v>35</v>
      </c>
      <c r="D39" s="9">
        <v>7.4530019096753435</v>
      </c>
      <c r="E39" s="9">
        <v>7.7636199312970477</v>
      </c>
      <c r="F39" s="9">
        <v>216.77256155356213</v>
      </c>
      <c r="G39" s="9">
        <v>225.80697010835203</v>
      </c>
      <c r="H39" s="9">
        <v>1363.1325466058806</v>
      </c>
      <c r="I39" s="24"/>
      <c r="J39" s="9">
        <v>8.4586023286205254</v>
      </c>
      <c r="K39" s="9">
        <v>7.4872719408127599</v>
      </c>
      <c r="L39" s="22">
        <v>149.68036753113452</v>
      </c>
      <c r="M39" s="22">
        <v>217.76931461014379</v>
      </c>
      <c r="N39" s="22">
        <v>13430.32727272728</v>
      </c>
    </row>
    <row r="40" spans="2:15" x14ac:dyDescent="0.35">
      <c r="B40" s="37">
        <v>36</v>
      </c>
      <c r="D40" s="9">
        <v>7.6410655453892025</v>
      </c>
      <c r="E40" s="9">
        <v>7.9606376682431899</v>
      </c>
      <c r="F40" s="9">
        <v>216.0690416989502</v>
      </c>
      <c r="G40" s="9">
        <v>225.10569266452484</v>
      </c>
      <c r="H40" s="9">
        <v>1402.4271978035167</v>
      </c>
      <c r="I40" s="24"/>
      <c r="J40" s="9">
        <v>8.7002766808668159</v>
      </c>
      <c r="K40" s="9">
        <v>7.7011939962645526</v>
      </c>
      <c r="L40" s="22">
        <v>149.68036753113444</v>
      </c>
      <c r="M40" s="22">
        <v>217.76931461014371</v>
      </c>
      <c r="N40" s="22">
        <v>13814.050909090894</v>
      </c>
    </row>
    <row r="41" spans="2:15" x14ac:dyDescent="0.35">
      <c r="B41" s="37">
        <v>37</v>
      </c>
      <c r="D41" s="9">
        <v>7.8291242280333231</v>
      </c>
      <c r="E41" s="9">
        <v>8.1576504521195901</v>
      </c>
      <c r="F41" s="9">
        <v>215.40341367032534</v>
      </c>
      <c r="G41" s="9">
        <v>224.44218583529076</v>
      </c>
      <c r="H41" s="9">
        <v>1441.7218490011521</v>
      </c>
      <c r="I41" s="24"/>
      <c r="J41" s="9">
        <v>8.9419510331131242</v>
      </c>
      <c r="K41" s="9">
        <v>7.9151160517163452</v>
      </c>
      <c r="L41" s="22">
        <v>149.68036753113446</v>
      </c>
      <c r="M41" s="22">
        <v>217.76931461014382</v>
      </c>
      <c r="N41" s="22">
        <v>14197.774545454538</v>
      </c>
    </row>
    <row r="42" spans="2:15" x14ac:dyDescent="0.35">
      <c r="B42" s="37">
        <v>38</v>
      </c>
      <c r="D42" s="9">
        <v>8.0171781191993006</v>
      </c>
      <c r="E42" s="9">
        <v>8.3546584445178471</v>
      </c>
      <c r="F42" s="9">
        <v>214.77269033662824</v>
      </c>
      <c r="G42" s="9">
        <v>223.81347205891129</v>
      </c>
      <c r="H42" s="9">
        <v>1481.0165001987903</v>
      </c>
      <c r="I42" s="24"/>
      <c r="J42" s="9">
        <v>9.183625385359429</v>
      </c>
      <c r="K42" s="9">
        <v>8.1290381071681423</v>
      </c>
      <c r="L42" s="22">
        <v>149.68036753113446</v>
      </c>
      <c r="M42" s="22">
        <v>217.76931461014385</v>
      </c>
      <c r="N42" s="22">
        <v>14581.498181818175</v>
      </c>
    </row>
    <row r="43" spans="2:15" x14ac:dyDescent="0.35">
      <c r="B43" s="37">
        <v>39</v>
      </c>
      <c r="D43" s="9">
        <v>8.2052273698862201</v>
      </c>
      <c r="E43" s="9">
        <v>8.5516617964370436</v>
      </c>
      <c r="F43" s="9">
        <v>214.17419066272919</v>
      </c>
      <c r="G43" s="9">
        <v>223.21687888810837</v>
      </c>
      <c r="H43" s="9">
        <v>1520.3111513964257</v>
      </c>
      <c r="I43" s="24"/>
      <c r="J43" s="9">
        <v>9.4252997376057266</v>
      </c>
      <c r="K43" s="9">
        <v>8.3429601626199332</v>
      </c>
      <c r="L43" s="22">
        <v>149.68036753113452</v>
      </c>
      <c r="M43" s="22">
        <v>217.76931461014385</v>
      </c>
      <c r="N43" s="22">
        <v>14965.221818181817</v>
      </c>
    </row>
    <row r="44" spans="2:15" x14ac:dyDescent="0.35">
      <c r="B44" s="37">
        <v>40</v>
      </c>
      <c r="D44" s="9">
        <v>8.3932721214479749</v>
      </c>
      <c r="E44" s="9">
        <v>8.7486606492310841</v>
      </c>
      <c r="F44" s="9">
        <v>213.60550147154447</v>
      </c>
      <c r="G44" s="9">
        <v>222.65000087486521</v>
      </c>
      <c r="H44" s="9">
        <v>1559.605802594062</v>
      </c>
      <c r="I44" s="24"/>
      <c r="J44" s="9">
        <v>9.6669740898520242</v>
      </c>
      <c r="K44" s="9">
        <v>8.5568822180717294</v>
      </c>
      <c r="L44" s="22">
        <v>149.68036753113441</v>
      </c>
      <c r="M44" s="22">
        <v>217.76931461014382</v>
      </c>
      <c r="N44" s="22">
        <v>15348.945454545461</v>
      </c>
    </row>
    <row r="45" spans="2:15" x14ac:dyDescent="0.35">
      <c r="B45" s="37">
        <v>41</v>
      </c>
      <c r="D45" s="9">
        <v>8.5813125064343758</v>
      </c>
      <c r="E45" s="9">
        <v>8.945655135449762</v>
      </c>
      <c r="F45" s="9">
        <v>213.06444479930599</v>
      </c>
      <c r="G45" s="9">
        <v>222.11066703042459</v>
      </c>
      <c r="H45" s="9">
        <v>1598.9004537916971</v>
      </c>
      <c r="I45" s="24"/>
      <c r="J45" s="9">
        <v>9.9086484420983236</v>
      </c>
      <c r="K45" s="9">
        <v>8.7708042735235185</v>
      </c>
      <c r="L45" s="22">
        <v>149.68036753113444</v>
      </c>
      <c r="M45" s="22">
        <v>217.76931461014377</v>
      </c>
      <c r="N45" s="22">
        <v>15732.669090909098</v>
      </c>
    </row>
    <row r="46" spans="2:15" x14ac:dyDescent="0.35">
      <c r="B46" s="37">
        <v>42</v>
      </c>
      <c r="D46" s="9">
        <v>8.7693486493402482</v>
      </c>
      <c r="E46" s="9">
        <v>9.142645379587913</v>
      </c>
      <c r="F46" s="9">
        <v>212.54904991213144</v>
      </c>
      <c r="G46" s="9">
        <v>221.59691293162899</v>
      </c>
      <c r="H46" s="9">
        <v>1638.1951049893325</v>
      </c>
      <c r="I46" s="24"/>
      <c r="J46" s="9">
        <v>10.150322794344627</v>
      </c>
      <c r="K46" s="9">
        <v>8.9847263289753112</v>
      </c>
      <c r="L46" s="22">
        <v>149.68036753113444</v>
      </c>
      <c r="M46" s="22">
        <v>217.76931461014368</v>
      </c>
      <c r="N46" s="22">
        <v>16116.392727272741</v>
      </c>
    </row>
    <row r="47" spans="2:15" x14ac:dyDescent="0.35">
      <c r="B47" s="37">
        <v>43</v>
      </c>
      <c r="D47" s="9">
        <v>8.9573806672744922</v>
      </c>
      <c r="E47" s="9">
        <v>9.3396314987544429</v>
      </c>
      <c r="F47" s="9">
        <v>212.05752922536618</v>
      </c>
      <c r="G47" s="9">
        <v>221.10695671750432</v>
      </c>
      <c r="H47" s="9">
        <v>1677.4897561869707</v>
      </c>
      <c r="I47" s="24"/>
      <c r="J47" s="9">
        <v>10.39199714659093</v>
      </c>
      <c r="K47" s="9">
        <v>9.1986483844271039</v>
      </c>
      <c r="L47" s="22">
        <v>149.68036753113444</v>
      </c>
      <c r="M47" s="22">
        <v>217.76931461014374</v>
      </c>
      <c r="N47" s="22">
        <v>16500.116363636353</v>
      </c>
    </row>
    <row r="48" spans="2:15" x14ac:dyDescent="0.35">
      <c r="B48" s="37">
        <v>44</v>
      </c>
      <c r="D48" s="9">
        <v>9.145408670559398</v>
      </c>
      <c r="E48" s="9">
        <v>9.5366136032716291</v>
      </c>
      <c r="F48" s="9">
        <v>211.58825750503598</v>
      </c>
      <c r="G48" s="9">
        <v>220.63917835742177</v>
      </c>
      <c r="H48" s="9">
        <v>1716.7844073846059</v>
      </c>
      <c r="I48" s="24"/>
      <c r="J48" s="9">
        <v>10.633671498837238</v>
      </c>
      <c r="K48" s="9">
        <v>9.4125704398789019</v>
      </c>
      <c r="L48" s="22">
        <v>149.68036753113446</v>
      </c>
      <c r="M48" s="22">
        <v>217.76931461014382</v>
      </c>
      <c r="N48" s="22">
        <v>16883.839999999989</v>
      </c>
    </row>
    <row r="49" spans="2:32" x14ac:dyDescent="0.35">
      <c r="B49" s="37">
        <v>45</v>
      </c>
      <c r="D49" s="9">
        <v>9.333432763268787</v>
      </c>
      <c r="E49" s="9">
        <v>9.7335917972132844</v>
      </c>
      <c r="F49" s="9">
        <v>211.13975384105692</v>
      </c>
      <c r="G49" s="9">
        <v>220.19210168212351</v>
      </c>
      <c r="H49" s="9">
        <v>1756.0790585822415</v>
      </c>
      <c r="I49" s="24"/>
      <c r="J49" s="9">
        <v>10.875345851083541</v>
      </c>
      <c r="K49" s="9">
        <v>9.626492495330691</v>
      </c>
      <c r="L49" s="22">
        <v>149.68036753113446</v>
      </c>
      <c r="M49" s="22">
        <v>217.76931461014377</v>
      </c>
      <c r="N49" s="22">
        <v>17267.563636363633</v>
      </c>
    </row>
    <row r="50" spans="2:32" x14ac:dyDescent="0.35">
      <c r="B50" s="37">
        <v>46</v>
      </c>
      <c r="D50" s="9">
        <v>9.521453043712528</v>
      </c>
      <c r="E50" s="9">
        <v>9.9305661788893111</v>
      </c>
      <c r="F50" s="9">
        <v>210.71066597057808</v>
      </c>
      <c r="G50" s="9">
        <v>219.76437875733978</v>
      </c>
      <c r="H50" s="9">
        <v>1795.3737097798776</v>
      </c>
      <c r="I50" s="24"/>
      <c r="J50" s="9">
        <v>11.117020203329822</v>
      </c>
      <c r="K50" s="9">
        <v>9.8404145507824854</v>
      </c>
      <c r="L50" s="22">
        <v>149.68036753113438</v>
      </c>
      <c r="M50" s="22">
        <v>217.76931461014377</v>
      </c>
      <c r="N50" s="22">
        <v>17651.28727272727</v>
      </c>
    </row>
    <row r="51" spans="2:32" x14ac:dyDescent="0.35">
      <c r="B51" s="37">
        <v>47</v>
      </c>
      <c r="D51" s="9">
        <v>9.7094696048738083</v>
      </c>
      <c r="E51" s="9">
        <v>10.127536841282874</v>
      </c>
      <c r="F51" s="9">
        <v>210.29975660157686</v>
      </c>
      <c r="G51" s="9">
        <v>219.35477625123806</v>
      </c>
      <c r="H51" s="9">
        <v>1834.6683609775132</v>
      </c>
      <c r="I51" s="24"/>
      <c r="J51" s="9">
        <v>11.358694555576127</v>
      </c>
      <c r="K51" s="9">
        <v>10.054336606234276</v>
      </c>
      <c r="L51" s="22">
        <v>149.68036753113449</v>
      </c>
      <c r="M51" s="22">
        <v>217.76931461014377</v>
      </c>
      <c r="N51" s="22">
        <v>18035.010909090921</v>
      </c>
    </row>
    <row r="52" spans="2:32" x14ac:dyDescent="0.35">
      <c r="B52" s="37">
        <v>48</v>
      </c>
      <c r="D52" s="9">
        <v>9.8974825348046451</v>
      </c>
      <c r="E52" s="9">
        <v>10.324503872445998</v>
      </c>
      <c r="F52" s="9">
        <v>209.9058914451187</v>
      </c>
      <c r="G52" s="9">
        <v>218.96216350505867</v>
      </c>
      <c r="H52" s="9">
        <v>1873.9630121751516</v>
      </c>
      <c r="I52" s="24"/>
      <c r="J52" s="9">
        <v>11.600368907822432</v>
      </c>
      <c r="K52" s="9">
        <v>10.268258661686078</v>
      </c>
      <c r="L52" s="22">
        <v>149.68036753113444</v>
      </c>
      <c r="M52" s="22">
        <v>217.76931461014394</v>
      </c>
      <c r="N52" s="22">
        <v>18418.73454545455</v>
      </c>
    </row>
    <row r="53" spans="2:32" x14ac:dyDescent="0.35">
      <c r="B53" s="37">
        <v>49</v>
      </c>
      <c r="D53" s="9">
        <v>10.085491916984417</v>
      </c>
      <c r="E53" s="9">
        <v>10.521467355858043</v>
      </c>
      <c r="F53" s="9">
        <v>209.52802871228678</v>
      </c>
      <c r="G53" s="9">
        <v>218.58550206371837</v>
      </c>
      <c r="H53" s="9">
        <v>1913.2576633727865</v>
      </c>
      <c r="I53" s="24"/>
      <c r="J53" s="9">
        <v>11.842043260068737</v>
      </c>
      <c r="K53" s="9">
        <v>10.482180717137867</v>
      </c>
      <c r="L53" s="22">
        <v>149.68036753113455</v>
      </c>
      <c r="M53" s="22">
        <v>217.76931461014385</v>
      </c>
      <c r="N53" s="22">
        <v>18802.458181818172</v>
      </c>
    </row>
    <row r="54" spans="2:32" x14ac:dyDescent="0.35">
      <c r="B54" s="37">
        <v>50</v>
      </c>
      <c r="D54" s="9">
        <v>10.273294055255507</v>
      </c>
      <c r="E54" s="9">
        <v>10.718223595361414</v>
      </c>
      <c r="F54" s="9">
        <v>209.1610610674602</v>
      </c>
      <c r="G54" s="9">
        <v>218.21968765872387</v>
      </c>
      <c r="H54" s="9">
        <v>1952.5523145704231</v>
      </c>
      <c r="I54" s="24"/>
      <c r="J54" s="9">
        <v>12.08371761231504</v>
      </c>
      <c r="K54" s="9">
        <v>10.696102772589658</v>
      </c>
      <c r="L54" s="22">
        <v>149.68036753113444</v>
      </c>
      <c r="M54" s="22">
        <v>217.76931461014371</v>
      </c>
      <c r="N54" s="22">
        <v>19186.181818181809</v>
      </c>
      <c r="AD54" s="26"/>
    </row>
    <row r="55" spans="2:32" x14ac:dyDescent="0.35">
      <c r="B55" s="37">
        <v>51</v>
      </c>
      <c r="D55" s="9">
        <v>10.461296575679926</v>
      </c>
      <c r="E55" s="9">
        <v>10.915180217018117</v>
      </c>
      <c r="F55" s="9">
        <v>208.81248403430357</v>
      </c>
      <c r="G55" s="9">
        <v>217.87221864030792</v>
      </c>
      <c r="H55" s="9">
        <v>1991.8469657680575</v>
      </c>
      <c r="I55" s="24"/>
      <c r="J55" s="9">
        <v>12.325391964561323</v>
      </c>
      <c r="K55" s="9">
        <v>10.910024828041452</v>
      </c>
      <c r="L55" s="22">
        <v>149.68036753113441</v>
      </c>
      <c r="M55" s="22">
        <v>217.76931461014377</v>
      </c>
      <c r="N55" s="22">
        <v>19569.905454545456</v>
      </c>
    </row>
    <row r="56" spans="2:32" x14ac:dyDescent="0.35">
      <c r="B56" s="37">
        <v>52</v>
      </c>
      <c r="D56" s="9">
        <v>10.649295774469513</v>
      </c>
      <c r="E56" s="9">
        <v>11.112133517039982</v>
      </c>
      <c r="F56" s="9">
        <v>208.47724878372165</v>
      </c>
      <c r="G56" s="9">
        <v>217.53804878851506</v>
      </c>
      <c r="H56" s="9">
        <v>2031.1416169656968</v>
      </c>
      <c r="I56" s="24"/>
      <c r="J56" s="9">
        <v>12.56706631680763</v>
      </c>
      <c r="K56" s="9">
        <v>11.123946883493238</v>
      </c>
      <c r="L56" s="22">
        <v>149.68036753113441</v>
      </c>
      <c r="M56" s="22">
        <v>217.76931461014362</v>
      </c>
      <c r="N56" s="22">
        <v>19953.629090909089</v>
      </c>
    </row>
    <row r="57" spans="2:32" x14ac:dyDescent="0.35">
      <c r="B57" s="37">
        <v>53</v>
      </c>
      <c r="D57" s="9">
        <v>5.6755220035555958</v>
      </c>
      <c r="E57" s="9">
        <v>5.9088094123593304</v>
      </c>
      <c r="F57" s="9">
        <v>218.0223714747041</v>
      </c>
      <c r="G57" s="9">
        <v>226.98399193370597</v>
      </c>
      <c r="H57" s="9">
        <v>1023.7707973074702</v>
      </c>
      <c r="I57" s="24"/>
      <c r="J57" s="9">
        <v>6.4043703345269654</v>
      </c>
      <c r="K57" s="9">
        <v>5.6689344694725179</v>
      </c>
      <c r="L57" s="22">
        <v>149.68036753113441</v>
      </c>
      <c r="M57" s="22">
        <v>217.76931461014377</v>
      </c>
      <c r="N57" s="22">
        <v>10168.676363636359</v>
      </c>
      <c r="P57" s="28"/>
    </row>
    <row r="58" spans="2:32" x14ac:dyDescent="0.35">
      <c r="B58" s="37">
        <v>54</v>
      </c>
      <c r="D58" s="9">
        <v>5.7658018909684712</v>
      </c>
      <c r="E58" s="9">
        <v>6.003503319970279</v>
      </c>
      <c r="F58" s="9">
        <v>217.38875410455532</v>
      </c>
      <c r="G58" s="9">
        <v>226.35084098799766</v>
      </c>
      <c r="H58" s="9">
        <v>1043.1415168876044</v>
      </c>
      <c r="I58" s="24"/>
      <c r="J58" s="9">
        <v>6.5252075106501195</v>
      </c>
      <c r="K58" s="9">
        <v>5.7758954971984151</v>
      </c>
      <c r="L58" s="22">
        <v>149.68036753113446</v>
      </c>
      <c r="M58" s="22">
        <v>217.76931461014374</v>
      </c>
      <c r="N58" s="22">
        <v>10360.538181818187</v>
      </c>
    </row>
    <row r="59" spans="2:32" x14ac:dyDescent="0.35">
      <c r="B59" s="37">
        <v>55</v>
      </c>
      <c r="D59" s="9">
        <v>5.8560800050703863</v>
      </c>
      <c r="E59" s="9">
        <v>6.0981954542702708</v>
      </c>
      <c r="F59" s="9">
        <v>216.77811172230702</v>
      </c>
      <c r="G59" s="9">
        <v>225.74064806930116</v>
      </c>
      <c r="H59" s="9">
        <v>1062.5122364677404</v>
      </c>
      <c r="I59" s="24"/>
      <c r="J59" s="9">
        <v>6.646044686773271</v>
      </c>
      <c r="K59" s="9">
        <v>5.8828565249243132</v>
      </c>
      <c r="L59" s="22">
        <v>149.68036753113441</v>
      </c>
      <c r="M59" s="22">
        <v>217.76931461014382</v>
      </c>
      <c r="N59" s="22">
        <v>10552.400000000001</v>
      </c>
    </row>
    <row r="60" spans="2:32" x14ac:dyDescent="0.35">
      <c r="B60" s="37">
        <v>56</v>
      </c>
      <c r="D60" s="9">
        <v>5.9463563878817345</v>
      </c>
      <c r="E60" s="9">
        <v>6.1928858572796956</v>
      </c>
      <c r="F60" s="9">
        <v>216.18921505275378</v>
      </c>
      <c r="G60" s="9">
        <v>225.15218481103011</v>
      </c>
      <c r="H60" s="9">
        <v>1081.8829560478762</v>
      </c>
      <c r="I60" s="24"/>
      <c r="J60" s="9">
        <v>6.7668818628964109</v>
      </c>
      <c r="K60" s="9">
        <v>5.9898175526502095</v>
      </c>
      <c r="L60" s="22">
        <v>149.68036753113438</v>
      </c>
      <c r="M60" s="22">
        <v>217.76931461014377</v>
      </c>
      <c r="N60" s="22">
        <v>10744.261818181818</v>
      </c>
      <c r="AE60" s="26"/>
      <c r="AF60" s="26"/>
    </row>
    <row r="61" spans="2:32" x14ac:dyDescent="0.35">
      <c r="B61" s="37">
        <v>57</v>
      </c>
      <c r="D61" s="9">
        <v>6.0366310795484077</v>
      </c>
      <c r="E61" s="9">
        <v>6.2875745691444394</v>
      </c>
      <c r="F61" s="9">
        <v>215.62092101866244</v>
      </c>
      <c r="G61" s="9">
        <v>224.58430898080726</v>
      </c>
      <c r="H61" s="9">
        <v>1101.2536756280122</v>
      </c>
      <c r="I61" s="24"/>
      <c r="J61" s="9">
        <v>6.8877190390195633</v>
      </c>
      <c r="K61" s="9">
        <v>6.0967785803761041</v>
      </c>
      <c r="L61" s="22">
        <v>149.68036753113444</v>
      </c>
      <c r="M61" s="22">
        <v>217.76931461014377</v>
      </c>
      <c r="N61" s="22">
        <v>10936.123636363629</v>
      </c>
    </row>
    <row r="62" spans="2:32" x14ac:dyDescent="0.35">
      <c r="B62" s="37">
        <v>58</v>
      </c>
      <c r="D62" s="9">
        <v>6.1269041184568058</v>
      </c>
      <c r="E62" s="9">
        <v>6.3822616282509124</v>
      </c>
      <c r="F62" s="9">
        <v>215.07216531394889</v>
      </c>
      <c r="G62" s="9">
        <v>224.03595705913932</v>
      </c>
      <c r="H62" s="9">
        <v>1120.6243952081475</v>
      </c>
      <c r="I62" s="24"/>
      <c r="J62" s="9">
        <v>7.0085562151427157</v>
      </c>
      <c r="K62" s="9">
        <v>6.2037396081020013</v>
      </c>
      <c r="L62" s="22">
        <v>149.68036753113444</v>
      </c>
      <c r="M62" s="22">
        <v>217.76931461014382</v>
      </c>
      <c r="N62" s="22">
        <v>11127.985454545462</v>
      </c>
    </row>
    <row r="63" spans="2:32" x14ac:dyDescent="0.35">
      <c r="B63" s="37">
        <v>59</v>
      </c>
      <c r="D63" s="9">
        <v>6.2171755413399552</v>
      </c>
      <c r="E63" s="9">
        <v>6.476947071332134</v>
      </c>
      <c r="F63" s="9">
        <v>214.54195573181909</v>
      </c>
      <c r="G63" s="9">
        <v>223.5061375724942</v>
      </c>
      <c r="H63" s="9">
        <v>1139.9951147882841</v>
      </c>
      <c r="I63" s="24"/>
      <c r="J63" s="9">
        <v>7.1293933912658689</v>
      </c>
      <c r="K63" s="9">
        <v>6.3107006358278976</v>
      </c>
      <c r="L63" s="22">
        <v>149.68036753113444</v>
      </c>
      <c r="M63" s="22">
        <v>217.76931461014374</v>
      </c>
      <c r="N63" s="22">
        <v>11319.847272727273</v>
      </c>
    </row>
    <row r="64" spans="2:32" x14ac:dyDescent="0.35">
      <c r="B64" s="37">
        <v>60</v>
      </c>
      <c r="D64" s="9">
        <v>6.3077703950159849</v>
      </c>
      <c r="E64" s="9">
        <v>6.5719879396944103</v>
      </c>
      <c r="F64" s="9">
        <v>214.04039471911508</v>
      </c>
      <c r="G64" s="9">
        <v>223.00603931508365</v>
      </c>
      <c r="H64" s="9">
        <v>1159.5062406716602</v>
      </c>
      <c r="I64" s="24"/>
      <c r="J64" s="9">
        <v>7.2502305673890231</v>
      </c>
      <c r="K64" s="9">
        <v>6.4176616635537931</v>
      </c>
      <c r="L64" s="22">
        <v>149.68036753113452</v>
      </c>
      <c r="M64" s="22">
        <v>217.76931461014374</v>
      </c>
      <c r="N64" s="22">
        <v>11511.709090909086</v>
      </c>
    </row>
    <row r="65" spans="2:29" x14ac:dyDescent="0.35">
      <c r="B65" s="37">
        <v>61</v>
      </c>
      <c r="D65" s="9">
        <v>6.398363698191786</v>
      </c>
      <c r="E65" s="9">
        <v>6.6670272575564571</v>
      </c>
      <c r="F65" s="9">
        <v>213.5552265794492</v>
      </c>
      <c r="G65" s="9">
        <v>222.52228597152126</v>
      </c>
      <c r="H65" s="9">
        <v>1179.0173665550406</v>
      </c>
      <c r="I65" s="24"/>
      <c r="J65" s="9">
        <v>7.3710677435121745</v>
      </c>
      <c r="K65" s="9">
        <v>6.5246226912796876</v>
      </c>
      <c r="L65" s="22">
        <v>149.68036753113444</v>
      </c>
      <c r="M65" s="22">
        <v>217.76931461014368</v>
      </c>
      <c r="N65" s="22">
        <v>11703.570909090917</v>
      </c>
    </row>
    <row r="66" spans="2:29" x14ac:dyDescent="0.35">
      <c r="B66" s="37">
        <v>62</v>
      </c>
      <c r="D66" s="9">
        <v>6.488955483199609</v>
      </c>
      <c r="E66" s="9">
        <v>6.7620650572505232</v>
      </c>
      <c r="F66" s="9">
        <v>213.08565917102044</v>
      </c>
      <c r="G66" s="9">
        <v>222.05408772061193</v>
      </c>
      <c r="H66" s="9">
        <v>1198.5284924384209</v>
      </c>
      <c r="I66" s="24"/>
      <c r="J66" s="9">
        <v>7.4919049196353145</v>
      </c>
      <c r="K66" s="9">
        <v>6.6315837190055875</v>
      </c>
      <c r="L66" s="22">
        <v>149.68036753113444</v>
      </c>
      <c r="M66" s="22">
        <v>217.76931461014371</v>
      </c>
      <c r="N66" s="22">
        <v>11895.432727272717</v>
      </c>
    </row>
    <row r="67" spans="2:29" x14ac:dyDescent="0.35">
      <c r="B67" s="37">
        <v>63</v>
      </c>
      <c r="D67" s="9">
        <v>6.579545781068882</v>
      </c>
      <c r="E67" s="9">
        <v>6.8571013698060428</v>
      </c>
      <c r="F67" s="9">
        <v>212.63095060464215</v>
      </c>
      <c r="G67" s="9">
        <v>221.60070484643512</v>
      </c>
      <c r="H67" s="9">
        <v>1218.0396183217972</v>
      </c>
      <c r="I67" s="24"/>
      <c r="J67" s="9">
        <v>7.6127420957584642</v>
      </c>
      <c r="K67" s="9">
        <v>6.7385447467314847</v>
      </c>
      <c r="L67" s="22">
        <v>149.68036753113438</v>
      </c>
      <c r="M67" s="22">
        <v>217.76931461014371</v>
      </c>
      <c r="N67" s="22">
        <v>12087.29454545455</v>
      </c>
    </row>
    <row r="68" spans="2:29" x14ac:dyDescent="0.35">
      <c r="B68" s="37">
        <v>64</v>
      </c>
      <c r="D68" s="9">
        <v>6.670134621598546</v>
      </c>
      <c r="E68" s="9">
        <v>6.9521362250219463</v>
      </c>
      <c r="F68" s="9">
        <v>212.19040532005755</v>
      </c>
      <c r="G68" s="9">
        <v>221.16144382617045</v>
      </c>
      <c r="H68" s="9">
        <v>1237.5507442051769</v>
      </c>
      <c r="I68" s="24"/>
      <c r="J68" s="9">
        <v>7.733579271881621</v>
      </c>
      <c r="K68" s="9">
        <v>6.8455057744573784</v>
      </c>
      <c r="L68" s="22">
        <v>149.68036753113441</v>
      </c>
      <c r="M68" s="22">
        <v>217.76931461014368</v>
      </c>
      <c r="N68" s="22">
        <v>12279.156363636359</v>
      </c>
    </row>
    <row r="69" spans="2:29" x14ac:dyDescent="0.35">
      <c r="B69" s="37">
        <v>65</v>
      </c>
      <c r="D69" s="9">
        <v>6.7607220334242966</v>
      </c>
      <c r="E69" s="9">
        <v>7.0471696515339426</v>
      </c>
      <c r="F69" s="9">
        <v>211.76337052428184</v>
      </c>
      <c r="G69" s="9">
        <v>220.73565377888966</v>
      </c>
      <c r="H69" s="9">
        <v>1257.0618700885568</v>
      </c>
      <c r="I69" s="24"/>
      <c r="J69" s="9">
        <v>7.8544164480047707</v>
      </c>
      <c r="K69" s="9">
        <v>6.9524668021832756</v>
      </c>
      <c r="L69" s="22">
        <v>149.68036753113444</v>
      </c>
      <c r="M69" s="22">
        <v>217.76931461014368</v>
      </c>
      <c r="N69" s="22">
        <v>12471.018181818192</v>
      </c>
    </row>
    <row r="70" spans="2:29" x14ac:dyDescent="0.35">
      <c r="B70" s="37">
        <v>66</v>
      </c>
      <c r="D70" s="9">
        <v>6.8513080440811978</v>
      </c>
      <c r="E70" s="9">
        <v>7.142201676877086</v>
      </c>
      <c r="F70" s="9">
        <v>211.34923295358959</v>
      </c>
      <c r="G70" s="9">
        <v>220.32272323704086</v>
      </c>
      <c r="H70" s="9">
        <v>1276.5729959719338</v>
      </c>
      <c r="I70" s="24"/>
      <c r="J70" s="9">
        <v>7.9752536241279248</v>
      </c>
      <c r="K70" s="9">
        <v>7.0594278299091737</v>
      </c>
      <c r="L70" s="22">
        <v>149.68036753113446</v>
      </c>
      <c r="M70" s="22">
        <v>217.76931461014379</v>
      </c>
      <c r="N70" s="22">
        <v>12662.880000000003</v>
      </c>
    </row>
    <row r="71" spans="2:29" x14ac:dyDescent="0.35">
      <c r="B71" s="37">
        <v>67</v>
      </c>
      <c r="D71" s="9">
        <v>6.941892680061998</v>
      </c>
      <c r="E71" s="9">
        <v>7.2372323275441284</v>
      </c>
      <c r="F71" s="9">
        <v>210.94741592534118</v>
      </c>
      <c r="G71" s="9">
        <v>219.92207720692414</v>
      </c>
      <c r="H71" s="9">
        <v>1296.0841218553142</v>
      </c>
      <c r="I71" s="24"/>
      <c r="J71" s="9">
        <v>8.0960908002510656</v>
      </c>
      <c r="K71" s="9">
        <v>7.1663888576350683</v>
      </c>
      <c r="L71" s="22">
        <v>149.68036753113446</v>
      </c>
      <c r="M71" s="22">
        <v>217.76931461014379</v>
      </c>
      <c r="N71" s="22">
        <v>12854.74181818181</v>
      </c>
    </row>
    <row r="72" spans="2:29" x14ac:dyDescent="0.35">
      <c r="B72" s="37">
        <v>68</v>
      </c>
      <c r="D72" s="9">
        <v>7.0324759668715426</v>
      </c>
      <c r="E72" s="9">
        <v>7.332261629039917</v>
      </c>
      <c r="F72" s="9">
        <v>210.55737664982686</v>
      </c>
      <c r="G72" s="9">
        <v>219.53317448842003</v>
      </c>
      <c r="H72" s="9">
        <v>1315.5952477386934</v>
      </c>
      <c r="I72" s="24"/>
      <c r="J72" s="9">
        <v>8.2169279763742189</v>
      </c>
      <c r="K72" s="9">
        <v>7.2733498853609664</v>
      </c>
      <c r="L72" s="22">
        <v>149.68036753113444</v>
      </c>
      <c r="M72" s="22">
        <v>217.76931461014377</v>
      </c>
      <c r="N72" s="22">
        <v>13046.603636363647</v>
      </c>
    </row>
    <row r="73" spans="2:29" x14ac:dyDescent="0.35">
      <c r="B73" s="37">
        <v>69</v>
      </c>
      <c r="D73" s="9">
        <v>7.1230579290776062</v>
      </c>
      <c r="E73" s="9">
        <v>7.4272896059322289</v>
      </c>
      <c r="F73" s="9">
        <v>210.1786037757571</v>
      </c>
      <c r="G73" s="9">
        <v>219.15550522767921</v>
      </c>
      <c r="H73" s="9">
        <v>1335.1063736220706</v>
      </c>
      <c r="I73" s="24"/>
      <c r="J73" s="9">
        <v>8.3377651524973704</v>
      </c>
      <c r="K73" s="9">
        <v>7.3803109130868636</v>
      </c>
      <c r="L73" s="22">
        <v>149.68036753113438</v>
      </c>
      <c r="M73" s="22">
        <v>217.76931461014371</v>
      </c>
      <c r="N73" s="22">
        <v>13238.465454545445</v>
      </c>
    </row>
    <row r="74" spans="2:29" x14ac:dyDescent="0.35">
      <c r="B74" s="37">
        <v>70</v>
      </c>
      <c r="D74" s="9">
        <v>7.213638590358384</v>
      </c>
      <c r="E74" s="9">
        <v>7.5223162818992542</v>
      </c>
      <c r="F74" s="9">
        <v>209.81061514604258</v>
      </c>
      <c r="G74" s="9">
        <v>218.78858867948412</v>
      </c>
      <c r="H74" s="9">
        <v>1354.6174995054505</v>
      </c>
      <c r="I74" s="24"/>
      <c r="J74" s="9">
        <v>8.4586023286205236</v>
      </c>
      <c r="K74" s="9">
        <v>7.4872719408127573</v>
      </c>
      <c r="L74" s="22">
        <v>149.68036753113449</v>
      </c>
      <c r="M74" s="22">
        <v>217.76931461014371</v>
      </c>
      <c r="N74" s="22">
        <v>13430.32727272728</v>
      </c>
    </row>
    <row r="75" spans="2:29" x14ac:dyDescent="0.35">
      <c r="B75" s="37">
        <v>71</v>
      </c>
      <c r="D75" s="9">
        <v>7.3042179735469501</v>
      </c>
      <c r="E75" s="9">
        <v>7.6173416797740581</v>
      </c>
      <c r="F75" s="9">
        <v>209.4529557431388</v>
      </c>
      <c r="G75" s="9">
        <v>218.43197115862014</v>
      </c>
      <c r="H75" s="9">
        <v>1374.1286253888297</v>
      </c>
      <c r="I75" s="24"/>
      <c r="J75" s="9">
        <v>8.5794395047436751</v>
      </c>
      <c r="K75" s="9">
        <v>7.5942329685386598</v>
      </c>
      <c r="L75" s="22">
        <v>149.68036753113444</v>
      </c>
      <c r="M75" s="22">
        <v>217.76931461014388</v>
      </c>
      <c r="N75" s="22">
        <v>13622.189090909089</v>
      </c>
      <c r="O75" s="28"/>
    </row>
    <row r="76" spans="2:29" x14ac:dyDescent="0.35">
      <c r="B76" s="37">
        <v>72</v>
      </c>
      <c r="D76" s="9">
        <v>7.3947961006728908</v>
      </c>
      <c r="E76" s="9">
        <v>7.7123658215862436</v>
      </c>
      <c r="F76" s="9">
        <v>209.10519580553355</v>
      </c>
      <c r="G76" s="9">
        <v>218.08522416188714</v>
      </c>
      <c r="H76" s="9">
        <v>1393.6397512722069</v>
      </c>
      <c r="I76" s="24"/>
      <c r="J76" s="9">
        <v>8.7002766808668142</v>
      </c>
      <c r="K76" s="9">
        <v>7.7011939962645517</v>
      </c>
      <c r="L76" s="22">
        <v>149.68036753113441</v>
      </c>
      <c r="M76" s="22">
        <v>217.76931461014371</v>
      </c>
      <c r="N76" s="22">
        <v>13814.050909090894</v>
      </c>
    </row>
    <row r="77" spans="2:29" x14ac:dyDescent="0.35">
      <c r="B77" s="37">
        <v>73</v>
      </c>
      <c r="D77" s="9">
        <v>7.4853729930013406</v>
      </c>
      <c r="E77" s="9">
        <v>7.8073887286009418</v>
      </c>
      <c r="F77" s="9">
        <v>208.76692909897017</v>
      </c>
      <c r="G77" s="9">
        <v>217.74794264439129</v>
      </c>
      <c r="H77" s="9">
        <v>1413.1508771555866</v>
      </c>
      <c r="I77" s="24"/>
      <c r="J77" s="9">
        <v>8.8211138569899727</v>
      </c>
      <c r="K77" s="9">
        <v>7.8081550239904507</v>
      </c>
      <c r="L77" s="22">
        <v>149.68036753113438</v>
      </c>
      <c r="M77" s="22">
        <v>217.76931461014371</v>
      </c>
      <c r="N77" s="22">
        <v>14005.912727272733</v>
      </c>
    </row>
    <row r="78" spans="2:29" x14ac:dyDescent="0.35">
      <c r="B78" s="37">
        <v>74</v>
      </c>
      <c r="D78" s="9">
        <v>7.9935591551280218</v>
      </c>
      <c r="E78" s="9">
        <v>8.3233230546684158</v>
      </c>
      <c r="F78" s="9">
        <v>219.92752691609596</v>
      </c>
      <c r="G78" s="9">
        <v>229.00035135946061</v>
      </c>
      <c r="H78" s="9">
        <v>1447.1533293925781</v>
      </c>
      <c r="I78" s="24"/>
      <c r="J78" s="9">
        <v>8.9419510331131207</v>
      </c>
      <c r="K78" s="9">
        <v>7.9151160517163452</v>
      </c>
      <c r="L78" s="22">
        <v>149.68036753113444</v>
      </c>
      <c r="M78" s="22">
        <v>217.76931461014382</v>
      </c>
      <c r="N78" s="22">
        <v>14197.774545454538</v>
      </c>
    </row>
    <row r="79" spans="2:29" x14ac:dyDescent="0.35">
      <c r="B79" s="37">
        <v>75</v>
      </c>
      <c r="D79" s="9">
        <v>8.0898450020950872</v>
      </c>
      <c r="E79" s="9">
        <v>8.4241062498528301</v>
      </c>
      <c r="F79" s="9">
        <v>219.60895962009783</v>
      </c>
      <c r="G79" s="9">
        <v>228.68289921256016</v>
      </c>
      <c r="H79" s="9">
        <v>1466.8897300575559</v>
      </c>
      <c r="I79" s="24"/>
      <c r="J79" s="9">
        <v>9.0627882092362686</v>
      </c>
      <c r="K79" s="9">
        <v>8.0220770794422407</v>
      </c>
      <c r="L79" s="22">
        <v>149.68036753113441</v>
      </c>
      <c r="M79" s="22">
        <v>217.76931461014371</v>
      </c>
      <c r="N79" s="22">
        <v>14389.636363636377</v>
      </c>
      <c r="AB79" s="29"/>
      <c r="AC79" s="29"/>
    </row>
    <row r="80" spans="2:29" x14ac:dyDescent="0.35">
      <c r="B80" s="37">
        <v>76</v>
      </c>
      <c r="D80" s="9">
        <v>8.1861296683779781</v>
      </c>
      <c r="E80" s="9">
        <v>8.5248882643530752</v>
      </c>
      <c r="F80" s="9">
        <v>219.29874404457178</v>
      </c>
      <c r="G80" s="9">
        <v>228.37376944010296</v>
      </c>
      <c r="H80" s="9">
        <v>1486.6261307225338</v>
      </c>
      <c r="I80" s="24"/>
      <c r="J80" s="9">
        <v>9.183625385359429</v>
      </c>
      <c r="K80" s="9">
        <v>8.1290381071681388</v>
      </c>
      <c r="L80" s="22">
        <v>149.68036753113438</v>
      </c>
      <c r="M80" s="22">
        <v>217.76931461014377</v>
      </c>
      <c r="N80" s="22">
        <v>14581.498181818175</v>
      </c>
      <c r="AB80" s="29"/>
      <c r="AC80" s="29"/>
    </row>
    <row r="81" spans="2:29" x14ac:dyDescent="0.35">
      <c r="B81" s="37">
        <v>77</v>
      </c>
      <c r="D81" s="9">
        <v>8.2824131725288819</v>
      </c>
      <c r="E81" s="9">
        <v>8.625669116721328</v>
      </c>
      <c r="F81" s="9">
        <v>218.99655528835194</v>
      </c>
      <c r="G81" s="9">
        <v>228.07263828427475</v>
      </c>
      <c r="H81" s="9">
        <v>1506.3625313875118</v>
      </c>
      <c r="I81" s="24"/>
      <c r="J81" s="9">
        <v>9.304462561482568</v>
      </c>
      <c r="K81" s="9">
        <v>8.2359991348940369</v>
      </c>
      <c r="L81" s="22">
        <v>149.68036753113441</v>
      </c>
      <c r="M81" s="22">
        <v>217.76931461014374</v>
      </c>
      <c r="N81" s="22">
        <v>14773.36000000001</v>
      </c>
      <c r="AB81" s="29"/>
      <c r="AC81" s="29"/>
    </row>
    <row r="82" spans="2:29" x14ac:dyDescent="0.35">
      <c r="B82" s="37">
        <v>78</v>
      </c>
      <c r="D82" s="9">
        <v>8.3786955324979715</v>
      </c>
      <c r="E82" s="9">
        <v>8.7264488249077647</v>
      </c>
      <c r="F82" s="9">
        <v>218.70208509615762</v>
      </c>
      <c r="G82" s="9">
        <v>227.77919857451326</v>
      </c>
      <c r="H82" s="9">
        <v>1526.0989320524902</v>
      </c>
      <c r="I82" s="24"/>
      <c r="J82" s="9">
        <v>9.4252997376057248</v>
      </c>
      <c r="K82" s="9">
        <v>8.3429601626199297</v>
      </c>
      <c r="L82" s="22">
        <v>149.68036753113446</v>
      </c>
      <c r="M82" s="22">
        <v>217.76931461014377</v>
      </c>
      <c r="N82" s="22">
        <v>14965.221818181817</v>
      </c>
      <c r="AB82" s="29"/>
      <c r="AC82" s="29"/>
    </row>
    <row r="83" spans="2:29" x14ac:dyDescent="0.35">
      <c r="B83" s="37">
        <v>79</v>
      </c>
      <c r="D83" s="9">
        <v>8.4749767656604256</v>
      </c>
      <c r="E83" s="9">
        <v>8.8272274062875695</v>
      </c>
      <c r="F83" s="9">
        <v>218.41504080575092</v>
      </c>
      <c r="G83" s="9">
        <v>227.49315867837663</v>
      </c>
      <c r="H83" s="9">
        <v>1545.8353327174682</v>
      </c>
      <c r="I83" s="24"/>
      <c r="J83" s="9">
        <v>9.5461369137288727</v>
      </c>
      <c r="K83" s="9">
        <v>8.4499211903458296</v>
      </c>
      <c r="L83" s="22">
        <v>149.68036753113441</v>
      </c>
      <c r="M83" s="22">
        <v>217.76931461014377</v>
      </c>
      <c r="N83" s="22">
        <v>15157.083636363623</v>
      </c>
      <c r="AB83" s="29"/>
      <c r="AC83" s="29"/>
    </row>
    <row r="84" spans="2:29" x14ac:dyDescent="0.35">
      <c r="B84" s="37">
        <v>80</v>
      </c>
      <c r="D84" s="9">
        <v>8.5712568888418872</v>
      </c>
      <c r="E84" s="9">
        <v>8.9280048776863801</v>
      </c>
      <c r="F84" s="9">
        <v>218.13514437402122</v>
      </c>
      <c r="G84" s="9">
        <v>227.21424153106017</v>
      </c>
      <c r="H84" s="9">
        <v>1565.5717333824462</v>
      </c>
      <c r="I84" s="24"/>
      <c r="J84" s="9">
        <v>9.6669740898520189</v>
      </c>
      <c r="K84" s="9">
        <v>8.5568822180717277</v>
      </c>
      <c r="L84" s="22">
        <v>149.68036753113441</v>
      </c>
      <c r="M84" s="22">
        <v>217.76931461014377</v>
      </c>
      <c r="N84" s="22">
        <v>15348.945454545461</v>
      </c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</row>
    <row r="85" spans="2:29" x14ac:dyDescent="0.35">
      <c r="B85" s="37">
        <v>81</v>
      </c>
      <c r="D85" s="9">
        <v>8.6675359183424838</v>
      </c>
      <c r="E85" s="9">
        <v>9.0287812554043274</v>
      </c>
      <c r="F85" s="9">
        <v>217.86213147517233</v>
      </c>
      <c r="G85" s="9">
        <v>226.94218373676256</v>
      </c>
      <c r="H85" s="9">
        <v>1585.3081340474248</v>
      </c>
      <c r="I85" s="24"/>
      <c r="J85" s="9">
        <v>9.7878112659751757</v>
      </c>
      <c r="K85" s="9">
        <v>8.6638432457976187</v>
      </c>
      <c r="L85" s="22">
        <v>149.68036753113444</v>
      </c>
      <c r="M85" s="22">
        <v>217.76931461014365</v>
      </c>
      <c r="N85" s="22">
        <v>15540.807272727267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35">
      <c r="B86" s="37">
        <v>82</v>
      </c>
      <c r="D86" s="9">
        <v>8.7638138699595398</v>
      </c>
      <c r="E86" s="9">
        <v>9.1295565552387306</v>
      </c>
      <c r="F86" s="9">
        <v>217.59575066486553</v>
      </c>
      <c r="G86" s="9">
        <v>226.67673473577398</v>
      </c>
      <c r="H86" s="9">
        <v>1605.0445347124025</v>
      </c>
      <c r="I86" s="24"/>
      <c r="J86" s="9">
        <v>9.9086484420983165</v>
      </c>
      <c r="K86" s="9">
        <v>8.7708042735235168</v>
      </c>
      <c r="L86" s="22">
        <v>149.68036753113444</v>
      </c>
      <c r="M86" s="22">
        <v>217.76931461014371</v>
      </c>
      <c r="N86" s="22">
        <v>15732.669090909098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35">
      <c r="B87" s="37">
        <v>83</v>
      </c>
      <c r="D87" s="9">
        <v>8.8600907590090063</v>
      </c>
      <c r="E87" s="9">
        <v>9.2303307925055442</v>
      </c>
      <c r="F87" s="9">
        <v>217.33576260475331</v>
      </c>
      <c r="G87" s="9">
        <v>226.41765603174338</v>
      </c>
      <c r="H87" s="9">
        <v>1624.7809353773803</v>
      </c>
      <c r="I87" s="24"/>
      <c r="J87" s="9">
        <v>10.029485618221479</v>
      </c>
      <c r="K87" s="9">
        <v>8.8777653012494167</v>
      </c>
      <c r="L87" s="22">
        <v>149.68036753113438</v>
      </c>
      <c r="M87" s="22">
        <v>217.76931461014374</v>
      </c>
      <c r="N87" s="22">
        <v>15924.530909090901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35">
      <c r="B88" s="37">
        <v>84</v>
      </c>
      <c r="D88" s="9">
        <v>8.9563666003457509</v>
      </c>
      <c r="E88" s="9">
        <v>9.3311039820596431</v>
      </c>
      <c r="F88" s="9">
        <v>217.0819393423771</v>
      </c>
      <c r="G88" s="9">
        <v>226.16472047411369</v>
      </c>
      <c r="H88" s="9">
        <v>1644.5173360423585</v>
      </c>
      <c r="I88" s="24"/>
      <c r="J88" s="9">
        <v>10.150322794344625</v>
      </c>
      <c r="K88" s="9">
        <v>8.9847263289753077</v>
      </c>
      <c r="L88" s="22">
        <v>149.68036753113441</v>
      </c>
      <c r="M88" s="22">
        <v>217.76931461014357</v>
      </c>
      <c r="N88" s="22">
        <v>16116.392727272741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35">
      <c r="B89" s="37">
        <v>85</v>
      </c>
      <c r="D89" s="9">
        <v>9.0526414083827937</v>
      </c>
      <c r="E89" s="9">
        <v>9.4318761383140313</v>
      </c>
      <c r="F89" s="9">
        <v>216.83406364186925</v>
      </c>
      <c r="G89" s="9">
        <v>225.91771159118167</v>
      </c>
      <c r="H89" s="9">
        <v>1664.2537367073369</v>
      </c>
      <c r="I89" s="24"/>
      <c r="J89" s="9">
        <v>10.271159970467764</v>
      </c>
      <c r="K89" s="9">
        <v>9.0916873567012075</v>
      </c>
      <c r="L89" s="22">
        <v>149.68036753113444</v>
      </c>
      <c r="M89" s="22">
        <v>217.76931461014379</v>
      </c>
      <c r="N89" s="22">
        <v>16308.254545454545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35">
      <c r="B90" s="37">
        <v>86</v>
      </c>
      <c r="D90" s="9">
        <v>9.1489151971094298</v>
      </c>
      <c r="E90" s="9">
        <v>9.5326472752580234</v>
      </c>
      <c r="F90" s="9">
        <v>216.59192836132448</v>
      </c>
      <c r="G90" s="9">
        <v>225.67642296966469</v>
      </c>
      <c r="H90" s="9">
        <v>1683.9901373723146</v>
      </c>
      <c r="I90" s="24"/>
      <c r="J90" s="9">
        <v>10.391997146590928</v>
      </c>
      <c r="K90" s="9">
        <v>9.1986483844271039</v>
      </c>
      <c r="L90" s="22">
        <v>149.68036753113444</v>
      </c>
      <c r="M90" s="22">
        <v>217.76931461014374</v>
      </c>
      <c r="N90" s="22">
        <v>16500.116363636353</v>
      </c>
      <c r="V90" s="29"/>
      <c r="W90" s="29"/>
      <c r="X90" s="29"/>
      <c r="Y90" s="29"/>
      <c r="Z90" s="29"/>
      <c r="AA90" s="29"/>
    </row>
    <row r="91" spans="2:29" x14ac:dyDescent="0.35">
      <c r="B91" s="37">
        <v>87</v>
      </c>
      <c r="D91" s="9">
        <v>9.2451879801085362</v>
      </c>
      <c r="E91" s="9">
        <v>9.6334174064744786</v>
      </c>
      <c r="F91" s="9">
        <v>216.35533587309268</v>
      </c>
      <c r="G91" s="9">
        <v>225.44065767703458</v>
      </c>
      <c r="H91" s="9">
        <v>1703.7265380372962</v>
      </c>
      <c r="I91" s="24"/>
      <c r="J91" s="9">
        <v>10.51283432271407</v>
      </c>
      <c r="K91" s="9">
        <v>9.3056094121529984</v>
      </c>
      <c r="L91" s="22">
        <v>149.68036753113438</v>
      </c>
      <c r="M91" s="22">
        <v>217.76931461014368</v>
      </c>
      <c r="N91" s="22">
        <v>16691.978181818191</v>
      </c>
      <c r="V91" s="29"/>
      <c r="W91" s="29"/>
      <c r="X91" s="29"/>
      <c r="Y91" s="29"/>
      <c r="Z91" s="29"/>
      <c r="AA91" s="29"/>
    </row>
    <row r="92" spans="2:29" x14ac:dyDescent="0.35">
      <c r="B92" s="37">
        <v>88</v>
      </c>
      <c r="D92" s="9">
        <v>9.3414597705728557</v>
      </c>
      <c r="E92" s="9">
        <v>9.7341865451561489</v>
      </c>
      <c r="F92" s="9">
        <v>216.12409752357237</v>
      </c>
      <c r="G92" s="9">
        <v>225.21022772321595</v>
      </c>
      <c r="H92" s="9">
        <v>1723.462938702274</v>
      </c>
      <c r="I92" s="24"/>
      <c r="J92" s="9">
        <v>10.633671498837233</v>
      </c>
      <c r="K92" s="9">
        <v>9.4125704398788983</v>
      </c>
      <c r="L92" s="22">
        <v>149.68036753113438</v>
      </c>
      <c r="M92" s="22">
        <v>217.76931461014374</v>
      </c>
      <c r="N92" s="22">
        <v>16883.839999999989</v>
      </c>
      <c r="V92" s="29"/>
      <c r="W92" s="29"/>
      <c r="X92" s="29"/>
      <c r="Y92" s="29"/>
      <c r="Z92" s="29"/>
      <c r="AA92" s="29"/>
    </row>
    <row r="93" spans="2:29" x14ac:dyDescent="0.35">
      <c r="B93" s="37">
        <v>89</v>
      </c>
      <c r="D93" s="9">
        <v>9.4377305813205368</v>
      </c>
      <c r="E93" s="9">
        <v>9.8349547041211824</v>
      </c>
      <c r="F93" s="9">
        <v>215.89803312940646</v>
      </c>
      <c r="G93" s="9">
        <v>224.98495355855619</v>
      </c>
      <c r="H93" s="9">
        <v>1743.1993393672517</v>
      </c>
      <c r="I93" s="24"/>
      <c r="J93" s="9">
        <v>10.754508674960373</v>
      </c>
      <c r="K93" s="9">
        <v>9.5195314676047911</v>
      </c>
      <c r="L93" s="22">
        <v>149.68036753113441</v>
      </c>
      <c r="M93" s="22">
        <v>217.76931461014371</v>
      </c>
      <c r="N93" s="22">
        <v>17075.701818181828</v>
      </c>
      <c r="V93" s="29"/>
      <c r="W93" s="29"/>
      <c r="X93" s="29"/>
      <c r="Y93" s="29"/>
      <c r="Z93" s="29"/>
      <c r="AA93" s="29"/>
    </row>
    <row r="94" spans="2:29" x14ac:dyDescent="0.35">
      <c r="B94" s="37">
        <v>90</v>
      </c>
      <c r="D94" s="9">
        <v>9.5340004248098467</v>
      </c>
      <c r="E94" s="9">
        <v>9.9357218958278377</v>
      </c>
      <c r="F94" s="9">
        <v>215.67697050724573</v>
      </c>
      <c r="G94" s="9">
        <v>224.76466360524583</v>
      </c>
      <c r="H94" s="9">
        <v>1762.9357400322297</v>
      </c>
      <c r="I94" s="24"/>
      <c r="J94" s="9">
        <v>10.875345851083514</v>
      </c>
      <c r="K94" s="9">
        <v>9.6264924953306892</v>
      </c>
      <c r="L94" s="22">
        <v>149.68036753113438</v>
      </c>
      <c r="M94" s="22">
        <v>217.76931461014371</v>
      </c>
      <c r="N94" s="22">
        <v>17267.563636363633</v>
      </c>
      <c r="V94" s="29"/>
      <c r="W94" s="29"/>
      <c r="X94" s="29"/>
      <c r="Y94" s="29"/>
      <c r="Z94" s="29"/>
      <c r="AA94" s="29"/>
    </row>
    <row r="95" spans="2:29" x14ac:dyDescent="0.35">
      <c r="B95" s="37">
        <v>91</v>
      </c>
      <c r="D95" s="9">
        <v>9.6302693131531711</v>
      </c>
      <c r="E95" s="9">
        <v>10.036488132388513</v>
      </c>
      <c r="F95" s="9">
        <v>215.46074503450149</v>
      </c>
      <c r="G95" s="9">
        <v>224.54919381961909</v>
      </c>
      <c r="H95" s="9">
        <v>1782.6721406972081</v>
      </c>
      <c r="I95" s="24"/>
      <c r="J95" s="9">
        <v>10.996183027206678</v>
      </c>
      <c r="K95" s="9">
        <v>9.7334535230565891</v>
      </c>
      <c r="L95" s="22">
        <v>149.68036753113438</v>
      </c>
      <c r="M95" s="22">
        <v>217.76931461014374</v>
      </c>
      <c r="N95" s="22">
        <v>17459.425454545435</v>
      </c>
    </row>
    <row r="96" spans="2:29" x14ac:dyDescent="0.35">
      <c r="B96" s="37">
        <v>92</v>
      </c>
      <c r="D96" s="9">
        <v>9.7265372581302909</v>
      </c>
      <c r="E96" s="9">
        <v>10.137253425582982</v>
      </c>
      <c r="F96" s="9">
        <v>215.24919923872832</v>
      </c>
      <c r="G96" s="9">
        <v>224.33838728298252</v>
      </c>
      <c r="H96" s="9">
        <v>1802.4085413621858</v>
      </c>
      <c r="I96" s="24"/>
      <c r="J96" s="9">
        <v>11.117020203329819</v>
      </c>
      <c r="K96" s="9">
        <v>9.8404145507824836</v>
      </c>
      <c r="L96" s="22">
        <v>149.68036753113438</v>
      </c>
      <c r="M96" s="22">
        <v>217.76931461014371</v>
      </c>
      <c r="N96" s="22">
        <v>17651.28727272727</v>
      </c>
    </row>
    <row r="97" spans="2:14" x14ac:dyDescent="0.35">
      <c r="B97" s="37">
        <v>93</v>
      </c>
      <c r="D97" s="9">
        <v>9.8228042712010435</v>
      </c>
      <c r="E97" s="9">
        <v>10.23801778687108</v>
      </c>
      <c r="F97" s="9">
        <v>215.04218241348488</v>
      </c>
      <c r="G97" s="9">
        <v>224.13209381882967</v>
      </c>
      <c r="H97" s="9">
        <v>1822.1449420271642</v>
      </c>
      <c r="I97" s="24"/>
      <c r="J97" s="9">
        <v>11.237857379452983</v>
      </c>
      <c r="K97" s="9">
        <v>9.9473755785083782</v>
      </c>
      <c r="L97" s="22">
        <v>149.68036753113438</v>
      </c>
      <c r="M97" s="22">
        <v>217.76931461014368</v>
      </c>
      <c r="N97" s="22">
        <v>17843.149090909083</v>
      </c>
    </row>
    <row r="98" spans="2:14" x14ac:dyDescent="0.35">
      <c r="B98" s="37">
        <v>94</v>
      </c>
      <c r="D98" s="9">
        <v>9.9190703635173634</v>
      </c>
      <c r="E98" s="9">
        <v>10.338781227404748</v>
      </c>
      <c r="F98" s="9">
        <v>214.83955025870097</v>
      </c>
      <c r="G98" s="9">
        <v>223.93016963447499</v>
      </c>
      <c r="H98" s="9">
        <v>1841.8813426921422</v>
      </c>
      <c r="I98" s="24"/>
      <c r="J98" s="9">
        <v>11.358694555576124</v>
      </c>
      <c r="K98" s="9">
        <v>10.054336606234274</v>
      </c>
      <c r="L98" s="22">
        <v>149.68036753113446</v>
      </c>
      <c r="M98" s="22">
        <v>217.76931461014374</v>
      </c>
      <c r="N98" s="22">
        <v>18035.010909090921</v>
      </c>
    </row>
    <row r="99" spans="2:14" x14ac:dyDescent="0.35">
      <c r="B99" s="37">
        <v>95</v>
      </c>
      <c r="D99" s="9">
        <v>10.015335545934729</v>
      </c>
      <c r="E99" s="9">
        <v>10.439543758039465</v>
      </c>
      <c r="F99" s="9">
        <v>214.64116454374545</v>
      </c>
      <c r="G99" s="9">
        <v>223.73247698530804</v>
      </c>
      <c r="H99" s="9">
        <v>1861.6177433571202</v>
      </c>
      <c r="I99" s="24"/>
      <c r="J99" s="9">
        <v>11.479531731699289</v>
      </c>
      <c r="K99" s="9">
        <v>10.161297633960176</v>
      </c>
      <c r="L99" s="22">
        <v>149.68036753113449</v>
      </c>
      <c r="M99" s="22">
        <v>217.76931461014391</v>
      </c>
      <c r="N99" s="22">
        <v>18226.872727272716</v>
      </c>
    </row>
    <row r="100" spans="2:14" x14ac:dyDescent="0.35">
      <c r="B100" s="37">
        <v>96</v>
      </c>
      <c r="D100" s="9">
        <v>10.111599829023087</v>
      </c>
      <c r="E100" s="9">
        <v>10.540305389345169</v>
      </c>
      <c r="F100" s="9">
        <v>214.44689279154096</v>
      </c>
      <c r="G100" s="9">
        <v>223.53888386002149</v>
      </c>
      <c r="H100" s="9">
        <v>1881.354144022099</v>
      </c>
      <c r="I100" s="24"/>
      <c r="J100" s="9">
        <v>11.600368907822428</v>
      </c>
      <c r="K100" s="9">
        <v>10.268258661686074</v>
      </c>
      <c r="L100" s="22">
        <v>149.68036753113441</v>
      </c>
      <c r="M100" s="22">
        <v>217.76931461014385</v>
      </c>
      <c r="N100" s="22">
        <v>18418.73454545455</v>
      </c>
    </row>
    <row r="101" spans="2:14" x14ac:dyDescent="0.35">
      <c r="B101" s="37">
        <v>97</v>
      </c>
      <c r="D101" s="9">
        <v>10.207863223077251</v>
      </c>
      <c r="E101" s="9">
        <v>10.641066131616677</v>
      </c>
      <c r="F101" s="9">
        <v>214.25660798220804</v>
      </c>
      <c r="G101" s="9">
        <v>223.34926368529881</v>
      </c>
      <c r="H101" s="9">
        <v>1901.0905446870763</v>
      </c>
      <c r="I101" s="24"/>
      <c r="J101" s="9">
        <v>11.721206083945569</v>
      </c>
      <c r="K101" s="9">
        <v>10.375219689411965</v>
      </c>
      <c r="L101" s="22">
        <v>149.68036753113446</v>
      </c>
      <c r="M101" s="22">
        <v>217.76931461014374</v>
      </c>
      <c r="N101" s="22">
        <v>18610.59636363637</v>
      </c>
    </row>
    <row r="102" spans="2:14" x14ac:dyDescent="0.35">
      <c r="B102" s="37">
        <v>98</v>
      </c>
      <c r="D102" s="9">
        <v>10.304125738126821</v>
      </c>
      <c r="E102" s="9">
        <v>10.741825994883602</v>
      </c>
      <c r="F102" s="9">
        <v>214.07018827484188</v>
      </c>
      <c r="G102" s="9">
        <v>223.16349504857155</v>
      </c>
      <c r="H102" s="9">
        <v>1920.8269453520547</v>
      </c>
      <c r="I102" s="24"/>
      <c r="J102" s="9">
        <v>11.842043260068735</v>
      </c>
      <c r="K102" s="9">
        <v>10.482180717137865</v>
      </c>
      <c r="L102" s="22">
        <v>149.68036753113446</v>
      </c>
      <c r="M102" s="22">
        <v>217.76931461014379</v>
      </c>
      <c r="N102" s="22">
        <v>18802.458181818172</v>
      </c>
    </row>
    <row r="103" spans="2:14" x14ac:dyDescent="0.35">
      <c r="B103" s="37">
        <v>99</v>
      </c>
      <c r="D103" s="9">
        <v>10.400387383945684</v>
      </c>
      <c r="E103" s="9">
        <v>10.842584988919816</v>
      </c>
      <c r="F103" s="9">
        <v>213.88751674614377</v>
      </c>
      <c r="G103" s="9">
        <v>222.98146143757</v>
      </c>
      <c r="H103" s="9">
        <v>1940.5633460170327</v>
      </c>
      <c r="I103" s="24"/>
      <c r="J103" s="9">
        <v>11.962880436191872</v>
      </c>
      <c r="K103" s="9">
        <v>10.589141744863763</v>
      </c>
      <c r="L103" s="22">
        <v>149.68036753113441</v>
      </c>
      <c r="M103" s="22">
        <v>217.76931461014382</v>
      </c>
      <c r="N103" s="22">
        <v>18994.320000000003</v>
      </c>
    </row>
    <row r="104" spans="2:14" x14ac:dyDescent="0.35">
      <c r="B104" s="37">
        <v>100</v>
      </c>
      <c r="D104" s="9">
        <v>10.496444394670968</v>
      </c>
      <c r="E104" s="9">
        <v>10.943139347862447</v>
      </c>
      <c r="F104" s="9">
        <v>213.70433234137303</v>
      </c>
      <c r="G104" s="9">
        <v>222.79890219214184</v>
      </c>
      <c r="H104" s="9">
        <v>1960.2997466820113</v>
      </c>
      <c r="I104" s="24"/>
      <c r="J104" s="9">
        <v>12.08371761231504</v>
      </c>
      <c r="K104" s="9">
        <v>10.696102772589656</v>
      </c>
      <c r="L104" s="22">
        <v>149.68036753113441</v>
      </c>
      <c r="M104" s="22">
        <v>217.76931461014368</v>
      </c>
      <c r="N104" s="22">
        <v>19186.181818181809</v>
      </c>
    </row>
    <row r="105" spans="2:14" x14ac:dyDescent="0.35">
      <c r="B105" s="37">
        <v>101</v>
      </c>
      <c r="D105" s="9">
        <v>10.592704330371847</v>
      </c>
      <c r="E105" s="9">
        <v>11.043896631780671</v>
      </c>
      <c r="F105" s="9">
        <v>213.52886593390286</v>
      </c>
      <c r="G105" s="9">
        <v>222.62404856462129</v>
      </c>
      <c r="H105" s="9">
        <v>1980.0361473469895</v>
      </c>
      <c r="I105" s="24"/>
      <c r="J105" s="9">
        <v>12.204554788438182</v>
      </c>
      <c r="K105" s="9">
        <v>10.803063800315554</v>
      </c>
      <c r="L105" s="22">
        <v>149.68036753113438</v>
      </c>
      <c r="M105" s="22">
        <v>217.76931461014377</v>
      </c>
      <c r="N105" s="22">
        <v>19378.04363636364</v>
      </c>
    </row>
    <row r="106" spans="2:14" x14ac:dyDescent="0.35">
      <c r="B106" s="37">
        <v>102</v>
      </c>
      <c r="D106" s="9">
        <v>10.688963424717546</v>
      </c>
      <c r="E106" s="9">
        <v>11.144653074343729</v>
      </c>
      <c r="F106" s="9">
        <v>213.35682325037422</v>
      </c>
      <c r="G106" s="9">
        <v>222.45260664574943</v>
      </c>
      <c r="H106" s="9">
        <v>1999.7725480119668</v>
      </c>
      <c r="I106" s="24"/>
      <c r="J106" s="9">
        <v>12.325391964561319</v>
      </c>
      <c r="K106" s="9">
        <v>10.910024828041449</v>
      </c>
      <c r="L106" s="22">
        <v>149.68036753113429</v>
      </c>
      <c r="M106" s="22">
        <v>217.76931461014368</v>
      </c>
      <c r="N106" s="22">
        <v>19569.905454545456</v>
      </c>
    </row>
    <row r="107" spans="2:14" x14ac:dyDescent="0.35">
      <c r="B107" s="37">
        <v>103</v>
      </c>
      <c r="D107" s="9">
        <v>10.785221686545409</v>
      </c>
      <c r="E107" s="9">
        <v>11.245408684388941</v>
      </c>
      <c r="F107" s="9">
        <v>213.18810474535755</v>
      </c>
      <c r="G107" s="9">
        <v>222.28447724005616</v>
      </c>
      <c r="H107" s="9">
        <v>2019.508948676945</v>
      </c>
      <c r="I107" s="24"/>
      <c r="J107" s="9">
        <v>12.446229140684483</v>
      </c>
      <c r="K107" s="9">
        <v>11.016985855767341</v>
      </c>
      <c r="L107" s="22">
        <v>149.68036753113438</v>
      </c>
      <c r="M107" s="22">
        <v>217.7693146101436</v>
      </c>
      <c r="N107" s="22">
        <v>19761.767272727287</v>
      </c>
    </row>
    <row r="108" spans="2:14" x14ac:dyDescent="0.35">
      <c r="B108" s="37">
        <v>104</v>
      </c>
      <c r="D108" s="9">
        <v>10.881479124478366</v>
      </c>
      <c r="E108" s="9">
        <v>11.346163470539246</v>
      </c>
      <c r="F108" s="9">
        <v>213.02261469789588</v>
      </c>
      <c r="G108" s="9">
        <v>222.11956496308474</v>
      </c>
      <c r="H108" s="9">
        <v>2039.2453493419257</v>
      </c>
      <c r="I108" s="24"/>
      <c r="J108" s="9">
        <v>12.567066316807626</v>
      </c>
      <c r="K108" s="9">
        <v>11.123946883493236</v>
      </c>
      <c r="L108" s="22">
        <v>149.68036753113438</v>
      </c>
      <c r="M108" s="22">
        <v>217.7693146101436</v>
      </c>
      <c r="N108" s="22">
        <v>19953.629090909089</v>
      </c>
    </row>
    <row r="109" spans="2:14" x14ac:dyDescent="0.35">
      <c r="B109" s="37">
        <v>105</v>
      </c>
      <c r="D109" s="9">
        <v>10.977735746932154</v>
      </c>
      <c r="E109" s="9">
        <v>11.446917441210385</v>
      </c>
      <c r="F109" s="9">
        <v>212.86026102952732</v>
      </c>
      <c r="G109" s="9">
        <v>221.95777806005432</v>
      </c>
      <c r="H109" s="9">
        <v>2058.981750006903</v>
      </c>
      <c r="I109" s="24"/>
      <c r="J109" s="9">
        <v>12.68790349293079</v>
      </c>
      <c r="K109" s="9">
        <v>11.230907911219139</v>
      </c>
      <c r="L109" s="22">
        <v>149.68036753113438</v>
      </c>
      <c r="M109" s="22">
        <v>217.76931461014371</v>
      </c>
      <c r="N109" s="22">
        <v>20145.490909090891</v>
      </c>
    </row>
    <row r="110" spans="2:14" x14ac:dyDescent="0.35">
      <c r="B110" s="37">
        <v>106</v>
      </c>
      <c r="D110" s="9">
        <v>11.073488324565142</v>
      </c>
      <c r="E110" s="9">
        <v>11.547117815695374</v>
      </c>
      <c r="F110" s="9">
        <v>212.69128932163875</v>
      </c>
      <c r="G110" s="9">
        <v>221.78841067821878</v>
      </c>
      <c r="H110" s="9">
        <v>2078.5006968407247</v>
      </c>
      <c r="I110" s="24"/>
      <c r="J110" s="9">
        <v>12.808740669053927</v>
      </c>
      <c r="K110" s="9">
        <v>11.337868938945034</v>
      </c>
      <c r="L110" s="22">
        <v>149.68036753113438</v>
      </c>
      <c r="M110" s="22">
        <v>217.76931461014374</v>
      </c>
      <c r="N110" s="22">
        <v>20337.352727272719</v>
      </c>
    </row>
    <row r="111" spans="2:14" x14ac:dyDescent="0.35">
      <c r="B111" s="37">
        <v>107</v>
      </c>
      <c r="D111" s="9">
        <v>11.169743343159109</v>
      </c>
      <c r="E111" s="9">
        <v>11.64787018250669</v>
      </c>
      <c r="F111" s="9">
        <v>212.53503628228373</v>
      </c>
      <c r="G111" s="9">
        <v>221.63271221147218</v>
      </c>
      <c r="H111" s="9">
        <v>2098.2370975057006</v>
      </c>
      <c r="I111" s="24"/>
      <c r="J111" s="9">
        <v>12.92957784517707</v>
      </c>
      <c r="K111" s="9">
        <v>11.444829966670932</v>
      </c>
      <c r="L111" s="22">
        <v>149.68036753113435</v>
      </c>
      <c r="M111" s="22">
        <v>217.76931461014371</v>
      </c>
      <c r="N111" s="22">
        <v>20529.214545454543</v>
      </c>
    </row>
    <row r="112" spans="2:14" x14ac:dyDescent="0.35">
      <c r="B112" s="37">
        <v>108</v>
      </c>
      <c r="D112" s="9">
        <v>11.265997570345567</v>
      </c>
      <c r="E112" s="9">
        <v>11.748621757910502</v>
      </c>
      <c r="F112" s="9">
        <v>212.38166189846314</v>
      </c>
      <c r="G112" s="9">
        <v>221.47988213039707</v>
      </c>
      <c r="H112" s="9">
        <v>2117.9734981706811</v>
      </c>
      <c r="I112" s="24"/>
      <c r="J112" s="9">
        <v>13.050415021300237</v>
      </c>
      <c r="K112" s="9">
        <v>11.55179099439683</v>
      </c>
      <c r="L112" s="22">
        <v>149.68036753113438</v>
      </c>
      <c r="M112" s="22">
        <v>217.76931461014374</v>
      </c>
      <c r="N112" s="22">
        <v>20721.076363636374</v>
      </c>
    </row>
    <row r="113" spans="2:14" x14ac:dyDescent="0.35">
      <c r="B113" s="37">
        <v>109</v>
      </c>
      <c r="D113" s="9">
        <v>11.362251013777657</v>
      </c>
      <c r="E113" s="9">
        <v>11.849372549559941</v>
      </c>
      <c r="F113" s="9">
        <v>212.2310870840756</v>
      </c>
      <c r="G113" s="9">
        <v>221.32984163154856</v>
      </c>
      <c r="H113" s="9">
        <v>2137.7098988356565</v>
      </c>
      <c r="I113" s="24"/>
      <c r="J113" s="9">
        <v>13.171252197423376</v>
      </c>
      <c r="K113" s="9">
        <v>11.658752022122725</v>
      </c>
      <c r="L113" s="22">
        <v>149.68036753113438</v>
      </c>
      <c r="M113" s="22">
        <v>217.76931461014368</v>
      </c>
      <c r="N113" s="22">
        <v>20912.938181818176</v>
      </c>
    </row>
    <row r="114" spans="2:14" x14ac:dyDescent="0.35">
      <c r="B114" s="37">
        <v>110</v>
      </c>
      <c r="D114" s="9">
        <v>11.458490006286656</v>
      </c>
      <c r="E114" s="9">
        <v>11.950107543781792</v>
      </c>
      <c r="F114" s="9">
        <v>212.08298252423648</v>
      </c>
      <c r="G114" s="9">
        <v>221.18223675022833</v>
      </c>
      <c r="H114" s="9">
        <v>2157.4403904291371</v>
      </c>
      <c r="I114" s="24"/>
      <c r="J114" s="9">
        <v>13.29208937354654</v>
      </c>
      <c r="K114" s="9">
        <v>11.765713049848625</v>
      </c>
      <c r="L114" s="22">
        <v>149.68036753113438</v>
      </c>
      <c r="M114" s="22">
        <v>217.76931461014379</v>
      </c>
      <c r="N114" s="22">
        <v>21104.800000000003</v>
      </c>
    </row>
    <row r="115" spans="2:14" x14ac:dyDescent="0.35">
      <c r="B115" s="37">
        <v>111</v>
      </c>
      <c r="D115" s="9">
        <v>11.55523145430004</v>
      </c>
      <c r="E115" s="9">
        <v>12.05139454487338</v>
      </c>
      <c r="F115" s="9">
        <v>211.9467625846398</v>
      </c>
      <c r="G115" s="9">
        <v>221.04741636011013</v>
      </c>
      <c r="H115" s="9">
        <v>2177.3883358537732</v>
      </c>
      <c r="I115" s="24"/>
      <c r="J115" s="9">
        <v>13.412926549669681</v>
      </c>
      <c r="K115" s="9">
        <v>11.872674077574521</v>
      </c>
      <c r="L115" s="22">
        <v>149.68036753113438</v>
      </c>
      <c r="M115" s="22">
        <v>217.76931461014377</v>
      </c>
      <c r="N115" s="22">
        <v>21296.661818181801</v>
      </c>
    </row>
    <row r="116" spans="2:14" x14ac:dyDescent="0.35">
      <c r="B116" s="37">
        <v>112</v>
      </c>
      <c r="D116" s="9">
        <v>11.651972135312409</v>
      </c>
      <c r="E116" s="9">
        <v>12.152680778963948</v>
      </c>
      <c r="F116" s="9">
        <v>211.81296120119544</v>
      </c>
      <c r="G116" s="9">
        <v>220.91498953418915</v>
      </c>
      <c r="H116" s="9">
        <v>2197.3362812784108</v>
      </c>
      <c r="I116" s="24"/>
      <c r="J116" s="9">
        <v>13.53376372579282</v>
      </c>
      <c r="K116" s="9">
        <v>11.979635105300417</v>
      </c>
      <c r="L116" s="22">
        <v>149.68036753113435</v>
      </c>
      <c r="M116" s="22">
        <v>217.76931461014374</v>
      </c>
      <c r="N116" s="22">
        <v>21488.523636363636</v>
      </c>
    </row>
    <row r="117" spans="2:14" x14ac:dyDescent="0.35">
      <c r="B117" s="37">
        <v>113</v>
      </c>
      <c r="D117" s="9">
        <v>11.748712056307671</v>
      </c>
      <c r="E117" s="9">
        <v>12.25396625303741</v>
      </c>
      <c r="F117" s="9">
        <v>211.68151429028009</v>
      </c>
      <c r="G117" s="9">
        <v>220.78489285234545</v>
      </c>
      <c r="H117" s="9">
        <v>2217.284226703046</v>
      </c>
      <c r="I117" s="24"/>
      <c r="J117" s="9">
        <v>13.654600901915986</v>
      </c>
      <c r="K117" s="9">
        <v>12.086596133026315</v>
      </c>
      <c r="L117" s="22">
        <v>149.68036753113435</v>
      </c>
      <c r="M117" s="22">
        <v>217.76931461014374</v>
      </c>
      <c r="N117" s="22">
        <v>21680.385454545463</v>
      </c>
    </row>
    <row r="118" spans="2:14" x14ac:dyDescent="0.35">
      <c r="B118" s="37">
        <v>114</v>
      </c>
      <c r="D118" s="9">
        <v>11.844948007808449</v>
      </c>
      <c r="E118" s="9">
        <v>12.35469820625104</v>
      </c>
      <c r="F118" s="9">
        <v>211.54337288513673</v>
      </c>
      <c r="G118" s="9">
        <v>220.64719303160987</v>
      </c>
      <c r="H118" s="9">
        <v>2237.014718296527</v>
      </c>
      <c r="I118" s="24"/>
      <c r="J118" s="9">
        <v>13.775438078039123</v>
      </c>
      <c r="K118" s="9">
        <v>12.193557160752206</v>
      </c>
      <c r="L118" s="22">
        <v>149.68036753113444</v>
      </c>
      <c r="M118" s="22">
        <v>217.76931461014374</v>
      </c>
      <c r="N118" s="22">
        <v>21872.247272727258</v>
      </c>
    </row>
    <row r="119" spans="2:14" x14ac:dyDescent="0.35">
      <c r="B119" s="37">
        <v>115</v>
      </c>
      <c r="D119" s="9">
        <v>11.94168643178239</v>
      </c>
      <c r="E119" s="9">
        <v>12.455982183303187</v>
      </c>
      <c r="F119" s="9">
        <v>211.41652975030141</v>
      </c>
      <c r="G119" s="9">
        <v>220.52166106261478</v>
      </c>
      <c r="H119" s="9">
        <v>2256.9626637211632</v>
      </c>
      <c r="I119" s="24"/>
      <c r="J119" s="9">
        <v>13.896275254162292</v>
      </c>
      <c r="K119" s="9">
        <v>12.300518188478106</v>
      </c>
      <c r="L119" s="22">
        <v>149.68036753113444</v>
      </c>
      <c r="M119" s="22">
        <v>217.76931461014379</v>
      </c>
      <c r="N119" s="22">
        <v>22064.109090909082</v>
      </c>
    </row>
    <row r="120" spans="2:14" x14ac:dyDescent="0.35">
      <c r="B120" s="37">
        <v>116</v>
      </c>
      <c r="D120" s="9">
        <v>12.038424115783068</v>
      </c>
      <c r="E120" s="9">
        <v>12.557265420382056</v>
      </c>
      <c r="F120" s="9">
        <v>211.29186057845911</v>
      </c>
      <c r="G120" s="9">
        <v>220.39828045030498</v>
      </c>
      <c r="H120" s="9">
        <v>2276.9106091458002</v>
      </c>
      <c r="I120" s="24"/>
      <c r="J120" s="9">
        <v>14.017112430285431</v>
      </c>
      <c r="K120" s="9">
        <v>12.407479216203997</v>
      </c>
      <c r="L120" s="22">
        <v>149.68036753113441</v>
      </c>
      <c r="M120" s="22">
        <v>217.76931461014371</v>
      </c>
      <c r="N120" s="22">
        <v>22255.970909090924</v>
      </c>
    </row>
    <row r="121" spans="2:14" x14ac:dyDescent="0.35">
      <c r="B121" s="37">
        <v>117</v>
      </c>
      <c r="D121" s="9">
        <v>12.135161066204294</v>
      </c>
      <c r="E121" s="9">
        <v>12.658547923881491</v>
      </c>
      <c r="F121" s="9">
        <v>211.16930973823057</v>
      </c>
      <c r="G121" s="9">
        <v>220.27699614295048</v>
      </c>
      <c r="H121" s="9">
        <v>2296.8585545704432</v>
      </c>
      <c r="I121" s="24"/>
      <c r="J121" s="9">
        <v>14.137949606408569</v>
      </c>
      <c r="K121" s="9">
        <v>12.514440243929897</v>
      </c>
      <c r="L121" s="22">
        <v>149.68036753113435</v>
      </c>
      <c r="M121" s="22">
        <v>217.76931461014371</v>
      </c>
      <c r="N121" s="22">
        <v>22447.832727272747</v>
      </c>
    </row>
    <row r="122" spans="2:14" x14ac:dyDescent="0.35">
      <c r="B122" s="37">
        <v>118</v>
      </c>
      <c r="D122" s="9">
        <v>12.231394083664147</v>
      </c>
      <c r="E122" s="9">
        <v>12.759276943054189</v>
      </c>
      <c r="F122" s="9">
        <v>211.04014118526391</v>
      </c>
      <c r="G122" s="9">
        <v>220.14821769828737</v>
      </c>
      <c r="H122" s="9">
        <v>2316.5890461639174</v>
      </c>
      <c r="I122" s="24"/>
      <c r="J122" s="9">
        <v>14.258786782531738</v>
      </c>
      <c r="K122" s="9">
        <v>12.621401271655794</v>
      </c>
      <c r="L122" s="22">
        <v>149.68036753113438</v>
      </c>
      <c r="M122" s="22">
        <v>217.76931461014371</v>
      </c>
      <c r="N122" s="22">
        <v>22639.694545454546</v>
      </c>
    </row>
    <row r="123" spans="2:14" x14ac:dyDescent="0.35">
      <c r="B123" s="37">
        <v>119</v>
      </c>
      <c r="D123" s="9">
        <v>12.328129588239948</v>
      </c>
      <c r="E123" s="9">
        <v>12.860558000708201</v>
      </c>
      <c r="F123" s="9">
        <v>210.92174057509828</v>
      </c>
      <c r="G123" s="9">
        <v>220.03104841337461</v>
      </c>
      <c r="H123" s="9">
        <v>2336.5369915885526</v>
      </c>
      <c r="I123" s="24"/>
      <c r="J123" s="9">
        <v>14.379623958654875</v>
      </c>
      <c r="K123" s="9">
        <v>12.728362299381685</v>
      </c>
      <c r="L123" s="22">
        <v>149.68036753113441</v>
      </c>
      <c r="M123" s="22">
        <v>217.7693146101436</v>
      </c>
      <c r="N123" s="22">
        <v>22831.556363636348</v>
      </c>
    </row>
    <row r="124" spans="2:14" x14ac:dyDescent="0.35">
      <c r="B124" s="37">
        <v>120</v>
      </c>
      <c r="D124" s="9">
        <v>12.424864377614446</v>
      </c>
      <c r="E124" s="9">
        <v>12.961838343160888</v>
      </c>
      <c r="F124" s="9">
        <v>210.80530117403939</v>
      </c>
      <c r="G124" s="9">
        <v>219.91581981548066</v>
      </c>
      <c r="H124" s="9">
        <v>2356.4849370131969</v>
      </c>
      <c r="I124" s="24"/>
      <c r="J124" s="9">
        <v>14.500461134778041</v>
      </c>
      <c r="K124" s="9">
        <v>12.835323327107584</v>
      </c>
      <c r="L124" s="22">
        <v>149.68036753113444</v>
      </c>
      <c r="M124" s="22">
        <v>217.76931461014371</v>
      </c>
      <c r="N124" s="22">
        <v>23023.418181818171</v>
      </c>
    </row>
    <row r="125" spans="2:14" x14ac:dyDescent="0.35">
      <c r="B125" s="37">
        <v>121</v>
      </c>
      <c r="D125" s="9">
        <v>12.52159845765887</v>
      </c>
      <c r="E125" s="9">
        <v>13.063117976283525</v>
      </c>
      <c r="F125" s="9">
        <v>210.69077445585827</v>
      </c>
      <c r="G125" s="9">
        <v>219.80248388718945</v>
      </c>
      <c r="H125" s="9">
        <v>2376.432882437834</v>
      </c>
      <c r="I125" s="24"/>
      <c r="J125" s="9">
        <v>14.621298310901183</v>
      </c>
      <c r="K125" s="9">
        <v>12.942284354833486</v>
      </c>
      <c r="L125" s="22">
        <v>149.68036753113435</v>
      </c>
      <c r="M125" s="22">
        <v>217.76931461014374</v>
      </c>
      <c r="N125" s="22">
        <v>23215.28000000001</v>
      </c>
    </row>
    <row r="126" spans="2:14" x14ac:dyDescent="0.35">
      <c r="B126" s="37">
        <v>122</v>
      </c>
      <c r="D126" s="9">
        <v>12.617828639151698</v>
      </c>
      <c r="E126" s="9">
        <v>13.163844159489198</v>
      </c>
      <c r="F126" s="9">
        <v>210.56971603038244</v>
      </c>
      <c r="G126" s="9">
        <v>219.68176980395299</v>
      </c>
      <c r="H126" s="9">
        <v>2396.1633740313132</v>
      </c>
      <c r="I126" s="24"/>
      <c r="J126" s="9">
        <v>14.742135487024319</v>
      </c>
      <c r="K126" s="9">
        <v>13.049245382559372</v>
      </c>
      <c r="L126" s="22">
        <v>149.68036753113438</v>
      </c>
      <c r="M126" s="22">
        <v>217.7693146101436</v>
      </c>
      <c r="N126" s="22">
        <v>23407.141818181834</v>
      </c>
    </row>
    <row r="127" spans="2:14" x14ac:dyDescent="0.35">
      <c r="B127" s="37">
        <v>123</v>
      </c>
      <c r="D127" s="9">
        <v>12.714561320342401</v>
      </c>
      <c r="E127" s="9">
        <v>13.265122393758107</v>
      </c>
      <c r="F127" s="9">
        <v>210.45894370697775</v>
      </c>
      <c r="G127" s="9">
        <v>219.57215642725183</v>
      </c>
      <c r="H127" s="9">
        <v>2416.1113194559498</v>
      </c>
      <c r="I127" s="24"/>
      <c r="J127" s="9">
        <v>14.862972663147486</v>
      </c>
      <c r="K127" s="9">
        <v>13.156206410285279</v>
      </c>
      <c r="L127" s="22">
        <v>149.68036753113438</v>
      </c>
      <c r="M127" s="22">
        <v>217.76931461014377</v>
      </c>
      <c r="N127" s="22">
        <v>23599.003636363635</v>
      </c>
    </row>
    <row r="128" spans="2:14" x14ac:dyDescent="0.35">
      <c r="B128" s="37">
        <v>124</v>
      </c>
      <c r="D128" s="9">
        <v>12.811293309103023</v>
      </c>
      <c r="E128" s="9">
        <v>13.366399935596924</v>
      </c>
      <c r="F128" s="9">
        <v>210.34994666486955</v>
      </c>
      <c r="G128" s="9">
        <v>219.46429963915824</v>
      </c>
      <c r="H128" s="9">
        <v>2436.0592648805869</v>
      </c>
      <c r="I128" s="24"/>
      <c r="J128" s="9">
        <v>14.983809839270627</v>
      </c>
      <c r="K128" s="9">
        <v>13.263167438011175</v>
      </c>
      <c r="L128" s="22">
        <v>149.68036753113444</v>
      </c>
      <c r="M128" s="22">
        <v>217.76931461014371</v>
      </c>
      <c r="N128" s="22">
        <v>23790.865454545434</v>
      </c>
    </row>
    <row r="129" spans="2:14" x14ac:dyDescent="0.35">
      <c r="B129" s="37">
        <v>125</v>
      </c>
      <c r="D129" s="9">
        <v>12.908024610840135</v>
      </c>
      <c r="E129" s="9">
        <v>13.467676790412241</v>
      </c>
      <c r="F129" s="9">
        <v>210.24268238536777</v>
      </c>
      <c r="G129" s="9">
        <v>219.35815736960697</v>
      </c>
      <c r="H129" s="9">
        <v>2456.0072103052235</v>
      </c>
      <c r="I129" s="24"/>
      <c r="J129" s="9">
        <v>15.104647015393789</v>
      </c>
      <c r="K129" s="9">
        <v>13.370128465737066</v>
      </c>
      <c r="L129" s="22">
        <v>149.68036753113432</v>
      </c>
      <c r="M129" s="22">
        <v>217.76931461014365</v>
      </c>
      <c r="N129" s="22">
        <v>23982.727272727254</v>
      </c>
    </row>
    <row r="130" spans="2:14" x14ac:dyDescent="0.35">
      <c r="B130" s="37">
        <v>126</v>
      </c>
      <c r="D130" s="9">
        <v>13.004252046548334</v>
      </c>
      <c r="E130" s="9">
        <v>13.568400227833303</v>
      </c>
      <c r="F130" s="9">
        <v>210.12897900307104</v>
      </c>
      <c r="G130" s="9">
        <v>219.2447575127097</v>
      </c>
      <c r="H130" s="9">
        <v>2475.7377018987027</v>
      </c>
      <c r="I130" s="24"/>
      <c r="J130" s="9">
        <v>15.225484191516928</v>
      </c>
      <c r="K130" s="9">
        <v>13.477089493462966</v>
      </c>
      <c r="L130" s="22">
        <v>149.68036753113435</v>
      </c>
      <c r="M130" s="22">
        <v>217.76931461014368</v>
      </c>
      <c r="N130" s="22">
        <v>24174.589090909099</v>
      </c>
    </row>
    <row r="131" spans="2:14" x14ac:dyDescent="0.35">
      <c r="B131" s="37">
        <v>127</v>
      </c>
      <c r="D131" s="9">
        <v>13.100981992702989</v>
      </c>
      <c r="E131" s="9">
        <v>13.669675727066148</v>
      </c>
      <c r="F131" s="9">
        <v>210.02512209598839</v>
      </c>
      <c r="G131" s="9">
        <v>219.14199372144151</v>
      </c>
      <c r="H131" s="9">
        <v>2495.6856473233397</v>
      </c>
      <c r="I131" s="24"/>
      <c r="J131" s="9">
        <v>15.346321367640074</v>
      </c>
      <c r="K131" s="9">
        <v>13.584050521188866</v>
      </c>
      <c r="L131" s="22">
        <v>149.68036753113446</v>
      </c>
      <c r="M131" s="22">
        <v>217.76931461014385</v>
      </c>
      <c r="N131" s="22">
        <v>24366.450909090923</v>
      </c>
    </row>
    <row r="132" spans="2:14" x14ac:dyDescent="0.35">
      <c r="B132" s="37">
        <v>128</v>
      </c>
      <c r="D132" s="9">
        <v>13.197711267417199</v>
      </c>
      <c r="E132" s="9">
        <v>13.770950554858567</v>
      </c>
      <c r="F132" s="9">
        <v>209.92287727314289</v>
      </c>
      <c r="G132" s="9">
        <v>219.04082493447612</v>
      </c>
      <c r="H132" s="9">
        <v>2515.6335927479763</v>
      </c>
      <c r="I132" s="24"/>
      <c r="J132" s="9">
        <v>15.467158543763237</v>
      </c>
      <c r="K132" s="9">
        <v>13.691011548914755</v>
      </c>
      <c r="L132" s="22">
        <v>149.68036753113441</v>
      </c>
      <c r="M132" s="22">
        <v>217.76931461014365</v>
      </c>
      <c r="N132" s="22">
        <v>24558.312727272718</v>
      </c>
    </row>
    <row r="133" spans="2:14" x14ac:dyDescent="0.35">
      <c r="B133" s="37">
        <v>129</v>
      </c>
      <c r="D133" s="9">
        <v>13.294439875682784</v>
      </c>
      <c r="E133" s="9">
        <v>13.872224716202348</v>
      </c>
      <c r="F133" s="9">
        <v>209.822207122988</v>
      </c>
      <c r="G133" s="9">
        <v>218.94121413747439</v>
      </c>
      <c r="H133" s="9">
        <v>2535.581538172612</v>
      </c>
      <c r="I133" s="24"/>
      <c r="J133" s="9">
        <v>15.587995719886377</v>
      </c>
      <c r="K133" s="9">
        <v>13.797972576640655</v>
      </c>
      <c r="L133" s="22">
        <v>149.68036753113444</v>
      </c>
      <c r="M133" s="22">
        <v>217.76931461014371</v>
      </c>
      <c r="N133" s="22">
        <v>24750.174545454538</v>
      </c>
    </row>
    <row r="134" spans="2:14" x14ac:dyDescent="0.35">
      <c r="B134" s="37">
        <v>130</v>
      </c>
      <c r="D134" s="9">
        <v>13.390664648758568</v>
      </c>
      <c r="E134" s="9">
        <v>13.972945490990973</v>
      </c>
      <c r="F134" s="9">
        <v>209.7151950311148</v>
      </c>
      <c r="G134" s="9">
        <v>218.83446906229383</v>
      </c>
      <c r="H134" s="9">
        <v>2555.312029766093</v>
      </c>
      <c r="I134" s="24"/>
      <c r="J134" s="9">
        <v>15.708832896009538</v>
      </c>
      <c r="K134" s="9">
        <v>13.904933604366549</v>
      </c>
      <c r="L134" s="22">
        <v>149.68036753113435</v>
      </c>
      <c r="M134" s="22">
        <v>217.76931461014365</v>
      </c>
      <c r="N134" s="22">
        <v>24942.036363636384</v>
      </c>
    </row>
    <row r="135" spans="2:14" x14ac:dyDescent="0.35">
      <c r="B135" s="37">
        <v>131</v>
      </c>
      <c r="D135" s="9">
        <v>13.487391941392223</v>
      </c>
      <c r="E135" s="9">
        <v>14.07421833670284</v>
      </c>
      <c r="F135" s="9">
        <v>209.61762674322549</v>
      </c>
      <c r="G135" s="9">
        <v>218.73793382926661</v>
      </c>
      <c r="H135" s="9">
        <v>2575.2599751907301</v>
      </c>
      <c r="I135" s="24"/>
      <c r="J135" s="9">
        <v>15.829670072132684</v>
      </c>
      <c r="K135" s="9">
        <v>14.011894632092451</v>
      </c>
      <c r="L135" s="22">
        <v>149.68036753113435</v>
      </c>
      <c r="M135" s="22">
        <v>217.76931461014374</v>
      </c>
      <c r="N135" s="22">
        <v>25133.898181818186</v>
      </c>
    </row>
    <row r="136" spans="2:14" x14ac:dyDescent="0.35">
      <c r="B136" s="37">
        <v>132</v>
      </c>
      <c r="D136" s="9">
        <v>13.584118581982729</v>
      </c>
      <c r="E136" s="9">
        <v>14.17549053037154</v>
      </c>
      <c r="F136" s="9">
        <v>209.52152670561102</v>
      </c>
      <c r="G136" s="9">
        <v>218.64285119416763</v>
      </c>
      <c r="H136" s="9">
        <v>2595.2079206153667</v>
      </c>
      <c r="I136" s="24"/>
      <c r="J136" s="9">
        <v>15.950507248255844</v>
      </c>
      <c r="K136" s="9">
        <v>14.118855659818346</v>
      </c>
      <c r="L136" s="22">
        <v>149.68036753113441</v>
      </c>
      <c r="M136" s="22">
        <v>217.76931461014377</v>
      </c>
      <c r="N136" s="22">
        <v>25325.760000000006</v>
      </c>
    </row>
    <row r="137" spans="2:14" x14ac:dyDescent="0.35">
      <c r="B137" s="37">
        <v>133</v>
      </c>
      <c r="D137" s="9">
        <v>13.680844575150294</v>
      </c>
      <c r="E137" s="9">
        <v>14.276762076617311</v>
      </c>
      <c r="F137" s="9">
        <v>209.42686187057035</v>
      </c>
      <c r="G137" s="9">
        <v>218.5491884623566</v>
      </c>
      <c r="H137" s="9">
        <v>2615.1558660400028</v>
      </c>
      <c r="I137" s="24"/>
      <c r="J137" s="9">
        <v>16.071344424378989</v>
      </c>
      <c r="K137" s="9">
        <v>14.225816687544235</v>
      </c>
      <c r="L137" s="22">
        <v>149.68036753113435</v>
      </c>
      <c r="M137" s="22">
        <v>217.7693146101436</v>
      </c>
      <c r="N137" s="22">
        <v>25517.6218181818</v>
      </c>
    </row>
    <row r="138" spans="2:14" x14ac:dyDescent="0.35">
      <c r="B138" s="37">
        <v>134</v>
      </c>
      <c r="D138" s="9">
        <v>13.777066762459778</v>
      </c>
      <c r="E138" s="9">
        <v>14.377480265639655</v>
      </c>
      <c r="F138" s="9">
        <v>209.3259552195959</v>
      </c>
      <c r="G138" s="9">
        <v>218.4485160844626</v>
      </c>
      <c r="H138" s="9">
        <v>2634.8863576334834</v>
      </c>
      <c r="I138" s="24"/>
      <c r="J138" s="9">
        <v>16.192181600502124</v>
      </c>
      <c r="K138" s="9">
        <v>14.332777715270137</v>
      </c>
      <c r="L138" s="22">
        <v>149.68036753113446</v>
      </c>
      <c r="M138" s="22">
        <v>217.76931461014379</v>
      </c>
      <c r="N138" s="22">
        <v>25709.48363636362</v>
      </c>
    </row>
    <row r="139" spans="2:14" x14ac:dyDescent="0.35">
      <c r="B139" s="37">
        <v>135</v>
      </c>
      <c r="D139" s="9">
        <v>13.873791476971409</v>
      </c>
      <c r="E139" s="9">
        <v>14.478750533229487</v>
      </c>
      <c r="F139" s="9">
        <v>209.2341222204997</v>
      </c>
      <c r="G139" s="9">
        <v>218.35766118427921</v>
      </c>
      <c r="H139" s="9">
        <v>2654.83430305812</v>
      </c>
      <c r="I139" s="24"/>
      <c r="J139" s="9">
        <v>16.313018776625295</v>
      </c>
      <c r="K139" s="9">
        <v>14.439738742996035</v>
      </c>
      <c r="L139" s="22">
        <v>149.68036753113435</v>
      </c>
      <c r="M139" s="22">
        <v>217.76931461014371</v>
      </c>
      <c r="N139" s="22">
        <v>25901.345454545473</v>
      </c>
    </row>
    <row r="140" spans="2:14" x14ac:dyDescent="0.35">
      <c r="B140" s="37">
        <v>136</v>
      </c>
      <c r="D140" s="9">
        <v>13.97051555740892</v>
      </c>
      <c r="E140" s="9">
        <v>14.580020166745195</v>
      </c>
      <c r="F140" s="9">
        <v>209.14363021436739</v>
      </c>
      <c r="G140" s="9">
        <v>218.26813289325213</v>
      </c>
      <c r="H140" s="9">
        <v>2674.7822484827566</v>
      </c>
      <c r="I140" s="24"/>
      <c r="J140" s="9">
        <v>16.433855952748434</v>
      </c>
      <c r="K140" s="9">
        <v>14.546699770721931</v>
      </c>
      <c r="L140" s="22">
        <v>149.68036753113438</v>
      </c>
      <c r="M140" s="22">
        <v>217.76931461014374</v>
      </c>
      <c r="N140" s="22">
        <v>26093.207272727293</v>
      </c>
    </row>
    <row r="141" spans="2:14" x14ac:dyDescent="0.35">
      <c r="B141" s="37">
        <v>137</v>
      </c>
      <c r="D141" s="9">
        <v>14.067239008058584</v>
      </c>
      <c r="E141" s="9">
        <v>14.681289170473061</v>
      </c>
      <c r="F141" s="9">
        <v>209.05444990008803</v>
      </c>
      <c r="G141" s="9">
        <v>218.17990222524438</v>
      </c>
      <c r="H141" s="9">
        <v>2694.7301939073936</v>
      </c>
      <c r="I141" s="24"/>
      <c r="J141" s="9">
        <v>16.554693128871598</v>
      </c>
      <c r="K141" s="9">
        <v>14.653660798447826</v>
      </c>
      <c r="L141" s="22">
        <v>149.68036753113432</v>
      </c>
      <c r="M141" s="22">
        <v>217.76931461014365</v>
      </c>
      <c r="N141" s="22">
        <v>26285.069090909088</v>
      </c>
    </row>
    <row r="142" spans="2:14" x14ac:dyDescent="0.35">
      <c r="B142" s="37">
        <v>138</v>
      </c>
      <c r="D142" s="9">
        <v>14.163458680827558</v>
      </c>
      <c r="E142" s="9">
        <v>14.782004844954885</v>
      </c>
      <c r="F142" s="9">
        <v>208.95912961902923</v>
      </c>
      <c r="G142" s="9">
        <v>218.08478677650001</v>
      </c>
      <c r="H142" s="9">
        <v>2714.4606855008728</v>
      </c>
      <c r="I142" s="24"/>
      <c r="J142" s="9">
        <v>16.675530304994741</v>
      </c>
      <c r="K142" s="9">
        <v>14.760621826173722</v>
      </c>
      <c r="L142" s="22">
        <v>149.68036753113435</v>
      </c>
      <c r="M142" s="22">
        <v>217.76931461014365</v>
      </c>
      <c r="N142" s="22">
        <v>26476.93090909089</v>
      </c>
    </row>
    <row r="143" spans="2:14" x14ac:dyDescent="0.35">
      <c r="B143" s="37">
        <v>139</v>
      </c>
      <c r="D143" s="9">
        <v>14.260180887123781</v>
      </c>
      <c r="E143" s="9">
        <v>14.883272604329308</v>
      </c>
      <c r="F143" s="9">
        <v>208.87254159078674</v>
      </c>
      <c r="G143" s="9">
        <v>217.99912642495264</v>
      </c>
      <c r="H143" s="9">
        <v>2734.408630925509</v>
      </c>
      <c r="I143" s="24"/>
      <c r="J143" s="9">
        <v>16.796367481117883</v>
      </c>
      <c r="K143" s="9">
        <v>14.867582853899616</v>
      </c>
      <c r="L143" s="22">
        <v>149.68036753113429</v>
      </c>
      <c r="M143" s="22">
        <v>217.76931461014362</v>
      </c>
      <c r="N143" s="22">
        <v>26668.792727272707</v>
      </c>
    </row>
    <row r="144" spans="2:14" x14ac:dyDescent="0.35">
      <c r="B144" s="37">
        <v>140</v>
      </c>
      <c r="D144" s="9">
        <v>14.356902476029703</v>
      </c>
      <c r="E144" s="9">
        <v>14.984539746313429</v>
      </c>
      <c r="F144" s="9">
        <v>208.78718155589507</v>
      </c>
      <c r="G144" s="9">
        <v>217.91468081423184</v>
      </c>
      <c r="H144" s="9">
        <v>2754.356576350147</v>
      </c>
      <c r="I144" s="24"/>
      <c r="J144" s="9">
        <v>16.917204657241044</v>
      </c>
      <c r="K144" s="9">
        <v>14.974543881625513</v>
      </c>
      <c r="L144" s="22">
        <v>149.68036753113438</v>
      </c>
      <c r="M144" s="22">
        <v>217.76931461014371</v>
      </c>
      <c r="N144" s="22">
        <v>26860.654545454559</v>
      </c>
    </row>
    <row r="145" spans="2:14" x14ac:dyDescent="0.35">
      <c r="B145" s="37">
        <v>141</v>
      </c>
      <c r="D145" s="9">
        <v>14.453623451530484</v>
      </c>
      <c r="E145" s="9">
        <v>15.085806274892414</v>
      </c>
      <c r="F145" s="9">
        <v>208.70302344437951</v>
      </c>
      <c r="G145" s="9">
        <v>217.83142415633162</v>
      </c>
      <c r="H145" s="9">
        <v>2774.3045217747831</v>
      </c>
      <c r="I145" s="24"/>
      <c r="J145" s="9">
        <v>17.038041833364186</v>
      </c>
      <c r="K145" s="9">
        <v>15.081504909351414</v>
      </c>
      <c r="L145" s="22">
        <v>149.68036753113438</v>
      </c>
      <c r="M145" s="22">
        <v>217.76931461014368</v>
      </c>
      <c r="N145" s="22">
        <v>27052.516363636376</v>
      </c>
    </row>
    <row r="146" spans="2:14" x14ac:dyDescent="0.35">
      <c r="B146" s="37">
        <v>142</v>
      </c>
      <c r="D146" s="9">
        <v>14.549840675907372</v>
      </c>
      <c r="E146" s="9">
        <v>15.186519500982154</v>
      </c>
      <c r="F146" s="9">
        <v>208.61282797127893</v>
      </c>
      <c r="G146" s="9">
        <v>217.7414069823339</v>
      </c>
      <c r="H146" s="9">
        <v>2794.0350133682632</v>
      </c>
      <c r="I146" s="24"/>
      <c r="J146" s="9">
        <v>17.158879009487347</v>
      </c>
      <c r="K146" s="9">
        <v>15.188465937077314</v>
      </c>
      <c r="L146" s="22">
        <v>149.68036753113441</v>
      </c>
      <c r="M146" s="22">
        <v>217.76931461014379</v>
      </c>
      <c r="N146" s="22">
        <v>27244.378181818178</v>
      </c>
    </row>
    <row r="147" spans="2:14" x14ac:dyDescent="0.35">
      <c r="B147" s="37">
        <v>143</v>
      </c>
      <c r="D147" s="9">
        <v>52.562552735795613</v>
      </c>
      <c r="E147" s="9">
        <v>56.446977149691243</v>
      </c>
      <c r="F147" s="9">
        <v>243.77156513941608</v>
      </c>
      <c r="G147" s="9">
        <v>261.78652388391868</v>
      </c>
      <c r="H147" s="9">
        <v>20389.228529858257</v>
      </c>
      <c r="I147" s="24"/>
      <c r="J147" s="9">
        <v>53.04752031806305</v>
      </c>
      <c r="K147" s="9">
        <v>46.955891171668604</v>
      </c>
      <c r="L147" s="22">
        <v>149.68036753113449</v>
      </c>
      <c r="M147" s="22">
        <v>217.76931461014374</v>
      </c>
      <c r="N147" s="22">
        <v>84227.338181818122</v>
      </c>
    </row>
    <row r="148" spans="2:14" x14ac:dyDescent="0.35">
      <c r="B148" s="37">
        <v>144</v>
      </c>
      <c r="D148" s="9">
        <v>52.679903775260769</v>
      </c>
      <c r="E148" s="9">
        <v>56.573120244193206</v>
      </c>
      <c r="F148" s="9">
        <v>243.76054579655204</v>
      </c>
      <c r="G148" s="9">
        <v>261.77524406592823</v>
      </c>
      <c r="H148" s="9">
        <v>20435.377765958958</v>
      </c>
      <c r="I148" s="24"/>
      <c r="J148" s="9">
        <v>53.168357494186182</v>
      </c>
      <c r="K148" s="9">
        <v>47.062852199394506</v>
      </c>
      <c r="L148" s="22">
        <v>149.68036753113452</v>
      </c>
      <c r="M148" s="22">
        <v>217.76931461014382</v>
      </c>
      <c r="N148" s="22">
        <v>84419.200000000012</v>
      </c>
    </row>
    <row r="149" spans="2:14" x14ac:dyDescent="0.35">
      <c r="B149" s="37">
        <v>145</v>
      </c>
      <c r="D149" s="9">
        <v>52.798363540977249</v>
      </c>
      <c r="E149" s="9">
        <v>56.700619187473947</v>
      </c>
      <c r="F149" s="9">
        <v>243.75469509480899</v>
      </c>
      <c r="G149" s="9">
        <v>261.77027496321858</v>
      </c>
      <c r="H149" s="9">
        <v>20482.824140876153</v>
      </c>
      <c r="I149" s="24"/>
      <c r="J149" s="9">
        <v>53.289194670309328</v>
      </c>
      <c r="K149" s="9">
        <v>47.169813227120407</v>
      </c>
      <c r="L149" s="22">
        <v>149.68036753113446</v>
      </c>
      <c r="M149" s="22">
        <v>217.76931461014385</v>
      </c>
      <c r="N149" s="22">
        <v>84611.061818181784</v>
      </c>
    </row>
    <row r="150" spans="2:14" x14ac:dyDescent="0.35">
      <c r="B150" s="37">
        <v>146</v>
      </c>
      <c r="D150" s="9">
        <v>52.916240838902041</v>
      </c>
      <c r="E150" s="9">
        <v>56.827405947306779</v>
      </c>
      <c r="F150" s="9">
        <v>243.74618786626991</v>
      </c>
      <c r="G150" s="9">
        <v>261.76204783998838</v>
      </c>
      <c r="H150" s="9">
        <v>20529.589642161656</v>
      </c>
      <c r="I150" s="24"/>
      <c r="J150" s="9">
        <v>53.410031846432467</v>
      </c>
      <c r="K150" s="9">
        <v>47.276774254846302</v>
      </c>
      <c r="L150" s="22">
        <v>149.68036753113446</v>
      </c>
      <c r="M150" s="22">
        <v>217.76931461014382</v>
      </c>
      <c r="N150" s="22">
        <v>84802.923636363688</v>
      </c>
    </row>
    <row r="151" spans="2:14" x14ac:dyDescent="0.35">
      <c r="B151" s="37">
        <v>147</v>
      </c>
      <c r="D151" s="9">
        <v>53.03401583456241</v>
      </c>
      <c r="E151" s="9">
        <v>56.95406768096467</v>
      </c>
      <c r="F151" s="9">
        <v>243.73724887754838</v>
      </c>
      <c r="G151" s="9">
        <v>261.7532832559362</v>
      </c>
      <c r="H151" s="9">
        <v>20576.235866314677</v>
      </c>
      <c r="I151" s="24"/>
      <c r="J151" s="9">
        <v>53.530869022555599</v>
      </c>
      <c r="K151" s="9">
        <v>47.383735282572204</v>
      </c>
      <c r="L151" s="22">
        <v>149.68036753113449</v>
      </c>
      <c r="M151" s="22">
        <v>217.76931461014382</v>
      </c>
      <c r="N151" s="22">
        <v>84994.785454545461</v>
      </c>
    </row>
    <row r="152" spans="2:14" x14ac:dyDescent="0.35">
      <c r="B152" s="37">
        <v>148</v>
      </c>
      <c r="D152" s="9">
        <v>53.152742311663843</v>
      </c>
      <c r="E152" s="9">
        <v>57.081892985895557</v>
      </c>
      <c r="F152" s="9">
        <v>243.73271318724892</v>
      </c>
      <c r="G152" s="9">
        <v>261.74989372586913</v>
      </c>
      <c r="H152" s="9">
        <v>20623.995343704744</v>
      </c>
      <c r="I152" s="24"/>
      <c r="J152" s="9">
        <v>53.651706198678738</v>
      </c>
      <c r="K152" s="9">
        <v>47.490696310298084</v>
      </c>
      <c r="L152" s="22">
        <v>149.68036753113444</v>
      </c>
      <c r="M152" s="22">
        <v>217.76931461014377</v>
      </c>
      <c r="N152" s="22">
        <v>85186.647272727205</v>
      </c>
    </row>
    <row r="153" spans="2:14" x14ac:dyDescent="0.35">
      <c r="B153" s="37">
        <v>149</v>
      </c>
      <c r="D153" s="9">
        <v>53.27018522977545</v>
      </c>
      <c r="E153" s="9">
        <v>57.208148789295301</v>
      </c>
      <c r="F153" s="9">
        <v>243.72232532915677</v>
      </c>
      <c r="G153" s="9">
        <v>261.739338629332</v>
      </c>
      <c r="H153" s="9">
        <v>20670.253917176986</v>
      </c>
      <c r="I153" s="24"/>
      <c r="J153" s="9">
        <v>53.772543374801899</v>
      </c>
      <c r="K153" s="9">
        <v>47.597657338023978</v>
      </c>
      <c r="L153" s="22">
        <v>149.68036753113455</v>
      </c>
      <c r="M153" s="22">
        <v>217.76931461014379</v>
      </c>
      <c r="N153" s="22">
        <v>85378.509090909094</v>
      </c>
    </row>
    <row r="154" spans="2:14" x14ac:dyDescent="0.35">
      <c r="B154" s="37">
        <v>150</v>
      </c>
      <c r="D154" s="9">
        <v>53.387712812726079</v>
      </c>
      <c r="E154" s="9">
        <v>57.334508194126265</v>
      </c>
      <c r="F154" s="9">
        <v>243.71237054435238</v>
      </c>
      <c r="G154" s="9">
        <v>261.72930380067373</v>
      </c>
      <c r="H154" s="9">
        <v>20716.611888259653</v>
      </c>
      <c r="I154" s="24"/>
      <c r="J154" s="9">
        <v>53.893380550925023</v>
      </c>
      <c r="K154" s="9">
        <v>47.704618365749887</v>
      </c>
      <c r="L154" s="22">
        <v>149.68036753113452</v>
      </c>
      <c r="M154" s="22">
        <v>217.76931461014385</v>
      </c>
      <c r="N154" s="22">
        <v>85570.370909090867</v>
      </c>
    </row>
    <row r="155" spans="2:14" x14ac:dyDescent="0.35">
      <c r="B155" s="37">
        <v>151</v>
      </c>
      <c r="D155" s="9">
        <v>53.506841964019522</v>
      </c>
      <c r="E155" s="9">
        <v>57.462826122061855</v>
      </c>
      <c r="F155" s="9">
        <v>243.70975502741555</v>
      </c>
      <c r="G155" s="9">
        <v>261.72823443416411</v>
      </c>
      <c r="H155" s="9">
        <v>20764.843504299402</v>
      </c>
      <c r="I155" s="24"/>
      <c r="J155" s="9">
        <v>54.014217727048155</v>
      </c>
      <c r="K155" s="9">
        <v>47.811579393475803</v>
      </c>
      <c r="L155" s="22">
        <v>149.68036753113452</v>
      </c>
      <c r="M155" s="22">
        <v>217.76931461014391</v>
      </c>
      <c r="N155" s="22">
        <v>85762.232727272771</v>
      </c>
    </row>
    <row r="156" spans="2:14" x14ac:dyDescent="0.35">
      <c r="B156" s="37">
        <v>152</v>
      </c>
      <c r="D156" s="9">
        <v>53.624135206588264</v>
      </c>
      <c r="E156" s="9">
        <v>57.588899110882437</v>
      </c>
      <c r="F156" s="9">
        <v>243.69880776530462</v>
      </c>
      <c r="G156" s="9">
        <v>261.71696755147303</v>
      </c>
      <c r="H156" s="9">
        <v>20810.928131953304</v>
      </c>
      <c r="I156" s="24"/>
      <c r="J156" s="9">
        <v>54.135054903171401</v>
      </c>
      <c r="K156" s="9">
        <v>47.918540421201691</v>
      </c>
      <c r="L156" s="22">
        <v>149.68036753113438</v>
      </c>
      <c r="M156" s="22">
        <v>217.76931461014385</v>
      </c>
      <c r="N156" s="22">
        <v>85954.094545454544</v>
      </c>
    </row>
    <row r="157" spans="2:14" x14ac:dyDescent="0.35">
      <c r="B157" s="37">
        <v>153</v>
      </c>
      <c r="D157" s="9">
        <v>53.741466376058192</v>
      </c>
      <c r="E157" s="9">
        <v>57.715018548070752</v>
      </c>
      <c r="F157" s="9">
        <v>243.68808124375383</v>
      </c>
      <c r="G157" s="9">
        <v>261.70596147321982</v>
      </c>
      <c r="H157" s="9">
        <v>20857.057488531944</v>
      </c>
      <c r="I157" s="24"/>
      <c r="J157" s="9">
        <v>54.255892079294554</v>
      </c>
      <c r="K157" s="9">
        <v>48.025501448927571</v>
      </c>
      <c r="L157" s="22">
        <v>149.68036753113446</v>
      </c>
      <c r="M157" s="22">
        <v>217.76931461014379</v>
      </c>
      <c r="N157" s="22">
        <v>86145.956363636302</v>
      </c>
    </row>
    <row r="158" spans="2:14" x14ac:dyDescent="0.35">
      <c r="B158" s="37">
        <v>154</v>
      </c>
      <c r="D158" s="9">
        <v>53.859944447488068</v>
      </c>
      <c r="E158" s="9">
        <v>57.842540531212904</v>
      </c>
      <c r="F158" s="9">
        <v>243.68259141029904</v>
      </c>
      <c r="G158" s="9">
        <v>261.70134995485665</v>
      </c>
      <c r="H158" s="9">
        <v>20904.528712851701</v>
      </c>
      <c r="I158" s="24"/>
      <c r="J158" s="9">
        <v>54.376729255417686</v>
      </c>
      <c r="K158" s="9">
        <v>48.132462476653473</v>
      </c>
      <c r="L158" s="22">
        <v>149.68036753113446</v>
      </c>
      <c r="M158" s="22">
        <v>217.76931461014382</v>
      </c>
      <c r="N158" s="22">
        <v>86337.818181818177</v>
      </c>
    </row>
    <row r="159" spans="2:14" x14ac:dyDescent="0.35">
      <c r="B159" s="37">
        <v>155</v>
      </c>
      <c r="D159" s="9">
        <v>53.978073778144243</v>
      </c>
      <c r="E159" s="9">
        <v>57.969636133553564</v>
      </c>
      <c r="F159" s="9">
        <v>243.67555158645499</v>
      </c>
      <c r="G159" s="9">
        <v>261.6948340574038</v>
      </c>
      <c r="H159" s="9">
        <v>20951.59240696863</v>
      </c>
      <c r="I159" s="24"/>
      <c r="J159" s="9">
        <v>54.497566431540818</v>
      </c>
      <c r="K159" s="9">
        <v>48.239423504379353</v>
      </c>
      <c r="L159" s="22">
        <v>149.68036753113444</v>
      </c>
      <c r="M159" s="22">
        <v>217.76931461014368</v>
      </c>
      <c r="N159" s="22">
        <v>86529.679999999949</v>
      </c>
    </row>
    <row r="160" spans="2:14" x14ac:dyDescent="0.35">
      <c r="B160" s="37">
        <v>156</v>
      </c>
      <c r="D160" s="9">
        <v>54.096181539868894</v>
      </c>
      <c r="E160" s="9">
        <v>58.096705432814645</v>
      </c>
      <c r="F160" s="9">
        <v>243.66844575813357</v>
      </c>
      <c r="G160" s="9">
        <v>261.68822851292822</v>
      </c>
      <c r="H160" s="9">
        <v>20998.631251682902</v>
      </c>
      <c r="I160" s="24"/>
      <c r="J160" s="9">
        <v>54.618403607663964</v>
      </c>
      <c r="K160" s="9">
        <v>48.346384532105276</v>
      </c>
      <c r="L160" s="22">
        <v>149.68036753113444</v>
      </c>
      <c r="M160" s="22">
        <v>217.76931461014379</v>
      </c>
      <c r="N160" s="22">
        <v>86721.541818181853</v>
      </c>
    </row>
    <row r="161" spans="2:14" x14ac:dyDescent="0.35">
      <c r="B161" s="37">
        <v>157</v>
      </c>
      <c r="D161" s="9">
        <v>54.213800358342041</v>
      </c>
      <c r="E161" s="9">
        <v>58.223176903419457</v>
      </c>
      <c r="F161" s="9">
        <v>243.65917378953537</v>
      </c>
      <c r="G161" s="9">
        <v>261.67896524350937</v>
      </c>
      <c r="H161" s="9">
        <v>21045.098560137081</v>
      </c>
      <c r="I161" s="24"/>
      <c r="J161" s="9">
        <v>54.739240783787103</v>
      </c>
      <c r="K161" s="9">
        <v>48.453345559831156</v>
      </c>
      <c r="L161" s="22">
        <v>149.68036753113441</v>
      </c>
      <c r="M161" s="22">
        <v>217.76931461014374</v>
      </c>
      <c r="N161" s="22">
        <v>86913.403636363626</v>
      </c>
    </row>
    <row r="162" spans="2:14" x14ac:dyDescent="0.35">
      <c r="B162" s="37">
        <v>158</v>
      </c>
      <c r="D162" s="9">
        <v>54.331584564066425</v>
      </c>
      <c r="E162" s="9">
        <v>58.349850687630159</v>
      </c>
      <c r="F162" s="9">
        <v>243.6506843478526</v>
      </c>
      <c r="G162" s="9">
        <v>261.6706500593923</v>
      </c>
      <c r="H162" s="9">
        <v>21091.759693931635</v>
      </c>
      <c r="I162" s="24"/>
      <c r="J162" s="9">
        <v>54.860077959910242</v>
      </c>
      <c r="K162" s="9">
        <v>48.560306587557044</v>
      </c>
      <c r="L162" s="22">
        <v>149.68036753113444</v>
      </c>
      <c r="M162" s="22">
        <v>217.76931461014371</v>
      </c>
      <c r="N162" s="22">
        <v>87105.265454545384</v>
      </c>
    </row>
    <row r="163" spans="2:14" x14ac:dyDescent="0.35">
      <c r="B163" s="37">
        <v>159</v>
      </c>
      <c r="D163" s="9">
        <v>54.44986980960865</v>
      </c>
      <c r="E163" s="9">
        <v>58.477137237552327</v>
      </c>
      <c r="F163" s="9">
        <v>243.64447420356981</v>
      </c>
      <c r="G163" s="9">
        <v>261.6651133417252</v>
      </c>
      <c r="H163" s="9">
        <v>21139.007273627885</v>
      </c>
      <c r="I163" s="24"/>
      <c r="J163" s="9">
        <v>54.980915136033374</v>
      </c>
      <c r="K163" s="9">
        <v>48.667267615282967</v>
      </c>
      <c r="L163" s="22">
        <v>149.68036753113441</v>
      </c>
      <c r="M163" s="22">
        <v>217.76931461014382</v>
      </c>
      <c r="N163" s="22">
        <v>87297.127272727259</v>
      </c>
    </row>
    <row r="164" spans="2:14" x14ac:dyDescent="0.35">
      <c r="B164" s="37">
        <v>160</v>
      </c>
      <c r="D164" s="9">
        <v>54.567228495696249</v>
      </c>
      <c r="E164" s="9">
        <v>58.603290819165558</v>
      </c>
      <c r="F164" s="9">
        <v>243.63415435348281</v>
      </c>
      <c r="G164" s="9">
        <v>261.65454238132548</v>
      </c>
      <c r="H164" s="9">
        <v>21185.171419370159</v>
      </c>
      <c r="I164" s="24"/>
      <c r="J164" s="9">
        <v>55.10175231215652</v>
      </c>
      <c r="K164" s="9">
        <v>48.77422864300884</v>
      </c>
      <c r="L164" s="22">
        <v>149.68036753113449</v>
      </c>
      <c r="M164" s="22">
        <v>217.76931461014379</v>
      </c>
      <c r="N164" s="22">
        <v>87488.989090909032</v>
      </c>
    </row>
    <row r="165" spans="2:14" x14ac:dyDescent="0.35">
      <c r="B165" s="37">
        <v>161</v>
      </c>
      <c r="D165" s="9">
        <v>54.685474857159662</v>
      </c>
      <c r="E165" s="9">
        <v>58.73052996354243</v>
      </c>
      <c r="F165" s="9">
        <v>243.62783432629379</v>
      </c>
      <c r="G165" s="9">
        <v>261.6488539457207</v>
      </c>
      <c r="H165" s="9">
        <v>21232.374270141703</v>
      </c>
      <c r="I165" s="24"/>
      <c r="J165" s="9">
        <v>55.222589488279674</v>
      </c>
      <c r="K165" s="9">
        <v>48.881189670734749</v>
      </c>
      <c r="L165" s="22">
        <v>149.68036753113446</v>
      </c>
      <c r="M165" s="22">
        <v>217.76931461014377</v>
      </c>
      <c r="N165" s="22">
        <v>87680.850909090936</v>
      </c>
    </row>
    <row r="166" spans="2:14" x14ac:dyDescent="0.35">
      <c r="B166" s="37">
        <v>162</v>
      </c>
      <c r="D166" s="9">
        <v>54.803601929424168</v>
      </c>
      <c r="E166" s="9">
        <v>58.857623307491437</v>
      </c>
      <c r="F166" s="9">
        <v>243.62101161562882</v>
      </c>
      <c r="G166" s="9">
        <v>261.6425422169936</v>
      </c>
      <c r="H166" s="9">
        <v>21279.437964258632</v>
      </c>
      <c r="I166" s="24"/>
      <c r="J166" s="9">
        <v>55.343426664402905</v>
      </c>
      <c r="K166" s="9">
        <v>48.98815069846065</v>
      </c>
      <c r="L166" s="22">
        <v>149.68036753113446</v>
      </c>
      <c r="M166" s="22">
        <v>217.76931461014385</v>
      </c>
      <c r="N166" s="22">
        <v>87872.712727272723</v>
      </c>
    </row>
    <row r="167" spans="2:14" x14ac:dyDescent="0.35">
      <c r="B167" s="37">
        <v>163</v>
      </c>
      <c r="D167" s="9">
        <v>54.920547541819474</v>
      </c>
      <c r="E167" s="9">
        <v>58.983271972940464</v>
      </c>
      <c r="F167" s="9">
        <v>243.60897807706948</v>
      </c>
      <c r="G167" s="9">
        <v>261.62984988502996</v>
      </c>
      <c r="H167" s="9">
        <v>21325.120031590213</v>
      </c>
      <c r="I167" s="24"/>
      <c r="J167" s="9">
        <v>55.464263840526051</v>
      </c>
      <c r="K167" s="9">
        <v>49.095111726186538</v>
      </c>
      <c r="L167" s="22">
        <v>149.68036753113458</v>
      </c>
      <c r="M167" s="22">
        <v>217.76931461014394</v>
      </c>
      <c r="N167" s="22">
        <v>88064.574545454612</v>
      </c>
    </row>
    <row r="168" spans="2:14" x14ac:dyDescent="0.35">
      <c r="B168" s="37">
        <v>164</v>
      </c>
      <c r="D168" s="9">
        <v>55.040216240844117</v>
      </c>
      <c r="E168" s="9">
        <v>59.112250642796965</v>
      </c>
      <c r="F168" s="9">
        <v>243.60904929172167</v>
      </c>
      <c r="G168" s="9">
        <v>261.63195140028552</v>
      </c>
      <c r="H168" s="9">
        <v>21373.987792336848</v>
      </c>
      <c r="I168" s="24"/>
      <c r="J168" s="9">
        <v>55.585101016649197</v>
      </c>
      <c r="K168" s="9">
        <v>49.202072753912432</v>
      </c>
      <c r="L168" s="22">
        <v>149.68036753113452</v>
      </c>
      <c r="M168" s="22">
        <v>217.76931461014382</v>
      </c>
      <c r="N168" s="22">
        <v>88256.436363636327</v>
      </c>
    </row>
    <row r="169" spans="2:14" x14ac:dyDescent="0.35">
      <c r="B169" s="37">
        <v>165</v>
      </c>
      <c r="D169" s="9">
        <v>55.157105988530084</v>
      </c>
      <c r="E169" s="9">
        <v>59.237831134751772</v>
      </c>
      <c r="F169" s="9">
        <v>243.59684718612561</v>
      </c>
      <c r="G169" s="9">
        <v>261.61903602357944</v>
      </c>
      <c r="H169" s="9">
        <v>21419.60525122163</v>
      </c>
      <c r="I169" s="24"/>
      <c r="J169" s="9">
        <v>55.705938192772329</v>
      </c>
      <c r="K169" s="9">
        <v>49.309033781638348</v>
      </c>
      <c r="L169" s="22">
        <v>149.68036753113444</v>
      </c>
      <c r="M169" s="22">
        <v>217.76931461014394</v>
      </c>
      <c r="N169" s="22">
        <v>88448.298181818114</v>
      </c>
    </row>
    <row r="170" spans="2:14" x14ac:dyDescent="0.35">
      <c r="B170" s="37">
        <v>166</v>
      </c>
      <c r="D170" s="9">
        <v>55.274641218290832</v>
      </c>
      <c r="E170" s="9">
        <v>59.364201026881631</v>
      </c>
      <c r="F170" s="9">
        <v>243.58754245189837</v>
      </c>
      <c r="G170" s="9">
        <v>261.6096553327514</v>
      </c>
      <c r="H170" s="9">
        <v>21465.978131945893</v>
      </c>
      <c r="I170" s="24"/>
      <c r="J170" s="9">
        <v>55.826775368895468</v>
      </c>
      <c r="K170" s="9">
        <v>49.415994809364221</v>
      </c>
      <c r="L170" s="22">
        <v>149.68036753113446</v>
      </c>
      <c r="M170" s="22">
        <v>217.76931461014379</v>
      </c>
      <c r="N170" s="22">
        <v>88640.160000000018</v>
      </c>
    </row>
    <row r="171" spans="2:14" x14ac:dyDescent="0.35">
      <c r="B171" s="37">
        <v>167</v>
      </c>
      <c r="D171" s="9">
        <v>55.393527181604753</v>
      </c>
      <c r="E171" s="9">
        <v>59.492222744379688</v>
      </c>
      <c r="F171" s="9">
        <v>243.58421754668097</v>
      </c>
      <c r="G171" s="9">
        <v>261.60757880236451</v>
      </c>
      <c r="H171" s="9">
        <v>21513.931434676393</v>
      </c>
      <c r="I171" s="24"/>
      <c r="J171" s="9">
        <v>55.947612545018593</v>
      </c>
      <c r="K171" s="9">
        <v>49.522955837090123</v>
      </c>
      <c r="L171" s="22">
        <v>149.68036753113444</v>
      </c>
      <c r="M171" s="22">
        <v>217.76931461014377</v>
      </c>
      <c r="N171" s="22">
        <v>88832.021818181907</v>
      </c>
    </row>
    <row r="172" spans="2:14" x14ac:dyDescent="0.35">
      <c r="B172" s="37">
        <v>168</v>
      </c>
      <c r="D172" s="9">
        <v>55.511486628303274</v>
      </c>
      <c r="E172" s="9">
        <v>59.619111536408056</v>
      </c>
      <c r="F172" s="9">
        <v>243.57684154425357</v>
      </c>
      <c r="G172" s="9">
        <v>261.60054009990597</v>
      </c>
      <c r="H172" s="9">
        <v>21560.801303452878</v>
      </c>
      <c r="I172" s="24"/>
      <c r="J172" s="9">
        <v>56.068449721141732</v>
      </c>
      <c r="K172" s="9">
        <v>49.629916864816025</v>
      </c>
      <c r="L172" s="22">
        <v>149.68036753113449</v>
      </c>
      <c r="M172" s="22">
        <v>217.76931461014388</v>
      </c>
      <c r="N172" s="22">
        <v>89023.883636363695</v>
      </c>
    </row>
    <row r="173" spans="2:14" x14ac:dyDescent="0.35">
      <c r="B173" s="37">
        <v>169</v>
      </c>
      <c r="D173" s="9">
        <v>55.629080382107972</v>
      </c>
      <c r="E173" s="9">
        <v>59.745553208196306</v>
      </c>
      <c r="F173" s="9">
        <v>243.56789610673968</v>
      </c>
      <c r="G173" s="9">
        <v>261.59157398787499</v>
      </c>
      <c r="H173" s="9">
        <v>21607.243762504444</v>
      </c>
      <c r="I173" s="24"/>
      <c r="J173" s="9">
        <v>56.189286897264878</v>
      </c>
      <c r="K173" s="9">
        <v>49.736877892541898</v>
      </c>
      <c r="L173" s="22">
        <v>149.68036753113441</v>
      </c>
      <c r="M173" s="22">
        <v>217.76931461014368</v>
      </c>
      <c r="N173" s="22">
        <v>89215.745454545424</v>
      </c>
    </row>
    <row r="174" spans="2:14" x14ac:dyDescent="0.35">
      <c r="B174" s="37">
        <v>170</v>
      </c>
      <c r="D174" s="9">
        <v>55.747808168775101</v>
      </c>
      <c r="E174" s="9">
        <v>59.873381716352149</v>
      </c>
      <c r="F174" s="9">
        <v>243.56394368723917</v>
      </c>
      <c r="G174" s="9">
        <v>261.58870548912898</v>
      </c>
      <c r="H174" s="9">
        <v>21655.01317965558</v>
      </c>
      <c r="I174" s="24"/>
      <c r="J174" s="9">
        <v>56.310124073388018</v>
      </c>
      <c r="K174" s="9">
        <v>49.843838920267807</v>
      </c>
      <c r="L174" s="22">
        <v>149.68036753113446</v>
      </c>
      <c r="M174" s="22">
        <v>217.76931461014377</v>
      </c>
      <c r="N174" s="22">
        <v>89407.607272727197</v>
      </c>
    </row>
    <row r="175" spans="2:14" x14ac:dyDescent="0.35">
      <c r="B175" s="37">
        <v>171</v>
      </c>
      <c r="D175" s="9">
        <v>55.864730027785129</v>
      </c>
      <c r="E175" s="9">
        <v>59.999001894267892</v>
      </c>
      <c r="F175" s="9">
        <v>243.55213493473039</v>
      </c>
      <c r="G175" s="9">
        <v>261.57622167034458</v>
      </c>
      <c r="H175" s="9">
        <v>21700.670397584548</v>
      </c>
      <c r="I175" s="24"/>
      <c r="J175" s="9">
        <v>56.430961249511149</v>
      </c>
      <c r="K175" s="9">
        <v>49.950799947993694</v>
      </c>
      <c r="L175" s="22">
        <v>149.68036753113444</v>
      </c>
      <c r="M175" s="22">
        <v>217.76931461014374</v>
      </c>
      <c r="N175" s="22">
        <v>89599.4690909091</v>
      </c>
    </row>
    <row r="176" spans="2:14" x14ac:dyDescent="0.35">
      <c r="B176" s="37">
        <v>172</v>
      </c>
      <c r="D176" s="9">
        <v>55.983435924659787</v>
      </c>
      <c r="E176" s="9">
        <v>60.126803778483172</v>
      </c>
      <c r="F176" s="9">
        <v>243.54813785513716</v>
      </c>
      <c r="G176" s="9">
        <v>261.5732824104935</v>
      </c>
      <c r="H176" s="9">
        <v>21748.414965333079</v>
      </c>
      <c r="I176" s="24"/>
      <c r="J176" s="9">
        <v>56.551798425634416</v>
      </c>
      <c r="K176" s="9">
        <v>50.05776097571961</v>
      </c>
      <c r="L176" s="22">
        <v>149.68036753113446</v>
      </c>
      <c r="M176" s="22">
        <v>217.76931461014379</v>
      </c>
      <c r="N176" s="22">
        <v>89791.33090909099</v>
      </c>
    </row>
    <row r="177" spans="2:14" x14ac:dyDescent="0.35">
      <c r="B177" s="37">
        <v>173</v>
      </c>
      <c r="D177" s="9">
        <v>56.100760759446281</v>
      </c>
      <c r="E177" s="9">
        <v>60.252916880988067</v>
      </c>
      <c r="F177" s="9">
        <v>243.53816251295399</v>
      </c>
      <c r="G177" s="9">
        <v>261.56302454010455</v>
      </c>
      <c r="H177" s="9">
        <v>21794.544321911679</v>
      </c>
      <c r="I177" s="24"/>
      <c r="J177" s="9">
        <v>56.672635601757555</v>
      </c>
      <c r="K177" s="9">
        <v>50.164722003445497</v>
      </c>
      <c r="L177" s="22">
        <v>149.68036753113449</v>
      </c>
      <c r="M177" s="22">
        <v>217.76931461014382</v>
      </c>
      <c r="N177" s="22">
        <v>89983.192727272777</v>
      </c>
    </row>
    <row r="178" spans="2:14" x14ac:dyDescent="0.35">
      <c r="B178" s="37">
        <v>174</v>
      </c>
      <c r="D178" s="9">
        <v>56.219410778112021</v>
      </c>
      <c r="E178" s="9">
        <v>60.380650578209554</v>
      </c>
      <c r="F178" s="9">
        <v>243.5339701148317</v>
      </c>
      <c r="G178" s="9">
        <v>261.55983049101604</v>
      </c>
      <c r="H178" s="9">
        <v>21842.224281213417</v>
      </c>
      <c r="I178" s="24"/>
      <c r="J178" s="9">
        <v>56.79347277788068</v>
      </c>
      <c r="K178" s="9">
        <v>50.271683031171413</v>
      </c>
      <c r="L178" s="22">
        <v>149.68036753113449</v>
      </c>
      <c r="M178" s="22">
        <v>217.76931461014388</v>
      </c>
      <c r="N178" s="22">
        <v>90175.054545454535</v>
      </c>
    </row>
    <row r="179" spans="2:14" x14ac:dyDescent="0.35">
      <c r="B179" s="37">
        <v>175</v>
      </c>
      <c r="D179" s="9">
        <v>56.336751976224782</v>
      </c>
      <c r="E179" s="9">
        <v>60.506783831359122</v>
      </c>
      <c r="F179" s="9">
        <v>243.52413794387203</v>
      </c>
      <c r="G179" s="9">
        <v>261.54973184301338</v>
      </c>
      <c r="H179" s="9">
        <v>21888.373517314165</v>
      </c>
      <c r="I179" s="24"/>
      <c r="J179" s="9">
        <v>56.914309954003819</v>
      </c>
      <c r="K179" s="9">
        <v>50.378644058897279</v>
      </c>
      <c r="L179" s="22">
        <v>149.68036753113444</v>
      </c>
      <c r="M179" s="22">
        <v>217.76931461014371</v>
      </c>
      <c r="N179" s="22">
        <v>90366.916363636308</v>
      </c>
    </row>
    <row r="180" spans="2:14" x14ac:dyDescent="0.35">
      <c r="B180" s="37">
        <v>176</v>
      </c>
      <c r="D180" s="9">
        <v>56.454874555210822</v>
      </c>
      <c r="E180" s="9">
        <v>60.633872682029597</v>
      </c>
      <c r="F180" s="9">
        <v>243.51771791574299</v>
      </c>
      <c r="G180" s="9">
        <v>261.54379794930747</v>
      </c>
      <c r="H180" s="9">
        <v>21935.437211431035</v>
      </c>
      <c r="I180" s="24"/>
      <c r="J180" s="9">
        <v>57.035147130126951</v>
      </c>
      <c r="K180" s="9">
        <v>50.485605086623181</v>
      </c>
      <c r="L180" s="22">
        <v>149.68036753113444</v>
      </c>
      <c r="M180" s="22">
        <v>217.76931461014374</v>
      </c>
      <c r="N180" s="22">
        <v>90558.778181818183</v>
      </c>
    </row>
    <row r="181" spans="2:14" x14ac:dyDescent="0.35">
      <c r="B181" s="37">
        <v>177</v>
      </c>
      <c r="D181" s="9">
        <v>56.573069034311033</v>
      </c>
      <c r="E181" s="9">
        <v>60.761049528917617</v>
      </c>
      <c r="F181" s="9">
        <v>243.51163451857596</v>
      </c>
      <c r="G181" s="9">
        <v>261.53826791467208</v>
      </c>
      <c r="H181" s="9">
        <v>21982.58539351686</v>
      </c>
      <c r="I181" s="24"/>
      <c r="J181" s="9">
        <v>57.155984306250097</v>
      </c>
      <c r="K181" s="9">
        <v>50.592566114349076</v>
      </c>
      <c r="L181" s="22">
        <v>149.68036753113449</v>
      </c>
      <c r="M181" s="22">
        <v>217.76931461014377</v>
      </c>
      <c r="N181" s="22">
        <v>90750.640000000072</v>
      </c>
    </row>
    <row r="182" spans="2:14" x14ac:dyDescent="0.35">
      <c r="B182" s="37">
        <v>178</v>
      </c>
      <c r="D182" s="9">
        <v>56.690422034962964</v>
      </c>
      <c r="E182" s="9">
        <v>60.887197425095202</v>
      </c>
      <c r="F182" s="9">
        <v>243.50196239341918</v>
      </c>
      <c r="G182" s="9">
        <v>261.52834156892345</v>
      </c>
      <c r="H182" s="9">
        <v>22028.749539259134</v>
      </c>
      <c r="I182" s="24"/>
      <c r="J182" s="9">
        <v>57.276821482373229</v>
      </c>
      <c r="K182" s="9">
        <v>50.69952714207497</v>
      </c>
      <c r="L182" s="22">
        <v>149.68036753113446</v>
      </c>
      <c r="M182" s="22">
        <v>217.76931461014374</v>
      </c>
      <c r="N182" s="22">
        <v>90942.50181818186</v>
      </c>
    </row>
    <row r="183" spans="2:14" x14ac:dyDescent="0.35">
      <c r="B183" s="37">
        <v>179</v>
      </c>
      <c r="D183" s="9">
        <v>56.808768813040288</v>
      </c>
      <c r="E183" s="9">
        <v>61.014560656826177</v>
      </c>
      <c r="F183" s="9">
        <v>243.49659057158129</v>
      </c>
      <c r="G183" s="9">
        <v>261.52366625044289</v>
      </c>
      <c r="H183" s="9">
        <v>22076.07663704377</v>
      </c>
      <c r="I183" s="24"/>
      <c r="J183" s="9">
        <v>57.397658658496383</v>
      </c>
      <c r="K183" s="9">
        <v>50.806488169800851</v>
      </c>
      <c r="L183" s="22">
        <v>149.68036753113438</v>
      </c>
      <c r="M183" s="22">
        <v>217.76931461014362</v>
      </c>
      <c r="N183" s="22">
        <v>91134.363636363603</v>
      </c>
    </row>
    <row r="184" spans="2:14" x14ac:dyDescent="0.35">
      <c r="B184" s="37">
        <v>180</v>
      </c>
      <c r="D184" s="9">
        <v>56.92683488584894</v>
      </c>
      <c r="E184" s="9">
        <v>61.141580692534411</v>
      </c>
      <c r="F184" s="9">
        <v>243.49004067511402</v>
      </c>
      <c r="G184" s="9">
        <v>261.51754264255993</v>
      </c>
      <c r="H184" s="9">
        <v>22123.075722713846</v>
      </c>
      <c r="I184" s="24"/>
      <c r="J184" s="9">
        <v>57.518495834619507</v>
      </c>
      <c r="K184" s="9">
        <v>50.913449197526752</v>
      </c>
      <c r="L184" s="22">
        <v>149.68036753113446</v>
      </c>
      <c r="M184" s="22">
        <v>217.76931461014368</v>
      </c>
      <c r="N184" s="22">
        <v>91326.225454545391</v>
      </c>
    </row>
    <row r="185" spans="2:14" x14ac:dyDescent="0.35">
      <c r="B185" s="37">
        <v>181</v>
      </c>
      <c r="D185" s="9">
        <v>57.044501310115763</v>
      </c>
      <c r="E185" s="9">
        <v>61.26811207771776</v>
      </c>
      <c r="F185" s="9">
        <v>243.48181243028884</v>
      </c>
      <c r="G185" s="9">
        <v>261.50935901370434</v>
      </c>
      <c r="H185" s="9">
        <v>22169.607639614813</v>
      </c>
      <c r="I185" s="24"/>
      <c r="J185" s="9">
        <v>57.639333010742654</v>
      </c>
      <c r="K185" s="9">
        <v>51.020410225252654</v>
      </c>
      <c r="L185" s="22">
        <v>149.68036753113452</v>
      </c>
      <c r="M185" s="22">
        <v>217.76931461014377</v>
      </c>
      <c r="N185" s="22">
        <v>91518.087272727265</v>
      </c>
    </row>
    <row r="186" spans="2:14" x14ac:dyDescent="0.35">
      <c r="B186" s="37">
        <v>182</v>
      </c>
      <c r="D186" s="9">
        <v>57.162069712833528</v>
      </c>
      <c r="E186" s="9">
        <v>61.394523664271119</v>
      </c>
      <c r="F186" s="9">
        <v>243.47320110528503</v>
      </c>
      <c r="G186" s="9">
        <v>261.50069936180574</v>
      </c>
      <c r="H186" s="9">
        <v>22216.02524926377</v>
      </c>
      <c r="I186" s="24"/>
      <c r="J186" s="9">
        <v>57.760170186865793</v>
      </c>
      <c r="K186" s="9">
        <v>51.127371252978563</v>
      </c>
      <c r="L186" s="22">
        <v>149.68036753113449</v>
      </c>
      <c r="M186" s="22">
        <v>217.76931461014382</v>
      </c>
      <c r="N186" s="22">
        <v>91709.949090909155</v>
      </c>
    </row>
    <row r="187" spans="2:14" x14ac:dyDescent="0.35">
      <c r="B187" s="37">
        <v>183</v>
      </c>
      <c r="D187" s="9">
        <v>57.280738067240257</v>
      </c>
      <c r="E187" s="9">
        <v>61.522280431381652</v>
      </c>
      <c r="F187" s="9">
        <v>243.46930103281449</v>
      </c>
      <c r="G187" s="9">
        <v>261.49779349892651</v>
      </c>
      <c r="H187" s="9">
        <v>22263.730057968107</v>
      </c>
      <c r="I187" s="24"/>
      <c r="J187" s="9">
        <v>57.881007362989045</v>
      </c>
      <c r="K187" s="9">
        <v>51.234332280704464</v>
      </c>
      <c r="L187" s="22">
        <v>149.68036753113435</v>
      </c>
      <c r="M187" s="22">
        <v>217.76931461014371</v>
      </c>
      <c r="N187" s="22">
        <v>91901.810909090957</v>
      </c>
    </row>
    <row r="188" spans="2:14" x14ac:dyDescent="0.35">
      <c r="B188" s="37">
        <v>184</v>
      </c>
      <c r="D188" s="9">
        <v>57.398836849653371</v>
      </c>
      <c r="E188" s="9">
        <v>61.649340751331216</v>
      </c>
      <c r="F188" s="9">
        <v>243.46300131313598</v>
      </c>
      <c r="G188" s="9">
        <v>261.49194569237966</v>
      </c>
      <c r="H188" s="9">
        <v>22310.768902682375</v>
      </c>
      <c r="I188" s="24"/>
      <c r="J188" s="9">
        <v>58.001844539112184</v>
      </c>
      <c r="K188" s="9">
        <v>51.341293308430345</v>
      </c>
      <c r="L188" s="22">
        <v>149.68036753113452</v>
      </c>
      <c r="M188" s="22">
        <v>217.76931461014374</v>
      </c>
      <c r="N188" s="22">
        <v>92093.672727272686</v>
      </c>
    </row>
    <row r="189" spans="2:14" x14ac:dyDescent="0.35">
      <c r="B189" s="37">
        <v>185</v>
      </c>
      <c r="D189" s="9">
        <v>57.51650200985393</v>
      </c>
      <c r="E189" s="9">
        <v>61.775870872448266</v>
      </c>
      <c r="F189" s="9">
        <v>243.45489235883414</v>
      </c>
      <c r="G189" s="9">
        <v>261.48387798424335</v>
      </c>
      <c r="H189" s="9">
        <v>22357.300819583354</v>
      </c>
      <c r="I189" s="24"/>
      <c r="J189" s="9">
        <v>58.122681715235323</v>
      </c>
      <c r="K189" s="9">
        <v>51.448254336156261</v>
      </c>
      <c r="L189" s="22">
        <v>149.68036753113444</v>
      </c>
      <c r="M189" s="22">
        <v>217.76931461014377</v>
      </c>
      <c r="N189" s="22">
        <v>92285.534545454488</v>
      </c>
    </row>
    <row r="190" spans="2:14" x14ac:dyDescent="0.35">
      <c r="B190" s="37">
        <v>186</v>
      </c>
      <c r="D190" s="9">
        <v>57.634209337038953</v>
      </c>
      <c r="E190" s="9">
        <v>61.902452628845936</v>
      </c>
      <c r="F190" s="9">
        <v>243.44699516505753</v>
      </c>
      <c r="G190" s="9">
        <v>261.47606185958483</v>
      </c>
      <c r="H190" s="9">
        <v>22403.882435289575</v>
      </c>
      <c r="I190" s="24"/>
      <c r="J190" s="9">
        <v>58.243518891358455</v>
      </c>
      <c r="K190" s="9">
        <v>51.555215363882127</v>
      </c>
      <c r="L190" s="22">
        <v>149.68036753113441</v>
      </c>
      <c r="M190" s="22">
        <v>217.76931461014357</v>
      </c>
      <c r="N190" s="22">
        <v>92477.396363636348</v>
      </c>
    </row>
    <row r="191" spans="2:14" x14ac:dyDescent="0.35">
      <c r="B191" s="37">
        <v>187</v>
      </c>
      <c r="D191" s="9">
        <v>57.752744712482986</v>
      </c>
      <c r="E191" s="9">
        <v>62.03004706527593</v>
      </c>
      <c r="F191" s="9">
        <v>243.44262110751842</v>
      </c>
      <c r="G191" s="9">
        <v>261.47254680571996</v>
      </c>
      <c r="H191" s="9">
        <v>22451.433177697716</v>
      </c>
      <c r="I191" s="24"/>
      <c r="J191" s="9">
        <v>58.364356067481587</v>
      </c>
      <c r="K191" s="9">
        <v>51.662176391608043</v>
      </c>
      <c r="L191" s="22">
        <v>149.68036753113435</v>
      </c>
      <c r="M191" s="22">
        <v>217.76931461014371</v>
      </c>
      <c r="N191" s="22">
        <v>92669.258181818237</v>
      </c>
    </row>
    <row r="192" spans="2:14" x14ac:dyDescent="0.35">
      <c r="B192" s="37">
        <v>188</v>
      </c>
      <c r="D192" s="9">
        <v>57.870026608447553</v>
      </c>
      <c r="E192" s="9">
        <v>62.156108707492386</v>
      </c>
      <c r="F192" s="9">
        <v>243.43299230413456</v>
      </c>
      <c r="G192" s="9">
        <v>261.46259850582521</v>
      </c>
      <c r="H192" s="9">
        <v>22497.517805351614</v>
      </c>
      <c r="I192" s="24"/>
      <c r="J192" s="9">
        <v>58.485193243604741</v>
      </c>
      <c r="K192" s="9">
        <v>51.769137419333951</v>
      </c>
      <c r="L192" s="22">
        <v>149.68036753113438</v>
      </c>
      <c r="M192" s="22">
        <v>217.76931461014377</v>
      </c>
      <c r="N192" s="22">
        <v>92861.120000000039</v>
      </c>
    </row>
    <row r="193" spans="2:14" x14ac:dyDescent="0.35">
      <c r="B193" s="37">
        <v>189</v>
      </c>
      <c r="D193" s="9">
        <v>57.989054105549812</v>
      </c>
      <c r="E193" s="9">
        <v>62.284305097815064</v>
      </c>
      <c r="F193" s="9">
        <v>243.43073102044067</v>
      </c>
      <c r="G193" s="9">
        <v>261.46165263299611</v>
      </c>
      <c r="H193" s="9">
        <v>22545.645053900407</v>
      </c>
      <c r="I193" s="24"/>
      <c r="J193" s="9">
        <v>58.606030419727873</v>
      </c>
      <c r="K193" s="9">
        <v>51.876098447059832</v>
      </c>
      <c r="L193" s="22">
        <v>149.68036753113441</v>
      </c>
      <c r="M193" s="22">
        <v>217.76931461014371</v>
      </c>
      <c r="N193" s="22">
        <v>93052.981818181768</v>
      </c>
    </row>
    <row r="194" spans="2:14" x14ac:dyDescent="0.35">
      <c r="B194" s="37">
        <v>190</v>
      </c>
      <c r="D194" s="9">
        <v>58.106569010274242</v>
      </c>
      <c r="E194" s="9">
        <v>62.410651824419794</v>
      </c>
      <c r="F194" s="9">
        <v>243.42214243569396</v>
      </c>
      <c r="G194" s="9">
        <v>261.45296197444026</v>
      </c>
      <c r="H194" s="9">
        <v>22592.003024983085</v>
      </c>
      <c r="I194" s="24"/>
      <c r="J194" s="9">
        <v>58.726867595851004</v>
      </c>
      <c r="K194" s="9">
        <v>51.983059474785733</v>
      </c>
      <c r="L194" s="22">
        <v>149.68036753113441</v>
      </c>
      <c r="M194" s="22">
        <v>217.76931461014379</v>
      </c>
      <c r="N194" s="22">
        <v>93244.84363636357</v>
      </c>
    </row>
    <row r="195" spans="2:14" x14ac:dyDescent="0.35">
      <c r="B195" s="37">
        <v>191</v>
      </c>
      <c r="D195" s="9">
        <v>58.224274759682991</v>
      </c>
      <c r="E195" s="9">
        <v>62.537232003041133</v>
      </c>
      <c r="F195" s="9">
        <v>243.41438697413247</v>
      </c>
      <c r="G195" s="9">
        <v>261.44528298392902</v>
      </c>
      <c r="H195" s="9">
        <v>22638.584640689263</v>
      </c>
      <c r="I195" s="24"/>
      <c r="J195" s="9">
        <v>58.847704771974144</v>
      </c>
      <c r="K195" s="9">
        <v>52.090020502511635</v>
      </c>
      <c r="L195" s="22">
        <v>149.68036753113441</v>
      </c>
      <c r="M195" s="22">
        <v>217.76931461014382</v>
      </c>
      <c r="N195" s="22">
        <v>93436.705454545445</v>
      </c>
    </row>
    <row r="196" spans="2:14" x14ac:dyDescent="0.35">
      <c r="B196" s="37">
        <v>192</v>
      </c>
      <c r="D196" s="9">
        <v>58.342443213689521</v>
      </c>
      <c r="E196" s="9">
        <v>62.66437809068745</v>
      </c>
      <c r="F196" s="9">
        <v>243.40859373192541</v>
      </c>
      <c r="G196" s="9">
        <v>261.43999647517194</v>
      </c>
      <c r="H196" s="9">
        <v>22685.707973372428</v>
      </c>
      <c r="I196" s="24"/>
      <c r="J196" s="9">
        <v>58.968541948097375</v>
      </c>
      <c r="K196" s="9">
        <v>52.196981530237501</v>
      </c>
      <c r="L196" s="22">
        <v>149.68036753113444</v>
      </c>
      <c r="M196" s="22">
        <v>217.76931461014368</v>
      </c>
      <c r="N196" s="22">
        <v>93628.567272727334</v>
      </c>
    </row>
    <row r="197" spans="2:14" x14ac:dyDescent="0.35">
      <c r="B197" s="37">
        <v>193</v>
      </c>
      <c r="D197" s="9">
        <v>58.460105855637266</v>
      </c>
      <c r="E197" s="9">
        <v>62.790905693551736</v>
      </c>
      <c r="F197" s="9">
        <v>243.40071821756533</v>
      </c>
      <c r="G197" s="9">
        <v>261.43215650486445</v>
      </c>
      <c r="H197" s="9">
        <v>22732.239890273391</v>
      </c>
      <c r="I197" s="24"/>
      <c r="J197" s="9">
        <v>59.089379124220521</v>
      </c>
      <c r="K197" s="9">
        <v>52.303942557963403</v>
      </c>
      <c r="L197" s="22">
        <v>149.68036753113438</v>
      </c>
      <c r="M197" s="22">
        <v>217.76931461014365</v>
      </c>
      <c r="N197" s="22">
        <v>93820.429090909121</v>
      </c>
    </row>
    <row r="198" spans="2:14" x14ac:dyDescent="0.35">
      <c r="B198" s="37">
        <v>194</v>
      </c>
      <c r="D198" s="9">
        <v>58.577967832535407</v>
      </c>
      <c r="E198" s="9">
        <v>62.917677132357923</v>
      </c>
      <c r="F198" s="9">
        <v>243.39370309252627</v>
      </c>
      <c r="G198" s="9">
        <v>261.42536168212672</v>
      </c>
      <c r="H198" s="9">
        <v>22779.005391558945</v>
      </c>
      <c r="I198" s="24"/>
      <c r="J198" s="9">
        <v>59.21021630034366</v>
      </c>
      <c r="K198" s="9">
        <v>52.410903585689304</v>
      </c>
      <c r="L198" s="22">
        <v>149.68036753113449</v>
      </c>
      <c r="M198" s="22">
        <v>217.76931461014374</v>
      </c>
      <c r="N198" s="22">
        <v>94012.290909090851</v>
      </c>
    </row>
    <row r="199" spans="2:14" x14ac:dyDescent="0.35">
      <c r="B199" s="37">
        <v>195</v>
      </c>
      <c r="D199" s="10">
        <v>58.696865953769844</v>
      </c>
      <c r="E199" s="10">
        <v>63.045715741924532</v>
      </c>
      <c r="F199" s="10">
        <v>243.39101299352529</v>
      </c>
      <c r="G199" s="10">
        <v>261.42384895668056</v>
      </c>
      <c r="H199" s="10">
        <v>22826.983543692055</v>
      </c>
      <c r="J199" s="10">
        <v>59.33105347646682</v>
      </c>
      <c r="K199" s="10">
        <v>52.517864613415206</v>
      </c>
      <c r="L199" s="10">
        <v>149.68036753113452</v>
      </c>
      <c r="M199" s="10">
        <v>217.76931461014377</v>
      </c>
      <c r="N199" s="10">
        <v>94204.152727272638</v>
      </c>
    </row>
    <row r="200" spans="2:14" x14ac:dyDescent="0.35">
      <c r="B200" s="37">
        <v>196</v>
      </c>
      <c r="D200" s="10">
        <v>58.8142005729093</v>
      </c>
      <c r="E200" s="10">
        <v>63.171842416100766</v>
      </c>
      <c r="F200" s="10">
        <v>243.381863826889</v>
      </c>
      <c r="G200" s="10">
        <v>261.41443050899898</v>
      </c>
      <c r="H200" s="10">
        <v>22873.132779792752</v>
      </c>
      <c r="J200" s="10">
        <v>59.451890652589952</v>
      </c>
      <c r="K200" s="10">
        <v>52.624825641141115</v>
      </c>
      <c r="L200" s="10">
        <v>149.68036753113441</v>
      </c>
      <c r="M200" s="10">
        <v>217.76931461014377</v>
      </c>
      <c r="N200" s="10">
        <v>94396.014545454542</v>
      </c>
    </row>
    <row r="201" spans="2:14" x14ac:dyDescent="0.35">
      <c r="B201" s="37">
        <v>197</v>
      </c>
      <c r="D201" s="10">
        <v>58.93222301629104</v>
      </c>
      <c r="E201" s="10">
        <v>63.298810300915704</v>
      </c>
      <c r="F201" s="10">
        <v>243.37559232156357</v>
      </c>
      <c r="G201" s="10">
        <v>261.4085242631528</v>
      </c>
      <c r="H201" s="10">
        <v>22920.087136538183</v>
      </c>
      <c r="J201" s="10">
        <v>59.572727828713099</v>
      </c>
      <c r="K201" s="10">
        <v>52.731786668867009</v>
      </c>
      <c r="L201" s="10">
        <v>149.68036753113441</v>
      </c>
      <c r="M201" s="10">
        <v>217.76931461014374</v>
      </c>
      <c r="N201" s="10">
        <v>94587.876363636416</v>
      </c>
    </row>
    <row r="202" spans="2:14" x14ac:dyDescent="0.35">
      <c r="B202" s="37">
        <v>198</v>
      </c>
      <c r="D202" s="10">
        <v>59.049378612839121</v>
      </c>
      <c r="E202" s="10">
        <v>63.424718185657071</v>
      </c>
      <c r="F202" s="10">
        <v>243.36577358933181</v>
      </c>
      <c r="G202" s="10">
        <v>261.39827325095121</v>
      </c>
      <c r="H202" s="10">
        <v>22966.027637656953</v>
      </c>
      <c r="J202" s="10">
        <v>59.693565004836238</v>
      </c>
      <c r="K202" s="10">
        <v>52.838747696592876</v>
      </c>
      <c r="L202" s="10">
        <v>149.68036753113444</v>
      </c>
      <c r="M202" s="10">
        <v>217.76931461014365</v>
      </c>
      <c r="N202" s="10">
        <v>94779.738181818204</v>
      </c>
    </row>
    <row r="203" spans="2:14" x14ac:dyDescent="0.35">
      <c r="B203" s="37">
        <v>199</v>
      </c>
      <c r="D203" s="10">
        <v>59.168097047109356</v>
      </c>
      <c r="E203" s="10">
        <v>63.552537341415977</v>
      </c>
      <c r="F203" s="10">
        <v>243.36242258699232</v>
      </c>
      <c r="G203" s="10">
        <v>261.39592484515924</v>
      </c>
      <c r="H203" s="10">
        <v>23013.797054808085</v>
      </c>
      <c r="J203" s="10">
        <v>59.814402180959377</v>
      </c>
      <c r="K203" s="10">
        <v>52.945708724318791</v>
      </c>
      <c r="L203" s="10">
        <v>149.68036753113441</v>
      </c>
      <c r="M203" s="10">
        <v>217.76931461014377</v>
      </c>
      <c r="N203" s="10">
        <v>94971.599999999933</v>
      </c>
    </row>
    <row r="204" spans="2:14" x14ac:dyDescent="0.35">
      <c r="B204" s="37">
        <v>200</v>
      </c>
      <c r="D204" s="10">
        <v>59.286135533307345</v>
      </c>
      <c r="E204" s="10">
        <v>63.679525056365506</v>
      </c>
      <c r="F204" s="10">
        <v>243.35629406237067</v>
      </c>
      <c r="G204" s="10">
        <v>261.39017303063667</v>
      </c>
      <c r="H204" s="10">
        <v>23060.771291075558</v>
      </c>
      <c r="J204" s="10">
        <v>59.935239357082509</v>
      </c>
      <c r="K204" s="10">
        <v>53.0526697520447</v>
      </c>
      <c r="L204" s="10">
        <v>149.68036753113444</v>
      </c>
      <c r="M204" s="10">
        <v>217.76931461014371</v>
      </c>
      <c r="N204" s="10">
        <v>95163.461818181735</v>
      </c>
    </row>
    <row r="205" spans="2:14" x14ac:dyDescent="0.35">
      <c r="B205" s="37">
        <v>201</v>
      </c>
      <c r="D205" s="10">
        <v>59.403451609119429</v>
      </c>
      <c r="E205" s="10">
        <v>63.805629399895992</v>
      </c>
      <c r="F205" s="10">
        <v>243.34723083361868</v>
      </c>
      <c r="G205" s="10">
        <v>261.38082561648946</v>
      </c>
      <c r="H205" s="10">
        <v>23106.900647654205</v>
      </c>
      <c r="J205" s="10">
        <v>60.056076533205655</v>
      </c>
      <c r="K205" s="10">
        <v>53.159630779770588</v>
      </c>
      <c r="L205" s="10">
        <v>149.68036753113435</v>
      </c>
      <c r="M205" s="10">
        <v>217.76931461014368</v>
      </c>
      <c r="N205" s="10">
        <v>95355.323636363624</v>
      </c>
    </row>
    <row r="206" spans="2:14" x14ac:dyDescent="0.35">
      <c r="B206" s="37">
        <v>202</v>
      </c>
      <c r="D206" s="10">
        <v>59.522504640415754</v>
      </c>
      <c r="E206" s="10">
        <v>63.933857952219952</v>
      </c>
      <c r="F206" s="10">
        <v>243.34530518241647</v>
      </c>
      <c r="G206" s="10">
        <v>261.38020012532121</v>
      </c>
      <c r="H206" s="10">
        <v>23155.062685366644</v>
      </c>
      <c r="J206" s="10">
        <v>60.176913709328787</v>
      </c>
      <c r="K206" s="10">
        <v>53.266591807496496</v>
      </c>
      <c r="L206" s="10">
        <v>149.68036753113432</v>
      </c>
      <c r="M206" s="10">
        <v>217.76931461014377</v>
      </c>
      <c r="N206" s="10">
        <v>95547.185454545499</v>
      </c>
    </row>
    <row r="207" spans="2:14" x14ac:dyDescent="0.35">
      <c r="B207" s="37">
        <v>203</v>
      </c>
      <c r="D207" s="10">
        <v>59.639416574126294</v>
      </c>
      <c r="E207" s="10">
        <v>64.059468204836151</v>
      </c>
      <c r="F207" s="10">
        <v>243.33465136174155</v>
      </c>
      <c r="G207" s="10">
        <v>261.3688942222978</v>
      </c>
      <c r="H207" s="10">
        <v>23200.719903295558</v>
      </c>
      <c r="J207" s="10">
        <v>60.297750885452032</v>
      </c>
      <c r="K207" s="10">
        <v>53.373552835222384</v>
      </c>
      <c r="L207" s="10">
        <v>149.68036753113441</v>
      </c>
      <c r="M207" s="10">
        <v>217.76931461014377</v>
      </c>
      <c r="N207" s="10">
        <v>95739.047272727286</v>
      </c>
    </row>
    <row r="208" spans="2:14" x14ac:dyDescent="0.35">
      <c r="B208" s="37">
        <v>204</v>
      </c>
      <c r="D208" s="10">
        <v>59.757351861145793</v>
      </c>
      <c r="E208" s="10">
        <v>64.186329996696642</v>
      </c>
      <c r="F208" s="10">
        <v>243.32820718715354</v>
      </c>
      <c r="G208" s="10">
        <v>261.36272973257792</v>
      </c>
      <c r="H208" s="10">
        <v>23247.574862430512</v>
      </c>
      <c r="J208" s="10">
        <v>60.418588061575157</v>
      </c>
      <c r="K208" s="10">
        <v>53.480513862948271</v>
      </c>
      <c r="L208" s="10">
        <v>149.68036753113432</v>
      </c>
      <c r="M208" s="10">
        <v>217.76931461014368</v>
      </c>
      <c r="N208" s="10">
        <v>95930.909090909016</v>
      </c>
    </row>
    <row r="209" spans="2:14" x14ac:dyDescent="0.35">
      <c r="B209" s="37">
        <v>205</v>
      </c>
      <c r="D209" s="10">
        <v>59.875592653790122</v>
      </c>
      <c r="E209" s="10">
        <v>64.313565465913697</v>
      </c>
      <c r="F209" s="10">
        <v>243.32303025461678</v>
      </c>
      <c r="G209" s="10">
        <v>261.35810840536567</v>
      </c>
      <c r="H209" s="10">
        <v>23294.787652963132</v>
      </c>
      <c r="J209" s="10">
        <v>60.539425237698303</v>
      </c>
      <c r="K209" s="10">
        <v>53.587474890674173</v>
      </c>
      <c r="L209" s="10">
        <v>149.68036753113441</v>
      </c>
      <c r="M209" s="10">
        <v>217.76931461014368</v>
      </c>
      <c r="N209" s="10">
        <v>96122.770909090817</v>
      </c>
    </row>
    <row r="210" spans="2:14" x14ac:dyDescent="0.35">
      <c r="B210" s="37">
        <v>206</v>
      </c>
      <c r="D210" s="10">
        <v>59.993128048041029</v>
      </c>
      <c r="E210" s="10">
        <v>64.439938363022563</v>
      </c>
      <c r="F210" s="10">
        <v>243.31501305265544</v>
      </c>
      <c r="G210" s="10">
        <v>261.35000714341191</v>
      </c>
      <c r="H210" s="10">
        <v>23341.175443328924</v>
      </c>
      <c r="J210" s="10">
        <v>60.660262413821442</v>
      </c>
      <c r="K210" s="10">
        <v>53.694435918400067</v>
      </c>
      <c r="L210" s="10">
        <v>149.68036753113441</v>
      </c>
      <c r="M210" s="10">
        <v>217.76931461014368</v>
      </c>
      <c r="N210" s="10">
        <v>96314.632727272707</v>
      </c>
    </row>
    <row r="211" spans="2:14" x14ac:dyDescent="0.35">
      <c r="B211" s="37">
        <v>207</v>
      </c>
      <c r="D211" s="10">
        <v>60.111397941118895</v>
      </c>
      <c r="E211" s="10">
        <v>64.567209560480308</v>
      </c>
      <c r="F211" s="10">
        <v>243.3100007236458</v>
      </c>
      <c r="G211" s="10">
        <v>261.34557410014935</v>
      </c>
      <c r="H211" s="10">
        <v>23388.423023025171</v>
      </c>
      <c r="J211" s="10">
        <v>60.781099589944596</v>
      </c>
      <c r="K211" s="10">
        <v>53.801396946125983</v>
      </c>
      <c r="L211" s="10">
        <v>149.68036753113441</v>
      </c>
      <c r="M211" s="10">
        <v>217.76931461014377</v>
      </c>
      <c r="N211" s="10">
        <v>96506.49454545461</v>
      </c>
    </row>
    <row r="212" spans="2:14" x14ac:dyDescent="0.35">
      <c r="B212" s="37">
        <v>208</v>
      </c>
      <c r="D212" s="10">
        <v>60.229879886468403</v>
      </c>
      <c r="E212" s="10">
        <v>64.694740151690155</v>
      </c>
      <c r="F212" s="10">
        <v>243.30586489556029</v>
      </c>
      <c r="G212" s="10">
        <v>261.34220650067874</v>
      </c>
      <c r="H212" s="10">
        <v>23435.919096747588</v>
      </c>
      <c r="J212" s="10">
        <v>60.901936766067713</v>
      </c>
      <c r="K212" s="10">
        <v>53.908357973851864</v>
      </c>
      <c r="L212" s="10">
        <v>149.68036753113438</v>
      </c>
      <c r="M212" s="10">
        <v>217.76931461014368</v>
      </c>
      <c r="N212" s="10">
        <v>96698.356363636398</v>
      </c>
    </row>
    <row r="213" spans="2:14" x14ac:dyDescent="0.35">
      <c r="B213" s="37">
        <v>209</v>
      </c>
      <c r="D213" s="10">
        <v>60.3469343892911</v>
      </c>
      <c r="E213" s="10">
        <v>64.82052516562517</v>
      </c>
      <c r="F213" s="10">
        <v>243.2959905391908</v>
      </c>
      <c r="G213" s="10">
        <v>261.33181473158476</v>
      </c>
      <c r="H213" s="10">
        <v>23481.745290614286</v>
      </c>
      <c r="J213" s="10">
        <v>61.022773942190874</v>
      </c>
      <c r="K213" s="10">
        <v>54.015319001577765</v>
      </c>
      <c r="L213" s="10">
        <v>149.68036753113444</v>
      </c>
      <c r="M213" s="10">
        <v>217.76931461014374</v>
      </c>
      <c r="N213" s="10">
        <v>96890.218181818098</v>
      </c>
    </row>
    <row r="214" spans="2:14" x14ac:dyDescent="0.35">
      <c r="B214" s="37">
        <v>210</v>
      </c>
      <c r="D214" s="10">
        <v>60.465806458992674</v>
      </c>
      <c r="E214" s="10">
        <v>64.948532989510923</v>
      </c>
      <c r="F214" s="10">
        <v>243.29346847167278</v>
      </c>
      <c r="G214" s="10">
        <v>261.33040785425453</v>
      </c>
      <c r="H214" s="10">
        <v>23529.698593344798</v>
      </c>
      <c r="J214" s="10">
        <v>61.143611118314013</v>
      </c>
      <c r="K214" s="10">
        <v>54.122280029303653</v>
      </c>
      <c r="L214" s="10">
        <v>149.68036753113438</v>
      </c>
      <c r="M214" s="10">
        <v>217.76931461014371</v>
      </c>
      <c r="N214" s="10">
        <v>97082.0799999999</v>
      </c>
    </row>
    <row r="215" spans="2:14" x14ac:dyDescent="0.35">
      <c r="B215" s="37">
        <v>211</v>
      </c>
      <c r="D215" s="10">
        <v>60.583161906416656</v>
      </c>
      <c r="E215" s="10">
        <v>65.074686172949313</v>
      </c>
      <c r="F215" s="10">
        <v>243.28486602645421</v>
      </c>
      <c r="G215" s="10">
        <v>261.32155881455759</v>
      </c>
      <c r="H215" s="10">
        <v>23575.877648728609</v>
      </c>
      <c r="J215" s="10">
        <v>61.264448294437138</v>
      </c>
      <c r="K215" s="10">
        <v>54.229241057029569</v>
      </c>
      <c r="L215" s="10">
        <v>149.68036753113444</v>
      </c>
      <c r="M215" s="10">
        <v>217.76931461014382</v>
      </c>
      <c r="N215" s="10">
        <v>97273.941818181789</v>
      </c>
    </row>
    <row r="216" spans="2:14" x14ac:dyDescent="0.35">
      <c r="B216" s="37">
        <v>212</v>
      </c>
      <c r="D216" s="10">
        <v>60.702033334254459</v>
      </c>
      <c r="E216" s="10">
        <v>65.202693354971274</v>
      </c>
      <c r="F216" s="10">
        <v>243.28237321451337</v>
      </c>
      <c r="G216" s="10">
        <v>261.32017509245787</v>
      </c>
      <c r="H216" s="10">
        <v>23623.830951459113</v>
      </c>
      <c r="J216" s="10">
        <v>61.385285470560405</v>
      </c>
      <c r="K216" s="10">
        <v>54.33620208475547</v>
      </c>
      <c r="L216" s="10">
        <v>149.68036753113449</v>
      </c>
      <c r="M216" s="10">
        <v>217.76931461014388</v>
      </c>
      <c r="N216" s="10">
        <v>97465.803636363693</v>
      </c>
    </row>
    <row r="217" spans="2:14" x14ac:dyDescent="0.35">
      <c r="B217" s="37">
        <v>213</v>
      </c>
      <c r="D217" s="10">
        <v>60.818542953386618</v>
      </c>
      <c r="E217" s="10">
        <v>65.327812291026049</v>
      </c>
      <c r="F217" s="10">
        <v>243.27044310748818</v>
      </c>
      <c r="G217" s="10">
        <v>261.30724400058602</v>
      </c>
      <c r="H217" s="10">
        <v>23669.021000618919</v>
      </c>
      <c r="J217" s="10">
        <v>61.506122646683536</v>
      </c>
      <c r="K217" s="10">
        <v>54.443163112481372</v>
      </c>
      <c r="L217" s="10">
        <v>149.68036753113441</v>
      </c>
      <c r="M217" s="10">
        <v>217.76931461014385</v>
      </c>
      <c r="N217" s="10">
        <v>97657.66545454548</v>
      </c>
    </row>
    <row r="218" spans="2:14" x14ac:dyDescent="0.35">
      <c r="B218" s="37">
        <v>214</v>
      </c>
      <c r="D218" s="10">
        <v>60.937201383532845</v>
      </c>
      <c r="E218" s="10">
        <v>65.455559133876079</v>
      </c>
      <c r="F218" s="10">
        <v>243.26713804435045</v>
      </c>
      <c r="G218" s="10">
        <v>261.30485447422802</v>
      </c>
      <c r="H218" s="10">
        <v>23716.725809323259</v>
      </c>
      <c r="J218" s="10">
        <v>61.626959822806676</v>
      </c>
      <c r="K218" s="10">
        <v>54.550124140207238</v>
      </c>
      <c r="L218" s="10">
        <v>149.68036753113441</v>
      </c>
      <c r="M218" s="10">
        <v>217.76931461014371</v>
      </c>
      <c r="N218" s="10">
        <v>97849.52727272718</v>
      </c>
    </row>
    <row r="219" spans="2:14" x14ac:dyDescent="0.35">
      <c r="B219" s="37">
        <v>215</v>
      </c>
      <c r="D219" s="10">
        <v>61.055303105842121</v>
      </c>
      <c r="E219" s="10">
        <v>65.582625234210653</v>
      </c>
      <c r="F219" s="10">
        <v>243.26162783511279</v>
      </c>
      <c r="G219" s="10">
        <v>261.299762029151</v>
      </c>
      <c r="H219" s="10">
        <v>23763.779563679123</v>
      </c>
      <c r="J219" s="10">
        <v>61.747796998929807</v>
      </c>
      <c r="K219" s="10">
        <v>54.657085167933147</v>
      </c>
      <c r="L219" s="10">
        <v>149.68036753113435</v>
      </c>
      <c r="M219" s="10">
        <v>217.76931461014368</v>
      </c>
      <c r="N219" s="10">
        <v>98041.38909090907</v>
      </c>
    </row>
    <row r="220" spans="2:14" x14ac:dyDescent="0.35">
      <c r="B220" s="37">
        <v>216</v>
      </c>
      <c r="D220" s="10">
        <v>61.173234625613304</v>
      </c>
      <c r="E220" s="10">
        <v>65.7094832588228</v>
      </c>
      <c r="F220" s="10">
        <v>243.25546233947344</v>
      </c>
      <c r="G220" s="10">
        <v>261.29386206300484</v>
      </c>
      <c r="H220" s="10">
        <v>23810.634522814071</v>
      </c>
      <c r="J220" s="10">
        <v>61.868634175052946</v>
      </c>
      <c r="K220" s="10">
        <v>54.76404619565902</v>
      </c>
      <c r="L220" s="10">
        <v>149.68036753113441</v>
      </c>
      <c r="M220" s="10">
        <v>217.76931461014365</v>
      </c>
      <c r="N220" s="10">
        <v>98233.250909090872</v>
      </c>
    </row>
    <row r="221" spans="2:14" x14ac:dyDescent="0.35">
      <c r="B221" s="37">
        <v>217</v>
      </c>
      <c r="D221" s="10">
        <v>61.291594795617236</v>
      </c>
      <c r="E221" s="10">
        <v>65.836865563458062</v>
      </c>
      <c r="F221" s="10">
        <v>243.25102208650196</v>
      </c>
      <c r="G221" s="10">
        <v>261.29006583506242</v>
      </c>
      <c r="H221" s="10">
        <v>23857.991439881815</v>
      </c>
      <c r="J221" s="10">
        <v>61.989471351176086</v>
      </c>
      <c r="K221" s="10">
        <v>54.871007223384943</v>
      </c>
      <c r="L221" s="10">
        <v>149.68036753113438</v>
      </c>
      <c r="M221" s="10">
        <v>217.76931461014377</v>
      </c>
      <c r="N221" s="10">
        <v>98425.112727272775</v>
      </c>
    </row>
    <row r="222" spans="2:14" x14ac:dyDescent="0.35">
      <c r="B222" s="37">
        <v>218</v>
      </c>
      <c r="D222" s="10">
        <v>61.409168928431349</v>
      </c>
      <c r="E222" s="10">
        <v>65.963286667426161</v>
      </c>
      <c r="F222" s="10">
        <v>243.24348559484696</v>
      </c>
      <c r="G222" s="10">
        <v>261.2824770349273</v>
      </c>
      <c r="H222" s="10">
        <v>23904.428929052869</v>
      </c>
      <c r="J222" s="10">
        <v>62.110308527299232</v>
      </c>
      <c r="K222" s="10">
        <v>54.977968251110831</v>
      </c>
      <c r="L222" s="10">
        <v>149.68036753113438</v>
      </c>
      <c r="M222" s="10">
        <v>217.76931461014374</v>
      </c>
      <c r="N222" s="10">
        <v>98616.974545454577</v>
      </c>
    </row>
    <row r="223" spans="2:14" x14ac:dyDescent="0.35">
      <c r="B223" s="37">
        <v>219</v>
      </c>
      <c r="D223" s="10">
        <v>61.526674799955941</v>
      </c>
      <c r="E223" s="10">
        <v>66.08962436083101</v>
      </c>
      <c r="F223" s="10">
        <v>243.23570851120749</v>
      </c>
      <c r="G223" s="10">
        <v>261.27458795575609</v>
      </c>
      <c r="H223" s="10">
        <v>23950.786900135536</v>
      </c>
      <c r="J223" s="10">
        <v>62.231145703422364</v>
      </c>
      <c r="K223" s="10">
        <v>55.084929278836711</v>
      </c>
      <c r="L223" s="10">
        <v>149.68036753113444</v>
      </c>
      <c r="M223" s="10">
        <v>217.76931461014368</v>
      </c>
      <c r="N223" s="10">
        <v>98808.836363636263</v>
      </c>
    </row>
    <row r="224" spans="2:14" x14ac:dyDescent="0.35">
      <c r="B224" s="37">
        <v>220</v>
      </c>
      <c r="D224" s="10">
        <v>61.645747534594946</v>
      </c>
      <c r="E224" s="10">
        <v>66.217878297475295</v>
      </c>
      <c r="F224" s="10">
        <v>243.23414390542163</v>
      </c>
      <c r="G224" s="10">
        <v>261.27429032928887</v>
      </c>
      <c r="H224" s="10">
        <v>23998.978757131139</v>
      </c>
      <c r="J224" s="10">
        <v>62.351982879545503</v>
      </c>
      <c r="K224" s="10">
        <v>55.19189030656262</v>
      </c>
      <c r="L224" s="10">
        <v>149.68036753113444</v>
      </c>
      <c r="M224" s="10">
        <v>217.76931461014371</v>
      </c>
      <c r="N224" s="10">
        <v>99000.698181818152</v>
      </c>
    </row>
    <row r="225" spans="2:14" x14ac:dyDescent="0.35">
      <c r="B225" s="37">
        <v>221</v>
      </c>
      <c r="D225" s="10">
        <v>61.763252782593668</v>
      </c>
      <c r="E225" s="10">
        <v>66.344215367354366</v>
      </c>
      <c r="F225" s="10">
        <v>243.22641252077148</v>
      </c>
      <c r="G225" s="10">
        <v>261.26644514834766</v>
      </c>
      <c r="H225" s="10">
        <v>24045.33672821381</v>
      </c>
      <c r="J225" s="10">
        <v>62.472820055668649</v>
      </c>
      <c r="K225" s="10">
        <v>55.298851334288507</v>
      </c>
      <c r="L225" s="10">
        <v>149.68036753113432</v>
      </c>
      <c r="M225" s="10">
        <v>217.76931461014365</v>
      </c>
      <c r="N225" s="10">
        <v>99192.559999999954</v>
      </c>
    </row>
    <row r="226" spans="2:14" x14ac:dyDescent="0.35">
      <c r="B226" s="37">
        <v>222</v>
      </c>
      <c r="D226" s="10">
        <v>61.881666585506331</v>
      </c>
      <c r="E226" s="10">
        <v>66.471663613683219</v>
      </c>
      <c r="F226" s="10">
        <v>243.22228200913605</v>
      </c>
      <c r="G226" s="10">
        <v>261.26299767192029</v>
      </c>
      <c r="H226" s="10">
        <v>24092.758253728352</v>
      </c>
      <c r="J226" s="10">
        <v>62.593657231791788</v>
      </c>
      <c r="K226" s="10">
        <v>55.405812362014416</v>
      </c>
      <c r="L226" s="10">
        <v>149.68036753113441</v>
      </c>
      <c r="M226" s="10">
        <v>217.76931461014374</v>
      </c>
      <c r="N226" s="10">
        <v>99384.421818181858</v>
      </c>
    </row>
    <row r="227" spans="2:14" x14ac:dyDescent="0.35">
      <c r="B227" s="37">
        <v>223</v>
      </c>
      <c r="D227" s="10">
        <v>61.999540702705865</v>
      </c>
      <c r="E227" s="10">
        <v>66.598451926938836</v>
      </c>
      <c r="F227" s="10">
        <v>243.21605029856576</v>
      </c>
      <c r="G227" s="10">
        <v>261.25697464984677</v>
      </c>
      <c r="H227" s="10">
        <v>24139.548604416512</v>
      </c>
      <c r="J227" s="10">
        <v>62.714494407915026</v>
      </c>
      <c r="K227" s="10">
        <v>55.512773389740332</v>
      </c>
      <c r="L227" s="10">
        <v>149.68036753113438</v>
      </c>
      <c r="M227" s="10">
        <v>217.76931461014377</v>
      </c>
      <c r="N227" s="10">
        <v>99576.28363636366</v>
      </c>
    </row>
    <row r="228" spans="2:14" x14ac:dyDescent="0.35">
      <c r="B228" s="37">
        <v>224</v>
      </c>
      <c r="D228" s="10">
        <v>62.116760477243112</v>
      </c>
      <c r="E228" s="10">
        <v>66.724440085772699</v>
      </c>
      <c r="F228" s="10">
        <v>243.20728059218825</v>
      </c>
      <c r="G228" s="10">
        <v>261.24784192894862</v>
      </c>
      <c r="H228" s="10">
        <v>24185.573593504112</v>
      </c>
      <c r="J228" s="10">
        <v>62.835331584038151</v>
      </c>
      <c r="K228" s="10">
        <v>55.619734417466198</v>
      </c>
      <c r="L228" s="10">
        <v>149.68036753113435</v>
      </c>
      <c r="M228" s="10">
        <v>217.76931461014365</v>
      </c>
      <c r="N228" s="10">
        <v>99768.145454545534</v>
      </c>
    </row>
    <row r="229" spans="2:14" x14ac:dyDescent="0.35">
      <c r="B229" s="37">
        <v>225</v>
      </c>
      <c r="D229" s="10">
        <v>62.234846323371961</v>
      </c>
      <c r="E229" s="10">
        <v>66.851487469437998</v>
      </c>
      <c r="F229" s="10">
        <v>243.20192899357764</v>
      </c>
      <c r="G229" s="10">
        <v>261.24288351542936</v>
      </c>
      <c r="H229" s="10">
        <v>24232.612438218435</v>
      </c>
      <c r="J229" s="10">
        <v>62.956168760161304</v>
      </c>
      <c r="K229" s="10">
        <v>55.726695445192092</v>
      </c>
      <c r="L229" s="10">
        <v>149.68036753113438</v>
      </c>
      <c r="M229" s="10">
        <v>217.76931461014371</v>
      </c>
      <c r="N229" s="10">
        <v>99960.007272727235</v>
      </c>
    </row>
    <row r="230" spans="2:14" x14ac:dyDescent="0.35">
      <c r="B230" s="37">
        <v>226</v>
      </c>
      <c r="D230" s="10">
        <v>62.353046522212722</v>
      </c>
      <c r="E230" s="10">
        <v>66.978674770214582</v>
      </c>
      <c r="F230" s="10">
        <v>243.19704391172971</v>
      </c>
      <c r="G230" s="10">
        <v>261.23848982164037</v>
      </c>
      <c r="H230" s="10">
        <v>24279.785469706818</v>
      </c>
      <c r="J230" s="10">
        <v>63.077005936284436</v>
      </c>
      <c r="K230" s="10">
        <v>55.833656472917994</v>
      </c>
      <c r="L230" s="10">
        <v>149.68036753113438</v>
      </c>
      <c r="M230" s="10">
        <v>217.76931461014371</v>
      </c>
      <c r="N230" s="10">
        <v>100151.86909090904</v>
      </c>
    </row>
    <row r="231" spans="2:14" x14ac:dyDescent="0.35">
      <c r="B231" s="37">
        <v>227</v>
      </c>
      <c r="D231" s="10">
        <v>62.471310109097736</v>
      </c>
      <c r="E231" s="10">
        <v>67.105939661479596</v>
      </c>
      <c r="F231" s="10">
        <v>243.19242427203039</v>
      </c>
      <c r="G231" s="10">
        <v>261.23441497909579</v>
      </c>
      <c r="H231" s="10">
        <v>24327.033049403068</v>
      </c>
      <c r="J231" s="10">
        <v>63.197843112407575</v>
      </c>
      <c r="K231" s="10">
        <v>55.940617500643889</v>
      </c>
      <c r="L231" s="10">
        <v>149.68036753113444</v>
      </c>
      <c r="M231" s="10">
        <v>217.76931461014374</v>
      </c>
      <c r="N231" s="10">
        <v>100343.73090909094</v>
      </c>
    </row>
    <row r="232" spans="2:14" x14ac:dyDescent="0.35">
      <c r="B232" s="37">
        <v>228</v>
      </c>
      <c r="D232" s="10">
        <v>62.58900430302419</v>
      </c>
      <c r="E232" s="10">
        <v>67.232508284618618</v>
      </c>
      <c r="F232" s="10">
        <v>243.18560992428576</v>
      </c>
      <c r="G232" s="10">
        <v>261.22765038370443</v>
      </c>
      <c r="H232" s="10">
        <v>24373.614665109293</v>
      </c>
      <c r="J232" s="10">
        <v>63.318680288530722</v>
      </c>
      <c r="K232" s="10">
        <v>56.047578528369797</v>
      </c>
      <c r="L232" s="10">
        <v>149.68036753113432</v>
      </c>
      <c r="M232" s="10">
        <v>217.76931461014371</v>
      </c>
      <c r="N232" s="10">
        <v>100535.59272727274</v>
      </c>
    </row>
    <row r="233" spans="2:14" x14ac:dyDescent="0.35">
      <c r="B233" s="37">
        <v>229</v>
      </c>
      <c r="D233" s="10">
        <v>62.706341456314412</v>
      </c>
      <c r="E233" s="10">
        <v>67.358640333434437</v>
      </c>
      <c r="F233" s="10">
        <v>243.17743691959276</v>
      </c>
      <c r="G233" s="10">
        <v>261.21921850734668</v>
      </c>
      <c r="H233" s="10">
        <v>24419.778810851574</v>
      </c>
      <c r="J233" s="10">
        <v>63.439517464653875</v>
      </c>
      <c r="K233" s="10">
        <v>56.154539556095706</v>
      </c>
      <c r="L233" s="10">
        <v>149.68036753113441</v>
      </c>
      <c r="M233" s="10">
        <v>217.76931461014385</v>
      </c>
      <c r="N233" s="10">
        <v>100727.45454545463</v>
      </c>
    </row>
    <row r="234" spans="2:14" x14ac:dyDescent="0.35">
      <c r="B234" s="37">
        <v>230</v>
      </c>
      <c r="D234" s="10">
        <v>62.82535578775294</v>
      </c>
      <c r="E234" s="10">
        <v>67.48682355809342</v>
      </c>
      <c r="F234" s="10">
        <v>243.17578678254418</v>
      </c>
      <c r="G234" s="10">
        <v>261.21875810201561</v>
      </c>
      <c r="H234" s="10">
        <v>24467.906059400324</v>
      </c>
      <c r="J234" s="10">
        <v>63.560354640777007</v>
      </c>
      <c r="K234" s="10">
        <v>56.261500583821572</v>
      </c>
      <c r="L234" s="10">
        <v>149.68036753113432</v>
      </c>
      <c r="M234" s="10">
        <v>217.76931461014365</v>
      </c>
      <c r="N234" s="10">
        <v>100919.31636363632</v>
      </c>
    </row>
    <row r="235" spans="2:14" x14ac:dyDescent="0.35">
      <c r="B235" s="37">
        <v>231</v>
      </c>
      <c r="D235" s="10">
        <v>62.942267647754754</v>
      </c>
      <c r="E235" s="10">
        <v>67.612435630660116</v>
      </c>
      <c r="F235" s="10">
        <v>243.16602039130012</v>
      </c>
      <c r="G235" s="10">
        <v>261.20836626478047</v>
      </c>
      <c r="H235" s="10">
        <v>24513.573217090325</v>
      </c>
      <c r="J235" s="10">
        <v>63.681191816900153</v>
      </c>
      <c r="K235" s="10">
        <v>56.368461611547488</v>
      </c>
      <c r="L235" s="10">
        <v>149.68036753113435</v>
      </c>
      <c r="M235" s="10">
        <v>217.76931461014371</v>
      </c>
      <c r="N235" s="10">
        <v>101111.17818181812</v>
      </c>
    </row>
    <row r="236" spans="2:14" x14ac:dyDescent="0.35">
      <c r="B236" s="37">
        <v>232</v>
      </c>
      <c r="D236" s="10">
        <v>63.061132706882525</v>
      </c>
      <c r="E236" s="10">
        <v>67.740436443972001</v>
      </c>
      <c r="F236" s="10">
        <v>243.1638225327288</v>
      </c>
      <c r="G236" s="10">
        <v>261.20722477847022</v>
      </c>
      <c r="H236" s="10">
        <v>24561.526519820825</v>
      </c>
      <c r="J236" s="10">
        <v>63.802028993023278</v>
      </c>
      <c r="K236" s="10">
        <v>56.475422639273368</v>
      </c>
      <c r="L236" s="10">
        <v>149.68036753113438</v>
      </c>
      <c r="M236" s="10">
        <v>217.76931461014371</v>
      </c>
      <c r="N236" s="10">
        <v>101303.04000000002</v>
      </c>
    </row>
    <row r="237" spans="2:14" x14ac:dyDescent="0.35">
      <c r="B237" s="37">
        <v>233</v>
      </c>
      <c r="D237" s="10">
        <v>63.179237282980857</v>
      </c>
      <c r="E237" s="10">
        <v>67.867507291754904</v>
      </c>
      <c r="F237" s="10">
        <v>243.1587061032707</v>
      </c>
      <c r="G237" s="10">
        <v>261.20250843805064</v>
      </c>
      <c r="H237" s="10">
        <v>24608.590213937761</v>
      </c>
      <c r="J237" s="10">
        <v>63.922866169146538</v>
      </c>
      <c r="K237" s="10">
        <v>56.58238366699927</v>
      </c>
      <c r="L237" s="10">
        <v>149.68036753113444</v>
      </c>
      <c r="M237" s="10">
        <v>217.76931461014374</v>
      </c>
      <c r="N237" s="10">
        <v>101494.90181818182</v>
      </c>
    </row>
    <row r="238" spans="2:14" x14ac:dyDescent="0.35">
      <c r="B238" s="37">
        <v>234</v>
      </c>
      <c r="D238" s="10">
        <v>63.295519722829205</v>
      </c>
      <c r="E238" s="10">
        <v>67.992349813386269</v>
      </c>
      <c r="F238" s="10">
        <v>243.14660933478575</v>
      </c>
      <c r="G238" s="10">
        <v>261.18924989041176</v>
      </c>
      <c r="H238" s="10">
        <v>24653.521829310375</v>
      </c>
      <c r="J238" s="10">
        <v>64.043703345269662</v>
      </c>
      <c r="K238" s="10">
        <v>56.689344694725172</v>
      </c>
      <c r="L238" s="10">
        <v>149.68036753113435</v>
      </c>
      <c r="M238" s="10">
        <v>217.76931461014371</v>
      </c>
      <c r="N238" s="10">
        <v>101686.76363636373</v>
      </c>
    </row>
    <row r="239" spans="2:14" x14ac:dyDescent="0.35">
      <c r="B239" s="37">
        <v>235</v>
      </c>
      <c r="D239" s="10">
        <v>63.414205475969453</v>
      </c>
      <c r="E239" s="10">
        <v>68.120131553867182</v>
      </c>
      <c r="F239" s="10">
        <v>243.14377295123714</v>
      </c>
      <c r="G239" s="10">
        <v>261.1873108812876</v>
      </c>
      <c r="H239" s="10">
        <v>24701.266397058909</v>
      </c>
      <c r="J239" s="10">
        <v>64.164540521392794</v>
      </c>
      <c r="K239" s="10">
        <v>56.796305722451059</v>
      </c>
      <c r="L239" s="10">
        <v>149.68036753113441</v>
      </c>
      <c r="M239" s="10">
        <v>217.76931461014374</v>
      </c>
      <c r="N239" s="10">
        <v>101878.6254545454</v>
      </c>
    </row>
    <row r="240" spans="2:14" x14ac:dyDescent="0.35">
      <c r="B240" s="37">
        <v>236</v>
      </c>
      <c r="D240" s="10">
        <v>63.532487479899757</v>
      </c>
      <c r="E240" s="10">
        <v>68.247419596325443</v>
      </c>
      <c r="F240" s="10">
        <v>243.13940207891983</v>
      </c>
      <c r="G240" s="10">
        <v>261.18348977488995</v>
      </c>
      <c r="H240" s="10">
        <v>24748.538826157765</v>
      </c>
      <c r="J240" s="10">
        <v>64.285377697515941</v>
      </c>
      <c r="K240" s="10">
        <v>56.903266750176932</v>
      </c>
      <c r="L240" s="10">
        <v>149.68036753113435</v>
      </c>
      <c r="M240" s="10">
        <v>217.76931461014357</v>
      </c>
      <c r="N240" s="10">
        <v>102070.4872727272</v>
      </c>
    </row>
    <row r="241" spans="2:14" x14ac:dyDescent="0.35">
      <c r="B241" s="37">
        <v>237</v>
      </c>
      <c r="D241" s="10">
        <v>63.650582318946931</v>
      </c>
      <c r="E241" s="10">
        <v>68.374478813397886</v>
      </c>
      <c r="F241" s="10">
        <v>243.13433266979817</v>
      </c>
      <c r="G241" s="10">
        <v>261.17880893278505</v>
      </c>
      <c r="H241" s="10">
        <v>24795.592580513614</v>
      </c>
      <c r="J241" s="10">
        <v>64.406214873639072</v>
      </c>
      <c r="K241" s="10">
        <v>57.010227777902841</v>
      </c>
      <c r="L241" s="10">
        <v>149.68036753113438</v>
      </c>
      <c r="M241" s="10">
        <v>217.7693146101436</v>
      </c>
      <c r="N241" s="10">
        <v>102262.34909090911</v>
      </c>
    </row>
    <row r="242" spans="2:14" x14ac:dyDescent="0.35">
      <c r="B242" s="37">
        <v>238</v>
      </c>
      <c r="D242" s="10">
        <v>63.767462329268092</v>
      </c>
      <c r="E242" s="10">
        <v>68.500052408476776</v>
      </c>
      <c r="F242" s="10">
        <v>243.12465049933229</v>
      </c>
      <c r="G242" s="10">
        <v>261.16848142713303</v>
      </c>
      <c r="H242" s="10">
        <v>24841.224949039984</v>
      </c>
      <c r="J242" s="10">
        <v>64.527052049762233</v>
      </c>
      <c r="K242" s="10">
        <v>57.11718880562875</v>
      </c>
      <c r="L242" s="10">
        <v>149.68036753113435</v>
      </c>
      <c r="M242" s="10">
        <v>217.76931461014362</v>
      </c>
      <c r="N242" s="10">
        <v>102454.21090909101</v>
      </c>
    </row>
    <row r="243" spans="2:14" x14ac:dyDescent="0.35">
      <c r="B243" s="37">
        <v>239</v>
      </c>
      <c r="D243" s="10">
        <v>63.886346406945322</v>
      </c>
      <c r="E243" s="10">
        <v>68.628076974486135</v>
      </c>
      <c r="F243" s="10">
        <v>243.12263110071456</v>
      </c>
      <c r="G243" s="10">
        <v>261.16751981931372</v>
      </c>
      <c r="H243" s="10">
        <v>24889.203101173043</v>
      </c>
      <c r="J243" s="10">
        <v>64.647889225885351</v>
      </c>
      <c r="K243" s="10">
        <v>57.224149833354659</v>
      </c>
      <c r="L243" s="10">
        <v>149.68036753113429</v>
      </c>
      <c r="M243" s="10">
        <v>217.76931461014374</v>
      </c>
      <c r="N243" s="10">
        <v>102646.07272727281</v>
      </c>
    </row>
    <row r="244" spans="2:14" x14ac:dyDescent="0.35">
      <c r="B244" s="37">
        <v>240</v>
      </c>
      <c r="D244" s="10">
        <v>64.004194014970594</v>
      </c>
      <c r="E244" s="10">
        <v>68.754834044419468</v>
      </c>
      <c r="F244" s="10">
        <v>243.11668225980222</v>
      </c>
      <c r="G244" s="10">
        <v>261.16174728007371</v>
      </c>
      <c r="H244" s="10">
        <v>24935.968602458594</v>
      </c>
      <c r="J244" s="10">
        <v>64.768726402008497</v>
      </c>
      <c r="K244" s="10">
        <v>57.331110861080539</v>
      </c>
      <c r="L244" s="10">
        <v>149.68036753113441</v>
      </c>
      <c r="M244" s="10">
        <v>217.76931461014377</v>
      </c>
      <c r="N244" s="10">
        <v>102837.93454545448</v>
      </c>
    </row>
    <row r="245" spans="2:14" x14ac:dyDescent="0.35">
      <c r="B245" s="37">
        <v>241</v>
      </c>
      <c r="D245" s="10">
        <v>64.122296102830205</v>
      </c>
      <c r="E245" s="10">
        <v>68.881902403963579</v>
      </c>
      <c r="F245" s="10">
        <v>243.11172040340207</v>
      </c>
      <c r="G245" s="10">
        <v>261.15717645593941</v>
      </c>
      <c r="H245" s="10">
        <v>24983.032296575519</v>
      </c>
      <c r="J245" s="10">
        <v>64.889563578131643</v>
      </c>
      <c r="K245" s="10">
        <v>57.438071888806448</v>
      </c>
      <c r="L245" s="10">
        <v>149.68036753113427</v>
      </c>
      <c r="M245" s="10">
        <v>217.76931461014368</v>
      </c>
      <c r="N245" s="10">
        <v>103029.79636363631</v>
      </c>
    </row>
    <row r="246" spans="2:14" x14ac:dyDescent="0.35">
      <c r="B246" s="37">
        <v>242</v>
      </c>
      <c r="D246" s="10">
        <v>64.240703622861972</v>
      </c>
      <c r="E246" s="10">
        <v>69.009344367411572</v>
      </c>
      <c r="F246" s="10">
        <v>243.10793284827335</v>
      </c>
      <c r="G246" s="10">
        <v>261.15403646365985</v>
      </c>
      <c r="H246" s="10">
        <v>25030.453822090072</v>
      </c>
      <c r="J246" s="10">
        <v>65.010400754254775</v>
      </c>
      <c r="K246" s="10">
        <v>57.545032916532328</v>
      </c>
      <c r="L246" s="10">
        <v>149.68036753113435</v>
      </c>
      <c r="M246" s="10">
        <v>217.7693146101436</v>
      </c>
      <c r="N246" s="10">
        <v>103221.65818181819</v>
      </c>
    </row>
    <row r="247" spans="2:14" x14ac:dyDescent="0.35">
      <c r="B247" s="37">
        <v>243</v>
      </c>
      <c r="D247" s="10">
        <v>64.358405921519065</v>
      </c>
      <c r="E247" s="10">
        <v>69.135923935770052</v>
      </c>
      <c r="F247" s="10">
        <v>243.10149550909767</v>
      </c>
      <c r="G247" s="10">
        <v>261.14765059103598</v>
      </c>
      <c r="H247" s="10">
        <v>25077.050347437827</v>
      </c>
      <c r="J247" s="10">
        <v>65.13123793037802</v>
      </c>
      <c r="K247" s="10">
        <v>57.65199394425823</v>
      </c>
      <c r="L247" s="10">
        <v>149.68036753113429</v>
      </c>
      <c r="M247" s="10">
        <v>217.76931461014368</v>
      </c>
      <c r="N247" s="10">
        <v>103413.52000000009</v>
      </c>
    </row>
    <row r="248" spans="2:14" x14ac:dyDescent="0.35">
      <c r="B248" s="37">
        <v>244</v>
      </c>
      <c r="D248" s="10">
        <v>64.475547390262676</v>
      </c>
      <c r="E248" s="10">
        <v>69.261817692706956</v>
      </c>
      <c r="F248" s="10">
        <v>243.09296750784011</v>
      </c>
      <c r="G248" s="10">
        <v>261.13870264636097</v>
      </c>
      <c r="H248" s="10">
        <v>25122.990848556543</v>
      </c>
      <c r="J248" s="10">
        <v>65.252075106501167</v>
      </c>
      <c r="K248" s="10">
        <v>57.758954971984132</v>
      </c>
      <c r="L248" s="10">
        <v>149.68036753113435</v>
      </c>
      <c r="M248" s="10">
        <v>217.76931461014368</v>
      </c>
      <c r="N248" s="10">
        <v>103605.38181818189</v>
      </c>
    </row>
    <row r="249" spans="2:14" x14ac:dyDescent="0.35">
      <c r="B249" s="37">
        <v>245</v>
      </c>
      <c r="D249" s="10">
        <v>64.594646132913354</v>
      </c>
      <c r="E249" s="10">
        <v>69.39010521199981</v>
      </c>
      <c r="F249" s="10">
        <v>243.091836927282</v>
      </c>
      <c r="G249" s="10">
        <v>261.13879633079131</v>
      </c>
      <c r="H249" s="10">
        <v>25171.22246459634</v>
      </c>
      <c r="J249" s="10">
        <v>65.372912282624299</v>
      </c>
      <c r="K249" s="10">
        <v>57.86591599971004</v>
      </c>
      <c r="L249" s="10">
        <v>149.68036753113435</v>
      </c>
      <c r="M249" s="10">
        <v>217.76931461014368</v>
      </c>
      <c r="N249" s="10">
        <v>103797.24363636359</v>
      </c>
    </row>
    <row r="250" spans="2:14" x14ac:dyDescent="0.35">
      <c r="B250" s="37">
        <v>246</v>
      </c>
      <c r="D250" s="10">
        <v>64.711455777147265</v>
      </c>
      <c r="E250" s="10">
        <v>69.515593291717664</v>
      </c>
      <c r="F250" s="10">
        <v>243.08211174934092</v>
      </c>
      <c r="G250" s="10">
        <v>261.12837385473478</v>
      </c>
      <c r="H250" s="10">
        <v>25216.775315034327</v>
      </c>
      <c r="J250" s="10">
        <v>65.493749458747445</v>
      </c>
      <c r="K250" s="10">
        <v>57.972877027435906</v>
      </c>
      <c r="L250" s="10">
        <v>149.68036753113432</v>
      </c>
      <c r="M250" s="10">
        <v>217.76931461014357</v>
      </c>
      <c r="N250" s="10">
        <v>103989.1054545454</v>
      </c>
    </row>
    <row r="251" spans="2:14" x14ac:dyDescent="0.35">
      <c r="B251" s="37">
        <v>247</v>
      </c>
      <c r="D251" s="10">
        <v>64.829972141766305</v>
      </c>
      <c r="E251" s="10">
        <v>69.643168717322666</v>
      </c>
      <c r="F251" s="10">
        <v>243.07882170915295</v>
      </c>
      <c r="G251" s="10">
        <v>261.12581623326463</v>
      </c>
      <c r="H251" s="10">
        <v>25264.32605744246</v>
      </c>
      <c r="J251" s="10">
        <v>65.614586634870577</v>
      </c>
      <c r="K251" s="10">
        <v>58.079838055161801</v>
      </c>
      <c r="L251" s="10">
        <v>149.68036753113432</v>
      </c>
      <c r="M251" s="10">
        <v>217.76931461014362</v>
      </c>
      <c r="N251" s="10">
        <v>104180.96727272727</v>
      </c>
    </row>
    <row r="252" spans="2:14" x14ac:dyDescent="0.35">
      <c r="B252" s="37">
        <v>248</v>
      </c>
      <c r="D252" s="10">
        <v>64.948250398019454</v>
      </c>
      <c r="E252" s="10">
        <v>69.770453012103815</v>
      </c>
      <c r="F252" s="10">
        <v>243.07465262278455</v>
      </c>
      <c r="G252" s="10">
        <v>261.12217843159345</v>
      </c>
      <c r="H252" s="10">
        <v>25311.598486541316</v>
      </c>
      <c r="J252" s="10">
        <v>65.735423810993723</v>
      </c>
      <c r="K252" s="10">
        <v>58.186799082887717</v>
      </c>
      <c r="L252" s="10">
        <v>149.68036753113435</v>
      </c>
      <c r="M252" s="10">
        <v>217.76931461014371</v>
      </c>
      <c r="N252" s="10">
        <v>104372.82909090917</v>
      </c>
    </row>
    <row r="253" spans="2:14" x14ac:dyDescent="0.35">
      <c r="B253" s="37">
        <v>249</v>
      </c>
      <c r="D253" s="10">
        <v>65.066876532962027</v>
      </c>
      <c r="E253" s="10">
        <v>69.898162825602128</v>
      </c>
      <c r="F253" s="10">
        <v>243.07179841408291</v>
      </c>
      <c r="G253" s="10">
        <v>261.12014359952343</v>
      </c>
      <c r="H253" s="10">
        <v>25359.278445843047</v>
      </c>
      <c r="J253" s="10">
        <v>65.856260987116855</v>
      </c>
      <c r="K253" s="10">
        <v>58.293760110613604</v>
      </c>
      <c r="L253" s="10">
        <v>149.68036753113435</v>
      </c>
      <c r="M253" s="10">
        <v>217.76931461014362</v>
      </c>
      <c r="N253" s="10">
        <v>104564.69090909098</v>
      </c>
    </row>
    <row r="254" spans="2:14" x14ac:dyDescent="0.35">
      <c r="B254" s="37">
        <v>250</v>
      </c>
      <c r="D254" s="10">
        <v>65.183383486470973</v>
      </c>
      <c r="E254" s="10">
        <v>70.023280989692907</v>
      </c>
      <c r="F254" s="10">
        <v>243.06105248587599</v>
      </c>
      <c r="G254" s="10">
        <v>261.10845226991836</v>
      </c>
      <c r="H254" s="10">
        <v>25404.478434763922</v>
      </c>
      <c r="J254" s="10">
        <v>65.977098163240001</v>
      </c>
      <c r="K254" s="10">
        <v>58.400721138339513</v>
      </c>
      <c r="L254" s="10">
        <v>149.68036753113441</v>
      </c>
      <c r="M254" s="10">
        <v>217.76931461014377</v>
      </c>
      <c r="N254" s="10">
        <v>104756.55272727268</v>
      </c>
    </row>
    <row r="255" spans="2:14" x14ac:dyDescent="0.35">
      <c r="B255" s="37">
        <v>251</v>
      </c>
      <c r="D255" s="10">
        <v>65.302263771012548</v>
      </c>
      <c r="E255" s="10">
        <v>70.151301762566646</v>
      </c>
      <c r="F255" s="10">
        <v>243.0591795371503</v>
      </c>
      <c r="G255" s="10">
        <v>261.10760738192567</v>
      </c>
      <c r="H255" s="10">
        <v>25452.456586896995</v>
      </c>
      <c r="J255" s="10">
        <v>66.097935339363133</v>
      </c>
      <c r="K255" s="10">
        <v>58.507682166065401</v>
      </c>
      <c r="L255" s="10">
        <v>149.68036753113429</v>
      </c>
      <c r="M255" s="10">
        <v>217.76931461014368</v>
      </c>
      <c r="N255" s="10">
        <v>104948.41454545448</v>
      </c>
    </row>
    <row r="256" spans="2:14" x14ac:dyDescent="0.35">
      <c r="B256" s="37">
        <v>252</v>
      </c>
      <c r="D256" s="10">
        <v>65.419942070284833</v>
      </c>
      <c r="E256" s="10">
        <v>70.277852597392339</v>
      </c>
      <c r="F256" s="10">
        <v>243.05284772236354</v>
      </c>
      <c r="G256" s="10">
        <v>261.10130435849743</v>
      </c>
      <c r="H256" s="10">
        <v>25499.028262842152</v>
      </c>
      <c r="J256" s="10">
        <v>66.218772515486265</v>
      </c>
      <c r="K256" s="10">
        <v>58.614643193791281</v>
      </c>
      <c r="L256" s="10">
        <v>149.68036753113427</v>
      </c>
      <c r="M256" s="10">
        <v>217.76931461014357</v>
      </c>
      <c r="N256" s="10">
        <v>105140.27636363635</v>
      </c>
    </row>
    <row r="257" spans="2:14" x14ac:dyDescent="0.35">
      <c r="B257" s="37">
        <v>253</v>
      </c>
      <c r="D257" s="10">
        <v>65.538040431707856</v>
      </c>
      <c r="E257" s="10">
        <v>70.40491723049989</v>
      </c>
      <c r="F257" s="10">
        <v>243.04809677653844</v>
      </c>
      <c r="G257" s="10">
        <v>261.09692971997822</v>
      </c>
      <c r="H257" s="10">
        <v>25546.091956959077</v>
      </c>
      <c r="J257" s="10">
        <v>66.339609691609525</v>
      </c>
      <c r="K257" s="10">
        <v>58.72160422151719</v>
      </c>
      <c r="L257" s="10">
        <v>149.68036753113429</v>
      </c>
      <c r="M257" s="10">
        <v>217.7693146101436</v>
      </c>
      <c r="N257" s="10">
        <v>105332.13818181826</v>
      </c>
    </row>
    <row r="258" spans="2:14" x14ac:dyDescent="0.35">
      <c r="B258" s="37">
        <v>254</v>
      </c>
      <c r="D258" s="10">
        <v>65.656389002715215</v>
      </c>
      <c r="E258" s="10">
        <v>70.53228793613853</v>
      </c>
      <c r="F258" s="10">
        <v>243.04428932307221</v>
      </c>
      <c r="G258" s="10">
        <v>261.09370399673003</v>
      </c>
      <c r="H258" s="10">
        <v>25593.448874026824</v>
      </c>
      <c r="J258" s="10">
        <v>66.460446867732657</v>
      </c>
      <c r="K258" s="10">
        <v>58.82856524924307</v>
      </c>
      <c r="L258" s="10">
        <v>149.68036753113438</v>
      </c>
      <c r="M258" s="10">
        <v>217.76931461014362</v>
      </c>
      <c r="N258" s="10">
        <v>105524.00000000007</v>
      </c>
    </row>
    <row r="259" spans="2:14" x14ac:dyDescent="0.35">
      <c r="B259" s="37">
        <v>255</v>
      </c>
      <c r="D259" s="10">
        <v>65.773943243499488</v>
      </c>
      <c r="E259" s="10">
        <v>70.658687254417586</v>
      </c>
      <c r="F259" s="10">
        <v>243.03756060528767</v>
      </c>
      <c r="G259" s="10">
        <v>261.08690066385486</v>
      </c>
      <c r="H259" s="10">
        <v>25639.876423436806</v>
      </c>
      <c r="J259" s="10">
        <v>66.581284043855803</v>
      </c>
      <c r="K259" s="10">
        <v>58.935526276968965</v>
      </c>
      <c r="L259" s="10">
        <v>149.68036753113435</v>
      </c>
      <c r="M259" s="10">
        <v>217.76931461014357</v>
      </c>
      <c r="N259" s="10">
        <v>105715.86181818174</v>
      </c>
    </row>
    <row r="260" spans="2:14" x14ac:dyDescent="0.35">
      <c r="B260" s="37">
        <v>256</v>
      </c>
      <c r="D260" s="10">
        <v>65.891272140549276</v>
      </c>
      <c r="E260" s="10">
        <v>70.784811046992999</v>
      </c>
      <c r="F260" s="10">
        <v>243.03002512051808</v>
      </c>
      <c r="G260" s="10">
        <v>261.07910574571025</v>
      </c>
      <c r="H260" s="10">
        <v>25686.04056917908</v>
      </c>
      <c r="J260" s="10">
        <v>66.702121219978949</v>
      </c>
      <c r="K260" s="10">
        <v>59.04248730469488</v>
      </c>
      <c r="L260" s="10">
        <v>149.68036753113427</v>
      </c>
      <c r="M260" s="10">
        <v>217.76931461014362</v>
      </c>
      <c r="N260" s="10">
        <v>105907.72363636356</v>
      </c>
    </row>
    <row r="261" spans="2:14" x14ac:dyDescent="0.35">
      <c r="B261" s="37">
        <v>257</v>
      </c>
      <c r="D261" s="10">
        <v>66.010142042944381</v>
      </c>
      <c r="E261" s="10">
        <v>70.912819544061065</v>
      </c>
      <c r="F261" s="10">
        <v>243.02819037673206</v>
      </c>
      <c r="G261" s="10">
        <v>261.07827789694909</v>
      </c>
      <c r="H261" s="10">
        <v>25734.008781551118</v>
      </c>
      <c r="J261" s="10">
        <v>66.822958396102081</v>
      </c>
      <c r="K261" s="10">
        <v>59.149448332420775</v>
      </c>
      <c r="L261" s="10">
        <v>149.68036753113446</v>
      </c>
      <c r="M261" s="10">
        <v>217.76931461014374</v>
      </c>
      <c r="N261" s="10">
        <v>106099.58545454545</v>
      </c>
    </row>
    <row r="262" spans="2:14" x14ac:dyDescent="0.35">
      <c r="B262" s="37">
        <v>258</v>
      </c>
      <c r="D262" s="10">
        <v>66.1271816023676</v>
      </c>
      <c r="E262" s="10">
        <v>71.038589614596603</v>
      </c>
      <c r="F262" s="10">
        <v>243.0196356840554</v>
      </c>
      <c r="G262" s="10">
        <v>261.06922674336812</v>
      </c>
      <c r="H262" s="10">
        <v>25779.834975417874</v>
      </c>
      <c r="J262" s="10">
        <v>66.943795572225227</v>
      </c>
      <c r="K262" s="10">
        <v>59.256409360146662</v>
      </c>
      <c r="L262" s="10">
        <v>149.68036753113429</v>
      </c>
      <c r="M262" s="10">
        <v>217.76931461014362</v>
      </c>
      <c r="N262" s="10">
        <v>106291.44727272734</v>
      </c>
    </row>
    <row r="263" spans="2:14" x14ac:dyDescent="0.35">
      <c r="B263" s="37">
        <v>259</v>
      </c>
      <c r="D263" s="10">
        <v>66.245859807726944</v>
      </c>
      <c r="E263" s="10">
        <v>71.166363807296591</v>
      </c>
      <c r="F263" s="10">
        <v>243.01712304791124</v>
      </c>
      <c r="G263" s="10">
        <v>261.06756015283776</v>
      </c>
      <c r="H263" s="10">
        <v>25827.579543166401</v>
      </c>
      <c r="J263" s="10">
        <v>67.064632748348345</v>
      </c>
      <c r="K263" s="10">
        <v>59.363370387872578</v>
      </c>
      <c r="L263" s="10">
        <v>149.68036753113432</v>
      </c>
      <c r="M263" s="10">
        <v>217.76931461014365</v>
      </c>
      <c r="N263" s="10">
        <v>106483.30909090916</v>
      </c>
    </row>
    <row r="264" spans="2:14" x14ac:dyDescent="0.35">
      <c r="B264" s="37">
        <v>260</v>
      </c>
      <c r="D264" s="10">
        <v>66.363735213631557</v>
      </c>
      <c r="E264" s="10">
        <v>71.293156249746147</v>
      </c>
      <c r="F264" s="10">
        <v>243.01167974744106</v>
      </c>
      <c r="G264" s="10">
        <v>261.06230457005529</v>
      </c>
      <c r="H264" s="10">
        <v>25874.384803496097</v>
      </c>
      <c r="J264" s="10">
        <v>67.185469924471491</v>
      </c>
      <c r="K264" s="10">
        <v>59.470331415598459</v>
      </c>
      <c r="L264" s="10">
        <v>149.68036753113427</v>
      </c>
      <c r="M264" s="10">
        <v>217.7693146101436</v>
      </c>
      <c r="N264" s="10">
        <v>106675.17090909083</v>
      </c>
    </row>
    <row r="265" spans="2:14" x14ac:dyDescent="0.35">
      <c r="B265" s="37">
        <v>261</v>
      </c>
      <c r="D265" s="10">
        <v>66.481831099761251</v>
      </c>
      <c r="E265" s="10">
        <v>71.420218407560284</v>
      </c>
      <c r="F265" s="10">
        <v>243.00706190021845</v>
      </c>
      <c r="G265" s="10">
        <v>261.05805373275064</v>
      </c>
      <c r="H265" s="10">
        <v>25921.448497613022</v>
      </c>
      <c r="J265" s="10">
        <v>67.306307100594637</v>
      </c>
      <c r="K265" s="10">
        <v>59.57729244332436</v>
      </c>
      <c r="L265" s="10">
        <v>149.68036753113441</v>
      </c>
      <c r="M265" s="10">
        <v>217.76931461014362</v>
      </c>
      <c r="N265" s="10">
        <v>106867.03272727264</v>
      </c>
    </row>
    <row r="266" spans="2:14" x14ac:dyDescent="0.35">
      <c r="B266" s="37">
        <v>262</v>
      </c>
      <c r="D266" s="10">
        <v>66.599451137820495</v>
      </c>
      <c r="E266" s="10">
        <v>71.546698672388089</v>
      </c>
      <c r="F266" s="10">
        <v>243.00072438251615</v>
      </c>
      <c r="G266" s="10">
        <v>261.05169498453733</v>
      </c>
      <c r="H266" s="10">
        <v>25967.955565111384</v>
      </c>
      <c r="J266" s="10">
        <v>67.427144276717783</v>
      </c>
      <c r="K266" s="10">
        <v>59.684253471050262</v>
      </c>
      <c r="L266" s="10">
        <v>149.68036753113435</v>
      </c>
      <c r="M266" s="10">
        <v>217.76931461014362</v>
      </c>
      <c r="N266" s="10">
        <v>107058.89454545455</v>
      </c>
    </row>
    <row r="267" spans="2:14" x14ac:dyDescent="0.35">
      <c r="B267" s="37">
        <v>263</v>
      </c>
      <c r="D267" s="10">
        <v>66.71809412229841</v>
      </c>
      <c r="E267" s="10">
        <v>71.674430069569823</v>
      </c>
      <c r="F267" s="10">
        <v>242.99813527630161</v>
      </c>
      <c r="G267" s="10">
        <v>261.0499158140093</v>
      </c>
      <c r="H267" s="10">
        <v>26015.660373815728</v>
      </c>
      <c r="J267" s="10">
        <v>67.547981452841015</v>
      </c>
      <c r="K267" s="10">
        <v>59.791214498776164</v>
      </c>
      <c r="L267" s="10">
        <v>149.68036753113429</v>
      </c>
      <c r="M267" s="10">
        <v>217.7693146101436</v>
      </c>
      <c r="N267" s="10">
        <v>107250.75636363642</v>
      </c>
    </row>
    <row r="268" spans="2:14" x14ac:dyDescent="0.35">
      <c r="B268" s="37">
        <v>264</v>
      </c>
      <c r="D268" s="10">
        <v>66.835811200959412</v>
      </c>
      <c r="E268" s="10">
        <v>71.801029152080318</v>
      </c>
      <c r="F268" s="10">
        <v>242.99218913948565</v>
      </c>
      <c r="G268" s="10">
        <v>261.04402628813421</v>
      </c>
      <c r="H268" s="10">
        <v>26062.281748566096</v>
      </c>
      <c r="J268" s="10">
        <v>67.668818628964146</v>
      </c>
      <c r="K268" s="10">
        <v>59.898175526502044</v>
      </c>
      <c r="L268" s="10">
        <v>149.68036753113432</v>
      </c>
      <c r="M268" s="10">
        <v>217.76931461014368</v>
      </c>
      <c r="N268" s="10">
        <v>107442.61818181824</v>
      </c>
    </row>
    <row r="269" spans="2:14" x14ac:dyDescent="0.35">
      <c r="B269" s="37">
        <v>265</v>
      </c>
      <c r="D269" s="10">
        <v>66.953740264861651</v>
      </c>
      <c r="E269" s="10">
        <v>71.927887561312303</v>
      </c>
      <c r="F269" s="10">
        <v>242.98703353316779</v>
      </c>
      <c r="G269" s="10">
        <v>261.03909890158889</v>
      </c>
      <c r="H269" s="10">
        <v>26109.151617342639</v>
      </c>
      <c r="J269" s="10">
        <v>67.789655805087293</v>
      </c>
      <c r="K269" s="10">
        <v>60.005136554227946</v>
      </c>
      <c r="L269" s="10">
        <v>149.68036753113424</v>
      </c>
      <c r="M269" s="10">
        <v>217.76931461014362</v>
      </c>
      <c r="N269" s="10">
        <v>107634.47999999991</v>
      </c>
    </row>
    <row r="270" spans="2:14" x14ac:dyDescent="0.35">
      <c r="B270" s="37">
        <v>266</v>
      </c>
      <c r="D270" s="10">
        <v>67.070959979031016</v>
      </c>
      <c r="E270" s="10">
        <v>72.053878500267118</v>
      </c>
      <c r="F270" s="10">
        <v>242.97932649854499</v>
      </c>
      <c r="G270" s="10">
        <v>261.03104644806712</v>
      </c>
      <c r="H270" s="10">
        <v>26155.191516071827</v>
      </c>
      <c r="J270" s="10">
        <v>67.910492981210439</v>
      </c>
      <c r="K270" s="10">
        <v>60.112097581953833</v>
      </c>
      <c r="L270" s="10">
        <v>149.68036753113435</v>
      </c>
      <c r="M270" s="10">
        <v>217.7693146101436</v>
      </c>
      <c r="N270" s="10">
        <v>107826.34181818173</v>
      </c>
    </row>
    <row r="271" spans="2:14" x14ac:dyDescent="0.35">
      <c r="B271" s="37">
        <v>267</v>
      </c>
      <c r="D271" s="10">
        <v>67.189635683056935</v>
      </c>
      <c r="E271" s="10">
        <v>72.181650191633707</v>
      </c>
      <c r="F271" s="10">
        <v>242.9769121175303</v>
      </c>
      <c r="G271" s="10">
        <v>261.02946230937124</v>
      </c>
      <c r="H271" s="10">
        <v>26202.936083820365</v>
      </c>
      <c r="J271" s="10">
        <v>68.031330157333585</v>
      </c>
      <c r="K271" s="10">
        <v>60.219058609679742</v>
      </c>
      <c r="L271" s="10">
        <v>149.68036753113435</v>
      </c>
      <c r="M271" s="10">
        <v>217.76931461014368</v>
      </c>
      <c r="N271" s="10">
        <v>108018.20363636363</v>
      </c>
    </row>
    <row r="272" spans="2:14" x14ac:dyDescent="0.35">
      <c r="B272" s="37">
        <v>268</v>
      </c>
      <c r="D272" s="10">
        <v>67.307126517837347</v>
      </c>
      <c r="E272" s="10">
        <v>72.307972848294384</v>
      </c>
      <c r="F272" s="10">
        <v>242.97022906976616</v>
      </c>
      <c r="G272" s="10">
        <v>261.02265295584363</v>
      </c>
      <c r="H272" s="10">
        <v>26249.294054903028</v>
      </c>
      <c r="J272" s="10">
        <v>68.152167333456731</v>
      </c>
      <c r="K272" s="10">
        <v>60.326019637405629</v>
      </c>
      <c r="L272" s="10">
        <v>149.68036753113432</v>
      </c>
      <c r="M272" s="10">
        <v>217.76931461014357</v>
      </c>
      <c r="N272" s="10">
        <v>108210.0654545455</v>
      </c>
    </row>
    <row r="273" spans="2:14" x14ac:dyDescent="0.35">
      <c r="B273" s="37">
        <v>269</v>
      </c>
      <c r="D273" s="10">
        <v>67.426183707090487</v>
      </c>
      <c r="E273" s="10">
        <v>72.43621123955279</v>
      </c>
      <c r="F273" s="10">
        <v>242.96921401301478</v>
      </c>
      <c r="G273" s="10">
        <v>261.02277102632564</v>
      </c>
      <c r="H273" s="10">
        <v>26297.485911898577</v>
      </c>
      <c r="J273" s="10">
        <v>68.273004509579849</v>
      </c>
      <c r="K273" s="10">
        <v>60.432980665131552</v>
      </c>
      <c r="L273" s="10">
        <v>149.68036753113427</v>
      </c>
      <c r="M273" s="10">
        <v>217.76931461014371</v>
      </c>
      <c r="N273" s="10">
        <v>108401.92727272732</v>
      </c>
    </row>
    <row r="274" spans="2:14" x14ac:dyDescent="0.35">
      <c r="B274" s="37">
        <v>270</v>
      </c>
      <c r="D274" s="10">
        <v>67.542863010431432</v>
      </c>
      <c r="E274" s="10">
        <v>72.561541520319068</v>
      </c>
      <c r="F274" s="10">
        <v>242.95964900679499</v>
      </c>
      <c r="G274" s="10">
        <v>261.01242786297001</v>
      </c>
      <c r="H274" s="10">
        <v>26342.894635801433</v>
      </c>
      <c r="J274" s="10">
        <v>68.393841685703009</v>
      </c>
      <c r="K274" s="10">
        <v>60.539941692857433</v>
      </c>
      <c r="L274" s="10">
        <v>149.68036753113427</v>
      </c>
      <c r="M274" s="10">
        <v>217.7693146101436</v>
      </c>
      <c r="N274" s="10">
        <v>108593.78909090901</v>
      </c>
    </row>
    <row r="275" spans="2:14" x14ac:dyDescent="0.35">
      <c r="B275" s="37">
        <v>271</v>
      </c>
      <c r="D275" s="10">
        <v>67.660955815953997</v>
      </c>
      <c r="E275" s="10">
        <v>72.688600597526147</v>
      </c>
      <c r="F275" s="10">
        <v>242.95519330629713</v>
      </c>
      <c r="G275" s="10">
        <v>261.00832890055131</v>
      </c>
      <c r="H275" s="10">
        <v>26389.958329918314</v>
      </c>
      <c r="J275" s="10">
        <v>68.514678861826155</v>
      </c>
      <c r="K275" s="10">
        <v>60.646902720583356</v>
      </c>
      <c r="L275" s="10">
        <v>149.68036753113444</v>
      </c>
      <c r="M275" s="10">
        <v>217.76931461014382</v>
      </c>
      <c r="N275" s="10">
        <v>108785.65090909081</v>
      </c>
    </row>
    <row r="276" spans="2:14" x14ac:dyDescent="0.35">
      <c r="B276" s="37">
        <v>272</v>
      </c>
      <c r="D276" s="10">
        <v>67.779574766340744</v>
      </c>
      <c r="E276" s="10">
        <v>72.816303226468648</v>
      </c>
      <c r="F276" s="10">
        <v>242.9526392359497</v>
      </c>
      <c r="G276" s="10">
        <v>261.00655115146941</v>
      </c>
      <c r="H276" s="10">
        <v>26437.638289220045</v>
      </c>
      <c r="J276" s="10">
        <v>68.635516037949273</v>
      </c>
      <c r="K276" s="10">
        <v>60.753863748309229</v>
      </c>
      <c r="L276" s="10">
        <v>149.68036753113435</v>
      </c>
      <c r="M276" s="10">
        <v>217.76931461014371</v>
      </c>
      <c r="N276" s="10">
        <v>108977.51272727271</v>
      </c>
    </row>
    <row r="277" spans="2:14" x14ac:dyDescent="0.35">
      <c r="B277" s="37">
        <v>273</v>
      </c>
      <c r="D277" s="10">
        <v>67.897666950998826</v>
      </c>
      <c r="E277" s="10">
        <v>72.943361682811229</v>
      </c>
      <c r="F277" s="10">
        <v>242.94820929487369</v>
      </c>
      <c r="G277" s="10">
        <v>261.00247470324302</v>
      </c>
      <c r="H277" s="10">
        <v>26484.701983336978</v>
      </c>
      <c r="J277" s="10">
        <v>68.756353214072504</v>
      </c>
      <c r="K277" s="10">
        <v>60.860824776035123</v>
      </c>
      <c r="L277" s="10">
        <v>149.68036753113429</v>
      </c>
      <c r="M277" s="10">
        <v>217.76931461014362</v>
      </c>
      <c r="N277" s="10">
        <v>109169.37454545459</v>
      </c>
    </row>
    <row r="278" spans="2:14" x14ac:dyDescent="0.35">
      <c r="B278" s="37">
        <v>274</v>
      </c>
      <c r="D278" s="10">
        <v>68.015572023554398</v>
      </c>
      <c r="E278" s="10">
        <v>73.070191366548613</v>
      </c>
      <c r="F278" s="10">
        <v>242.94312655639507</v>
      </c>
      <c r="G278" s="10">
        <v>260.99759541117709</v>
      </c>
      <c r="H278" s="10">
        <v>26531.54700271086</v>
      </c>
      <c r="J278" s="10">
        <v>68.877190390195636</v>
      </c>
      <c r="K278" s="10">
        <v>60.967785803761018</v>
      </c>
      <c r="L278" s="10">
        <v>149.68036753113429</v>
      </c>
      <c r="M278" s="10">
        <v>217.7693146101436</v>
      </c>
      <c r="N278" s="10">
        <v>109361.2363636364</v>
      </c>
    </row>
    <row r="279" spans="2:14" x14ac:dyDescent="0.35">
      <c r="B279" s="37">
        <v>275</v>
      </c>
      <c r="D279" s="10">
        <v>68.133756993715579</v>
      </c>
      <c r="E279" s="10">
        <v>73.197363438645624</v>
      </c>
      <c r="F279" s="10">
        <v>242.9390596292431</v>
      </c>
      <c r="G279" s="10">
        <v>260.9939540360985</v>
      </c>
      <c r="H279" s="10">
        <v>26578.720034199283</v>
      </c>
      <c r="J279" s="10">
        <v>68.998027566318768</v>
      </c>
      <c r="K279" s="10">
        <v>61.074746831486912</v>
      </c>
      <c r="L279" s="10">
        <v>149.68036753113435</v>
      </c>
      <c r="M279" s="10">
        <v>217.76931461014365</v>
      </c>
      <c r="N279" s="10">
        <v>109553.09818181807</v>
      </c>
    </row>
    <row r="280" spans="2:14" x14ac:dyDescent="0.35">
      <c r="B280" s="37">
        <v>276</v>
      </c>
      <c r="D280" s="10">
        <v>68.252005336494534</v>
      </c>
      <c r="E280" s="10">
        <v>73.324613085804486</v>
      </c>
      <c r="F280" s="10">
        <v>242.93523248972474</v>
      </c>
      <c r="G280" s="10">
        <v>260.99060151268986</v>
      </c>
      <c r="H280" s="10">
        <v>26625.967613895522</v>
      </c>
      <c r="J280" s="10">
        <v>69.118864742441929</v>
      </c>
      <c r="K280" s="10">
        <v>61.181707859212807</v>
      </c>
      <c r="L280" s="10">
        <v>149.68036753113446</v>
      </c>
      <c r="M280" s="10">
        <v>217.76931461014368</v>
      </c>
      <c r="N280" s="10">
        <v>109744.95999999989</v>
      </c>
    </row>
    <row r="281" spans="2:14" x14ac:dyDescent="0.35">
      <c r="B281" s="37">
        <v>277</v>
      </c>
      <c r="D281" s="10">
        <v>68.369196251721235</v>
      </c>
      <c r="E281" s="10">
        <v>73.45056954483907</v>
      </c>
      <c r="F281" s="10">
        <v>242.92766148420438</v>
      </c>
      <c r="G281" s="10">
        <v>260.98266576830594</v>
      </c>
      <c r="H281" s="10">
        <v>26671.977693341603</v>
      </c>
      <c r="J281" s="10">
        <v>69.239701918565061</v>
      </c>
      <c r="K281" s="10">
        <v>61.288668886938723</v>
      </c>
      <c r="L281" s="10">
        <v>149.68036753113432</v>
      </c>
      <c r="M281" s="10">
        <v>217.76931461014371</v>
      </c>
      <c r="N281" s="10">
        <v>109936.82181818179</v>
      </c>
    </row>
    <row r="282" spans="2:14" x14ac:dyDescent="0.35">
      <c r="B282" s="37">
        <v>278</v>
      </c>
      <c r="D282" s="10">
        <v>68.487066138472557</v>
      </c>
      <c r="E282" s="10">
        <v>73.577356468135292</v>
      </c>
      <c r="F282" s="10">
        <v>242.92252515960237</v>
      </c>
      <c r="G282" s="10">
        <v>260.97770331801598</v>
      </c>
      <c r="H282" s="10">
        <v>26718.782953671289</v>
      </c>
      <c r="J282" s="10">
        <v>69.360539094688221</v>
      </c>
      <c r="K282" s="10">
        <v>61.39562991466461</v>
      </c>
      <c r="L282" s="10">
        <v>149.68036753113429</v>
      </c>
      <c r="M282" s="10">
        <v>217.76931461014371</v>
      </c>
      <c r="N282" s="10">
        <v>110128.6836363637</v>
      </c>
    </row>
    <row r="283" spans="2:14" x14ac:dyDescent="0.35">
      <c r="B283" s="37">
        <v>279</v>
      </c>
      <c r="D283" s="10">
        <v>68.605283842495638</v>
      </c>
      <c r="E283" s="10">
        <v>73.704568848731057</v>
      </c>
      <c r="F283" s="10">
        <v>242.91863825719247</v>
      </c>
      <c r="G283" s="10">
        <v>260.97426459413566</v>
      </c>
      <c r="H283" s="10">
        <v>26765.995744203916</v>
      </c>
      <c r="J283" s="10">
        <v>69.481376270811353</v>
      </c>
      <c r="K283" s="10">
        <v>61.502590942390512</v>
      </c>
      <c r="L283" s="10">
        <v>149.68036753113432</v>
      </c>
      <c r="M283" s="10">
        <v>217.76931461014374</v>
      </c>
      <c r="N283" s="10">
        <v>110320.54545454551</v>
      </c>
    </row>
    <row r="284" spans="2:14" x14ac:dyDescent="0.35">
      <c r="B284" s="37">
        <v>280</v>
      </c>
      <c r="D284" s="10">
        <v>68.722771033989659</v>
      </c>
      <c r="E284" s="10">
        <v>73.830887862105328</v>
      </c>
      <c r="F284" s="10">
        <v>242.91218273167851</v>
      </c>
      <c r="G284" s="10">
        <v>260.96768005369859</v>
      </c>
      <c r="H284" s="10">
        <v>26812.35371528659</v>
      </c>
      <c r="J284" s="10">
        <v>69.602213446934485</v>
      </c>
      <c r="K284" s="10">
        <v>61.609551970116371</v>
      </c>
      <c r="L284" s="10">
        <v>149.68036753113427</v>
      </c>
      <c r="M284" s="10">
        <v>217.76931461014354</v>
      </c>
      <c r="N284" s="10">
        <v>110512.40727272716</v>
      </c>
    </row>
    <row r="285" spans="2:14" x14ac:dyDescent="0.35">
      <c r="B285" s="37">
        <v>281</v>
      </c>
      <c r="D285" s="10">
        <v>68.84156548962693</v>
      </c>
      <c r="E285" s="10">
        <v>73.958805763141839</v>
      </c>
      <c r="F285" s="10">
        <v>242.91036231890652</v>
      </c>
      <c r="G285" s="10">
        <v>260.96676007906069</v>
      </c>
      <c r="H285" s="10">
        <v>26860.242409570237</v>
      </c>
      <c r="J285" s="10">
        <v>69.723050623057617</v>
      </c>
      <c r="K285" s="10">
        <v>61.716512997842287</v>
      </c>
      <c r="L285" s="10">
        <v>149.68036753113432</v>
      </c>
      <c r="M285" s="10">
        <v>217.76931461014365</v>
      </c>
      <c r="N285" s="10">
        <v>110704.26909090897</v>
      </c>
    </row>
    <row r="286" spans="2:14" x14ac:dyDescent="0.35">
      <c r="B286" s="37">
        <v>282</v>
      </c>
      <c r="D286" s="10">
        <v>68.959311036849712</v>
      </c>
      <c r="E286" s="10">
        <v>74.08544088885094</v>
      </c>
      <c r="F286" s="10">
        <v>242.90485349095459</v>
      </c>
      <c r="G286" s="10">
        <v>260.96132479198877</v>
      </c>
      <c r="H286" s="10">
        <v>26906.903543364795</v>
      </c>
      <c r="J286" s="10">
        <v>69.843887799180777</v>
      </c>
      <c r="K286" s="10">
        <v>61.823474025568188</v>
      </c>
      <c r="L286" s="10">
        <v>149.68036753113432</v>
      </c>
      <c r="M286" s="10">
        <v>217.76931461014368</v>
      </c>
      <c r="N286" s="10">
        <v>110896.13090909088</v>
      </c>
    </row>
    <row r="287" spans="2:14" x14ac:dyDescent="0.35">
      <c r="B287" s="37">
        <v>283</v>
      </c>
      <c r="D287" s="10">
        <v>69.075986470316167</v>
      </c>
      <c r="E287" s="10">
        <v>74.210767299742741</v>
      </c>
      <c r="F287" s="10">
        <v>242.89560079329988</v>
      </c>
      <c r="G287" s="10">
        <v>260.95130637546265</v>
      </c>
      <c r="H287" s="10">
        <v>26952.312267267658</v>
      </c>
      <c r="J287" s="10">
        <v>69.964724975303994</v>
      </c>
      <c r="K287" s="10">
        <v>61.930435053294083</v>
      </c>
      <c r="L287" s="10">
        <v>149.68036753113427</v>
      </c>
      <c r="M287" s="10">
        <v>217.7693146101436</v>
      </c>
      <c r="N287" s="10">
        <v>111087.99272727278</v>
      </c>
    </row>
    <row r="288" spans="2:14" x14ac:dyDescent="0.35">
      <c r="B288" s="37">
        <v>284</v>
      </c>
      <c r="D288" s="10">
        <v>69.195204521270554</v>
      </c>
      <c r="E288" s="10">
        <v>74.339203479057133</v>
      </c>
      <c r="F288" s="10">
        <v>242.89530532884436</v>
      </c>
      <c r="G288" s="10">
        <v>260.95223869738072</v>
      </c>
      <c r="H288" s="10">
        <v>27000.697949603604</v>
      </c>
      <c r="J288" s="10">
        <v>70.085562151427126</v>
      </c>
      <c r="K288" s="10">
        <v>62.037396081019978</v>
      </c>
      <c r="L288" s="10">
        <v>149.68036753113424</v>
      </c>
      <c r="M288" s="10">
        <v>217.7693146101436</v>
      </c>
      <c r="N288" s="10">
        <v>111279.8545454546</v>
      </c>
    </row>
    <row r="289" spans="2:14" x14ac:dyDescent="0.35">
      <c r="B289" s="37">
        <v>285</v>
      </c>
      <c r="D289" s="10">
        <v>69.312690198407481</v>
      </c>
      <c r="E289" s="10">
        <v>74.465520978074309</v>
      </c>
      <c r="F289" s="10">
        <v>242.88894021188847</v>
      </c>
      <c r="G289" s="10">
        <v>260.9457434261609</v>
      </c>
      <c r="H289" s="10">
        <v>27047.055920686274</v>
      </c>
      <c r="J289" s="10">
        <v>70.206399327550272</v>
      </c>
      <c r="K289" s="10">
        <v>62.144357108745879</v>
      </c>
      <c r="L289" s="10">
        <v>149.68036753113438</v>
      </c>
      <c r="M289" s="10">
        <v>217.76931461014371</v>
      </c>
      <c r="N289" s="10">
        <v>111471.71636363624</v>
      </c>
    </row>
    <row r="290" spans="2:14" x14ac:dyDescent="0.35">
      <c r="B290" s="37">
        <v>286</v>
      </c>
      <c r="D290" s="10">
        <v>69.43130479816115</v>
      </c>
      <c r="E290" s="10">
        <v>74.59321925638379</v>
      </c>
      <c r="F290" s="10">
        <v>242.88654619708419</v>
      </c>
      <c r="G290" s="10">
        <v>260.94410075647505</v>
      </c>
      <c r="H290" s="10">
        <v>27094.735879988009</v>
      </c>
      <c r="J290" s="10">
        <v>70.327236503673419</v>
      </c>
      <c r="K290" s="10">
        <v>62.251318136471745</v>
      </c>
      <c r="L290" s="10">
        <v>149.68036753113429</v>
      </c>
      <c r="M290" s="10">
        <v>217.76931461014362</v>
      </c>
      <c r="N290" s="10">
        <v>111663.57818181814</v>
      </c>
    </row>
    <row r="291" spans="2:14" x14ac:dyDescent="0.35">
      <c r="B291" s="37">
        <v>287</v>
      </c>
      <c r="D291" s="10">
        <v>69.54840780433392</v>
      </c>
      <c r="E291" s="10">
        <v>74.719068869772201</v>
      </c>
      <c r="F291" s="10">
        <v>242.87888156593317</v>
      </c>
      <c r="G291" s="10">
        <v>260.93600776303219</v>
      </c>
      <c r="H291" s="10">
        <v>27140.646561823654</v>
      </c>
      <c r="J291" s="10">
        <v>70.448073679796551</v>
      </c>
      <c r="K291" s="10">
        <v>62.358279164197661</v>
      </c>
      <c r="L291" s="10">
        <v>149.68036753113427</v>
      </c>
      <c r="M291" s="10">
        <v>217.7693146101436</v>
      </c>
      <c r="N291" s="10">
        <v>111855.43999999996</v>
      </c>
    </row>
    <row r="292" spans="2:14" x14ac:dyDescent="0.35">
      <c r="B292" s="37">
        <v>288</v>
      </c>
      <c r="D292" s="10">
        <v>69.666495388623659</v>
      </c>
      <c r="E292" s="10">
        <v>74.846122725746397</v>
      </c>
      <c r="F292" s="10">
        <v>242.87467566694576</v>
      </c>
      <c r="G292" s="10">
        <v>260.93214077354793</v>
      </c>
      <c r="H292" s="10">
        <v>27187.710255940528</v>
      </c>
      <c r="J292" s="10">
        <v>70.568910855919739</v>
      </c>
      <c r="K292" s="10">
        <v>62.465240191923556</v>
      </c>
      <c r="L292" s="10">
        <v>149.68036753113427</v>
      </c>
      <c r="M292" s="10">
        <v>217.76931461014354</v>
      </c>
      <c r="N292" s="10">
        <v>112047.30181818186</v>
      </c>
    </row>
    <row r="293" spans="2:14" x14ac:dyDescent="0.35">
      <c r="B293" s="37">
        <v>289</v>
      </c>
      <c r="D293" s="10">
        <v>69.78432795927327</v>
      </c>
      <c r="E293" s="10">
        <v>74.97286475830407</v>
      </c>
      <c r="F293" s="10">
        <v>242.86959662605196</v>
      </c>
      <c r="G293" s="10">
        <v>260.92720176907875</v>
      </c>
      <c r="H293" s="10">
        <v>27234.475757226082</v>
      </c>
      <c r="J293" s="10">
        <v>70.689748032042871</v>
      </c>
      <c r="K293" s="10">
        <v>62.572201219649457</v>
      </c>
      <c r="L293" s="10">
        <v>149.68036753113435</v>
      </c>
      <c r="M293" s="10">
        <v>217.76931461014362</v>
      </c>
      <c r="N293" s="10">
        <v>112239.16363636368</v>
      </c>
    </row>
    <row r="294" spans="2:14" x14ac:dyDescent="0.35">
      <c r="B294" s="37">
        <v>290</v>
      </c>
      <c r="D294" s="10">
        <v>69.902839439407529</v>
      </c>
      <c r="E294" s="10">
        <v>75.10043719308355</v>
      </c>
      <c r="F294" s="10">
        <v>242.866893688582</v>
      </c>
      <c r="G294" s="10">
        <v>260.9251647288055</v>
      </c>
      <c r="H294" s="10">
        <v>27282.03643939524</v>
      </c>
      <c r="J294" s="10">
        <v>70.810585208166003</v>
      </c>
      <c r="K294" s="10">
        <v>62.679162247375352</v>
      </c>
      <c r="L294" s="10">
        <v>149.68036753113424</v>
      </c>
      <c r="M294" s="10">
        <v>217.7693146101436</v>
      </c>
      <c r="N294" s="10">
        <v>112431.02545454532</v>
      </c>
    </row>
    <row r="295" spans="2:14" x14ac:dyDescent="0.35">
      <c r="B295" s="37">
        <v>291</v>
      </c>
      <c r="D295" s="10">
        <v>70.020463390947384</v>
      </c>
      <c r="E295" s="10">
        <v>75.226924211880728</v>
      </c>
      <c r="F295" s="10">
        <v>242.86112162905584</v>
      </c>
      <c r="G295" s="10">
        <v>260.91936993897895</v>
      </c>
      <c r="H295" s="10">
        <v>27328.558416535187</v>
      </c>
      <c r="J295" s="10">
        <v>70.931422384289149</v>
      </c>
      <c r="K295" s="10">
        <v>62.786123275101247</v>
      </c>
      <c r="L295" s="10">
        <v>149.68036753113421</v>
      </c>
      <c r="M295" s="10">
        <v>217.76931461014351</v>
      </c>
      <c r="N295" s="10">
        <v>112622.88727272722</v>
      </c>
    </row>
    <row r="296" spans="2:14" x14ac:dyDescent="0.35">
      <c r="B296" s="37">
        <v>292</v>
      </c>
      <c r="D296" s="10">
        <v>70.138137982205052</v>
      </c>
      <c r="E296" s="10">
        <v>75.353473232351007</v>
      </c>
      <c r="F296" s="10">
        <v>242.85554454402688</v>
      </c>
      <c r="G296" s="10">
        <v>260.91380954209683</v>
      </c>
      <c r="H296" s="10">
        <v>27375.140032241365</v>
      </c>
      <c r="J296" s="10">
        <v>71.052259560412281</v>
      </c>
      <c r="K296" s="10">
        <v>62.893084302827141</v>
      </c>
      <c r="L296" s="10">
        <v>149.68036753113435</v>
      </c>
      <c r="M296" s="10">
        <v>217.76931461014362</v>
      </c>
      <c r="N296" s="10">
        <v>112814.74909090904</v>
      </c>
    </row>
    <row r="297" spans="2:14" x14ac:dyDescent="0.35">
      <c r="B297" s="37">
        <v>293</v>
      </c>
      <c r="D297" s="10">
        <v>70.256402326776737</v>
      </c>
      <c r="E297" s="10">
        <v>75.480743615450692</v>
      </c>
      <c r="F297" s="10">
        <v>242.85202496920746</v>
      </c>
      <c r="G297" s="10">
        <v>260.91076152653267</v>
      </c>
      <c r="H297" s="10">
        <v>27422.412461340216</v>
      </c>
      <c r="J297" s="10">
        <v>71.173096736535484</v>
      </c>
      <c r="K297" s="10">
        <v>63.000045330553043</v>
      </c>
      <c r="L297" s="10">
        <v>149.68036753113432</v>
      </c>
      <c r="M297" s="10">
        <v>217.7693146101436</v>
      </c>
      <c r="N297" s="10">
        <v>113006.61090909094</v>
      </c>
    </row>
    <row r="298" spans="2:14" x14ac:dyDescent="0.35">
      <c r="B298" s="37">
        <v>294</v>
      </c>
      <c r="D298" s="10">
        <v>70.375069634253322</v>
      </c>
      <c r="E298" s="10">
        <v>75.608506910267906</v>
      </c>
      <c r="F298" s="10">
        <v>242.84990786735264</v>
      </c>
      <c r="G298" s="10">
        <v>260.90942478030092</v>
      </c>
      <c r="H298" s="10">
        <v>27470.157029088754</v>
      </c>
      <c r="J298" s="10">
        <v>71.293933912658645</v>
      </c>
      <c r="K298" s="10">
        <v>63.107006358278944</v>
      </c>
      <c r="L298" s="10">
        <v>149.68036753113429</v>
      </c>
      <c r="M298" s="10">
        <v>217.76931461014365</v>
      </c>
      <c r="N298" s="10">
        <v>113198.47272727276</v>
      </c>
    </row>
    <row r="299" spans="2:14" x14ac:dyDescent="0.35">
      <c r="B299" s="37">
        <v>295</v>
      </c>
      <c r="D299" s="10">
        <v>70.491699056720293</v>
      </c>
      <c r="E299" s="10">
        <v>75.733777841864097</v>
      </c>
      <c r="F299" s="10">
        <v>242.8407775064768</v>
      </c>
      <c r="G299" s="10">
        <v>260.89950647696497</v>
      </c>
      <c r="H299" s="10">
        <v>27515.516054186344</v>
      </c>
      <c r="J299" s="10">
        <v>71.414771088781777</v>
      </c>
      <c r="K299" s="10">
        <v>63.213967386004846</v>
      </c>
      <c r="L299" s="10">
        <v>149.68036753113424</v>
      </c>
      <c r="M299" s="10">
        <v>217.7693146101436</v>
      </c>
      <c r="N299" s="10">
        <v>113390.33454545467</v>
      </c>
    </row>
    <row r="300" spans="2:14" x14ac:dyDescent="0.35">
      <c r="B300" s="37">
        <v>296</v>
      </c>
      <c r="D300" s="10">
        <v>70.611146812964023</v>
      </c>
      <c r="E300" s="10">
        <v>75.862495802096191</v>
      </c>
      <c r="F300" s="10">
        <v>242.84137062590855</v>
      </c>
      <c r="G300" s="10">
        <v>260.90147648332686</v>
      </c>
      <c r="H300" s="10">
        <v>27564.175079951059</v>
      </c>
      <c r="J300" s="10">
        <v>71.535608264904923</v>
      </c>
      <c r="K300" s="10">
        <v>63.320928413730741</v>
      </c>
      <c r="L300" s="10">
        <v>149.68036753113435</v>
      </c>
      <c r="M300" s="10">
        <v>217.76931461014374</v>
      </c>
      <c r="N300" s="10">
        <v>113582.19636363631</v>
      </c>
    </row>
    <row r="301" spans="2:14" x14ac:dyDescent="0.35">
      <c r="B301" s="37">
        <v>297</v>
      </c>
      <c r="D301" s="10">
        <v>70.728272294155772</v>
      </c>
      <c r="E301" s="10">
        <v>75.988373571481262</v>
      </c>
      <c r="F301" s="10">
        <v>242.83398859226176</v>
      </c>
      <c r="G301" s="10">
        <v>260.8936885133885</v>
      </c>
      <c r="H301" s="10">
        <v>27610.115581069829</v>
      </c>
      <c r="J301" s="10">
        <v>71.656445441028069</v>
      </c>
      <c r="K301" s="10">
        <v>63.427889441456642</v>
      </c>
      <c r="L301" s="10">
        <v>149.68036753113429</v>
      </c>
      <c r="M301" s="10">
        <v>217.76931461014374</v>
      </c>
      <c r="N301" s="10">
        <v>113774.05818181812</v>
      </c>
    </row>
    <row r="302" spans="2:14" x14ac:dyDescent="0.35">
      <c r="B302" s="37">
        <v>298</v>
      </c>
      <c r="D302" s="10">
        <v>70.84651812332514</v>
      </c>
      <c r="E302" s="10">
        <v>76.115621651860195</v>
      </c>
      <c r="F302" s="10">
        <v>242.83047147037917</v>
      </c>
      <c r="G302" s="10">
        <v>260.89062358446239</v>
      </c>
      <c r="H302" s="10">
        <v>27657.368130646584</v>
      </c>
      <c r="J302" s="10">
        <v>71.777282617151201</v>
      </c>
      <c r="K302" s="10">
        <v>63.534850469182501</v>
      </c>
      <c r="L302" s="10">
        <v>149.68036753113424</v>
      </c>
      <c r="M302" s="10">
        <v>217.76931461014354</v>
      </c>
      <c r="N302" s="10">
        <v>113965.92000000003</v>
      </c>
    </row>
    <row r="303" spans="2:14" x14ac:dyDescent="0.35">
      <c r="B303" s="37">
        <v>299</v>
      </c>
      <c r="D303" s="10">
        <v>70.964148144558095</v>
      </c>
      <c r="E303" s="10">
        <v>76.242116634009705</v>
      </c>
      <c r="F303" s="10">
        <v>242.82485900144158</v>
      </c>
      <c r="G303" s="10">
        <v>260.88499200908933</v>
      </c>
      <c r="H303" s="10">
        <v>27703.900047547555</v>
      </c>
      <c r="J303" s="10">
        <v>71.898119793274347</v>
      </c>
      <c r="K303" s="10">
        <v>63.64181149690841</v>
      </c>
      <c r="L303" s="10">
        <v>149.68036753113427</v>
      </c>
      <c r="M303" s="10">
        <v>217.76931461014357</v>
      </c>
      <c r="N303" s="10">
        <v>114157.78181818184</v>
      </c>
    </row>
    <row r="304" spans="2:14" x14ac:dyDescent="0.35">
      <c r="B304" s="37">
        <v>300</v>
      </c>
      <c r="D304" s="10">
        <v>71.082066512030977</v>
      </c>
      <c r="E304" s="10">
        <v>76.36896434681239</v>
      </c>
      <c r="F304" s="10">
        <v>242.82025037291365</v>
      </c>
      <c r="G304" s="10">
        <v>260.88058427893981</v>
      </c>
      <c r="H304" s="10">
        <v>27750.769916324087</v>
      </c>
      <c r="J304" s="10">
        <v>72.018956969397493</v>
      </c>
      <c r="K304" s="10">
        <v>63.748772524634319</v>
      </c>
      <c r="L304" s="10">
        <v>149.68036753113427</v>
      </c>
      <c r="M304" s="10">
        <v>217.76931461014357</v>
      </c>
      <c r="N304" s="10">
        <v>114349.64363636375</v>
      </c>
    </row>
    <row r="305" spans="2:14" x14ac:dyDescent="0.35">
      <c r="B305" s="37">
        <v>301</v>
      </c>
      <c r="D305" s="10">
        <v>71.199895435645985</v>
      </c>
      <c r="E305" s="10">
        <v>76.495702732335417</v>
      </c>
      <c r="F305" s="10">
        <v>242.81535215033833</v>
      </c>
      <c r="G305" s="10">
        <v>260.87581847262726</v>
      </c>
      <c r="H305" s="10">
        <v>27797.535417609633</v>
      </c>
      <c r="J305" s="10">
        <v>72.139794145520625</v>
      </c>
      <c r="K305" s="10">
        <v>63.855733552360213</v>
      </c>
      <c r="L305" s="10">
        <v>149.68036753113435</v>
      </c>
      <c r="M305" s="10">
        <v>217.76931461014365</v>
      </c>
      <c r="N305" s="10">
        <v>114541.50545454539</v>
      </c>
    </row>
    <row r="306" spans="2:14" x14ac:dyDescent="0.35">
      <c r="B306" s="37">
        <v>302</v>
      </c>
      <c r="D306" s="10">
        <v>71.31875977334353</v>
      </c>
      <c r="E306" s="10">
        <v>76.623707558365169</v>
      </c>
      <c r="F306" s="10">
        <v>242.81399551171933</v>
      </c>
      <c r="G306" s="10">
        <v>260.87538036692263</v>
      </c>
      <c r="H306" s="10">
        <v>27845.51356974275</v>
      </c>
      <c r="J306" s="10">
        <v>72.260631321643757</v>
      </c>
      <c r="K306" s="10">
        <v>63.962694580086094</v>
      </c>
      <c r="L306" s="10">
        <v>149.68036753113429</v>
      </c>
      <c r="M306" s="10">
        <v>217.76931461014357</v>
      </c>
      <c r="N306" s="10">
        <v>114733.36727272721</v>
      </c>
    </row>
    <row r="307" spans="2:14" x14ac:dyDescent="0.35">
      <c r="B307" s="37">
        <v>303</v>
      </c>
      <c r="D307" s="10">
        <v>71.436189082397462</v>
      </c>
      <c r="E307" s="10">
        <v>76.749957327344092</v>
      </c>
      <c r="F307" s="10">
        <v>242.8077658175753</v>
      </c>
      <c r="G307" s="10">
        <v>260.86897837945583</v>
      </c>
      <c r="H307" s="10">
        <v>27891.811902259131</v>
      </c>
      <c r="J307" s="10">
        <v>72.381468497766917</v>
      </c>
      <c r="K307" s="10">
        <v>64.06965560781201</v>
      </c>
      <c r="L307" s="10">
        <v>149.68036753113424</v>
      </c>
      <c r="M307" s="10">
        <v>217.7693146101436</v>
      </c>
      <c r="N307" s="10">
        <v>114925.22909090911</v>
      </c>
    </row>
    <row r="308" spans="2:14" x14ac:dyDescent="0.35">
      <c r="B308" s="37">
        <v>304</v>
      </c>
      <c r="D308" s="10">
        <v>71.553694498796602</v>
      </c>
      <c r="E308" s="10">
        <v>76.876300246601161</v>
      </c>
      <c r="F308" s="10">
        <v>242.80181514271152</v>
      </c>
      <c r="G308" s="10">
        <v>260.86291381704638</v>
      </c>
      <c r="H308" s="10">
        <v>27938.199692624919</v>
      </c>
      <c r="J308" s="10">
        <v>72.50230567389012</v>
      </c>
      <c r="K308" s="10">
        <v>64.176616635537883</v>
      </c>
      <c r="L308" s="10">
        <v>149.68036753113424</v>
      </c>
      <c r="M308" s="10">
        <v>217.76931461014354</v>
      </c>
      <c r="N308" s="10">
        <v>115117.09090909101</v>
      </c>
    </row>
    <row r="309" spans="2:14" x14ac:dyDescent="0.35">
      <c r="B309" s="37">
        <v>305</v>
      </c>
      <c r="D309" s="10">
        <v>71.67195516588464</v>
      </c>
      <c r="E309" s="10">
        <v>77.003566952217227</v>
      </c>
      <c r="F309" s="10">
        <v>242.7984427842934</v>
      </c>
      <c r="G309" s="10">
        <v>260.85999888745533</v>
      </c>
      <c r="H309" s="10">
        <v>27985.472121723764</v>
      </c>
      <c r="J309" s="10">
        <v>72.623142850013267</v>
      </c>
      <c r="K309" s="10">
        <v>64.283577663263799</v>
      </c>
      <c r="L309" s="10">
        <v>149.68036753113424</v>
      </c>
      <c r="M309" s="10">
        <v>217.76931461014357</v>
      </c>
      <c r="N309" s="10">
        <v>115308.95272727283</v>
      </c>
    </row>
    <row r="310" spans="2:14" x14ac:dyDescent="0.35">
      <c r="B310" s="37">
        <v>306</v>
      </c>
      <c r="D310" s="10">
        <v>71.790618764524339</v>
      </c>
      <c r="E310" s="10">
        <v>77.131326538197541</v>
      </c>
      <c r="F310" s="10">
        <v>242.79644434744029</v>
      </c>
      <c r="G310" s="10">
        <v>260.85876056733281</v>
      </c>
      <c r="H310" s="10">
        <v>28033.216689472305</v>
      </c>
      <c r="J310" s="10">
        <v>72.743980026136384</v>
      </c>
      <c r="K310" s="10">
        <v>64.390538690989715</v>
      </c>
      <c r="L310" s="10">
        <v>149.68036753113424</v>
      </c>
      <c r="M310" s="10">
        <v>217.76931461014368</v>
      </c>
      <c r="N310" s="10">
        <v>115500.81454545447</v>
      </c>
    </row>
    <row r="311" spans="2:14" x14ac:dyDescent="0.35">
      <c r="B311" s="37">
        <v>307</v>
      </c>
      <c r="D311" s="10">
        <v>71.907864354416191</v>
      </c>
      <c r="E311" s="10">
        <v>77.257351874341282</v>
      </c>
      <c r="F311" s="10">
        <v>242.78966477512054</v>
      </c>
      <c r="G311" s="10">
        <v>260.85167083442769</v>
      </c>
      <c r="H311" s="10">
        <v>28079.301317126257</v>
      </c>
      <c r="J311" s="10">
        <v>72.86481720225953</v>
      </c>
      <c r="K311" s="10">
        <v>64.497499718715588</v>
      </c>
      <c r="L311" s="10">
        <v>149.68036753113429</v>
      </c>
      <c r="M311" s="10">
        <v>217.7693146101436</v>
      </c>
      <c r="N311" s="10">
        <v>115692.67636363629</v>
      </c>
    </row>
    <row r="312" spans="2:14" x14ac:dyDescent="0.35">
      <c r="B312" s="37">
        <v>308</v>
      </c>
      <c r="D312" s="10">
        <v>72.026866901735147</v>
      </c>
      <c r="E312" s="10">
        <v>77.385526155369519</v>
      </c>
      <c r="F312" s="10">
        <v>242.78883002008297</v>
      </c>
      <c r="G312" s="10">
        <v>260.85184826077835</v>
      </c>
      <c r="H312" s="10">
        <v>28127.443475316592</v>
      </c>
      <c r="J312" s="10">
        <v>72.985654378382677</v>
      </c>
      <c r="K312" s="10">
        <v>64.60446074644149</v>
      </c>
      <c r="L312" s="10">
        <v>149.68036753113427</v>
      </c>
      <c r="M312" s="10">
        <v>217.76931461014371</v>
      </c>
      <c r="N312" s="10">
        <v>115884.53818181819</v>
      </c>
    </row>
    <row r="313" spans="2:14" x14ac:dyDescent="0.35">
      <c r="B313" s="37">
        <v>309</v>
      </c>
      <c r="D313" s="10">
        <v>72.143802040289444</v>
      </c>
      <c r="E313" s="10">
        <v>77.511171921614334</v>
      </c>
      <c r="F313" s="10">
        <v>242.78104070269987</v>
      </c>
      <c r="G313" s="10">
        <v>260.84351604738237</v>
      </c>
      <c r="H313" s="10">
        <v>28173.165301692352</v>
      </c>
      <c r="J313" s="10">
        <v>73.106491554505865</v>
      </c>
      <c r="K313" s="10">
        <v>64.711421774167391</v>
      </c>
      <c r="L313" s="10">
        <v>149.68036753113421</v>
      </c>
      <c r="M313" s="10">
        <v>217.76931461014362</v>
      </c>
      <c r="N313" s="10">
        <v>116076.4000000001</v>
      </c>
    </row>
    <row r="314" spans="2:14" x14ac:dyDescent="0.35">
      <c r="B314" s="37">
        <v>310</v>
      </c>
      <c r="D314" s="10">
        <v>72.261292920072847</v>
      </c>
      <c r="E314" s="10">
        <v>77.63749746376692</v>
      </c>
      <c r="F314" s="10">
        <v>242.7751442078164</v>
      </c>
      <c r="G314" s="10">
        <v>260.8374951656067</v>
      </c>
      <c r="H314" s="10">
        <v>28219.538182416567</v>
      </c>
      <c r="J314" s="10">
        <v>73.227328730628997</v>
      </c>
      <c r="K314" s="10">
        <v>64.818382801893279</v>
      </c>
      <c r="L314" s="10">
        <v>149.68036753113424</v>
      </c>
      <c r="M314" s="10">
        <v>217.76931461014357</v>
      </c>
      <c r="N314" s="10">
        <v>116268.26181818191</v>
      </c>
    </row>
    <row r="315" spans="2:14" x14ac:dyDescent="0.35">
      <c r="B315" s="37">
        <v>311</v>
      </c>
      <c r="D315" s="10">
        <v>72.380133248603684</v>
      </c>
      <c r="E315" s="10">
        <v>77.7654735464818</v>
      </c>
      <c r="F315" s="10">
        <v>242.77379339419886</v>
      </c>
      <c r="G315" s="10">
        <v>260.8370302819223</v>
      </c>
      <c r="H315" s="10">
        <v>28267.491485147071</v>
      </c>
      <c r="J315" s="10">
        <v>73.348165906752186</v>
      </c>
      <c r="K315" s="10">
        <v>64.925343829619166</v>
      </c>
      <c r="L315" s="10">
        <v>149.68036753113432</v>
      </c>
      <c r="M315" s="10">
        <v>217.76931461014354</v>
      </c>
      <c r="N315" s="10">
        <v>116460.12363636357</v>
      </c>
    </row>
    <row r="316" spans="2:14" x14ac:dyDescent="0.35">
      <c r="B316" s="37">
        <v>312</v>
      </c>
      <c r="D316" s="10">
        <v>72.497593813973069</v>
      </c>
      <c r="E316" s="10">
        <v>77.891762146413129</v>
      </c>
      <c r="F316" s="10">
        <v>242.76782670375178</v>
      </c>
      <c r="G316" s="10">
        <v>260.83091616711931</v>
      </c>
      <c r="H316" s="10">
        <v>28313.829576707642</v>
      </c>
      <c r="J316" s="10">
        <v>73.46900308287529</v>
      </c>
      <c r="K316" s="10">
        <v>65.032304857345054</v>
      </c>
      <c r="L316" s="10">
        <v>149.68036753113427</v>
      </c>
      <c r="M316" s="10">
        <v>217.76931461014357</v>
      </c>
      <c r="N316" s="10">
        <v>116651.9854545454</v>
      </c>
    </row>
    <row r="317" spans="2:14" x14ac:dyDescent="0.35">
      <c r="B317" s="37">
        <v>313</v>
      </c>
      <c r="D317" s="10">
        <v>72.615597369403716</v>
      </c>
      <c r="E317" s="10">
        <v>78.018714930595323</v>
      </c>
      <c r="F317" s="10">
        <v>242.76369489705016</v>
      </c>
      <c r="G317" s="10">
        <v>260.82704258866721</v>
      </c>
      <c r="H317" s="10">
        <v>28360.803812975122</v>
      </c>
      <c r="J317" s="10">
        <v>73.589840258998493</v>
      </c>
      <c r="K317" s="10">
        <v>65.139265885070955</v>
      </c>
      <c r="L317" s="10">
        <v>149.68036753113427</v>
      </c>
      <c r="M317" s="10">
        <v>217.76931461014354</v>
      </c>
      <c r="N317" s="10">
        <v>116843.84727272727</v>
      </c>
    </row>
    <row r="318" spans="2:14" x14ac:dyDescent="0.35">
      <c r="B318" s="37">
        <v>314</v>
      </c>
      <c r="D318" s="10">
        <v>72.734279724781445</v>
      </c>
      <c r="E318" s="10">
        <v>78.146498007461659</v>
      </c>
      <c r="F318" s="10">
        <v>242.7618422364516</v>
      </c>
      <c r="G318" s="10">
        <v>260.82595293997173</v>
      </c>
      <c r="H318" s="10">
        <v>28408.573230126305</v>
      </c>
      <c r="J318" s="10">
        <v>73.710677435121639</v>
      </c>
      <c r="K318" s="10">
        <v>65.246226912796843</v>
      </c>
      <c r="L318" s="10">
        <v>149.68036753113421</v>
      </c>
      <c r="M318" s="10">
        <v>217.76931461014348</v>
      </c>
      <c r="N318" s="10">
        <v>117035.70909090918</v>
      </c>
    </row>
    <row r="319" spans="2:14" x14ac:dyDescent="0.35">
      <c r="B319" s="37">
        <v>315</v>
      </c>
      <c r="D319" s="10">
        <v>72.852516108506151</v>
      </c>
      <c r="E319" s="10">
        <v>78.273735695566387</v>
      </c>
      <c r="F319" s="10">
        <v>242.75850957741253</v>
      </c>
      <c r="G319" s="10">
        <v>260.82304951844219</v>
      </c>
      <c r="H319" s="10">
        <v>28455.820809822548</v>
      </c>
      <c r="J319" s="10">
        <v>73.831514611244799</v>
      </c>
      <c r="K319" s="10">
        <v>65.353187940522744</v>
      </c>
      <c r="L319" s="10">
        <v>149.68036753113438</v>
      </c>
      <c r="M319" s="10">
        <v>217.76931461014357</v>
      </c>
      <c r="N319" s="10">
        <v>117227.57090909099</v>
      </c>
    </row>
    <row r="320" spans="2:14" x14ac:dyDescent="0.35">
      <c r="B320" s="37">
        <v>316</v>
      </c>
      <c r="D320" s="10">
        <v>72.970510258054375</v>
      </c>
      <c r="E320" s="10">
        <v>78.400677180206912</v>
      </c>
      <c r="F320" s="10">
        <v>242.75438195774237</v>
      </c>
      <c r="G320" s="10">
        <v>260.81917019141127</v>
      </c>
      <c r="H320" s="10">
        <v>28502.785106329</v>
      </c>
      <c r="J320" s="10">
        <v>73.952351787367931</v>
      </c>
      <c r="K320" s="10">
        <v>65.46014896824866</v>
      </c>
      <c r="L320" s="10">
        <v>149.68036753113421</v>
      </c>
      <c r="M320" s="10">
        <v>217.76931461014354</v>
      </c>
      <c r="N320" s="10">
        <v>117419.43272727265</v>
      </c>
    </row>
    <row r="321" spans="2:14" x14ac:dyDescent="0.35">
      <c r="B321" s="37">
        <v>317</v>
      </c>
      <c r="D321" s="10">
        <v>73.087464247558316</v>
      </c>
      <c r="E321" s="10">
        <v>78.52634653154945</v>
      </c>
      <c r="F321" s="10">
        <v>242.74681310128381</v>
      </c>
      <c r="G321" s="10">
        <v>260.8110783602333</v>
      </c>
      <c r="H321" s="10">
        <v>28548.531782107322</v>
      </c>
      <c r="J321" s="10">
        <v>74.073188963491063</v>
      </c>
      <c r="K321" s="10">
        <v>65.567109995974548</v>
      </c>
      <c r="L321" s="10">
        <v>149.68036753113424</v>
      </c>
      <c r="M321" s="10">
        <v>217.7693146101436</v>
      </c>
      <c r="N321" s="10">
        <v>117611.29454545448</v>
      </c>
    </row>
    <row r="322" spans="2:14" x14ac:dyDescent="0.35">
      <c r="B322" s="37">
        <v>318</v>
      </c>
      <c r="D322" s="10">
        <v>73.206302409942126</v>
      </c>
      <c r="E322" s="10">
        <v>78.654320448117446</v>
      </c>
      <c r="F322" s="10">
        <v>242.74551664694005</v>
      </c>
      <c r="G322" s="10">
        <v>260.81065461789041</v>
      </c>
      <c r="H322" s="10">
        <v>28596.485084837841</v>
      </c>
      <c r="J322" s="10">
        <v>74.194026139614181</v>
      </c>
      <c r="K322" s="10">
        <v>65.674071023700449</v>
      </c>
      <c r="L322" s="10">
        <v>149.68036753113427</v>
      </c>
      <c r="M322" s="10">
        <v>217.76931461014362</v>
      </c>
      <c r="N322" s="10">
        <v>117803.15636363636</v>
      </c>
    </row>
    <row r="323" spans="2:14" x14ac:dyDescent="0.35">
      <c r="B323" s="37">
        <v>319</v>
      </c>
      <c r="D323" s="10">
        <v>73.323782095873284</v>
      </c>
      <c r="E323" s="10">
        <v>78.780632902758498</v>
      </c>
      <c r="F323" s="10">
        <v>242.73972714746438</v>
      </c>
      <c r="G323" s="10">
        <v>260.80473195335105</v>
      </c>
      <c r="H323" s="10">
        <v>28642.848025801017</v>
      </c>
      <c r="J323" s="10">
        <v>74.314863315737341</v>
      </c>
      <c r="K323" s="10">
        <v>65.781032051426351</v>
      </c>
      <c r="L323" s="10">
        <v>149.68036753113418</v>
      </c>
      <c r="M323" s="10">
        <v>217.76931461014357</v>
      </c>
      <c r="N323" s="10">
        <v>117995.01818181826</v>
      </c>
    </row>
    <row r="324" spans="2:14" x14ac:dyDescent="0.35">
      <c r="B324" s="37">
        <v>320</v>
      </c>
      <c r="D324" s="10">
        <v>73.44216550595921</v>
      </c>
      <c r="E324" s="10">
        <v>78.908050756260678</v>
      </c>
      <c r="F324" s="10">
        <v>242.7369433836646</v>
      </c>
      <c r="G324" s="10">
        <v>260.80248202081685</v>
      </c>
      <c r="H324" s="10">
        <v>28690.26955131556</v>
      </c>
      <c r="J324" s="10">
        <v>74.435700491860487</v>
      </c>
      <c r="K324" s="10">
        <v>65.887993079152267</v>
      </c>
      <c r="L324" s="10">
        <v>149.68036753113427</v>
      </c>
      <c r="M324" s="10">
        <v>217.7693146101436</v>
      </c>
      <c r="N324" s="10">
        <v>118186.88000000008</v>
      </c>
    </row>
    <row r="325" spans="2:14" x14ac:dyDescent="0.35">
      <c r="B325" s="37">
        <v>321</v>
      </c>
      <c r="D325" s="10">
        <v>73.559296569026642</v>
      </c>
      <c r="E325" s="10">
        <v>79.033936948010265</v>
      </c>
      <c r="F325" s="10">
        <v>242.73003616456319</v>
      </c>
      <c r="G325" s="10">
        <v>260.79518522334592</v>
      </c>
      <c r="H325" s="10">
        <v>28736.224962075918</v>
      </c>
      <c r="J325" s="10">
        <v>74.556537667983605</v>
      </c>
      <c r="K325" s="10">
        <v>65.994954106878126</v>
      </c>
      <c r="L325" s="10">
        <v>149.68036753113421</v>
      </c>
      <c r="M325" s="10">
        <v>217.76931461014354</v>
      </c>
      <c r="N325" s="10">
        <v>118378.74181818173</v>
      </c>
    </row>
    <row r="326" spans="2:14" x14ac:dyDescent="0.35">
      <c r="B326" s="37">
        <v>322</v>
      </c>
      <c r="D326" s="10">
        <v>73.677921288714685</v>
      </c>
      <c r="E326" s="10">
        <v>79.16165008040204</v>
      </c>
      <c r="F326" s="10">
        <v>242.72807207281861</v>
      </c>
      <c r="G326" s="10">
        <v>260.79393080084378</v>
      </c>
      <c r="H326" s="10">
        <v>28783.929770780247</v>
      </c>
      <c r="J326" s="10">
        <v>74.677374844106765</v>
      </c>
      <c r="K326" s="10">
        <v>66.101915134604042</v>
      </c>
      <c r="L326" s="10">
        <v>149.68036753113429</v>
      </c>
      <c r="M326" s="10">
        <v>217.76931461014365</v>
      </c>
      <c r="N326" s="10">
        <v>118570.60363636356</v>
      </c>
    </row>
    <row r="327" spans="2:14" x14ac:dyDescent="0.35">
      <c r="B327" s="37">
        <v>323</v>
      </c>
      <c r="D327" s="10">
        <v>73.795798727988483</v>
      </c>
      <c r="E327" s="10">
        <v>79.288449290368774</v>
      </c>
      <c r="F327" s="10">
        <v>242.72365642789109</v>
      </c>
      <c r="G327" s="10">
        <v>260.78967442568825</v>
      </c>
      <c r="H327" s="10">
        <v>28830.7598805126</v>
      </c>
      <c r="J327" s="10">
        <v>74.798212020229911</v>
      </c>
      <c r="K327" s="10">
        <v>66.208876162329929</v>
      </c>
      <c r="L327" s="10">
        <v>149.68036753113429</v>
      </c>
      <c r="M327" s="10">
        <v>217.7693146101436</v>
      </c>
      <c r="N327" s="10">
        <v>118762.46545454544</v>
      </c>
    </row>
    <row r="328" spans="2:14" x14ac:dyDescent="0.35">
      <c r="B328" s="37">
        <v>324</v>
      </c>
      <c r="D328" s="10">
        <v>73.913242966363057</v>
      </c>
      <c r="E328" s="10">
        <v>79.414718722816389</v>
      </c>
      <c r="F328" s="10">
        <v>242.7178324729274</v>
      </c>
      <c r="G328" s="10">
        <v>260.78369208642579</v>
      </c>
      <c r="H328" s="10">
        <v>28877.083062431586</v>
      </c>
      <c r="J328" s="10">
        <v>74.919049196353072</v>
      </c>
      <c r="K328" s="10">
        <v>66.315837190055817</v>
      </c>
      <c r="L328" s="10">
        <v>149.68036753113432</v>
      </c>
      <c r="M328" s="10">
        <v>217.76931461014354</v>
      </c>
      <c r="N328" s="10">
        <v>118954.32727272734</v>
      </c>
    </row>
    <row r="329" spans="2:14" x14ac:dyDescent="0.35">
      <c r="B329" s="37">
        <v>325</v>
      </c>
      <c r="D329" s="10">
        <v>74.031858276866373</v>
      </c>
      <c r="E329" s="10">
        <v>79.542420552364291</v>
      </c>
      <c r="F329" s="10">
        <v>242.71586667290643</v>
      </c>
      <c r="G329" s="10">
        <v>260.78242517465952</v>
      </c>
      <c r="H329" s="10">
        <v>28924.777931374898</v>
      </c>
      <c r="J329" s="10">
        <v>75.039886372476218</v>
      </c>
      <c r="K329" s="10">
        <v>66.422798217781718</v>
      </c>
      <c r="L329" s="10">
        <v>149.68036753113427</v>
      </c>
      <c r="M329" s="10">
        <v>217.76931461014357</v>
      </c>
      <c r="N329" s="10">
        <v>119146.18909090916</v>
      </c>
    </row>
    <row r="330" spans="2:14" x14ac:dyDescent="0.35">
      <c r="B330" s="37">
        <v>326</v>
      </c>
      <c r="D330" s="10">
        <v>74.149756030742864</v>
      </c>
      <c r="E330" s="10">
        <v>79.669244811081796</v>
      </c>
      <c r="F330" s="10">
        <v>242.71155844314271</v>
      </c>
      <c r="G330" s="10">
        <v>260.77828981755317</v>
      </c>
      <c r="H330" s="10">
        <v>28971.632890509856</v>
      </c>
      <c r="J330" s="10">
        <v>75.160723548599364</v>
      </c>
      <c r="K330" s="10">
        <v>66.529759245507634</v>
      </c>
      <c r="L330" s="10">
        <v>149.68036753113427</v>
      </c>
      <c r="M330" s="10">
        <v>217.76931461014365</v>
      </c>
      <c r="N330" s="10">
        <v>119338.05090909082</v>
      </c>
    </row>
    <row r="331" spans="2:14" x14ac:dyDescent="0.35">
      <c r="B331" s="37">
        <v>327</v>
      </c>
      <c r="D331" s="10">
        <v>74.267988761503247</v>
      </c>
      <c r="E331" s="10">
        <v>79.796478846222129</v>
      </c>
      <c r="F331" s="10">
        <v>242.70835875100636</v>
      </c>
      <c r="G331" s="10">
        <v>260.77550688857457</v>
      </c>
      <c r="H331" s="10">
        <v>29018.88047020611</v>
      </c>
      <c r="J331" s="10">
        <v>75.281560724722524</v>
      </c>
      <c r="K331" s="10">
        <v>66.636720273233507</v>
      </c>
      <c r="L331" s="10">
        <v>149.68036753113432</v>
      </c>
      <c r="M331" s="10">
        <v>217.76931461014365</v>
      </c>
      <c r="N331" s="10">
        <v>119529.91272727265</v>
      </c>
    </row>
    <row r="332" spans="2:14" x14ac:dyDescent="0.35">
      <c r="B332" s="37">
        <v>328</v>
      </c>
      <c r="D332" s="10">
        <v>74.386157526512804</v>
      </c>
      <c r="E332" s="10">
        <v>79.923634713167445</v>
      </c>
      <c r="F332" s="10">
        <v>242.70496060872836</v>
      </c>
      <c r="G332" s="10">
        <v>260.77247783435905</v>
      </c>
      <c r="H332" s="10">
        <v>29066.053501694485</v>
      </c>
      <c r="J332" s="10">
        <v>75.402397900845742</v>
      </c>
      <c r="K332" s="10">
        <v>66.743681300959395</v>
      </c>
      <c r="L332" s="10">
        <v>149.68036753113427</v>
      </c>
      <c r="M332" s="10">
        <v>217.76931461014365</v>
      </c>
      <c r="N332" s="10">
        <v>119721.77454545454</v>
      </c>
    </row>
    <row r="333" spans="2:14" x14ac:dyDescent="0.35">
      <c r="B333" s="37">
        <v>329</v>
      </c>
      <c r="D333" s="10">
        <v>74.503286213778026</v>
      </c>
      <c r="E333" s="10">
        <v>80.049518529114849</v>
      </c>
      <c r="F333" s="10">
        <v>242.69818523517654</v>
      </c>
      <c r="G333" s="10">
        <v>260.7653147032994</v>
      </c>
      <c r="H333" s="10">
        <v>29112.008912454839</v>
      </c>
      <c r="J333" s="10">
        <v>75.523235076968888</v>
      </c>
      <c r="K333" s="10">
        <v>66.850642328685296</v>
      </c>
      <c r="L333" s="10">
        <v>149.68036753113424</v>
      </c>
      <c r="M333" s="10">
        <v>217.76931461014357</v>
      </c>
      <c r="N333" s="10">
        <v>119913.63636363643</v>
      </c>
    </row>
    <row r="334" spans="2:14" x14ac:dyDescent="0.35">
      <c r="B334" s="37">
        <v>330</v>
      </c>
      <c r="D334" s="10">
        <v>74.621165788109209</v>
      </c>
      <c r="E334" s="10">
        <v>80.176320820968627</v>
      </c>
      <c r="F334" s="10">
        <v>242.69387365296845</v>
      </c>
      <c r="G334" s="10">
        <v>260.76116165937304</v>
      </c>
      <c r="H334" s="10">
        <v>29158.843992067697</v>
      </c>
      <c r="J334" s="10">
        <v>75.644072253092034</v>
      </c>
      <c r="K334" s="10">
        <v>66.957603356411184</v>
      </c>
      <c r="L334" s="10">
        <v>149.68036753113424</v>
      </c>
      <c r="M334" s="10">
        <v>217.76931461014351</v>
      </c>
      <c r="N334" s="10">
        <v>120105.49818181826</v>
      </c>
    </row>
    <row r="335" spans="2:14" x14ac:dyDescent="0.35">
      <c r="B335" s="37">
        <v>331</v>
      </c>
      <c r="D335" s="10">
        <v>74.739240281726438</v>
      </c>
      <c r="E335" s="10">
        <v>80.303361586270299</v>
      </c>
      <c r="F335" s="10">
        <v>242.69020875775897</v>
      </c>
      <c r="G335" s="10">
        <v>260.75779622403678</v>
      </c>
      <c r="H335" s="10">
        <v>29205.907686184575</v>
      </c>
      <c r="J335" s="10">
        <v>75.764909429215166</v>
      </c>
      <c r="K335" s="10">
        <v>67.0645643841371</v>
      </c>
      <c r="L335" s="10">
        <v>149.68036753113424</v>
      </c>
      <c r="M335" s="10">
        <v>217.76931461014354</v>
      </c>
      <c r="N335" s="10">
        <v>120297.3599999999</v>
      </c>
    </row>
    <row r="336" spans="2:14" x14ac:dyDescent="0.35">
      <c r="B336" s="37">
        <v>332</v>
      </c>
      <c r="D336" s="10">
        <v>74.857620031802043</v>
      </c>
      <c r="E336" s="10">
        <v>80.430775779762158</v>
      </c>
      <c r="F336" s="10">
        <v>242.68754517212565</v>
      </c>
      <c r="G336" s="10">
        <v>260.75565215655502</v>
      </c>
      <c r="H336" s="10">
        <v>29253.329211699114</v>
      </c>
      <c r="J336" s="10">
        <v>75.885746605338284</v>
      </c>
      <c r="K336" s="10">
        <v>67.171525411863016</v>
      </c>
      <c r="L336" s="10">
        <v>149.68036753113424</v>
      </c>
      <c r="M336" s="10">
        <v>217.76931461014365</v>
      </c>
      <c r="N336" s="10">
        <v>120489.22181818173</v>
      </c>
    </row>
    <row r="337" spans="2:14" x14ac:dyDescent="0.35">
      <c r="B337" s="37">
        <v>333</v>
      </c>
      <c r="D337" s="10">
        <v>74.974857876855452</v>
      </c>
      <c r="E337" s="10">
        <v>80.5567933710674</v>
      </c>
      <c r="F337" s="10">
        <v>242.68119389838495</v>
      </c>
      <c r="G337" s="10">
        <v>260.74899433655423</v>
      </c>
      <c r="H337" s="10">
        <v>29299.413839353063</v>
      </c>
      <c r="J337" s="10">
        <v>76.006583781461501</v>
      </c>
      <c r="K337" s="10">
        <v>67.278486439588903</v>
      </c>
      <c r="L337" s="10">
        <v>149.68036753113429</v>
      </c>
      <c r="M337" s="10">
        <v>217.7693146101436</v>
      </c>
      <c r="N337" s="10">
        <v>120681.08363636363</v>
      </c>
    </row>
    <row r="338" spans="2:14" x14ac:dyDescent="0.35">
      <c r="B338" s="37">
        <v>334</v>
      </c>
      <c r="D338" s="10">
        <v>75.09336857870079</v>
      </c>
      <c r="E338" s="10">
        <v>80.684367868046806</v>
      </c>
      <c r="F338" s="10">
        <v>242.67897627425532</v>
      </c>
      <c r="G338" s="10">
        <v>260.74738909910525</v>
      </c>
      <c r="H338" s="10">
        <v>29346.989431163809</v>
      </c>
      <c r="J338" s="10">
        <v>76.127420957584633</v>
      </c>
      <c r="K338" s="10">
        <v>67.385447467314791</v>
      </c>
      <c r="L338" s="10">
        <v>149.68036753113427</v>
      </c>
      <c r="M338" s="10">
        <v>217.7693146101436</v>
      </c>
      <c r="N338" s="10">
        <v>120872.94545454552</v>
      </c>
    </row>
    <row r="339" spans="2:14" x14ac:dyDescent="0.35">
      <c r="B339" s="37">
        <v>335</v>
      </c>
      <c r="D339" s="10">
        <v>75.211598880729269</v>
      </c>
      <c r="E339" s="10">
        <v>80.811599474455235</v>
      </c>
      <c r="F339" s="10">
        <v>242.67586094802004</v>
      </c>
      <c r="G339" s="10">
        <v>260.74468258744503</v>
      </c>
      <c r="H339" s="10">
        <v>29394.237010860052</v>
      </c>
      <c r="J339" s="10">
        <v>76.248258133707793</v>
      </c>
      <c r="K339" s="10">
        <v>67.492408495040706</v>
      </c>
      <c r="L339" s="10">
        <v>149.68036753113432</v>
      </c>
      <c r="M339" s="10">
        <v>217.76931461014368</v>
      </c>
      <c r="N339" s="10">
        <v>121064.80727272734</v>
      </c>
    </row>
    <row r="340" spans="2:14" x14ac:dyDescent="0.35">
      <c r="B340" s="37">
        <v>336</v>
      </c>
      <c r="D340" s="10">
        <v>75.329260212196274</v>
      </c>
      <c r="E340" s="10">
        <v>80.938135235134837</v>
      </c>
      <c r="F340" s="10">
        <v>242.67092255903887</v>
      </c>
      <c r="G340" s="10">
        <v>260.73974299482592</v>
      </c>
      <c r="H340" s="10">
        <v>29440.818626566237</v>
      </c>
      <c r="J340" s="10">
        <v>76.369095309830911</v>
      </c>
      <c r="K340" s="10">
        <v>67.599369522766594</v>
      </c>
      <c r="L340" s="10">
        <v>149.68036753113429</v>
      </c>
      <c r="M340" s="10">
        <v>217.76931461014362</v>
      </c>
      <c r="N340" s="10">
        <v>121256.66909090898</v>
      </c>
    </row>
    <row r="341" spans="2:14" x14ac:dyDescent="0.35">
      <c r="B341" s="37">
        <v>337</v>
      </c>
      <c r="D341" s="10">
        <v>75.447460201681679</v>
      </c>
      <c r="E341" s="10">
        <v>81.065329901192982</v>
      </c>
      <c r="F341" s="10">
        <v>242.66773230227574</v>
      </c>
      <c r="G341" s="10">
        <v>260.73693829948024</v>
      </c>
      <c r="H341" s="10">
        <v>29488.031417098806</v>
      </c>
      <c r="J341" s="10">
        <v>76.489932485954043</v>
      </c>
      <c r="K341" s="10">
        <v>67.706330550492495</v>
      </c>
      <c r="L341" s="10">
        <v>149.68036753113424</v>
      </c>
      <c r="M341" s="10">
        <v>217.76931461014362</v>
      </c>
      <c r="N341" s="10">
        <v>121448.53090909081</v>
      </c>
    </row>
    <row r="342" spans="2:14" x14ac:dyDescent="0.35">
      <c r="B342" s="37">
        <v>338</v>
      </c>
      <c r="D342" s="10">
        <v>75.565367070264372</v>
      </c>
      <c r="E342" s="10">
        <v>81.192166115105394</v>
      </c>
      <c r="F342" s="10">
        <v>242.66361080813542</v>
      </c>
      <c r="G342" s="10">
        <v>260.73299135178127</v>
      </c>
      <c r="H342" s="10">
        <v>29534.901285875341</v>
      </c>
      <c r="J342" s="10">
        <v>76.610769662077189</v>
      </c>
      <c r="K342" s="10">
        <v>67.813291578218383</v>
      </c>
      <c r="L342" s="10">
        <v>149.68036753113424</v>
      </c>
      <c r="M342" s="10">
        <v>217.76931461014371</v>
      </c>
      <c r="N342" s="10">
        <v>121640.3927272727</v>
      </c>
    </row>
    <row r="343" spans="2:14" x14ac:dyDescent="0.35">
      <c r="B343" s="37">
        <v>339</v>
      </c>
      <c r="D343" s="10">
        <v>75.683184520869162</v>
      </c>
      <c r="E343" s="10">
        <v>81.318893027618287</v>
      </c>
      <c r="F343" s="10">
        <v>242.65921559868107</v>
      </c>
      <c r="G343" s="10">
        <v>260.72870638779369</v>
      </c>
      <c r="H343" s="10">
        <v>29581.666787160888</v>
      </c>
      <c r="J343" s="10">
        <v>76.731606838200335</v>
      </c>
      <c r="K343" s="10">
        <v>67.92025260594427</v>
      </c>
      <c r="L343" s="10">
        <v>149.68036753113427</v>
      </c>
      <c r="M343" s="10">
        <v>217.76931461014365</v>
      </c>
      <c r="N343" s="10">
        <v>121832.25454545459</v>
      </c>
    </row>
    <row r="344" spans="2:14" x14ac:dyDescent="0.35">
      <c r="B344" s="37">
        <v>340</v>
      </c>
      <c r="D344" s="10">
        <v>75.802037124727278</v>
      </c>
      <c r="E344" s="10">
        <v>81.44688611980861</v>
      </c>
      <c r="F344" s="10">
        <v>242.65814795233914</v>
      </c>
      <c r="G344" s="10">
        <v>260.72848820405557</v>
      </c>
      <c r="H344" s="10">
        <v>29629.644939293998</v>
      </c>
      <c r="J344" s="10">
        <v>76.852444014323453</v>
      </c>
      <c r="K344" s="10">
        <v>68.027213633670186</v>
      </c>
      <c r="L344" s="10">
        <v>149.68036753113427</v>
      </c>
      <c r="M344" s="10">
        <v>217.76931461014362</v>
      </c>
      <c r="N344" s="10">
        <v>122024.11636363642</v>
      </c>
    </row>
    <row r="345" spans="2:14" x14ac:dyDescent="0.35">
      <c r="B345" s="37">
        <v>341</v>
      </c>
      <c r="D345" s="10">
        <v>75.918508739292406</v>
      </c>
      <c r="E345" s="10">
        <v>81.571967051296312</v>
      </c>
      <c r="F345" s="10">
        <v>242.6494735797707</v>
      </c>
      <c r="G345" s="10">
        <v>260.71896290580287</v>
      </c>
      <c r="H345" s="10">
        <v>29674.834988453807</v>
      </c>
      <c r="J345" s="10">
        <v>76.973281190446599</v>
      </c>
      <c r="K345" s="10">
        <v>68.134174661396059</v>
      </c>
      <c r="L345" s="10">
        <v>149.68036753113424</v>
      </c>
      <c r="M345" s="10">
        <v>217.76931461014357</v>
      </c>
      <c r="N345" s="10">
        <v>122215.97818181806</v>
      </c>
    </row>
    <row r="346" spans="2:14" x14ac:dyDescent="0.35">
      <c r="B346" s="37">
        <v>342</v>
      </c>
      <c r="D346" s="10">
        <v>76.036940616563612</v>
      </c>
      <c r="E346" s="10">
        <v>81.699445680768576</v>
      </c>
      <c r="F346" s="10">
        <v>242.64708193830324</v>
      </c>
      <c r="G346" s="10">
        <v>260.7171189380677</v>
      </c>
      <c r="H346" s="10">
        <v>29722.321122415146</v>
      </c>
      <c r="J346" s="10">
        <v>77.094118366569759</v>
      </c>
      <c r="K346" s="10">
        <v>68.241135689121933</v>
      </c>
      <c r="L346" s="10">
        <v>149.68036753113421</v>
      </c>
      <c r="M346" s="10">
        <v>217.76931461014348</v>
      </c>
      <c r="N346" s="10">
        <v>122407.83999999989</v>
      </c>
    </row>
    <row r="347" spans="2:14" x14ac:dyDescent="0.35">
      <c r="B347" s="37">
        <v>343</v>
      </c>
      <c r="D347" s="10">
        <v>76.154833252742662</v>
      </c>
      <c r="E347" s="10">
        <v>81.826264821788712</v>
      </c>
      <c r="F347" s="10">
        <v>242.64297966341951</v>
      </c>
      <c r="G347" s="10">
        <v>260.71317949306666</v>
      </c>
      <c r="H347" s="10">
        <v>29769.176081550104</v>
      </c>
      <c r="J347" s="10">
        <v>77.214955542692891</v>
      </c>
      <c r="K347" s="10">
        <v>68.348096716847863</v>
      </c>
      <c r="L347" s="10">
        <v>149.68036753113427</v>
      </c>
      <c r="M347" s="10">
        <v>217.76931461014368</v>
      </c>
      <c r="N347" s="10">
        <v>122599.7018181818</v>
      </c>
    </row>
    <row r="348" spans="2:14" x14ac:dyDescent="0.35">
      <c r="B348" s="37">
        <v>344</v>
      </c>
      <c r="D348" s="10">
        <v>76.273485183345059</v>
      </c>
      <c r="E348" s="10">
        <v>81.95401273973178</v>
      </c>
      <c r="F348" s="10">
        <v>242.64130567650608</v>
      </c>
      <c r="G348" s="10">
        <v>260.71220698513036</v>
      </c>
      <c r="H348" s="10">
        <v>29816.920649298638</v>
      </c>
      <c r="J348" s="10">
        <v>77.335792718816066</v>
      </c>
      <c r="K348" s="10">
        <v>68.455057744573779</v>
      </c>
      <c r="L348" s="10">
        <v>149.68036753113424</v>
      </c>
      <c r="M348" s="10">
        <v>217.76931461014362</v>
      </c>
      <c r="N348" s="10">
        <v>122791.56363636369</v>
      </c>
    </row>
    <row r="349" spans="2:14" x14ac:dyDescent="0.35">
      <c r="B349" s="37">
        <v>345</v>
      </c>
      <c r="D349" s="10">
        <v>76.39026541330486</v>
      </c>
      <c r="E349" s="10">
        <v>82.079471405175525</v>
      </c>
      <c r="F349" s="10">
        <v>242.63369194524643</v>
      </c>
      <c r="G349" s="10">
        <v>260.70396629991797</v>
      </c>
      <c r="H349" s="10">
        <v>29862.473499736625</v>
      </c>
      <c r="J349" s="10">
        <v>77.456629894939226</v>
      </c>
      <c r="K349" s="10">
        <v>68.562018772299638</v>
      </c>
      <c r="L349" s="10">
        <v>149.68036753113421</v>
      </c>
      <c r="M349" s="10">
        <v>217.76931461014351</v>
      </c>
      <c r="N349" s="10">
        <v>122983.42545454552</v>
      </c>
    </row>
    <row r="350" spans="2:14" x14ac:dyDescent="0.35">
      <c r="B350" s="37">
        <v>346</v>
      </c>
      <c r="D350" s="10">
        <v>76.508772457776004</v>
      </c>
      <c r="E350" s="10">
        <v>82.207042244780624</v>
      </c>
      <c r="F350" s="10">
        <v>242.63157816401866</v>
      </c>
      <c r="G350" s="10">
        <v>260.70244960543806</v>
      </c>
      <c r="H350" s="10">
        <v>29910.049091547367</v>
      </c>
      <c r="J350" s="10">
        <v>77.577467071062358</v>
      </c>
      <c r="K350" s="10">
        <v>68.668979800025568</v>
      </c>
      <c r="L350" s="10">
        <v>149.68036753113435</v>
      </c>
      <c r="M350" s="10">
        <v>217.76931461014371</v>
      </c>
      <c r="N350" s="10">
        <v>123175.28727272715</v>
      </c>
    </row>
    <row r="351" spans="2:14" x14ac:dyDescent="0.35">
      <c r="B351" s="37">
        <v>347</v>
      </c>
      <c r="D351" s="10">
        <v>76.626999125881241</v>
      </c>
      <c r="E351" s="10">
        <v>82.334270217265853</v>
      </c>
      <c r="F351" s="10">
        <v>242.62858318532716</v>
      </c>
      <c r="G351" s="10">
        <v>260.6998519881468</v>
      </c>
      <c r="H351" s="10">
        <v>29957.296671243621</v>
      </c>
      <c r="J351" s="10">
        <v>77.698304247185504</v>
      </c>
      <c r="K351" s="10">
        <v>68.775940827751427</v>
      </c>
      <c r="L351" s="10">
        <v>149.68036753113427</v>
      </c>
      <c r="M351" s="10">
        <v>217.76931461014354</v>
      </c>
      <c r="N351" s="10">
        <v>123367.14909090905</v>
      </c>
    </row>
    <row r="352" spans="2:14" x14ac:dyDescent="0.35">
      <c r="B352" s="37">
        <v>348</v>
      </c>
      <c r="D352" s="10">
        <v>76.744835094174988</v>
      </c>
      <c r="E352" s="10">
        <v>82.46102038161564</v>
      </c>
      <c r="F352" s="10">
        <v>242.62436233292988</v>
      </c>
      <c r="G352" s="10">
        <v>260.69575187517455</v>
      </c>
      <c r="H352" s="10">
        <v>30004.087021931773</v>
      </c>
      <c r="J352" s="10">
        <v>77.819141423308622</v>
      </c>
      <c r="K352" s="10">
        <v>68.882901855477343</v>
      </c>
      <c r="L352" s="10">
        <v>149.68036753113421</v>
      </c>
      <c r="M352" s="10">
        <v>217.76931461014362</v>
      </c>
      <c r="N352" s="10">
        <v>123559.01090909088</v>
      </c>
    </row>
    <row r="353" spans="2:14" x14ac:dyDescent="0.35">
      <c r="B353" s="37">
        <v>349</v>
      </c>
      <c r="D353" s="10">
        <v>76.863209675624447</v>
      </c>
      <c r="E353" s="10">
        <v>82.588429406481353</v>
      </c>
      <c r="F353" s="10">
        <v>242.62185472283002</v>
      </c>
      <c r="G353" s="10">
        <v>260.69374419580839</v>
      </c>
      <c r="H353" s="10">
        <v>30051.508547446316</v>
      </c>
      <c r="J353" s="10">
        <v>77.939978599431882</v>
      </c>
      <c r="K353" s="10">
        <v>68.989862883203202</v>
      </c>
      <c r="L353" s="10">
        <v>149.68036753113427</v>
      </c>
      <c r="M353" s="10">
        <v>217.76931461014357</v>
      </c>
      <c r="N353" s="10">
        <v>123750.87272727277</v>
      </c>
    </row>
    <row r="354" spans="2:14" x14ac:dyDescent="0.35">
      <c r="B354" s="37">
        <v>350</v>
      </c>
      <c r="D354" s="10">
        <v>76.980756493200687</v>
      </c>
      <c r="E354" s="10">
        <v>82.714826035700383</v>
      </c>
      <c r="F354" s="10">
        <v>242.61674605050959</v>
      </c>
      <c r="G354" s="10">
        <v>260.68855201089252</v>
      </c>
      <c r="H354" s="10">
        <v>30097.960946258896</v>
      </c>
      <c r="J354" s="10">
        <v>78.060815775555042</v>
      </c>
      <c r="K354" s="10">
        <v>69.09682391092916</v>
      </c>
      <c r="L354" s="10">
        <v>149.68036753113424</v>
      </c>
      <c r="M354" s="10">
        <v>217.76931461014365</v>
      </c>
      <c r="N354" s="10">
        <v>123942.7345454546</v>
      </c>
    </row>
  </sheetData>
  <conditionalFormatting sqref="E8:E198">
    <cfRule type="cellIs" dxfId="5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2CA-4377-422B-9C5A-B2754941C32D}">
  <sheetPr codeName="Sheet1">
    <tabColor rgb="FF92D050"/>
  </sheetPr>
  <dimension ref="A1:T85"/>
  <sheetViews>
    <sheetView zoomScale="55" zoomScaleNormal="55" workbookViewId="0">
      <selection activeCell="Q3" sqref="Q3"/>
    </sheetView>
  </sheetViews>
  <sheetFormatPr defaultRowHeight="14.5" x14ac:dyDescent="0.35"/>
  <cols>
    <col min="1" max="1" width="26.1796875" customWidth="1"/>
    <col min="9" max="9" width="17" customWidth="1"/>
    <col min="15" max="15" width="15.81640625" customWidth="1"/>
  </cols>
  <sheetData>
    <row r="1" spans="1:20" x14ac:dyDescent="0.35">
      <c r="C1" s="92" t="s">
        <v>69</v>
      </c>
      <c r="D1" s="93"/>
      <c r="E1" s="93"/>
      <c r="F1" s="93"/>
      <c r="G1" s="93"/>
      <c r="K1" s="92" t="s">
        <v>68</v>
      </c>
      <c r="L1" s="93"/>
      <c r="M1" s="93"/>
      <c r="Q1" s="92" t="s">
        <v>70</v>
      </c>
      <c r="R1" s="93"/>
      <c r="S1" s="93"/>
    </row>
    <row r="2" spans="1:20" s="60" customFormat="1" ht="29" x14ac:dyDescent="0.35">
      <c r="A2" s="58" t="s">
        <v>45</v>
      </c>
      <c r="B2" s="58" t="s">
        <v>60</v>
      </c>
      <c r="C2" s="58" t="s">
        <v>61</v>
      </c>
      <c r="D2" s="58" t="s">
        <v>62</v>
      </c>
      <c r="E2" s="58" t="s">
        <v>65</v>
      </c>
      <c r="F2" s="58" t="s">
        <v>64</v>
      </c>
      <c r="G2" s="58" t="s">
        <v>63</v>
      </c>
      <c r="I2" s="58" t="s">
        <v>45</v>
      </c>
      <c r="J2" s="58" t="s">
        <v>60</v>
      </c>
      <c r="K2" s="58" t="s">
        <v>41</v>
      </c>
      <c r="L2" s="58" t="s">
        <v>43</v>
      </c>
      <c r="M2" s="58" t="s">
        <v>6</v>
      </c>
      <c r="O2" s="58" t="s">
        <v>45</v>
      </c>
      <c r="P2" s="58" t="s">
        <v>60</v>
      </c>
      <c r="Q2" s="58" t="s">
        <v>42</v>
      </c>
      <c r="R2" s="58" t="s">
        <v>43</v>
      </c>
      <c r="S2" s="58" t="s">
        <v>6</v>
      </c>
    </row>
    <row r="3" spans="1:20" x14ac:dyDescent="0.35">
      <c r="A3" s="89">
        <v>1</v>
      </c>
      <c r="B3" s="59">
        <v>10</v>
      </c>
      <c r="C3" s="57"/>
      <c r="D3" s="57"/>
      <c r="E3" s="57"/>
      <c r="F3" s="57"/>
      <c r="G3" s="57">
        <f>'BEP-DH_AN'!R11</f>
        <v>47</v>
      </c>
      <c r="I3" s="89">
        <v>1</v>
      </c>
      <c r="J3" s="59">
        <v>10</v>
      </c>
      <c r="K3" s="57">
        <f t="shared" ref="K3:K42" si="0">IF(AND(C3=0,E3=0),10,IF(C3=0,E3,IF(C3&gt;1,C3,0)))</f>
        <v>10</v>
      </c>
      <c r="L3" s="57">
        <f t="shared" ref="L3:L42" si="1">IF(C3=1,G3,IF(C3&gt;1,G3-C3,0))</f>
        <v>0</v>
      </c>
      <c r="M3" s="57">
        <f t="shared" ref="M3:M42" si="2">IF(AND(C3=0,E3=0),0,10)</f>
        <v>0</v>
      </c>
      <c r="O3" s="89">
        <v>1</v>
      </c>
      <c r="P3" s="59">
        <v>10</v>
      </c>
      <c r="Q3" s="57">
        <f t="shared" ref="Q3:Q42" si="3">IF(AND(D3=0,F3=0),10,IF(D3=0,F3,IF(D3&gt;1,D3,0)))</f>
        <v>10</v>
      </c>
      <c r="R3" s="57">
        <f t="shared" ref="R3:R42" si="4">IF(D3=1,G3,IF(D3&gt;1,G3-D3,0))</f>
        <v>0</v>
      </c>
      <c r="S3" s="57">
        <f t="shared" ref="S3:S42" si="5">IF(AND(D3=0,F3=0),0,10)</f>
        <v>0</v>
      </c>
      <c r="T3" s="52"/>
    </row>
    <row r="4" spans="1:20" x14ac:dyDescent="0.35">
      <c r="A4" s="90"/>
      <c r="B4" s="59">
        <v>25</v>
      </c>
      <c r="C4" s="57"/>
      <c r="D4" s="57"/>
      <c r="E4" s="57"/>
      <c r="F4" s="57"/>
      <c r="G4" s="57">
        <f>'BEP-DH_AN'!R10</f>
        <v>51</v>
      </c>
      <c r="I4" s="90"/>
      <c r="J4" s="59">
        <v>25</v>
      </c>
      <c r="K4" s="57">
        <f t="shared" si="0"/>
        <v>10</v>
      </c>
      <c r="L4" s="57">
        <f t="shared" si="1"/>
        <v>0</v>
      </c>
      <c r="M4" s="57">
        <f t="shared" si="2"/>
        <v>0</v>
      </c>
      <c r="O4" s="90"/>
      <c r="P4" s="59">
        <v>25</v>
      </c>
      <c r="Q4" s="57">
        <f t="shared" si="3"/>
        <v>10</v>
      </c>
      <c r="R4" s="57">
        <f t="shared" si="4"/>
        <v>0</v>
      </c>
      <c r="S4" s="57">
        <f t="shared" si="5"/>
        <v>0</v>
      </c>
      <c r="T4" s="52"/>
    </row>
    <row r="5" spans="1:20" x14ac:dyDescent="0.35">
      <c r="A5" s="90"/>
      <c r="B5" s="59">
        <v>35</v>
      </c>
      <c r="C5" s="57"/>
      <c r="D5" s="57"/>
      <c r="E5" s="57"/>
      <c r="F5" s="57"/>
      <c r="G5" s="57">
        <f>'BEP-DH_AN'!R9</f>
        <v>56</v>
      </c>
      <c r="I5" s="90"/>
      <c r="J5" s="59">
        <v>35</v>
      </c>
      <c r="K5" s="57">
        <f t="shared" si="0"/>
        <v>10</v>
      </c>
      <c r="L5" s="57">
        <f t="shared" si="1"/>
        <v>0</v>
      </c>
      <c r="M5" s="57">
        <f t="shared" si="2"/>
        <v>0</v>
      </c>
      <c r="O5" s="90"/>
      <c r="P5" s="59">
        <v>35</v>
      </c>
      <c r="Q5" s="57">
        <f t="shared" si="3"/>
        <v>10</v>
      </c>
      <c r="R5" s="57">
        <f t="shared" si="4"/>
        <v>0</v>
      </c>
      <c r="S5" s="57">
        <f t="shared" si="5"/>
        <v>0</v>
      </c>
      <c r="T5" s="52"/>
    </row>
    <row r="6" spans="1:20" x14ac:dyDescent="0.35">
      <c r="A6" s="90"/>
      <c r="B6" s="59">
        <v>50</v>
      </c>
      <c r="C6" s="57"/>
      <c r="D6" s="57"/>
      <c r="E6" s="57"/>
      <c r="F6" s="57"/>
      <c r="G6" s="57">
        <f>'BEP-DH_AN'!R8</f>
        <v>63</v>
      </c>
      <c r="I6" s="90"/>
      <c r="J6" s="59">
        <v>50</v>
      </c>
      <c r="K6" s="57">
        <f t="shared" si="0"/>
        <v>10</v>
      </c>
      <c r="L6" s="57">
        <f t="shared" si="1"/>
        <v>0</v>
      </c>
      <c r="M6" s="57">
        <f t="shared" si="2"/>
        <v>0</v>
      </c>
      <c r="O6" s="90"/>
      <c r="P6" s="59">
        <v>50</v>
      </c>
      <c r="Q6" s="57">
        <f t="shared" si="3"/>
        <v>10</v>
      </c>
      <c r="R6" s="57">
        <f t="shared" si="4"/>
        <v>0</v>
      </c>
      <c r="S6" s="57">
        <f t="shared" si="5"/>
        <v>0</v>
      </c>
      <c r="T6" s="52"/>
    </row>
    <row r="7" spans="1:20" x14ac:dyDescent="0.35">
      <c r="A7" s="91"/>
      <c r="B7" s="59">
        <v>75</v>
      </c>
      <c r="C7" s="57"/>
      <c r="D7" s="57"/>
      <c r="E7" s="57"/>
      <c r="F7" s="57"/>
      <c r="G7" s="57">
        <f>'BEP-DH_AN'!R7</f>
        <v>117</v>
      </c>
      <c r="I7" s="91"/>
      <c r="J7" s="59">
        <v>75</v>
      </c>
      <c r="K7" s="57">
        <f t="shared" si="0"/>
        <v>10</v>
      </c>
      <c r="L7" s="57">
        <f t="shared" si="1"/>
        <v>0</v>
      </c>
      <c r="M7" s="57">
        <f t="shared" si="2"/>
        <v>0</v>
      </c>
      <c r="O7" s="91"/>
      <c r="P7" s="59">
        <v>75</v>
      </c>
      <c r="Q7" s="57">
        <f t="shared" si="3"/>
        <v>10</v>
      </c>
      <c r="R7" s="57">
        <f t="shared" si="4"/>
        <v>0</v>
      </c>
      <c r="S7" s="57">
        <f t="shared" si="5"/>
        <v>0</v>
      </c>
      <c r="T7" s="52"/>
    </row>
    <row r="8" spans="1:20" x14ac:dyDescent="0.35">
      <c r="A8" s="89">
        <v>3</v>
      </c>
      <c r="B8" s="59">
        <v>10</v>
      </c>
      <c r="C8" s="57"/>
      <c r="D8" s="57"/>
      <c r="E8" s="57"/>
      <c r="F8" s="57"/>
      <c r="G8" s="57">
        <f>'BEP-DH_AN'!S11</f>
        <v>36</v>
      </c>
      <c r="I8" s="89">
        <v>3</v>
      </c>
      <c r="J8" s="59">
        <v>10</v>
      </c>
      <c r="K8" s="57">
        <f t="shared" si="0"/>
        <v>10</v>
      </c>
      <c r="L8" s="57">
        <f t="shared" si="1"/>
        <v>0</v>
      </c>
      <c r="M8" s="57">
        <f t="shared" si="2"/>
        <v>0</v>
      </c>
      <c r="O8" s="89">
        <v>3</v>
      </c>
      <c r="P8" s="59">
        <v>10</v>
      </c>
      <c r="Q8" s="57">
        <f t="shared" si="3"/>
        <v>10</v>
      </c>
      <c r="R8" s="57">
        <f t="shared" si="4"/>
        <v>0</v>
      </c>
      <c r="S8" s="57">
        <f t="shared" si="5"/>
        <v>0</v>
      </c>
    </row>
    <row r="9" spans="1:20" x14ac:dyDescent="0.35">
      <c r="A9" s="90"/>
      <c r="B9" s="59">
        <v>25</v>
      </c>
      <c r="C9" s="57"/>
      <c r="D9" s="57"/>
      <c r="E9" s="57">
        <f>'BEP-DH_ASHP'!S8</f>
        <v>0</v>
      </c>
      <c r="F9" s="57"/>
      <c r="G9" s="57">
        <f>'BEP-DH_AN'!S10</f>
        <v>38</v>
      </c>
      <c r="I9" s="90"/>
      <c r="J9" s="59">
        <v>25</v>
      </c>
      <c r="K9" s="57">
        <f t="shared" si="0"/>
        <v>10</v>
      </c>
      <c r="L9" s="57">
        <f t="shared" si="1"/>
        <v>0</v>
      </c>
      <c r="M9" s="57">
        <f t="shared" si="2"/>
        <v>0</v>
      </c>
      <c r="O9" s="90"/>
      <c r="P9" s="59">
        <v>25</v>
      </c>
      <c r="Q9" s="57">
        <f t="shared" si="3"/>
        <v>10</v>
      </c>
      <c r="R9" s="57">
        <f t="shared" si="4"/>
        <v>0</v>
      </c>
      <c r="S9" s="57">
        <f t="shared" si="5"/>
        <v>0</v>
      </c>
    </row>
    <row r="10" spans="1:20" x14ac:dyDescent="0.35">
      <c r="A10" s="90"/>
      <c r="B10" s="59">
        <v>35</v>
      </c>
      <c r="C10" s="57"/>
      <c r="D10" s="57"/>
      <c r="E10" s="57">
        <f>'BEP-DH_ASHP'!S9</f>
        <v>98</v>
      </c>
      <c r="F10" s="57"/>
      <c r="G10" s="57">
        <f>'BEP-DH_AN'!S9</f>
        <v>41</v>
      </c>
      <c r="I10" s="90"/>
      <c r="J10" s="59">
        <v>35</v>
      </c>
      <c r="K10" s="57">
        <f t="shared" si="0"/>
        <v>98</v>
      </c>
      <c r="L10" s="57">
        <f t="shared" si="1"/>
        <v>0</v>
      </c>
      <c r="M10" s="57">
        <f t="shared" si="2"/>
        <v>10</v>
      </c>
      <c r="O10" s="90"/>
      <c r="P10" s="59">
        <v>35</v>
      </c>
      <c r="Q10" s="57">
        <f t="shared" si="3"/>
        <v>10</v>
      </c>
      <c r="R10" s="57">
        <f t="shared" si="4"/>
        <v>0</v>
      </c>
      <c r="S10" s="57">
        <f t="shared" si="5"/>
        <v>0</v>
      </c>
    </row>
    <row r="11" spans="1:20" x14ac:dyDescent="0.35">
      <c r="A11" s="90"/>
      <c r="B11" s="59">
        <v>50</v>
      </c>
      <c r="C11" s="57"/>
      <c r="D11" s="57"/>
      <c r="E11" s="57">
        <f>'BEP-DH_ASHP'!S10</f>
        <v>60</v>
      </c>
      <c r="F11" s="57">
        <f>'BEP-DH_GB'!S10</f>
        <v>0</v>
      </c>
      <c r="G11" s="57">
        <f>'BEP-DH_AN'!S8</f>
        <v>44</v>
      </c>
      <c r="I11" s="90"/>
      <c r="J11" s="59">
        <v>50</v>
      </c>
      <c r="K11" s="57">
        <f t="shared" si="0"/>
        <v>60</v>
      </c>
      <c r="L11" s="57">
        <f t="shared" si="1"/>
        <v>0</v>
      </c>
      <c r="M11" s="57">
        <f t="shared" si="2"/>
        <v>10</v>
      </c>
      <c r="O11" s="90"/>
      <c r="P11" s="59">
        <v>50</v>
      </c>
      <c r="Q11" s="57">
        <f t="shared" si="3"/>
        <v>10</v>
      </c>
      <c r="R11" s="57">
        <f t="shared" si="4"/>
        <v>0</v>
      </c>
      <c r="S11" s="57">
        <f t="shared" si="5"/>
        <v>0</v>
      </c>
    </row>
    <row r="12" spans="1:20" x14ac:dyDescent="0.35">
      <c r="A12" s="91"/>
      <c r="B12" s="59">
        <v>75</v>
      </c>
      <c r="C12" s="57"/>
      <c r="D12" s="57"/>
      <c r="E12" s="57">
        <f>'BEP-DH_ASHP'!S11</f>
        <v>45</v>
      </c>
      <c r="F12" s="57">
        <f>'BEP-DH_GB'!S11</f>
        <v>0</v>
      </c>
      <c r="G12" s="57">
        <f>'BEP-DH_AN'!S7</f>
        <v>70</v>
      </c>
      <c r="I12" s="91"/>
      <c r="J12" s="59">
        <v>75</v>
      </c>
      <c r="K12" s="57">
        <f t="shared" si="0"/>
        <v>45</v>
      </c>
      <c r="L12" s="57">
        <f t="shared" si="1"/>
        <v>0</v>
      </c>
      <c r="M12" s="57">
        <f t="shared" si="2"/>
        <v>10</v>
      </c>
      <c r="O12" s="91"/>
      <c r="P12" s="59">
        <v>75</v>
      </c>
      <c r="Q12" s="57">
        <f t="shared" si="3"/>
        <v>10</v>
      </c>
      <c r="R12" s="57">
        <f t="shared" si="4"/>
        <v>0</v>
      </c>
      <c r="S12" s="57">
        <f t="shared" si="5"/>
        <v>0</v>
      </c>
    </row>
    <row r="13" spans="1:20" x14ac:dyDescent="0.35">
      <c r="A13" s="89">
        <v>5</v>
      </c>
      <c r="B13" s="59">
        <v>10</v>
      </c>
      <c r="C13" s="57"/>
      <c r="D13" s="57"/>
      <c r="E13" s="57">
        <f>'BEP-DH_ASHP'!T7</f>
        <v>117</v>
      </c>
      <c r="F13" s="57"/>
      <c r="G13" s="57">
        <f>'BEP-DH_AN'!T11</f>
        <v>29</v>
      </c>
      <c r="I13" s="89">
        <v>5</v>
      </c>
      <c r="J13" s="59">
        <v>10</v>
      </c>
      <c r="K13" s="57">
        <f t="shared" si="0"/>
        <v>117</v>
      </c>
      <c r="L13" s="57">
        <f t="shared" si="1"/>
        <v>0</v>
      </c>
      <c r="M13" s="57">
        <f t="shared" si="2"/>
        <v>10</v>
      </c>
      <c r="O13" s="89">
        <v>5</v>
      </c>
      <c r="P13" s="59">
        <v>10</v>
      </c>
      <c r="Q13" s="57">
        <f t="shared" si="3"/>
        <v>10</v>
      </c>
      <c r="R13" s="57">
        <f t="shared" si="4"/>
        <v>0</v>
      </c>
      <c r="S13" s="57">
        <f t="shared" si="5"/>
        <v>0</v>
      </c>
    </row>
    <row r="14" spans="1:20" x14ac:dyDescent="0.35">
      <c r="A14" s="90"/>
      <c r="B14" s="59">
        <v>25</v>
      </c>
      <c r="C14" s="57">
        <v>1</v>
      </c>
      <c r="D14" s="57"/>
      <c r="E14" s="57">
        <f>'BEP-DH_ASHP'!T8</f>
        <v>28</v>
      </c>
      <c r="F14" s="57">
        <f>'BEP-DH_GB'!T8</f>
        <v>0</v>
      </c>
      <c r="G14" s="57">
        <f>'BEP-DH_AN'!T$10</f>
        <v>31</v>
      </c>
      <c r="I14" s="90"/>
      <c r="J14" s="59">
        <v>25</v>
      </c>
      <c r="K14" s="57">
        <f t="shared" si="0"/>
        <v>0</v>
      </c>
      <c r="L14" s="57">
        <f t="shared" si="1"/>
        <v>31</v>
      </c>
      <c r="M14" s="57">
        <f t="shared" si="2"/>
        <v>10</v>
      </c>
      <c r="O14" s="90"/>
      <c r="P14" s="59">
        <v>25</v>
      </c>
      <c r="Q14" s="57">
        <f t="shared" si="3"/>
        <v>10</v>
      </c>
      <c r="R14" s="57">
        <f t="shared" si="4"/>
        <v>0</v>
      </c>
      <c r="S14" s="57">
        <f t="shared" si="5"/>
        <v>0</v>
      </c>
    </row>
    <row r="15" spans="1:20" x14ac:dyDescent="0.35">
      <c r="A15" s="90"/>
      <c r="B15" s="59">
        <v>35</v>
      </c>
      <c r="C15" s="57">
        <v>1</v>
      </c>
      <c r="D15" s="57"/>
      <c r="E15" s="57">
        <f>'BEP-DH_ASHP'!T9</f>
        <v>24</v>
      </c>
      <c r="F15" s="57">
        <f>'BEP-DH_GB'!T9</f>
        <v>142</v>
      </c>
      <c r="G15" s="57">
        <f>'BEP-DH_AN'!T$9</f>
        <v>32</v>
      </c>
      <c r="I15" s="90"/>
      <c r="J15" s="59">
        <v>35</v>
      </c>
      <c r="K15" s="57">
        <f t="shared" si="0"/>
        <v>0</v>
      </c>
      <c r="L15" s="57">
        <f t="shared" si="1"/>
        <v>32</v>
      </c>
      <c r="M15" s="57">
        <f t="shared" si="2"/>
        <v>10</v>
      </c>
      <c r="O15" s="90"/>
      <c r="P15" s="59">
        <v>35</v>
      </c>
      <c r="Q15" s="57">
        <f t="shared" si="3"/>
        <v>142</v>
      </c>
      <c r="R15" s="57">
        <f t="shared" si="4"/>
        <v>0</v>
      </c>
      <c r="S15" s="57">
        <f t="shared" si="5"/>
        <v>10</v>
      </c>
    </row>
    <row r="16" spans="1:20" x14ac:dyDescent="0.35">
      <c r="A16" s="90"/>
      <c r="B16" s="59">
        <v>50</v>
      </c>
      <c r="C16" s="57">
        <v>1</v>
      </c>
      <c r="D16" s="57"/>
      <c r="E16" s="57">
        <f>'BEP-DH_ASHP'!T10</f>
        <v>21</v>
      </c>
      <c r="F16" s="57">
        <f>'BEP-DH_GB'!T10</f>
        <v>73</v>
      </c>
      <c r="G16" s="57">
        <f>'BEP-DH_AN'!T$8</f>
        <v>35</v>
      </c>
      <c r="I16" s="90"/>
      <c r="J16" s="59">
        <v>50</v>
      </c>
      <c r="K16" s="57">
        <f t="shared" si="0"/>
        <v>0</v>
      </c>
      <c r="L16" s="57">
        <f t="shared" si="1"/>
        <v>35</v>
      </c>
      <c r="M16" s="57">
        <f t="shared" si="2"/>
        <v>10</v>
      </c>
      <c r="O16" s="90"/>
      <c r="P16" s="59">
        <v>50</v>
      </c>
      <c r="Q16" s="57">
        <f t="shared" si="3"/>
        <v>73</v>
      </c>
      <c r="R16" s="57">
        <f t="shared" si="4"/>
        <v>0</v>
      </c>
      <c r="S16" s="57">
        <f t="shared" si="5"/>
        <v>10</v>
      </c>
    </row>
    <row r="17" spans="1:19" x14ac:dyDescent="0.35">
      <c r="A17" s="91"/>
      <c r="B17" s="59">
        <v>75</v>
      </c>
      <c r="C17" s="57">
        <v>1</v>
      </c>
      <c r="D17" s="57"/>
      <c r="E17" s="57">
        <f>'BEP-DH_ASHP'!T11</f>
        <v>19</v>
      </c>
      <c r="F17" s="57">
        <f>'BEP-DH_GB'!T11</f>
        <v>51</v>
      </c>
      <c r="G17" s="57">
        <f>'BEP-DH_AN'!T$7</f>
        <v>48</v>
      </c>
      <c r="I17" s="91"/>
      <c r="J17" s="59">
        <v>75</v>
      </c>
      <c r="K17" s="57">
        <f t="shared" si="0"/>
        <v>0</v>
      </c>
      <c r="L17" s="57">
        <f t="shared" si="1"/>
        <v>48</v>
      </c>
      <c r="M17" s="57">
        <f t="shared" si="2"/>
        <v>10</v>
      </c>
      <c r="O17" s="91"/>
      <c r="P17" s="59">
        <v>75</v>
      </c>
      <c r="Q17" s="57">
        <f t="shared" si="3"/>
        <v>51</v>
      </c>
      <c r="R17" s="57">
        <f t="shared" si="4"/>
        <v>0</v>
      </c>
      <c r="S17" s="57">
        <f t="shared" si="5"/>
        <v>10</v>
      </c>
    </row>
    <row r="18" spans="1:19" x14ac:dyDescent="0.35">
      <c r="A18" s="89">
        <v>8</v>
      </c>
      <c r="B18" s="59">
        <v>10</v>
      </c>
      <c r="C18" s="57">
        <v>1</v>
      </c>
      <c r="D18" s="57"/>
      <c r="E18" s="57">
        <f>'BEP-DH_ASHP'!U7</f>
        <v>18</v>
      </c>
      <c r="F18" s="57">
        <f>'BEP-DH_GB'!U7</f>
        <v>0</v>
      </c>
      <c r="G18" s="57">
        <f>'BEP-DH_AN'!U$11</f>
        <v>23</v>
      </c>
      <c r="I18" s="89">
        <v>8</v>
      </c>
      <c r="J18" s="59">
        <v>10</v>
      </c>
      <c r="K18" s="57">
        <f t="shared" si="0"/>
        <v>0</v>
      </c>
      <c r="L18" s="57">
        <f t="shared" si="1"/>
        <v>23</v>
      </c>
      <c r="M18" s="57">
        <f t="shared" si="2"/>
        <v>10</v>
      </c>
      <c r="O18" s="89">
        <v>8</v>
      </c>
      <c r="P18" s="59">
        <v>10</v>
      </c>
      <c r="Q18" s="57">
        <f t="shared" si="3"/>
        <v>10</v>
      </c>
      <c r="R18" s="57">
        <f t="shared" si="4"/>
        <v>0</v>
      </c>
      <c r="S18" s="57">
        <f t="shared" si="5"/>
        <v>0</v>
      </c>
    </row>
    <row r="19" spans="1:19" x14ac:dyDescent="0.35">
      <c r="A19" s="90"/>
      <c r="B19" s="59">
        <v>25</v>
      </c>
      <c r="C19" s="57">
        <v>1</v>
      </c>
      <c r="D19" s="57"/>
      <c r="E19" s="57">
        <f>'BEP-DH_ASHP'!U8</f>
        <v>12</v>
      </c>
      <c r="F19" s="57">
        <f>'BEP-DH_GB'!U8</f>
        <v>36</v>
      </c>
      <c r="G19" s="57">
        <f>'BEP-DH_AN'!U$10</f>
        <v>24</v>
      </c>
      <c r="I19" s="90"/>
      <c r="J19" s="59">
        <v>25</v>
      </c>
      <c r="K19" s="57">
        <f t="shared" si="0"/>
        <v>0</v>
      </c>
      <c r="L19" s="57">
        <f t="shared" si="1"/>
        <v>24</v>
      </c>
      <c r="M19" s="57">
        <f t="shared" si="2"/>
        <v>10</v>
      </c>
      <c r="O19" s="90"/>
      <c r="P19" s="59">
        <v>25</v>
      </c>
      <c r="Q19" s="57">
        <f t="shared" si="3"/>
        <v>36</v>
      </c>
      <c r="R19" s="57">
        <f t="shared" si="4"/>
        <v>0</v>
      </c>
      <c r="S19" s="57">
        <f t="shared" si="5"/>
        <v>10</v>
      </c>
    </row>
    <row r="20" spans="1:19" x14ac:dyDescent="0.35">
      <c r="A20" s="90"/>
      <c r="B20" s="59">
        <v>35</v>
      </c>
      <c r="C20" s="57">
        <v>1</v>
      </c>
      <c r="D20" s="57"/>
      <c r="E20" s="57">
        <f>'BEP-DH_ASHP'!U9</f>
        <v>11</v>
      </c>
      <c r="F20" s="57">
        <f>'BEP-DH_GB'!U9</f>
        <v>29</v>
      </c>
      <c r="G20" s="57">
        <f>'BEP-DH_AN'!U$9</f>
        <v>25</v>
      </c>
      <c r="I20" s="90"/>
      <c r="J20" s="59">
        <v>35</v>
      </c>
      <c r="K20" s="57">
        <f t="shared" si="0"/>
        <v>0</v>
      </c>
      <c r="L20" s="57">
        <f t="shared" si="1"/>
        <v>25</v>
      </c>
      <c r="M20" s="57">
        <f t="shared" si="2"/>
        <v>10</v>
      </c>
      <c r="O20" s="90"/>
      <c r="P20" s="59">
        <v>35</v>
      </c>
      <c r="Q20" s="57">
        <f t="shared" si="3"/>
        <v>29</v>
      </c>
      <c r="R20" s="57">
        <f t="shared" si="4"/>
        <v>0</v>
      </c>
      <c r="S20" s="57">
        <f t="shared" si="5"/>
        <v>10</v>
      </c>
    </row>
    <row r="21" spans="1:19" x14ac:dyDescent="0.35">
      <c r="A21" s="90"/>
      <c r="B21" s="59">
        <v>50</v>
      </c>
      <c r="C21" s="57">
        <v>1</v>
      </c>
      <c r="D21" s="57"/>
      <c r="E21" s="57">
        <f>'BEP-DH_ASHP'!U10</f>
        <v>11</v>
      </c>
      <c r="F21" s="57">
        <f>'BEP-DH_GB'!U10</f>
        <v>25</v>
      </c>
      <c r="G21" s="57">
        <f>'BEP-DH_AN'!U$8</f>
        <v>26</v>
      </c>
      <c r="I21" s="90"/>
      <c r="J21" s="59">
        <v>50</v>
      </c>
      <c r="K21" s="57">
        <f t="shared" si="0"/>
        <v>0</v>
      </c>
      <c r="L21" s="57">
        <f t="shared" si="1"/>
        <v>26</v>
      </c>
      <c r="M21" s="57">
        <f t="shared" si="2"/>
        <v>10</v>
      </c>
      <c r="O21" s="90"/>
      <c r="P21" s="59">
        <v>50</v>
      </c>
      <c r="Q21" s="57">
        <f t="shared" si="3"/>
        <v>25</v>
      </c>
      <c r="R21" s="57">
        <f t="shared" si="4"/>
        <v>0</v>
      </c>
      <c r="S21" s="57">
        <f t="shared" si="5"/>
        <v>10</v>
      </c>
    </row>
    <row r="22" spans="1:19" x14ac:dyDescent="0.35">
      <c r="A22" s="91"/>
      <c r="B22" s="59">
        <v>75</v>
      </c>
      <c r="C22" s="57">
        <v>1</v>
      </c>
      <c r="D22" s="57"/>
      <c r="E22" s="57">
        <f>'BEP-DH_ASHP'!U11</f>
        <v>10</v>
      </c>
      <c r="F22" s="57">
        <f>'BEP-DH_GB'!U11</f>
        <v>22</v>
      </c>
      <c r="G22" s="57">
        <f>'BEP-DH_AN'!U$7</f>
        <v>33</v>
      </c>
      <c r="I22" s="91"/>
      <c r="J22" s="59">
        <v>75</v>
      </c>
      <c r="K22" s="57">
        <f t="shared" si="0"/>
        <v>0</v>
      </c>
      <c r="L22" s="57">
        <f t="shared" si="1"/>
        <v>33</v>
      </c>
      <c r="M22" s="57">
        <f t="shared" si="2"/>
        <v>10</v>
      </c>
      <c r="O22" s="91"/>
      <c r="P22" s="59">
        <v>75</v>
      </c>
      <c r="Q22" s="57">
        <f t="shared" si="3"/>
        <v>22</v>
      </c>
      <c r="R22" s="57">
        <f t="shared" si="4"/>
        <v>0</v>
      </c>
      <c r="S22" s="57">
        <f t="shared" si="5"/>
        <v>10</v>
      </c>
    </row>
    <row r="23" spans="1:19" x14ac:dyDescent="0.35">
      <c r="A23" s="89">
        <v>10</v>
      </c>
      <c r="B23" s="59">
        <v>10</v>
      </c>
      <c r="C23" s="57">
        <v>1</v>
      </c>
      <c r="D23" s="57"/>
      <c r="E23" s="57">
        <f>'BEP-DH_ASHP'!V7</f>
        <v>11</v>
      </c>
      <c r="F23" s="57">
        <f>'BEP-DH_GB'!V7</f>
        <v>52</v>
      </c>
      <c r="G23" s="57">
        <f>'BEP-DH_AN'!V$11</f>
        <v>20</v>
      </c>
      <c r="I23" s="89">
        <v>10</v>
      </c>
      <c r="J23" s="59">
        <v>10</v>
      </c>
      <c r="K23" s="57">
        <f t="shared" si="0"/>
        <v>0</v>
      </c>
      <c r="L23" s="57">
        <f t="shared" si="1"/>
        <v>20</v>
      </c>
      <c r="M23" s="57">
        <f t="shared" si="2"/>
        <v>10</v>
      </c>
      <c r="O23" s="89">
        <v>10</v>
      </c>
      <c r="P23" s="59">
        <v>10</v>
      </c>
      <c r="Q23" s="57">
        <f t="shared" si="3"/>
        <v>52</v>
      </c>
      <c r="R23" s="57">
        <f t="shared" si="4"/>
        <v>0</v>
      </c>
      <c r="S23" s="57">
        <f t="shared" si="5"/>
        <v>10</v>
      </c>
    </row>
    <row r="24" spans="1:19" x14ac:dyDescent="0.35">
      <c r="A24" s="90"/>
      <c r="B24" s="59">
        <v>25</v>
      </c>
      <c r="C24" s="57">
        <v>1</v>
      </c>
      <c r="D24" s="57"/>
      <c r="E24" s="57">
        <f>'BEP-DH_ASHP'!V8</f>
        <v>9</v>
      </c>
      <c r="F24" s="57">
        <f>'BEP-DH_GB'!V8</f>
        <v>22</v>
      </c>
      <c r="G24" s="57">
        <f>'BEP-DH_AN'!V$10</f>
        <v>20</v>
      </c>
      <c r="I24" s="90"/>
      <c r="J24" s="59">
        <v>25</v>
      </c>
      <c r="K24" s="57">
        <f t="shared" si="0"/>
        <v>0</v>
      </c>
      <c r="L24" s="57">
        <f t="shared" si="1"/>
        <v>20</v>
      </c>
      <c r="M24" s="57">
        <f t="shared" si="2"/>
        <v>10</v>
      </c>
      <c r="O24" s="90"/>
      <c r="P24" s="59">
        <v>25</v>
      </c>
      <c r="Q24" s="57">
        <f t="shared" si="3"/>
        <v>22</v>
      </c>
      <c r="R24" s="57">
        <f t="shared" si="4"/>
        <v>0</v>
      </c>
      <c r="S24" s="57">
        <f t="shared" si="5"/>
        <v>10</v>
      </c>
    </row>
    <row r="25" spans="1:19" x14ac:dyDescent="0.35">
      <c r="A25" s="90"/>
      <c r="B25" s="59">
        <v>35</v>
      </c>
      <c r="C25" s="57">
        <v>1</v>
      </c>
      <c r="D25" s="57"/>
      <c r="E25" s="57">
        <f>'BEP-DH_ASHP'!V9</f>
        <v>8</v>
      </c>
      <c r="F25" s="57">
        <f>'BEP-DH_GB'!V9</f>
        <v>19</v>
      </c>
      <c r="G25" s="57">
        <f>'BEP-DH_AN'!V$9</f>
        <v>21</v>
      </c>
      <c r="I25" s="90"/>
      <c r="J25" s="59">
        <v>35</v>
      </c>
      <c r="K25" s="57">
        <f t="shared" si="0"/>
        <v>0</v>
      </c>
      <c r="L25" s="57">
        <f t="shared" si="1"/>
        <v>21</v>
      </c>
      <c r="M25" s="57">
        <f t="shared" si="2"/>
        <v>10</v>
      </c>
      <c r="O25" s="90"/>
      <c r="P25" s="59">
        <v>35</v>
      </c>
      <c r="Q25" s="57">
        <f t="shared" si="3"/>
        <v>19</v>
      </c>
      <c r="R25" s="57">
        <f t="shared" si="4"/>
        <v>0</v>
      </c>
      <c r="S25" s="57">
        <f t="shared" si="5"/>
        <v>10</v>
      </c>
    </row>
    <row r="26" spans="1:19" x14ac:dyDescent="0.35">
      <c r="A26" s="90"/>
      <c r="B26" s="59">
        <v>50</v>
      </c>
      <c r="C26" s="57">
        <v>1</v>
      </c>
      <c r="D26" s="57">
        <f>'BEP-AN_GB'!V10</f>
        <v>4</v>
      </c>
      <c r="E26" s="57">
        <f>'BEP-DH_ASHP'!V10</f>
        <v>8</v>
      </c>
      <c r="F26" s="57">
        <f>'BEP-DH_GB'!V10</f>
        <v>17</v>
      </c>
      <c r="G26" s="57">
        <f>'BEP-DH_AN'!V$8</f>
        <v>22</v>
      </c>
      <c r="I26" s="90"/>
      <c r="J26" s="59">
        <v>50</v>
      </c>
      <c r="K26" s="57">
        <f t="shared" si="0"/>
        <v>0</v>
      </c>
      <c r="L26" s="57">
        <f t="shared" si="1"/>
        <v>22</v>
      </c>
      <c r="M26" s="57">
        <f t="shared" si="2"/>
        <v>10</v>
      </c>
      <c r="O26" s="90"/>
      <c r="P26" s="59">
        <v>50</v>
      </c>
      <c r="Q26" s="57">
        <f t="shared" si="3"/>
        <v>4</v>
      </c>
      <c r="R26" s="57">
        <f t="shared" si="4"/>
        <v>18</v>
      </c>
      <c r="S26" s="57">
        <f t="shared" si="5"/>
        <v>10</v>
      </c>
    </row>
    <row r="27" spans="1:19" x14ac:dyDescent="0.35">
      <c r="A27" s="91"/>
      <c r="B27" s="59">
        <v>75</v>
      </c>
      <c r="C27" s="57">
        <v>1</v>
      </c>
      <c r="D27" s="57">
        <f>'BEP-AN_GB'!V11</f>
        <v>4</v>
      </c>
      <c r="E27" s="57">
        <f>'BEP-DH_ASHP'!V11</f>
        <v>8</v>
      </c>
      <c r="F27" s="57">
        <f>'BEP-DH_GB'!V11</f>
        <v>16</v>
      </c>
      <c r="G27" s="57">
        <f>'BEP-DH_AN'!V$7</f>
        <v>27</v>
      </c>
      <c r="I27" s="91"/>
      <c r="J27" s="59">
        <v>75</v>
      </c>
      <c r="K27" s="57">
        <f t="shared" si="0"/>
        <v>0</v>
      </c>
      <c r="L27" s="57">
        <f t="shared" si="1"/>
        <v>27</v>
      </c>
      <c r="M27" s="57">
        <f t="shared" si="2"/>
        <v>10</v>
      </c>
      <c r="O27" s="91"/>
      <c r="P27" s="59">
        <v>75</v>
      </c>
      <c r="Q27" s="57">
        <f t="shared" si="3"/>
        <v>4</v>
      </c>
      <c r="R27" s="57">
        <f t="shared" si="4"/>
        <v>23</v>
      </c>
      <c r="S27" s="57">
        <f t="shared" si="5"/>
        <v>10</v>
      </c>
    </row>
    <row r="28" spans="1:19" x14ac:dyDescent="0.35">
      <c r="A28" s="89">
        <v>13</v>
      </c>
      <c r="B28" s="59">
        <v>10</v>
      </c>
      <c r="C28" s="57">
        <v>1</v>
      </c>
      <c r="D28" s="57">
        <v>1</v>
      </c>
      <c r="E28" s="57">
        <f>'BEP-DH_ASHP'!W7</f>
        <v>8</v>
      </c>
      <c r="F28" s="57">
        <f>'BEP-DH_GB'!W7</f>
        <v>16</v>
      </c>
      <c r="G28" s="57">
        <f>'BEP-DH_AN'!W$11</f>
        <v>16</v>
      </c>
      <c r="I28" s="89">
        <v>13</v>
      </c>
      <c r="J28" s="59">
        <v>10</v>
      </c>
      <c r="K28" s="57">
        <f t="shared" si="0"/>
        <v>0</v>
      </c>
      <c r="L28" s="57">
        <f t="shared" si="1"/>
        <v>16</v>
      </c>
      <c r="M28" s="57">
        <f t="shared" si="2"/>
        <v>10</v>
      </c>
      <c r="O28" s="89">
        <v>13</v>
      </c>
      <c r="P28" s="59">
        <v>10</v>
      </c>
      <c r="Q28" s="57">
        <f t="shared" si="3"/>
        <v>0</v>
      </c>
      <c r="R28" s="57">
        <f t="shared" si="4"/>
        <v>16</v>
      </c>
      <c r="S28" s="57">
        <f t="shared" si="5"/>
        <v>10</v>
      </c>
    </row>
    <row r="29" spans="1:19" x14ac:dyDescent="0.35">
      <c r="A29" s="90"/>
      <c r="B29" s="59">
        <v>25</v>
      </c>
      <c r="C29" s="57">
        <v>1</v>
      </c>
      <c r="D29" s="57">
        <v>1</v>
      </c>
      <c r="E29" s="57">
        <f>'BEP-DH_ASHP'!W8</f>
        <v>6</v>
      </c>
      <c r="F29" s="57">
        <f>'BEP-DH_GB'!W8</f>
        <v>14</v>
      </c>
      <c r="G29" s="57">
        <f>'BEP-DH_AN'!W$10</f>
        <v>17</v>
      </c>
      <c r="I29" s="90"/>
      <c r="J29" s="59">
        <v>25</v>
      </c>
      <c r="K29" s="57">
        <f t="shared" si="0"/>
        <v>0</v>
      </c>
      <c r="L29" s="57">
        <f t="shared" si="1"/>
        <v>17</v>
      </c>
      <c r="M29" s="57">
        <f t="shared" si="2"/>
        <v>10</v>
      </c>
      <c r="O29" s="90"/>
      <c r="P29" s="59">
        <v>25</v>
      </c>
      <c r="Q29" s="57">
        <f t="shared" si="3"/>
        <v>0</v>
      </c>
      <c r="R29" s="57">
        <f t="shared" si="4"/>
        <v>17</v>
      </c>
      <c r="S29" s="57">
        <f t="shared" si="5"/>
        <v>10</v>
      </c>
    </row>
    <row r="30" spans="1:19" x14ac:dyDescent="0.35">
      <c r="A30" s="90"/>
      <c r="B30" s="59">
        <v>35</v>
      </c>
      <c r="C30" s="57">
        <v>1</v>
      </c>
      <c r="D30" s="57">
        <v>1</v>
      </c>
      <c r="E30" s="57">
        <f>'BEP-DH_ASHP'!W9</f>
        <v>6</v>
      </c>
      <c r="F30" s="57">
        <f>'BEP-DH_GB'!W9</f>
        <v>13</v>
      </c>
      <c r="G30" s="57">
        <f>'BEP-DH_AN'!W$9</f>
        <v>17</v>
      </c>
      <c r="I30" s="90"/>
      <c r="J30" s="59">
        <v>35</v>
      </c>
      <c r="K30" s="57">
        <f t="shared" si="0"/>
        <v>0</v>
      </c>
      <c r="L30" s="57">
        <f t="shared" si="1"/>
        <v>17</v>
      </c>
      <c r="M30" s="57">
        <f t="shared" si="2"/>
        <v>10</v>
      </c>
      <c r="O30" s="90"/>
      <c r="P30" s="59">
        <v>35</v>
      </c>
      <c r="Q30" s="57">
        <f t="shared" si="3"/>
        <v>0</v>
      </c>
      <c r="R30" s="57">
        <f t="shared" si="4"/>
        <v>17</v>
      </c>
      <c r="S30" s="57">
        <f t="shared" si="5"/>
        <v>10</v>
      </c>
    </row>
    <row r="31" spans="1:19" x14ac:dyDescent="0.35">
      <c r="A31" s="90"/>
      <c r="B31" s="59">
        <v>50</v>
      </c>
      <c r="C31" s="57">
        <v>1</v>
      </c>
      <c r="D31" s="57">
        <v>1</v>
      </c>
      <c r="E31" s="57">
        <f>'BEP-DH_ASHP'!W10</f>
        <v>6</v>
      </c>
      <c r="F31" s="57">
        <f>'BEP-DH_GB'!W10</f>
        <v>12</v>
      </c>
      <c r="G31" s="57">
        <f>'BEP-DH_AN'!W$8</f>
        <v>18</v>
      </c>
      <c r="I31" s="90"/>
      <c r="J31" s="59">
        <v>50</v>
      </c>
      <c r="K31" s="57">
        <f t="shared" si="0"/>
        <v>0</v>
      </c>
      <c r="L31" s="57">
        <f t="shared" si="1"/>
        <v>18</v>
      </c>
      <c r="M31" s="57">
        <f t="shared" si="2"/>
        <v>10</v>
      </c>
      <c r="O31" s="90"/>
      <c r="P31" s="59">
        <v>50</v>
      </c>
      <c r="Q31" s="57">
        <f t="shared" si="3"/>
        <v>0</v>
      </c>
      <c r="R31" s="57">
        <f t="shared" si="4"/>
        <v>18</v>
      </c>
      <c r="S31" s="57">
        <f t="shared" si="5"/>
        <v>10</v>
      </c>
    </row>
    <row r="32" spans="1:19" x14ac:dyDescent="0.35">
      <c r="A32" s="91"/>
      <c r="B32" s="59">
        <v>75</v>
      </c>
      <c r="C32" s="57">
        <v>1</v>
      </c>
      <c r="D32" s="57">
        <v>1</v>
      </c>
      <c r="E32" s="57">
        <f>'BEP-DH_ASHP'!W11</f>
        <v>6</v>
      </c>
      <c r="F32" s="57">
        <f>'BEP-DH_GB'!W11</f>
        <v>11</v>
      </c>
      <c r="G32" s="57">
        <f>'BEP-DH_AN'!W$7</f>
        <v>21</v>
      </c>
      <c r="I32" s="91"/>
      <c r="J32" s="59">
        <v>75</v>
      </c>
      <c r="K32" s="57">
        <f t="shared" si="0"/>
        <v>0</v>
      </c>
      <c r="L32" s="57">
        <f t="shared" si="1"/>
        <v>21</v>
      </c>
      <c r="M32" s="57">
        <f t="shared" si="2"/>
        <v>10</v>
      </c>
      <c r="O32" s="91"/>
      <c r="P32" s="59">
        <v>75</v>
      </c>
      <c r="Q32" s="57">
        <f t="shared" si="3"/>
        <v>0</v>
      </c>
      <c r="R32" s="57">
        <f t="shared" si="4"/>
        <v>21</v>
      </c>
      <c r="S32" s="57">
        <f t="shared" si="5"/>
        <v>10</v>
      </c>
    </row>
    <row r="33" spans="1:19" x14ac:dyDescent="0.35">
      <c r="A33" s="89">
        <v>16</v>
      </c>
      <c r="B33" s="59">
        <v>10</v>
      </c>
      <c r="C33" s="57">
        <v>1</v>
      </c>
      <c r="D33" s="57">
        <v>1</v>
      </c>
      <c r="E33" s="57">
        <f>'BEP-DH_ASHP'!X7</f>
        <v>6</v>
      </c>
      <c r="F33" s="57">
        <f>'BEP-DH_GB'!X7</f>
        <v>14</v>
      </c>
      <c r="G33" s="57">
        <f>'BEP-DH_AN'!X$11</f>
        <v>14</v>
      </c>
      <c r="I33" s="89">
        <v>16</v>
      </c>
      <c r="J33" s="59">
        <v>10</v>
      </c>
      <c r="K33" s="57">
        <f t="shared" si="0"/>
        <v>0</v>
      </c>
      <c r="L33" s="57">
        <f t="shared" si="1"/>
        <v>14</v>
      </c>
      <c r="M33" s="57">
        <f t="shared" si="2"/>
        <v>10</v>
      </c>
      <c r="O33" s="89">
        <v>16</v>
      </c>
      <c r="P33" s="59">
        <v>10</v>
      </c>
      <c r="Q33" s="57">
        <f t="shared" si="3"/>
        <v>0</v>
      </c>
      <c r="R33" s="57">
        <f t="shared" si="4"/>
        <v>14</v>
      </c>
      <c r="S33" s="57">
        <f t="shared" si="5"/>
        <v>10</v>
      </c>
    </row>
    <row r="34" spans="1:19" x14ac:dyDescent="0.35">
      <c r="A34" s="90"/>
      <c r="B34" s="59">
        <v>25</v>
      </c>
      <c r="C34" s="57">
        <v>1</v>
      </c>
      <c r="D34" s="57">
        <v>1</v>
      </c>
      <c r="E34" s="57">
        <f>'BEP-DH_ASHP'!X8</f>
        <v>5</v>
      </c>
      <c r="F34" s="57">
        <f>'BEP-DH_GB'!X8</f>
        <v>12</v>
      </c>
      <c r="G34" s="57">
        <f>'BEP-DH_AN'!X$10</f>
        <v>14</v>
      </c>
      <c r="I34" s="90"/>
      <c r="J34" s="59">
        <v>25</v>
      </c>
      <c r="K34" s="57">
        <f t="shared" si="0"/>
        <v>0</v>
      </c>
      <c r="L34" s="57">
        <f t="shared" si="1"/>
        <v>14</v>
      </c>
      <c r="M34" s="57">
        <f t="shared" si="2"/>
        <v>10</v>
      </c>
      <c r="O34" s="90"/>
      <c r="P34" s="59">
        <v>25</v>
      </c>
      <c r="Q34" s="57">
        <f t="shared" si="3"/>
        <v>0</v>
      </c>
      <c r="R34" s="57">
        <f t="shared" si="4"/>
        <v>14</v>
      </c>
      <c r="S34" s="57">
        <f t="shared" si="5"/>
        <v>10</v>
      </c>
    </row>
    <row r="35" spans="1:19" x14ac:dyDescent="0.35">
      <c r="A35" s="90"/>
      <c r="B35" s="59">
        <v>35</v>
      </c>
      <c r="C35" s="57">
        <v>1</v>
      </c>
      <c r="D35" s="57">
        <v>1</v>
      </c>
      <c r="E35" s="57">
        <f>'BEP-DH_ASHP'!X9</f>
        <v>5</v>
      </c>
      <c r="F35" s="57">
        <f>'BEP-DH_GB'!X9</f>
        <v>10</v>
      </c>
      <c r="G35" s="57">
        <f>'BEP-DH_AN'!X$9</f>
        <v>15</v>
      </c>
      <c r="I35" s="90"/>
      <c r="J35" s="59">
        <v>35</v>
      </c>
      <c r="K35" s="57">
        <f t="shared" si="0"/>
        <v>0</v>
      </c>
      <c r="L35" s="57">
        <f t="shared" si="1"/>
        <v>15</v>
      </c>
      <c r="M35" s="57">
        <f t="shared" si="2"/>
        <v>10</v>
      </c>
      <c r="O35" s="90"/>
      <c r="P35" s="59">
        <v>35</v>
      </c>
      <c r="Q35" s="57">
        <f t="shared" si="3"/>
        <v>0</v>
      </c>
      <c r="R35" s="57">
        <f t="shared" si="4"/>
        <v>15</v>
      </c>
      <c r="S35" s="57">
        <f t="shared" si="5"/>
        <v>10</v>
      </c>
    </row>
    <row r="36" spans="1:19" x14ac:dyDescent="0.35">
      <c r="A36" s="90"/>
      <c r="B36" s="59">
        <v>50</v>
      </c>
      <c r="C36" s="57">
        <v>1</v>
      </c>
      <c r="D36" s="57">
        <v>1</v>
      </c>
      <c r="E36" s="57">
        <f>'BEP-DH_ASHP'!X10</f>
        <v>5</v>
      </c>
      <c r="F36" s="57">
        <f>'BEP-DH_GB'!X10</f>
        <v>9</v>
      </c>
      <c r="G36" s="57">
        <f>'BEP-DH_AN'!X$8</f>
        <v>15</v>
      </c>
      <c r="I36" s="90"/>
      <c r="J36" s="59">
        <v>50</v>
      </c>
      <c r="K36" s="57">
        <f t="shared" si="0"/>
        <v>0</v>
      </c>
      <c r="L36" s="57">
        <f t="shared" si="1"/>
        <v>15</v>
      </c>
      <c r="M36" s="57">
        <f t="shared" si="2"/>
        <v>10</v>
      </c>
      <c r="O36" s="90"/>
      <c r="P36" s="59">
        <v>50</v>
      </c>
      <c r="Q36" s="57">
        <f t="shared" si="3"/>
        <v>0</v>
      </c>
      <c r="R36" s="57">
        <f t="shared" si="4"/>
        <v>15</v>
      </c>
      <c r="S36" s="57">
        <f t="shared" si="5"/>
        <v>10</v>
      </c>
    </row>
    <row r="37" spans="1:19" x14ac:dyDescent="0.35">
      <c r="A37" s="91"/>
      <c r="B37" s="59">
        <v>75</v>
      </c>
      <c r="C37" s="57">
        <v>1</v>
      </c>
      <c r="D37" s="57">
        <v>1</v>
      </c>
      <c r="E37" s="57">
        <f>'BEP-DH_ASHP'!X11</f>
        <v>5</v>
      </c>
      <c r="F37" s="57">
        <f>'BEP-DH_GB'!X11</f>
        <v>9</v>
      </c>
      <c r="G37" s="57">
        <f>'BEP-DH_AN'!X$7</f>
        <v>17</v>
      </c>
      <c r="I37" s="91"/>
      <c r="J37" s="59">
        <v>75</v>
      </c>
      <c r="K37" s="57">
        <f t="shared" si="0"/>
        <v>0</v>
      </c>
      <c r="L37" s="57">
        <f t="shared" si="1"/>
        <v>17</v>
      </c>
      <c r="M37" s="57">
        <f t="shared" si="2"/>
        <v>10</v>
      </c>
      <c r="O37" s="91"/>
      <c r="P37" s="59">
        <v>75</v>
      </c>
      <c r="Q37" s="57">
        <f t="shared" si="3"/>
        <v>0</v>
      </c>
      <c r="R37" s="57">
        <f t="shared" si="4"/>
        <v>17</v>
      </c>
      <c r="S37" s="57">
        <f t="shared" si="5"/>
        <v>10</v>
      </c>
    </row>
    <row r="38" spans="1:19" x14ac:dyDescent="0.35">
      <c r="A38" s="89">
        <v>20</v>
      </c>
      <c r="B38" s="59">
        <v>10</v>
      </c>
      <c r="C38" s="57">
        <v>1</v>
      </c>
      <c r="D38" s="57">
        <v>1</v>
      </c>
      <c r="E38" s="57">
        <f>'BEP-DH_ASHP'!Y7</f>
        <v>4</v>
      </c>
      <c r="F38" s="57">
        <f>'BEP-DH_GB'!Y7</f>
        <v>9</v>
      </c>
      <c r="G38" s="57">
        <f>'BEP-DH_AN'!Y$11</f>
        <v>12</v>
      </c>
      <c r="I38" s="89">
        <v>20</v>
      </c>
      <c r="J38" s="59">
        <v>10</v>
      </c>
      <c r="K38" s="57">
        <f t="shared" si="0"/>
        <v>0</v>
      </c>
      <c r="L38" s="57">
        <f t="shared" si="1"/>
        <v>12</v>
      </c>
      <c r="M38" s="57">
        <f t="shared" si="2"/>
        <v>10</v>
      </c>
      <c r="O38" s="89">
        <v>20</v>
      </c>
      <c r="P38" s="59">
        <v>10</v>
      </c>
      <c r="Q38" s="57">
        <f t="shared" si="3"/>
        <v>0</v>
      </c>
      <c r="R38" s="57">
        <f t="shared" si="4"/>
        <v>12</v>
      </c>
      <c r="S38" s="57">
        <f t="shared" si="5"/>
        <v>10</v>
      </c>
    </row>
    <row r="39" spans="1:19" x14ac:dyDescent="0.35">
      <c r="A39" s="90"/>
      <c r="B39" s="59">
        <v>25</v>
      </c>
      <c r="C39" s="57">
        <v>1</v>
      </c>
      <c r="D39" s="57">
        <v>1</v>
      </c>
      <c r="E39" s="57">
        <f>'BEP-DH_ASHP'!Y8</f>
        <v>4</v>
      </c>
      <c r="F39" s="57">
        <f>'BEP-DH_GB'!Y8</f>
        <v>8</v>
      </c>
      <c r="G39" s="57">
        <f>'BEP-DH_AN'!Y$10</f>
        <v>12</v>
      </c>
      <c r="I39" s="90"/>
      <c r="J39" s="59">
        <v>25</v>
      </c>
      <c r="K39" s="57">
        <f t="shared" si="0"/>
        <v>0</v>
      </c>
      <c r="L39" s="57">
        <f t="shared" si="1"/>
        <v>12</v>
      </c>
      <c r="M39" s="57">
        <f t="shared" si="2"/>
        <v>10</v>
      </c>
      <c r="O39" s="90"/>
      <c r="P39" s="59">
        <v>25</v>
      </c>
      <c r="Q39" s="57">
        <f t="shared" si="3"/>
        <v>0</v>
      </c>
      <c r="R39" s="57">
        <f t="shared" si="4"/>
        <v>12</v>
      </c>
      <c r="S39" s="57">
        <f t="shared" si="5"/>
        <v>10</v>
      </c>
    </row>
    <row r="40" spans="1:19" x14ac:dyDescent="0.35">
      <c r="A40" s="90"/>
      <c r="B40" s="59">
        <v>35</v>
      </c>
      <c r="C40" s="57">
        <v>1</v>
      </c>
      <c r="D40" s="57">
        <v>1</v>
      </c>
      <c r="E40" s="57">
        <f>'BEP-DH_ASHP'!Y9</f>
        <v>4</v>
      </c>
      <c r="F40" s="57">
        <f>'BEP-DH_GB'!Y9</f>
        <v>7</v>
      </c>
      <c r="G40" s="57">
        <f>'BEP-DH_AN'!Y$9</f>
        <v>13</v>
      </c>
      <c r="I40" s="90"/>
      <c r="J40" s="59">
        <v>35</v>
      </c>
      <c r="K40" s="57">
        <f t="shared" si="0"/>
        <v>0</v>
      </c>
      <c r="L40" s="57">
        <f t="shared" si="1"/>
        <v>13</v>
      </c>
      <c r="M40" s="57">
        <f t="shared" si="2"/>
        <v>10</v>
      </c>
      <c r="O40" s="90"/>
      <c r="P40" s="59">
        <v>35</v>
      </c>
      <c r="Q40" s="57">
        <f t="shared" si="3"/>
        <v>0</v>
      </c>
      <c r="R40" s="57">
        <f t="shared" si="4"/>
        <v>13</v>
      </c>
      <c r="S40" s="57">
        <f t="shared" si="5"/>
        <v>10</v>
      </c>
    </row>
    <row r="41" spans="1:19" x14ac:dyDescent="0.35">
      <c r="A41" s="90"/>
      <c r="B41" s="59">
        <v>50</v>
      </c>
      <c r="C41" s="57">
        <v>1</v>
      </c>
      <c r="D41" s="57">
        <v>1</v>
      </c>
      <c r="E41" s="57">
        <f>'BEP-DH_ASHP'!Y10</f>
        <v>4</v>
      </c>
      <c r="F41" s="57">
        <f>'BEP-DH_GB'!Y10</f>
        <v>7</v>
      </c>
      <c r="G41" s="57">
        <f>'BEP-DH_AN'!Y$8</f>
        <v>13</v>
      </c>
      <c r="I41" s="90"/>
      <c r="J41" s="59">
        <v>50</v>
      </c>
      <c r="K41" s="57">
        <f t="shared" si="0"/>
        <v>0</v>
      </c>
      <c r="L41" s="57">
        <f t="shared" si="1"/>
        <v>13</v>
      </c>
      <c r="M41" s="57">
        <f t="shared" si="2"/>
        <v>10</v>
      </c>
      <c r="O41" s="90"/>
      <c r="P41" s="59">
        <v>50</v>
      </c>
      <c r="Q41" s="57">
        <f t="shared" si="3"/>
        <v>0</v>
      </c>
      <c r="R41" s="57">
        <f t="shared" si="4"/>
        <v>13</v>
      </c>
      <c r="S41" s="57">
        <f t="shared" si="5"/>
        <v>10</v>
      </c>
    </row>
    <row r="42" spans="1:19" x14ac:dyDescent="0.35">
      <c r="A42" s="91"/>
      <c r="B42" s="59">
        <v>75</v>
      </c>
      <c r="C42" s="57">
        <v>1</v>
      </c>
      <c r="D42" s="57">
        <v>1</v>
      </c>
      <c r="E42" s="57">
        <f>'BEP-DH_ASHP'!Y11</f>
        <v>4</v>
      </c>
      <c r="F42" s="57">
        <f>'BEP-DH_GB'!Y11</f>
        <v>7</v>
      </c>
      <c r="G42" s="57">
        <f>'BEP-DH_AN'!Y$7</f>
        <v>14</v>
      </c>
      <c r="I42" s="91"/>
      <c r="J42" s="59">
        <v>75</v>
      </c>
      <c r="K42" s="57">
        <f t="shared" si="0"/>
        <v>0</v>
      </c>
      <c r="L42" s="57">
        <f t="shared" si="1"/>
        <v>14</v>
      </c>
      <c r="M42" s="57">
        <f t="shared" si="2"/>
        <v>10</v>
      </c>
      <c r="O42" s="91"/>
      <c r="P42" s="59">
        <v>75</v>
      </c>
      <c r="Q42" s="57">
        <f t="shared" si="3"/>
        <v>0</v>
      </c>
      <c r="R42" s="57">
        <f t="shared" si="4"/>
        <v>14</v>
      </c>
      <c r="S42" s="57">
        <f t="shared" si="5"/>
        <v>10</v>
      </c>
    </row>
    <row r="43" spans="1:19" x14ac:dyDescent="0.35">
      <c r="G43" s="52"/>
      <c r="L43" s="52"/>
      <c r="R43" s="52"/>
    </row>
    <row r="44" spans="1:19" x14ac:dyDescent="0.35">
      <c r="G44" s="52"/>
      <c r="K44" s="92" t="s">
        <v>68</v>
      </c>
      <c r="L44" s="93"/>
      <c r="M44" s="93"/>
      <c r="Q44" s="92" t="s">
        <v>70</v>
      </c>
      <c r="R44" s="93"/>
      <c r="S44" s="93"/>
    </row>
    <row r="45" spans="1:19" ht="29" x14ac:dyDescent="0.35">
      <c r="G45" s="52"/>
      <c r="I45" s="58" t="s">
        <v>45</v>
      </c>
      <c r="J45" s="58" t="s">
        <v>60</v>
      </c>
      <c r="K45" s="58" t="s">
        <v>41</v>
      </c>
      <c r="L45" s="58" t="s">
        <v>43</v>
      </c>
      <c r="M45" s="58" t="s">
        <v>6</v>
      </c>
      <c r="N45" s="60"/>
      <c r="O45" s="58" t="s">
        <v>45</v>
      </c>
      <c r="P45" s="58" t="s">
        <v>60</v>
      </c>
      <c r="Q45" s="58" t="s">
        <v>42</v>
      </c>
      <c r="R45" s="58" t="s">
        <v>43</v>
      </c>
      <c r="S45" s="58" t="s">
        <v>6</v>
      </c>
    </row>
    <row r="46" spans="1:19" x14ac:dyDescent="0.35">
      <c r="G46" s="52"/>
      <c r="I46" s="89">
        <v>1</v>
      </c>
      <c r="J46" s="59">
        <v>75</v>
      </c>
      <c r="K46" s="57">
        <f t="shared" ref="K46:K85" si="6">IF(AND(C46=0,E46=0),10,IF(C46=0,E46,IF(C46&gt;1,C46,0)))</f>
        <v>10</v>
      </c>
      <c r="L46" s="57">
        <f t="shared" ref="L46:L85" si="7">IF(C46=1,G46,IF(C46&gt;1,G46-C46,0))</f>
        <v>0</v>
      </c>
      <c r="M46" s="57">
        <f t="shared" ref="M46:M85" si="8">IF(AND(C46=0,E46=0),0,10)</f>
        <v>0</v>
      </c>
      <c r="O46" s="89">
        <v>1</v>
      </c>
      <c r="P46" s="59">
        <v>75</v>
      </c>
      <c r="Q46" s="57">
        <f t="shared" ref="Q46:Q85" si="9">IF(AND(D46=0,F46=0),10,IF(D46=0,F46,IF(D46&gt;1,D46,0)))</f>
        <v>10</v>
      </c>
      <c r="R46" s="57">
        <f t="shared" ref="R46:R85" si="10">IF(D46=1,G46,IF(D46&gt;1,G46-D46,0))</f>
        <v>0</v>
      </c>
      <c r="S46" s="57">
        <f t="shared" ref="S46:S85" si="11">IF(AND(D46=0,F46=0),0,10)</f>
        <v>0</v>
      </c>
    </row>
    <row r="47" spans="1:19" x14ac:dyDescent="0.35">
      <c r="G47" s="52"/>
      <c r="I47" s="90"/>
      <c r="J47" s="59">
        <v>50</v>
      </c>
      <c r="K47" s="57">
        <f t="shared" si="6"/>
        <v>10</v>
      </c>
      <c r="L47" s="57">
        <f t="shared" si="7"/>
        <v>0</v>
      </c>
      <c r="M47" s="57">
        <f t="shared" si="8"/>
        <v>0</v>
      </c>
      <c r="O47" s="90"/>
      <c r="P47" s="59">
        <v>50</v>
      </c>
      <c r="Q47" s="57">
        <f t="shared" si="9"/>
        <v>10</v>
      </c>
      <c r="R47" s="57">
        <f t="shared" si="10"/>
        <v>0</v>
      </c>
      <c r="S47" s="57">
        <f t="shared" si="11"/>
        <v>0</v>
      </c>
    </row>
    <row r="48" spans="1:19" x14ac:dyDescent="0.35">
      <c r="G48" s="52"/>
      <c r="I48" s="90"/>
      <c r="J48" s="59">
        <v>35</v>
      </c>
      <c r="K48" s="57">
        <f t="shared" si="6"/>
        <v>10</v>
      </c>
      <c r="L48" s="57">
        <f t="shared" si="7"/>
        <v>0</v>
      </c>
      <c r="M48" s="57">
        <f t="shared" si="8"/>
        <v>0</v>
      </c>
      <c r="O48" s="90"/>
      <c r="P48" s="59">
        <v>35</v>
      </c>
      <c r="Q48" s="57">
        <f t="shared" si="9"/>
        <v>10</v>
      </c>
      <c r="R48" s="57">
        <f t="shared" si="10"/>
        <v>0</v>
      </c>
      <c r="S48" s="57">
        <f t="shared" si="11"/>
        <v>0</v>
      </c>
    </row>
    <row r="49" spans="7:19" x14ac:dyDescent="0.35">
      <c r="G49" s="52"/>
      <c r="I49" s="90"/>
      <c r="J49" s="59">
        <v>25</v>
      </c>
      <c r="K49" s="57">
        <f t="shared" si="6"/>
        <v>10</v>
      </c>
      <c r="L49" s="57">
        <f t="shared" si="7"/>
        <v>0</v>
      </c>
      <c r="M49" s="57">
        <f t="shared" si="8"/>
        <v>0</v>
      </c>
      <c r="O49" s="90"/>
      <c r="P49" s="59">
        <v>25</v>
      </c>
      <c r="Q49" s="57">
        <f t="shared" si="9"/>
        <v>10</v>
      </c>
      <c r="R49" s="57">
        <f t="shared" si="10"/>
        <v>0</v>
      </c>
      <c r="S49" s="57">
        <f t="shared" si="11"/>
        <v>0</v>
      </c>
    </row>
    <row r="50" spans="7:19" x14ac:dyDescent="0.35">
      <c r="G50" s="52"/>
      <c r="I50" s="91"/>
      <c r="J50" s="59">
        <v>10</v>
      </c>
      <c r="K50" s="57">
        <f t="shared" si="6"/>
        <v>10</v>
      </c>
      <c r="L50" s="57">
        <f t="shared" si="7"/>
        <v>0</v>
      </c>
      <c r="M50" s="57">
        <f t="shared" si="8"/>
        <v>0</v>
      </c>
      <c r="O50" s="91"/>
      <c r="P50" s="59">
        <v>10</v>
      </c>
      <c r="Q50" s="57">
        <f t="shared" si="9"/>
        <v>10</v>
      </c>
      <c r="R50" s="57">
        <f t="shared" si="10"/>
        <v>0</v>
      </c>
      <c r="S50" s="57">
        <f t="shared" si="11"/>
        <v>0</v>
      </c>
    </row>
    <row r="51" spans="7:19" x14ac:dyDescent="0.35">
      <c r="G51" s="52"/>
      <c r="I51" s="89">
        <v>3</v>
      </c>
      <c r="J51" s="59">
        <v>75</v>
      </c>
      <c r="K51" s="57">
        <f t="shared" si="6"/>
        <v>10</v>
      </c>
      <c r="L51" s="57">
        <f t="shared" si="7"/>
        <v>0</v>
      </c>
      <c r="M51" s="57">
        <f t="shared" si="8"/>
        <v>0</v>
      </c>
      <c r="O51" s="89">
        <v>3</v>
      </c>
      <c r="P51" s="59">
        <v>75</v>
      </c>
      <c r="Q51" s="57">
        <f t="shared" si="9"/>
        <v>10</v>
      </c>
      <c r="R51" s="57">
        <f t="shared" si="10"/>
        <v>0</v>
      </c>
      <c r="S51" s="57">
        <f t="shared" si="11"/>
        <v>0</v>
      </c>
    </row>
    <row r="52" spans="7:19" x14ac:dyDescent="0.35">
      <c r="G52" s="52"/>
      <c r="I52" s="90"/>
      <c r="J52" s="59">
        <v>50</v>
      </c>
      <c r="K52" s="57">
        <f t="shared" si="6"/>
        <v>10</v>
      </c>
      <c r="L52" s="57">
        <f t="shared" si="7"/>
        <v>0</v>
      </c>
      <c r="M52" s="57">
        <f t="shared" si="8"/>
        <v>0</v>
      </c>
      <c r="O52" s="90"/>
      <c r="P52" s="59">
        <v>50</v>
      </c>
      <c r="Q52" s="57">
        <f t="shared" si="9"/>
        <v>10</v>
      </c>
      <c r="R52" s="57">
        <f t="shared" si="10"/>
        <v>0</v>
      </c>
      <c r="S52" s="57">
        <f t="shared" si="11"/>
        <v>0</v>
      </c>
    </row>
    <row r="53" spans="7:19" x14ac:dyDescent="0.35">
      <c r="G53" s="52"/>
      <c r="I53" s="90"/>
      <c r="J53" s="59">
        <v>35</v>
      </c>
      <c r="K53" s="57">
        <f t="shared" si="6"/>
        <v>10</v>
      </c>
      <c r="L53" s="57">
        <f t="shared" si="7"/>
        <v>0</v>
      </c>
      <c r="M53" s="57">
        <f t="shared" si="8"/>
        <v>0</v>
      </c>
      <c r="O53" s="90"/>
      <c r="P53" s="59">
        <v>35</v>
      </c>
      <c r="Q53" s="57">
        <f t="shared" si="9"/>
        <v>10</v>
      </c>
      <c r="R53" s="57">
        <f t="shared" si="10"/>
        <v>0</v>
      </c>
      <c r="S53" s="57">
        <f t="shared" si="11"/>
        <v>0</v>
      </c>
    </row>
    <row r="54" spans="7:19" x14ac:dyDescent="0.35">
      <c r="G54" s="52"/>
      <c r="I54" s="90"/>
      <c r="J54" s="59">
        <v>25</v>
      </c>
      <c r="K54" s="57">
        <f t="shared" si="6"/>
        <v>10</v>
      </c>
      <c r="L54" s="57">
        <f t="shared" si="7"/>
        <v>0</v>
      </c>
      <c r="M54" s="57">
        <f t="shared" si="8"/>
        <v>0</v>
      </c>
      <c r="O54" s="90"/>
      <c r="P54" s="59">
        <v>25</v>
      </c>
      <c r="Q54" s="57">
        <f t="shared" si="9"/>
        <v>10</v>
      </c>
      <c r="R54" s="57">
        <f t="shared" si="10"/>
        <v>0</v>
      </c>
      <c r="S54" s="57">
        <f t="shared" si="11"/>
        <v>0</v>
      </c>
    </row>
    <row r="55" spans="7:19" x14ac:dyDescent="0.35">
      <c r="G55" s="52"/>
      <c r="I55" s="91"/>
      <c r="J55" s="59">
        <v>10</v>
      </c>
      <c r="K55" s="57">
        <f t="shared" si="6"/>
        <v>10</v>
      </c>
      <c r="L55" s="57">
        <f t="shared" si="7"/>
        <v>0</v>
      </c>
      <c r="M55" s="57">
        <f t="shared" si="8"/>
        <v>0</v>
      </c>
      <c r="O55" s="91"/>
      <c r="P55" s="59">
        <v>10</v>
      </c>
      <c r="Q55" s="57">
        <f t="shared" si="9"/>
        <v>10</v>
      </c>
      <c r="R55" s="57">
        <f t="shared" si="10"/>
        <v>0</v>
      </c>
      <c r="S55" s="57">
        <f t="shared" si="11"/>
        <v>0</v>
      </c>
    </row>
    <row r="56" spans="7:19" x14ac:dyDescent="0.35">
      <c r="G56" s="52"/>
      <c r="I56" s="89">
        <v>5</v>
      </c>
      <c r="J56" s="59">
        <v>75</v>
      </c>
      <c r="K56" s="57">
        <f t="shared" si="6"/>
        <v>10</v>
      </c>
      <c r="L56" s="57">
        <f t="shared" si="7"/>
        <v>0</v>
      </c>
      <c r="M56" s="57">
        <f t="shared" si="8"/>
        <v>0</v>
      </c>
      <c r="O56" s="89">
        <v>5</v>
      </c>
      <c r="P56" s="59">
        <v>75</v>
      </c>
      <c r="Q56" s="57">
        <f t="shared" si="9"/>
        <v>10</v>
      </c>
      <c r="R56" s="57">
        <f t="shared" si="10"/>
        <v>0</v>
      </c>
      <c r="S56" s="57">
        <f t="shared" si="11"/>
        <v>0</v>
      </c>
    </row>
    <row r="57" spans="7:19" x14ac:dyDescent="0.35">
      <c r="G57" s="52"/>
      <c r="I57" s="90"/>
      <c r="J57" s="59">
        <v>50</v>
      </c>
      <c r="K57" s="57">
        <f t="shared" si="6"/>
        <v>10</v>
      </c>
      <c r="L57" s="57">
        <f t="shared" si="7"/>
        <v>0</v>
      </c>
      <c r="M57" s="57">
        <f t="shared" si="8"/>
        <v>0</v>
      </c>
      <c r="O57" s="90"/>
      <c r="P57" s="59">
        <v>50</v>
      </c>
      <c r="Q57" s="57">
        <f t="shared" si="9"/>
        <v>10</v>
      </c>
      <c r="R57" s="57">
        <f t="shared" si="10"/>
        <v>0</v>
      </c>
      <c r="S57" s="57">
        <f t="shared" si="11"/>
        <v>0</v>
      </c>
    </row>
    <row r="58" spans="7:19" x14ac:dyDescent="0.35">
      <c r="G58" s="52"/>
      <c r="I58" s="90"/>
      <c r="J58" s="59">
        <v>35</v>
      </c>
      <c r="K58" s="57">
        <f t="shared" si="6"/>
        <v>10</v>
      </c>
      <c r="L58" s="57">
        <f t="shared" si="7"/>
        <v>0</v>
      </c>
      <c r="M58" s="57">
        <f t="shared" si="8"/>
        <v>0</v>
      </c>
      <c r="O58" s="90"/>
      <c r="P58" s="59">
        <v>35</v>
      </c>
      <c r="Q58" s="57">
        <f t="shared" si="9"/>
        <v>10</v>
      </c>
      <c r="R58" s="57">
        <f t="shared" si="10"/>
        <v>0</v>
      </c>
      <c r="S58" s="57">
        <f t="shared" si="11"/>
        <v>0</v>
      </c>
    </row>
    <row r="59" spans="7:19" x14ac:dyDescent="0.35">
      <c r="G59" s="52"/>
      <c r="I59" s="90"/>
      <c r="J59" s="59">
        <v>25</v>
      </c>
      <c r="K59" s="57">
        <f t="shared" si="6"/>
        <v>10</v>
      </c>
      <c r="L59" s="57">
        <f t="shared" si="7"/>
        <v>0</v>
      </c>
      <c r="M59" s="57">
        <f t="shared" si="8"/>
        <v>0</v>
      </c>
      <c r="O59" s="90"/>
      <c r="P59" s="59">
        <v>25</v>
      </c>
      <c r="Q59" s="57">
        <f t="shared" si="9"/>
        <v>10</v>
      </c>
      <c r="R59" s="57">
        <f t="shared" si="10"/>
        <v>0</v>
      </c>
      <c r="S59" s="57">
        <f t="shared" si="11"/>
        <v>0</v>
      </c>
    </row>
    <row r="60" spans="7:19" x14ac:dyDescent="0.35">
      <c r="G60" s="52"/>
      <c r="I60" s="91"/>
      <c r="J60" s="59">
        <v>10</v>
      </c>
      <c r="K60" s="57">
        <f t="shared" si="6"/>
        <v>10</v>
      </c>
      <c r="L60" s="57">
        <f t="shared" si="7"/>
        <v>0</v>
      </c>
      <c r="M60" s="57">
        <f t="shared" si="8"/>
        <v>0</v>
      </c>
      <c r="O60" s="91"/>
      <c r="P60" s="59">
        <v>10</v>
      </c>
      <c r="Q60" s="57">
        <f t="shared" si="9"/>
        <v>10</v>
      </c>
      <c r="R60" s="57">
        <f t="shared" si="10"/>
        <v>0</v>
      </c>
      <c r="S60" s="57">
        <f t="shared" si="11"/>
        <v>0</v>
      </c>
    </row>
    <row r="61" spans="7:19" x14ac:dyDescent="0.35">
      <c r="G61" s="52"/>
      <c r="I61" s="89">
        <v>8</v>
      </c>
      <c r="J61" s="59">
        <v>75</v>
      </c>
      <c r="K61" s="57">
        <f t="shared" si="6"/>
        <v>10</v>
      </c>
      <c r="L61" s="57">
        <f t="shared" si="7"/>
        <v>0</v>
      </c>
      <c r="M61" s="57">
        <f t="shared" si="8"/>
        <v>0</v>
      </c>
      <c r="O61" s="89">
        <v>8</v>
      </c>
      <c r="P61" s="59">
        <v>75</v>
      </c>
      <c r="Q61" s="57">
        <f t="shared" si="9"/>
        <v>10</v>
      </c>
      <c r="R61" s="57">
        <f t="shared" si="10"/>
        <v>0</v>
      </c>
      <c r="S61" s="57">
        <f t="shared" si="11"/>
        <v>0</v>
      </c>
    </row>
    <row r="62" spans="7:19" x14ac:dyDescent="0.35">
      <c r="G62" s="52"/>
      <c r="I62" s="90"/>
      <c r="J62" s="59">
        <v>50</v>
      </c>
      <c r="K62" s="57">
        <f t="shared" si="6"/>
        <v>10</v>
      </c>
      <c r="L62" s="57">
        <f t="shared" si="7"/>
        <v>0</v>
      </c>
      <c r="M62" s="57">
        <f t="shared" si="8"/>
        <v>0</v>
      </c>
      <c r="O62" s="90"/>
      <c r="P62" s="59">
        <v>50</v>
      </c>
      <c r="Q62" s="57">
        <f t="shared" si="9"/>
        <v>10</v>
      </c>
      <c r="R62" s="57">
        <f t="shared" si="10"/>
        <v>0</v>
      </c>
      <c r="S62" s="57">
        <f t="shared" si="11"/>
        <v>0</v>
      </c>
    </row>
    <row r="63" spans="7:19" x14ac:dyDescent="0.35">
      <c r="I63" s="90"/>
      <c r="J63" s="59">
        <v>35</v>
      </c>
      <c r="K63" s="57">
        <f t="shared" si="6"/>
        <v>10</v>
      </c>
      <c r="L63" s="57">
        <f t="shared" si="7"/>
        <v>0</v>
      </c>
      <c r="M63" s="57">
        <f t="shared" si="8"/>
        <v>0</v>
      </c>
      <c r="O63" s="90"/>
      <c r="P63" s="59">
        <v>35</v>
      </c>
      <c r="Q63" s="57">
        <f t="shared" si="9"/>
        <v>10</v>
      </c>
      <c r="R63" s="57">
        <f t="shared" si="10"/>
        <v>0</v>
      </c>
      <c r="S63" s="57">
        <f t="shared" si="11"/>
        <v>0</v>
      </c>
    </row>
    <row r="64" spans="7:19" x14ac:dyDescent="0.35">
      <c r="I64" s="90"/>
      <c r="J64" s="59">
        <v>25</v>
      </c>
      <c r="K64" s="57">
        <f t="shared" si="6"/>
        <v>10</v>
      </c>
      <c r="L64" s="57">
        <f t="shared" si="7"/>
        <v>0</v>
      </c>
      <c r="M64" s="57">
        <f t="shared" si="8"/>
        <v>0</v>
      </c>
      <c r="O64" s="90"/>
      <c r="P64" s="59">
        <v>25</v>
      </c>
      <c r="Q64" s="57">
        <f t="shared" si="9"/>
        <v>10</v>
      </c>
      <c r="R64" s="57">
        <f t="shared" si="10"/>
        <v>0</v>
      </c>
      <c r="S64" s="57">
        <f t="shared" si="11"/>
        <v>0</v>
      </c>
    </row>
    <row r="65" spans="9:19" x14ac:dyDescent="0.35">
      <c r="I65" s="91"/>
      <c r="J65" s="59">
        <v>10</v>
      </c>
      <c r="K65" s="57">
        <f t="shared" si="6"/>
        <v>10</v>
      </c>
      <c r="L65" s="57">
        <f t="shared" si="7"/>
        <v>0</v>
      </c>
      <c r="M65" s="57">
        <f t="shared" si="8"/>
        <v>0</v>
      </c>
      <c r="O65" s="91"/>
      <c r="P65" s="59">
        <v>10</v>
      </c>
      <c r="Q65" s="57">
        <f t="shared" si="9"/>
        <v>10</v>
      </c>
      <c r="R65" s="57">
        <f t="shared" si="10"/>
        <v>0</v>
      </c>
      <c r="S65" s="57">
        <f t="shared" si="11"/>
        <v>0</v>
      </c>
    </row>
    <row r="66" spans="9:19" x14ac:dyDescent="0.35">
      <c r="I66" s="89">
        <v>10</v>
      </c>
      <c r="J66" s="59">
        <v>75</v>
      </c>
      <c r="K66" s="57">
        <f t="shared" si="6"/>
        <v>10</v>
      </c>
      <c r="L66" s="57">
        <f t="shared" si="7"/>
        <v>0</v>
      </c>
      <c r="M66" s="57">
        <f t="shared" si="8"/>
        <v>0</v>
      </c>
      <c r="O66" s="89">
        <v>10</v>
      </c>
      <c r="P66" s="59">
        <v>75</v>
      </c>
      <c r="Q66" s="57">
        <f t="shared" si="9"/>
        <v>10</v>
      </c>
      <c r="R66" s="57">
        <f t="shared" si="10"/>
        <v>0</v>
      </c>
      <c r="S66" s="57">
        <f t="shared" si="11"/>
        <v>0</v>
      </c>
    </row>
    <row r="67" spans="9:19" x14ac:dyDescent="0.35">
      <c r="I67" s="90"/>
      <c r="J67" s="59">
        <v>50</v>
      </c>
      <c r="K67" s="57">
        <f t="shared" si="6"/>
        <v>10</v>
      </c>
      <c r="L67" s="57">
        <f t="shared" si="7"/>
        <v>0</v>
      </c>
      <c r="M67" s="57">
        <f t="shared" si="8"/>
        <v>0</v>
      </c>
      <c r="O67" s="90"/>
      <c r="P67" s="59">
        <v>50</v>
      </c>
      <c r="Q67" s="57">
        <f t="shared" si="9"/>
        <v>10</v>
      </c>
      <c r="R67" s="57">
        <f t="shared" si="10"/>
        <v>0</v>
      </c>
      <c r="S67" s="57">
        <f t="shared" si="11"/>
        <v>0</v>
      </c>
    </row>
    <row r="68" spans="9:19" x14ac:dyDescent="0.35">
      <c r="I68" s="90"/>
      <c r="J68" s="59">
        <v>35</v>
      </c>
      <c r="K68" s="57">
        <f t="shared" si="6"/>
        <v>10</v>
      </c>
      <c r="L68" s="57">
        <f t="shared" si="7"/>
        <v>0</v>
      </c>
      <c r="M68" s="57">
        <f t="shared" si="8"/>
        <v>0</v>
      </c>
      <c r="O68" s="90"/>
      <c r="P68" s="59">
        <v>35</v>
      </c>
      <c r="Q68" s="57">
        <f t="shared" si="9"/>
        <v>10</v>
      </c>
      <c r="R68" s="57">
        <f t="shared" si="10"/>
        <v>0</v>
      </c>
      <c r="S68" s="57">
        <f t="shared" si="11"/>
        <v>0</v>
      </c>
    </row>
    <row r="69" spans="9:19" x14ac:dyDescent="0.35">
      <c r="I69" s="90"/>
      <c r="J69" s="59">
        <v>25</v>
      </c>
      <c r="K69" s="57">
        <f t="shared" si="6"/>
        <v>10</v>
      </c>
      <c r="L69" s="57">
        <f t="shared" si="7"/>
        <v>0</v>
      </c>
      <c r="M69" s="57">
        <f t="shared" si="8"/>
        <v>0</v>
      </c>
      <c r="O69" s="90"/>
      <c r="P69" s="59">
        <v>25</v>
      </c>
      <c r="Q69" s="57">
        <f t="shared" si="9"/>
        <v>10</v>
      </c>
      <c r="R69" s="57">
        <f t="shared" si="10"/>
        <v>0</v>
      </c>
      <c r="S69" s="57">
        <f t="shared" si="11"/>
        <v>0</v>
      </c>
    </row>
    <row r="70" spans="9:19" x14ac:dyDescent="0.35">
      <c r="I70" s="91"/>
      <c r="J70" s="59">
        <v>10</v>
      </c>
      <c r="K70" s="57">
        <f t="shared" si="6"/>
        <v>10</v>
      </c>
      <c r="L70" s="57">
        <f t="shared" si="7"/>
        <v>0</v>
      </c>
      <c r="M70" s="57">
        <f t="shared" si="8"/>
        <v>0</v>
      </c>
      <c r="O70" s="91"/>
      <c r="P70" s="59">
        <v>10</v>
      </c>
      <c r="Q70" s="57">
        <f t="shared" si="9"/>
        <v>10</v>
      </c>
      <c r="R70" s="57">
        <f t="shared" si="10"/>
        <v>0</v>
      </c>
      <c r="S70" s="57">
        <f t="shared" si="11"/>
        <v>0</v>
      </c>
    </row>
    <row r="71" spans="9:19" x14ac:dyDescent="0.35">
      <c r="I71" s="89">
        <v>13</v>
      </c>
      <c r="J71" s="59">
        <v>75</v>
      </c>
      <c r="K71" s="57">
        <f t="shared" si="6"/>
        <v>10</v>
      </c>
      <c r="L71" s="57">
        <f t="shared" si="7"/>
        <v>0</v>
      </c>
      <c r="M71" s="57">
        <f t="shared" si="8"/>
        <v>0</v>
      </c>
      <c r="O71" s="89">
        <v>13</v>
      </c>
      <c r="P71" s="59">
        <v>75</v>
      </c>
      <c r="Q71" s="57">
        <f t="shared" si="9"/>
        <v>10</v>
      </c>
      <c r="R71" s="57">
        <f t="shared" si="10"/>
        <v>0</v>
      </c>
      <c r="S71" s="57">
        <f t="shared" si="11"/>
        <v>0</v>
      </c>
    </row>
    <row r="72" spans="9:19" x14ac:dyDescent="0.35">
      <c r="I72" s="90"/>
      <c r="J72" s="59">
        <v>50</v>
      </c>
      <c r="K72" s="57">
        <f t="shared" si="6"/>
        <v>10</v>
      </c>
      <c r="L72" s="57">
        <f t="shared" si="7"/>
        <v>0</v>
      </c>
      <c r="M72" s="57">
        <f t="shared" si="8"/>
        <v>0</v>
      </c>
      <c r="O72" s="90"/>
      <c r="P72" s="59">
        <v>50</v>
      </c>
      <c r="Q72" s="57">
        <f t="shared" si="9"/>
        <v>10</v>
      </c>
      <c r="R72" s="57">
        <f t="shared" si="10"/>
        <v>0</v>
      </c>
      <c r="S72" s="57">
        <f t="shared" si="11"/>
        <v>0</v>
      </c>
    </row>
    <row r="73" spans="9:19" x14ac:dyDescent="0.35">
      <c r="I73" s="90"/>
      <c r="J73" s="59">
        <v>35</v>
      </c>
      <c r="K73" s="57">
        <f t="shared" si="6"/>
        <v>10</v>
      </c>
      <c r="L73" s="57">
        <f t="shared" si="7"/>
        <v>0</v>
      </c>
      <c r="M73" s="57">
        <f t="shared" si="8"/>
        <v>0</v>
      </c>
      <c r="O73" s="90"/>
      <c r="P73" s="59">
        <v>35</v>
      </c>
      <c r="Q73" s="57">
        <f t="shared" si="9"/>
        <v>10</v>
      </c>
      <c r="R73" s="57">
        <f t="shared" si="10"/>
        <v>0</v>
      </c>
      <c r="S73" s="57">
        <f t="shared" si="11"/>
        <v>0</v>
      </c>
    </row>
    <row r="74" spans="9:19" x14ac:dyDescent="0.35">
      <c r="I74" s="90"/>
      <c r="J74" s="59">
        <v>25</v>
      </c>
      <c r="K74" s="57">
        <f t="shared" si="6"/>
        <v>10</v>
      </c>
      <c r="L74" s="57">
        <f t="shared" si="7"/>
        <v>0</v>
      </c>
      <c r="M74" s="57">
        <f t="shared" si="8"/>
        <v>0</v>
      </c>
      <c r="O74" s="90"/>
      <c r="P74" s="59">
        <v>25</v>
      </c>
      <c r="Q74" s="57">
        <f t="shared" si="9"/>
        <v>10</v>
      </c>
      <c r="R74" s="57">
        <f t="shared" si="10"/>
        <v>0</v>
      </c>
      <c r="S74" s="57">
        <f t="shared" si="11"/>
        <v>0</v>
      </c>
    </row>
    <row r="75" spans="9:19" x14ac:dyDescent="0.35">
      <c r="I75" s="91"/>
      <c r="J75" s="59">
        <v>10</v>
      </c>
      <c r="K75" s="57">
        <f t="shared" si="6"/>
        <v>10</v>
      </c>
      <c r="L75" s="57">
        <f t="shared" si="7"/>
        <v>0</v>
      </c>
      <c r="M75" s="57">
        <f t="shared" si="8"/>
        <v>0</v>
      </c>
      <c r="O75" s="91"/>
      <c r="P75" s="59">
        <v>10</v>
      </c>
      <c r="Q75" s="57">
        <f t="shared" si="9"/>
        <v>10</v>
      </c>
      <c r="R75" s="57">
        <f t="shared" si="10"/>
        <v>0</v>
      </c>
      <c r="S75" s="57">
        <f t="shared" si="11"/>
        <v>0</v>
      </c>
    </row>
    <row r="76" spans="9:19" x14ac:dyDescent="0.35">
      <c r="I76" s="89">
        <v>16</v>
      </c>
      <c r="J76" s="59">
        <v>75</v>
      </c>
      <c r="K76" s="57">
        <f t="shared" si="6"/>
        <v>10</v>
      </c>
      <c r="L76" s="57">
        <f t="shared" si="7"/>
        <v>0</v>
      </c>
      <c r="M76" s="57">
        <f t="shared" si="8"/>
        <v>0</v>
      </c>
      <c r="O76" s="89">
        <v>16</v>
      </c>
      <c r="P76" s="59">
        <v>75</v>
      </c>
      <c r="Q76" s="57">
        <f t="shared" si="9"/>
        <v>10</v>
      </c>
      <c r="R76" s="57">
        <f t="shared" si="10"/>
        <v>0</v>
      </c>
      <c r="S76" s="57">
        <f t="shared" si="11"/>
        <v>0</v>
      </c>
    </row>
    <row r="77" spans="9:19" x14ac:dyDescent="0.35">
      <c r="I77" s="90"/>
      <c r="J77" s="59">
        <v>50</v>
      </c>
      <c r="K77" s="57">
        <f t="shared" si="6"/>
        <v>10</v>
      </c>
      <c r="L77" s="57">
        <f t="shared" si="7"/>
        <v>0</v>
      </c>
      <c r="M77" s="57">
        <f t="shared" si="8"/>
        <v>0</v>
      </c>
      <c r="O77" s="90"/>
      <c r="P77" s="59">
        <v>50</v>
      </c>
      <c r="Q77" s="57">
        <f t="shared" si="9"/>
        <v>10</v>
      </c>
      <c r="R77" s="57">
        <f t="shared" si="10"/>
        <v>0</v>
      </c>
      <c r="S77" s="57">
        <f t="shared" si="11"/>
        <v>0</v>
      </c>
    </row>
    <row r="78" spans="9:19" x14ac:dyDescent="0.35">
      <c r="I78" s="90"/>
      <c r="J78" s="59">
        <v>35</v>
      </c>
      <c r="K78" s="57">
        <f t="shared" si="6"/>
        <v>10</v>
      </c>
      <c r="L78" s="57">
        <f t="shared" si="7"/>
        <v>0</v>
      </c>
      <c r="M78" s="57">
        <f t="shared" si="8"/>
        <v>0</v>
      </c>
      <c r="O78" s="90"/>
      <c r="P78" s="59">
        <v>35</v>
      </c>
      <c r="Q78" s="57">
        <f t="shared" si="9"/>
        <v>10</v>
      </c>
      <c r="R78" s="57">
        <f t="shared" si="10"/>
        <v>0</v>
      </c>
      <c r="S78" s="57">
        <f t="shared" si="11"/>
        <v>0</v>
      </c>
    </row>
    <row r="79" spans="9:19" x14ac:dyDescent="0.35">
      <c r="I79" s="90"/>
      <c r="J79" s="59">
        <v>25</v>
      </c>
      <c r="K79" s="57">
        <f t="shared" si="6"/>
        <v>10</v>
      </c>
      <c r="L79" s="57">
        <f t="shared" si="7"/>
        <v>0</v>
      </c>
      <c r="M79" s="57">
        <f t="shared" si="8"/>
        <v>0</v>
      </c>
      <c r="O79" s="90"/>
      <c r="P79" s="59">
        <v>25</v>
      </c>
      <c r="Q79" s="57">
        <f t="shared" si="9"/>
        <v>10</v>
      </c>
      <c r="R79" s="57">
        <f t="shared" si="10"/>
        <v>0</v>
      </c>
      <c r="S79" s="57">
        <f t="shared" si="11"/>
        <v>0</v>
      </c>
    </row>
    <row r="80" spans="9:19" x14ac:dyDescent="0.35">
      <c r="I80" s="91"/>
      <c r="J80" s="59">
        <v>10</v>
      </c>
      <c r="K80" s="57">
        <f t="shared" si="6"/>
        <v>10</v>
      </c>
      <c r="L80" s="57">
        <f t="shared" si="7"/>
        <v>0</v>
      </c>
      <c r="M80" s="57">
        <f t="shared" si="8"/>
        <v>0</v>
      </c>
      <c r="O80" s="91"/>
      <c r="P80" s="59">
        <v>10</v>
      </c>
      <c r="Q80" s="57">
        <f t="shared" si="9"/>
        <v>10</v>
      </c>
      <c r="R80" s="57">
        <f t="shared" si="10"/>
        <v>0</v>
      </c>
      <c r="S80" s="57">
        <f t="shared" si="11"/>
        <v>0</v>
      </c>
    </row>
    <row r="81" spans="9:19" x14ac:dyDescent="0.35">
      <c r="I81" s="89">
        <v>20</v>
      </c>
      <c r="J81" s="59">
        <v>75</v>
      </c>
      <c r="K81" s="57">
        <f t="shared" si="6"/>
        <v>10</v>
      </c>
      <c r="L81" s="57">
        <f t="shared" si="7"/>
        <v>0</v>
      </c>
      <c r="M81" s="57">
        <f t="shared" si="8"/>
        <v>0</v>
      </c>
      <c r="O81" s="89">
        <v>20</v>
      </c>
      <c r="P81" s="59">
        <v>75</v>
      </c>
      <c r="Q81" s="57">
        <f t="shared" si="9"/>
        <v>10</v>
      </c>
      <c r="R81" s="57">
        <f t="shared" si="10"/>
        <v>0</v>
      </c>
      <c r="S81" s="57">
        <f t="shared" si="11"/>
        <v>0</v>
      </c>
    </row>
    <row r="82" spans="9:19" x14ac:dyDescent="0.35">
      <c r="I82" s="90"/>
      <c r="J82" s="59">
        <v>50</v>
      </c>
      <c r="K82" s="57">
        <f t="shared" si="6"/>
        <v>10</v>
      </c>
      <c r="L82" s="57">
        <f t="shared" si="7"/>
        <v>0</v>
      </c>
      <c r="M82" s="57">
        <f t="shared" si="8"/>
        <v>0</v>
      </c>
      <c r="O82" s="90"/>
      <c r="P82" s="59">
        <v>50</v>
      </c>
      <c r="Q82" s="57">
        <f t="shared" si="9"/>
        <v>10</v>
      </c>
      <c r="R82" s="57">
        <f t="shared" si="10"/>
        <v>0</v>
      </c>
      <c r="S82" s="57">
        <f t="shared" si="11"/>
        <v>0</v>
      </c>
    </row>
    <row r="83" spans="9:19" x14ac:dyDescent="0.35">
      <c r="I83" s="90"/>
      <c r="J83" s="59">
        <v>35</v>
      </c>
      <c r="K83" s="57">
        <f t="shared" si="6"/>
        <v>10</v>
      </c>
      <c r="L83" s="57">
        <f t="shared" si="7"/>
        <v>0</v>
      </c>
      <c r="M83" s="57">
        <f t="shared" si="8"/>
        <v>0</v>
      </c>
      <c r="O83" s="90"/>
      <c r="P83" s="59">
        <v>35</v>
      </c>
      <c r="Q83" s="57">
        <f t="shared" si="9"/>
        <v>10</v>
      </c>
      <c r="R83" s="57">
        <f t="shared" si="10"/>
        <v>0</v>
      </c>
      <c r="S83" s="57">
        <f t="shared" si="11"/>
        <v>0</v>
      </c>
    </row>
    <row r="84" spans="9:19" x14ac:dyDescent="0.35">
      <c r="I84" s="90"/>
      <c r="J84" s="59">
        <v>25</v>
      </c>
      <c r="K84" s="57">
        <f t="shared" si="6"/>
        <v>10</v>
      </c>
      <c r="L84" s="57">
        <f t="shared" si="7"/>
        <v>0</v>
      </c>
      <c r="M84" s="57">
        <f t="shared" si="8"/>
        <v>0</v>
      </c>
      <c r="O84" s="90"/>
      <c r="P84" s="59">
        <v>25</v>
      </c>
      <c r="Q84" s="57">
        <f t="shared" si="9"/>
        <v>10</v>
      </c>
      <c r="R84" s="57">
        <f t="shared" si="10"/>
        <v>0</v>
      </c>
      <c r="S84" s="57">
        <f t="shared" si="11"/>
        <v>0</v>
      </c>
    </row>
    <row r="85" spans="9:19" x14ac:dyDescent="0.35">
      <c r="I85" s="91"/>
      <c r="J85" s="59">
        <v>10</v>
      </c>
      <c r="K85" s="57">
        <f t="shared" si="6"/>
        <v>10</v>
      </c>
      <c r="L85" s="57">
        <f t="shared" si="7"/>
        <v>0</v>
      </c>
      <c r="M85" s="57">
        <f t="shared" si="8"/>
        <v>0</v>
      </c>
      <c r="O85" s="91"/>
      <c r="P85" s="59">
        <v>10</v>
      </c>
      <c r="Q85" s="57">
        <f t="shared" si="9"/>
        <v>10</v>
      </c>
      <c r="R85" s="57">
        <f t="shared" si="10"/>
        <v>0</v>
      </c>
      <c r="S85" s="57">
        <f t="shared" si="11"/>
        <v>0</v>
      </c>
    </row>
  </sheetData>
  <mergeCells count="45">
    <mergeCell ref="O38:O42"/>
    <mergeCell ref="I33:I37"/>
    <mergeCell ref="I38:I42"/>
    <mergeCell ref="Q1:S1"/>
    <mergeCell ref="O3:O7"/>
    <mergeCell ref="O8:O12"/>
    <mergeCell ref="O13:O17"/>
    <mergeCell ref="O18:O22"/>
    <mergeCell ref="O23:O27"/>
    <mergeCell ref="O28:O32"/>
    <mergeCell ref="O33:O37"/>
    <mergeCell ref="A28:A32"/>
    <mergeCell ref="A33:A37"/>
    <mergeCell ref="A38:A42"/>
    <mergeCell ref="K1:M1"/>
    <mergeCell ref="I3:I7"/>
    <mergeCell ref="I8:I12"/>
    <mergeCell ref="I13:I17"/>
    <mergeCell ref="I18:I22"/>
    <mergeCell ref="I23:I27"/>
    <mergeCell ref="I28:I32"/>
    <mergeCell ref="C1:G1"/>
    <mergeCell ref="A3:A7"/>
    <mergeCell ref="A8:A12"/>
    <mergeCell ref="A13:A17"/>
    <mergeCell ref="A18:A22"/>
    <mergeCell ref="A23:A27"/>
    <mergeCell ref="K44:M44"/>
    <mergeCell ref="Q44:S44"/>
    <mergeCell ref="I46:I50"/>
    <mergeCell ref="O46:O50"/>
    <mergeCell ref="I51:I55"/>
    <mergeCell ref="O51:O55"/>
    <mergeCell ref="I56:I60"/>
    <mergeCell ref="O56:O60"/>
    <mergeCell ref="I61:I65"/>
    <mergeCell ref="O61:O65"/>
    <mergeCell ref="I66:I70"/>
    <mergeCell ref="O66:O70"/>
    <mergeCell ref="I71:I75"/>
    <mergeCell ref="O71:O75"/>
    <mergeCell ref="I76:I80"/>
    <mergeCell ref="O76:O80"/>
    <mergeCell ref="I81:I85"/>
    <mergeCell ref="O81:O85"/>
  </mergeCells>
  <pageMargins left="0.7" right="0.7" top="0.75" bottom="0.75" header="0.3" footer="0.3"/>
  <pageSetup paperSize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6A55-A333-4907-9DC0-B63AE37F000C}">
  <sheetPr codeName="Sheet25">
    <tabColor rgb="FF7030A0"/>
  </sheetPr>
  <dimension ref="A1:AY1002"/>
  <sheetViews>
    <sheetView topLeftCell="Q1" zoomScale="55" zoomScaleNormal="55" workbookViewId="0">
      <selection activeCell="W34" sqref="W34"/>
    </sheetView>
  </sheetViews>
  <sheetFormatPr defaultColWidth="9.1796875" defaultRowHeight="14.5" x14ac:dyDescent="0.35"/>
  <cols>
    <col min="1" max="1" width="9.1796875" style="10"/>
    <col min="2" max="2" width="11.08984375" style="10" bestFit="1" customWidth="1"/>
    <col min="3" max="3" width="17.81640625" style="10" bestFit="1" customWidth="1"/>
    <col min="4" max="4" width="11.08984375" style="10" bestFit="1" customWidth="1"/>
    <col min="5" max="6" width="9.1796875" style="10"/>
    <col min="7" max="7" width="24.81640625" style="10" customWidth="1"/>
    <col min="8" max="8" width="13.54296875" style="10" customWidth="1"/>
    <col min="9" max="9" width="14.36328125" style="10" customWidth="1"/>
    <col min="10" max="15" width="12.54296875" style="10" customWidth="1"/>
    <col min="16" max="16" width="13.453125" style="10" bestFit="1" customWidth="1"/>
    <col min="17" max="17" width="13.453125" style="10" customWidth="1"/>
    <col min="18" max="18" width="12.54296875" style="10" customWidth="1"/>
    <col min="19" max="19" width="9.1796875" style="10"/>
    <col min="20" max="20" width="19.08984375" style="10" bestFit="1" customWidth="1"/>
    <col min="21" max="32" width="9.1796875" style="10"/>
    <col min="33" max="33" width="10" style="10" bestFit="1" customWidth="1"/>
    <col min="34" max="16384" width="9.1796875" style="10"/>
  </cols>
  <sheetData>
    <row r="1" spans="1:51" ht="15" thickBot="1" x14ac:dyDescent="0.4">
      <c r="S1"/>
    </row>
    <row r="2" spans="1:51" ht="15" thickBot="1" x14ac:dyDescent="0.4">
      <c r="A2" s="53" t="s">
        <v>60</v>
      </c>
      <c r="B2" s="53" t="s">
        <v>7</v>
      </c>
      <c r="C2" s="53" t="s">
        <v>107</v>
      </c>
      <c r="D2" s="53" t="s">
        <v>7</v>
      </c>
      <c r="G2" s="53" t="s">
        <v>109</v>
      </c>
      <c r="H2" s="53" t="s">
        <v>60</v>
      </c>
      <c r="I2" s="53" t="s">
        <v>110</v>
      </c>
      <c r="J2" s="53" t="s">
        <v>6</v>
      </c>
      <c r="K2" s="53" t="s">
        <v>43</v>
      </c>
      <c r="L2" s="53" t="s">
        <v>41</v>
      </c>
      <c r="M2" s="53" t="s">
        <v>42</v>
      </c>
      <c r="N2" s="6" t="s">
        <v>16</v>
      </c>
      <c r="O2" s="53" t="s">
        <v>6</v>
      </c>
      <c r="P2" s="53" t="s">
        <v>43</v>
      </c>
      <c r="Q2" s="53" t="s">
        <v>41</v>
      </c>
      <c r="R2" s="53" t="s">
        <v>42</v>
      </c>
      <c r="S2"/>
      <c r="T2" s="53" t="s">
        <v>107</v>
      </c>
      <c r="U2" s="53"/>
      <c r="V2" s="53" t="s">
        <v>108</v>
      </c>
      <c r="W2" s="53"/>
      <c r="X2" s="82"/>
      <c r="Y2" s="53" t="s">
        <v>111</v>
      </c>
      <c r="Z2" s="53" t="s">
        <v>6</v>
      </c>
      <c r="AA2" s="53" t="s">
        <v>43</v>
      </c>
      <c r="AB2" s="53" t="s">
        <v>41</v>
      </c>
      <c r="AC2" s="53" t="s">
        <v>42</v>
      </c>
      <c r="AD2" s="53" t="s">
        <v>6</v>
      </c>
      <c r="AE2" s="53" t="s">
        <v>43</v>
      </c>
      <c r="AF2" s="53" t="s">
        <v>41</v>
      </c>
      <c r="AG2" s="53" t="s">
        <v>42</v>
      </c>
      <c r="AH2" s="53" t="s">
        <v>6</v>
      </c>
      <c r="AI2" s="53" t="s">
        <v>43</v>
      </c>
      <c r="AJ2" s="53" t="s">
        <v>41</v>
      </c>
      <c r="AK2" s="53" t="s">
        <v>42</v>
      </c>
      <c r="AM2" s="53" t="s">
        <v>60</v>
      </c>
      <c r="AN2" s="53" t="s">
        <v>6</v>
      </c>
      <c r="AO2" s="53" t="s">
        <v>43</v>
      </c>
      <c r="AP2" s="53" t="s">
        <v>41</v>
      </c>
      <c r="AQ2" s="53" t="s">
        <v>42</v>
      </c>
      <c r="AR2" s="53" t="s">
        <v>6</v>
      </c>
      <c r="AS2" s="53" t="s">
        <v>43</v>
      </c>
      <c r="AT2" s="53" t="s">
        <v>41</v>
      </c>
      <c r="AU2" s="53" t="s">
        <v>42</v>
      </c>
      <c r="AV2" s="53" t="s">
        <v>6</v>
      </c>
      <c r="AW2" s="53" t="s">
        <v>43</v>
      </c>
      <c r="AX2" s="53" t="s">
        <v>41</v>
      </c>
      <c r="AY2" s="53" t="s">
        <v>42</v>
      </c>
    </row>
    <row r="3" spans="1:51" x14ac:dyDescent="0.35">
      <c r="A3" s="57">
        <f ca="1">ROUNDUP(RANDBETWEEN(10,75),0)</f>
        <v>19</v>
      </c>
      <c r="B3" s="57">
        <f ca="1">ROUNDUP(RANDBETWEEN(10,100),0)</f>
        <v>84</v>
      </c>
      <c r="C3" s="57" t="str">
        <f ca="1">CHOOSE(INDEX($U$3:$U$9,MATCH(RAND(),$W$3:$W$9)),$T$3,$T$4,$T$5,$T$6,$T$7,$T$8,$T$9)</f>
        <v>Education</v>
      </c>
      <c r="D3" s="57">
        <f ca="1">IF(C3&lt;&gt;"Residential",1,ROUND(RANDBETWEEN(1,40),0))</f>
        <v>1</v>
      </c>
      <c r="G3" s="57">
        <v>1</v>
      </c>
      <c r="H3" s="57">
        <v>43</v>
      </c>
      <c r="I3" s="57">
        <v>43</v>
      </c>
      <c r="J3" s="57">
        <v>2698.5405035819572</v>
      </c>
      <c r="K3" s="57">
        <v>1995.1765161419692</v>
      </c>
      <c r="L3" s="57">
        <v>1792.3576630899904</v>
      </c>
      <c r="M3" s="57">
        <v>27715.690909090914</v>
      </c>
      <c r="O3" s="56">
        <f>J3/$M3</f>
        <v>9.7365081477973167E-2</v>
      </c>
      <c r="P3" s="56">
        <f t="shared" ref="P3:R3" si="0">K3/$M3</f>
        <v>7.1987255258628216E-2</v>
      </c>
      <c r="Q3" s="56">
        <f t="shared" si="0"/>
        <v>6.4669420256165663E-2</v>
      </c>
      <c r="R3" s="56">
        <f t="shared" si="0"/>
        <v>1</v>
      </c>
      <c r="T3" s="48" t="s">
        <v>10</v>
      </c>
      <c r="U3" s="48">
        <v>1</v>
      </c>
      <c r="V3" s="48">
        <v>0.1</v>
      </c>
      <c r="W3" s="48">
        <v>0</v>
      </c>
      <c r="X3" s="83"/>
      <c r="Y3" s="57">
        <v>10</v>
      </c>
      <c r="Z3" s="57" cm="1">
        <f t="array" ref="Z3">_xlfn.STDEV.S(_xlfn._xlws.FILTER(J$3:J$1002,($I$3:$I$1002&gt;=$Y3)*($I$3:$I$1002&lt;=$Y4)))</f>
        <v>2492.9923083880385</v>
      </c>
      <c r="AA3" s="57" cm="1">
        <f t="array" ref="AA3">_xlfn.STDEV.S(_xlfn._xlws.FILTER(K$3:K$1002,($I$3:$I$1002&gt;=$Y3)*($I$3:$I$1002&lt;=$Y4)))</f>
        <v>1969.1938445948265</v>
      </c>
      <c r="AB3" s="57" cm="1">
        <f t="array" ref="AB3">_xlfn.STDEV.S(_xlfn._xlws.FILTER(L$3:L$1002,($I$3:$I$1002&gt;=$Y3)*($I$3:$I$1002&lt;=$Y4)))</f>
        <v>1670.072896383994</v>
      </c>
      <c r="AC3" s="57" cm="1">
        <f t="array" ref="AC3">_xlfn.STDEV.S(_xlfn._xlws.FILTER(M$3:M$1002,($I$3:$I$1002&gt;=$Y3)*($I$3:$I$1002&lt;=$Y4)))</f>
        <v>26046.23251730654</v>
      </c>
      <c r="AD3" s="57" cm="1">
        <f t="array" ref="AD3">AVERAGE(_xlfn._xlws.FILTER(J$3:J$1002,($I$3:$I$1002&gt;=$Y3)*($I$3:$I$1002&lt;=$Y4)))</f>
        <v>4325.3387234608153</v>
      </c>
      <c r="AE3" s="57" cm="1">
        <f t="array" ref="AE3">AVERAGE(_xlfn._xlws.FILTER(K$3:K$1002,($I$3:$I$1002&gt;=$Y3)*($I$3:$I$1002&lt;=$Y4)))</f>
        <v>3388.5606657340286</v>
      </c>
      <c r="AF3" s="57" cm="1">
        <f t="array" ref="AF3">AVERAGE(_xlfn._xlws.FILTER(L$3:L$1002,($I$3:$I$1002&gt;=$Y3)*($I$3:$I$1002&lt;=$Y4)))</f>
        <v>2892.466169106599</v>
      </c>
      <c r="AG3" s="57" cm="1">
        <f t="array" ref="AG3">AVERAGE(_xlfn._xlws.FILTER(M$3:M$1002,($I$3:$I$1002&gt;=$Y3)*($I$3:$I$1002&lt;=$Y4)))</f>
        <v>45051.147676767687</v>
      </c>
      <c r="AH3" s="84">
        <f>Z3/AD3</f>
        <v>0.57636926672723821</v>
      </c>
      <c r="AI3" s="84">
        <f t="shared" ref="AI3:AK3" si="1">AA3/AE3</f>
        <v>0.5811298775045719</v>
      </c>
      <c r="AJ3" s="84">
        <f t="shared" si="1"/>
        <v>0.57738718406508882</v>
      </c>
      <c r="AK3" s="84">
        <f t="shared" si="1"/>
        <v>0.57814803529940384</v>
      </c>
      <c r="AM3" s="57">
        <v>10</v>
      </c>
      <c r="AN3" s="57" cm="1">
        <f t="array" ref="AN3">_xlfn.STDEV.S(_xlfn._xlws.FILTER(J$3:J$1002,($H$3:$H$1002&gt;=$Y3)*($H$3:$H$1002&lt;=$Y4)))</f>
        <v>10617.369168943125</v>
      </c>
      <c r="AO3" s="57" cm="1">
        <f t="array" ref="AO3">_xlfn.STDEV.S(_xlfn._xlws.FILTER(K$3:K$1002,($H$3:$H$1002&gt;=$Y3)*($H$3:$H$1002&lt;=$Y4)))</f>
        <v>8304.1536855870072</v>
      </c>
      <c r="AP3" s="57" cm="1">
        <f t="array" ref="AP3">_xlfn.STDEV.S(_xlfn._xlws.FILTER(L$3:L$1002,($H$3:$H$1002&gt;=$Y3)*($H$3:$H$1002&lt;=$Y4)))</f>
        <v>7075.383379427326</v>
      </c>
      <c r="AQ3" s="57" cm="1">
        <f t="array" ref="AQ3">_xlfn.STDEV.S(_xlfn._xlws.FILTER(M$3:M$1002,($H$3:$H$1002&gt;=$Y3)*($H$3:$H$1002&lt;=$Y4)))</f>
        <v>110245.38704900804</v>
      </c>
      <c r="AR3" s="57" cm="1">
        <f t="array" ref="AR3">AVERAGE(_xlfn._xlws.FILTER(J$3:J$1002,($H$3:$H$1002&gt;=$Y3)*($H$3:$H$1002&lt;=$Y4)))</f>
        <v>18349.498386284849</v>
      </c>
      <c r="AS3" s="57" cm="1">
        <f t="array" ref="AS3">AVERAGE(_xlfn._xlws.FILTER(K$3:K$1002,($H$3:$H$1002&gt;=$Y3)*($H$3:$H$1002&lt;=$Y4)))</f>
        <v>14317.248097560952</v>
      </c>
      <c r="AT3" s="57" cm="1">
        <f t="array" ref="AT3">AVERAGE(_xlfn._xlws.FILTER(L$3:L$1002,($H$3:$H$1002&gt;=$Y3)*($H$3:$H$1002&lt;=$Y4)))</f>
        <v>12220.086236825577</v>
      </c>
      <c r="AU3" s="57" cm="1">
        <f t="array" ref="AU3">AVERAGE(_xlfn._xlws.FILTER(M$3:M$1002,($H$3:$H$1002&gt;=$Y3)*($H$3:$H$1002&lt;=$Y4)))</f>
        <v>190332.17623176822</v>
      </c>
      <c r="AV3" s="84">
        <f>AN3/AR3</f>
        <v>0.5786190415362511</v>
      </c>
      <c r="AW3" s="84">
        <f t="shared" ref="AW3:AW16" si="2">AO3/AS3</f>
        <v>0.58001046213634311</v>
      </c>
      <c r="AX3" s="84">
        <f t="shared" ref="AX3:AX16" si="3">AP3/AT3</f>
        <v>0.57899619055923335</v>
      </c>
      <c r="AY3" s="84">
        <f t="shared" ref="AY3:AY16" si="4">AQ3/AU3</f>
        <v>0.57922622034627402</v>
      </c>
    </row>
    <row r="4" spans="1:51" x14ac:dyDescent="0.35">
      <c r="A4" s="24"/>
      <c r="C4"/>
      <c r="D4"/>
      <c r="G4" s="57">
        <v>2</v>
      </c>
      <c r="H4" s="57">
        <v>35</v>
      </c>
      <c r="I4" s="57">
        <v>32</v>
      </c>
      <c r="J4" s="57">
        <v>7111.2332280934334</v>
      </c>
      <c r="K4" s="57">
        <v>5547.606047398489</v>
      </c>
      <c r="L4" s="57">
        <v>4743.4831424924841</v>
      </c>
      <c r="M4" s="57">
        <v>73865.1316363636</v>
      </c>
      <c r="O4" s="56">
        <f t="shared" ref="O4:O23" si="5">J4/$M4</f>
        <v>9.6273208624359813E-2</v>
      </c>
      <c r="P4" s="56">
        <f t="shared" ref="P4:P23" si="6">K4/$M4</f>
        <v>7.5104530710230502E-2</v>
      </c>
      <c r="Q4" s="56">
        <f t="shared" ref="Q4:Q23" si="7">L4/$M4</f>
        <v>6.4218164070221198E-2</v>
      </c>
      <c r="R4" s="56">
        <f t="shared" ref="R4:R23" si="8">M4/$M4</f>
        <v>1</v>
      </c>
      <c r="S4" s="24"/>
      <c r="T4" s="48" t="s">
        <v>13</v>
      </c>
      <c r="U4" s="48">
        <v>2</v>
      </c>
      <c r="V4" s="48">
        <v>0.1</v>
      </c>
      <c r="W4" s="48">
        <f>V3+W3</f>
        <v>0.1</v>
      </c>
      <c r="X4" s="83"/>
      <c r="Y4" s="57">
        <v>15</v>
      </c>
      <c r="Z4" s="57" cm="1">
        <f t="array" ref="Z4">_xlfn.STDEV.S(_xlfn._xlws.FILTER(J$3:J$1002,($I$3:$I$1002&gt;=$Y4)*($I$3:$I$1002&lt;=$Y5)))</f>
        <v>2770.4341351817002</v>
      </c>
      <c r="AA4" s="57" cm="1">
        <f t="array" ref="AA4">_xlfn.STDEV.S(_xlfn._xlws.FILTER(K$3:K$1002,($I$3:$I$1002&gt;=$Y4)*($I$3:$I$1002&lt;=$Y5)))</f>
        <v>2185.7593693803778</v>
      </c>
      <c r="AB4" s="57" cm="1">
        <f t="array" ref="AB4">_xlfn.STDEV.S(_xlfn._xlws.FILTER(L$3:L$1002,($I$3:$I$1002&gt;=$Y4)*($I$3:$I$1002&lt;=$Y5)))</f>
        <v>1855.4555505291889</v>
      </c>
      <c r="AC4" s="57" cm="1">
        <f t="array" ref="AC4">_xlfn.STDEV.S(_xlfn._xlws.FILTER(M$3:M$1002,($I$3:$I$1002&gt;=$Y4)*($I$3:$I$1002&lt;=$Y5)))</f>
        <v>28938.822260364304</v>
      </c>
      <c r="AD4" s="57" cm="1">
        <f t="array" ref="AD4">AVERAGE(_xlfn._xlws.FILTER(J$3:J$1002,($I$3:$I$1002&gt;=$Y4)*($I$3:$I$1002&lt;=$Y5)))</f>
        <v>5732.0271670103321</v>
      </c>
      <c r="AE4" s="57" cm="1">
        <f t="array" ref="AE4">AVERAGE(_xlfn._xlws.FILTER(K$3:K$1002,($I$3:$I$1002&gt;=$Y4)*($I$3:$I$1002&lt;=$Y5)))</f>
        <v>4487.8442450539105</v>
      </c>
      <c r="AF4" s="57" cm="1">
        <f t="array" ref="AF4">AVERAGE(_xlfn._xlws.FILTER(L$3:L$1002,($I$3:$I$1002&gt;=$Y4)*($I$3:$I$1002&lt;=$Y5)))</f>
        <v>3832.6265239378563</v>
      </c>
      <c r="AG4" s="57" cm="1">
        <f t="array" ref="AG4">AVERAGE(_xlfn._xlws.FILTER(M$3:M$1002,($I$3:$I$1002&gt;=$Y4)*($I$3:$I$1002&lt;=$Y5)))</f>
        <v>59687.634125874109</v>
      </c>
      <c r="AH4" s="84">
        <f t="shared" ref="AH4:AH11" si="9">Z4/AD4</f>
        <v>0.48332536718012148</v>
      </c>
      <c r="AI4" s="84">
        <f t="shared" ref="AI4:AI11" si="10">AA4/AE4</f>
        <v>0.48703993499536463</v>
      </c>
      <c r="AJ4" s="84">
        <f t="shared" ref="AJ4:AJ11" si="11">AB4/AF4</f>
        <v>0.48412114745341517</v>
      </c>
      <c r="AK4" s="84">
        <f t="shared" ref="AK4:AK11" si="12">AC4/AG4</f>
        <v>0.48483781748386567</v>
      </c>
      <c r="AM4" s="57">
        <v>15</v>
      </c>
      <c r="AN4" s="57" cm="1">
        <f t="array" ref="AN4">_xlfn.STDEV.S(_xlfn._xlws.FILTER(J$3:J$1002,($H$3:$H$1002&gt;=$Y4)*($H$3:$H$1002&lt;=$Y5)))</f>
        <v>11946.172021976172</v>
      </c>
      <c r="AO4" s="57" cm="1">
        <f t="array" ref="AO4">_xlfn.STDEV.S(_xlfn._xlws.FILTER(K$3:K$1002,($H$3:$H$1002&gt;=$Y4)*($H$3:$H$1002&lt;=$Y5)))</f>
        <v>9353.5722114836608</v>
      </c>
      <c r="AP4" s="57" cm="1">
        <f t="array" ref="AP4">_xlfn.STDEV.S(_xlfn._xlws.FILTER(L$3:L$1002,($H$3:$H$1002&gt;=$Y4)*($H$3:$H$1002&lt;=$Y5)))</f>
        <v>7969.4264841991944</v>
      </c>
      <c r="AQ4" s="57" cm="1">
        <f t="array" ref="AQ4">_xlfn.STDEV.S(_xlfn._xlws.FILTER(M$3:M$1002,($H$3:$H$1002&gt;=$Y4)*($H$3:$H$1002&lt;=$Y5)))</f>
        <v>124170.68192459467</v>
      </c>
      <c r="AR4" s="57" cm="1">
        <f t="array" ref="AR4">AVERAGE(_xlfn._xlws.FILTER(J$3:J$1002,($H$3:$H$1002&gt;=$Y4)*($H$3:$H$1002&lt;=$Y5)))</f>
        <v>19681.632117284549</v>
      </c>
      <c r="AS4" s="57" cm="1">
        <f t="array" ref="AS4">AVERAGE(_xlfn._xlws.FILTER(K$3:K$1002,($H$3:$H$1002&gt;=$Y4)*($H$3:$H$1002&lt;=$Y5)))</f>
        <v>15388.524139949794</v>
      </c>
      <c r="AT4" s="57" cm="1">
        <f t="array" ref="AT4">AVERAGE(_xlfn._xlws.FILTER(L$3:L$1002,($H$3:$H$1002&gt;=$Y4)*($H$3:$H$1002&lt;=$Y5)))</f>
        <v>13127.697623547323</v>
      </c>
      <c r="AU4" s="57" cm="1">
        <f t="array" ref="AU4">AVERAGE(_xlfn._xlws.FILTER(M$3:M$1002,($H$3:$H$1002&gt;=$Y4)*($H$3:$H$1002&lt;=$Y5)))</f>
        <v>204494.41580789018</v>
      </c>
      <c r="AV4" s="84">
        <f t="shared" ref="AV4:AV16" si="13">AN4/AR4</f>
        <v>0.60697059831155764</v>
      </c>
      <c r="AW4" s="84">
        <f t="shared" si="2"/>
        <v>0.6078277634955952</v>
      </c>
      <c r="AX4" s="84">
        <f t="shared" si="3"/>
        <v>0.60706962581955959</v>
      </c>
      <c r="AY4" s="84">
        <f t="shared" si="4"/>
        <v>0.60720817942160987</v>
      </c>
    </row>
    <row r="5" spans="1:51" x14ac:dyDescent="0.35">
      <c r="A5" s="24"/>
      <c r="C5"/>
      <c r="D5"/>
      <c r="G5" s="57">
        <v>3</v>
      </c>
      <c r="H5" s="57">
        <v>27</v>
      </c>
      <c r="I5" s="57">
        <v>84</v>
      </c>
      <c r="J5" s="57">
        <v>39301.944524884537</v>
      </c>
      <c r="K5" s="57">
        <v>30764.866500650896</v>
      </c>
      <c r="L5" s="57">
        <v>26257.536577461087</v>
      </c>
      <c r="M5" s="57">
        <v>409132.81454545446</v>
      </c>
      <c r="O5" s="56">
        <f t="shared" si="5"/>
        <v>9.6061579828420507E-2</v>
      </c>
      <c r="P5" s="56">
        <f t="shared" si="6"/>
        <v>7.5195304328817006E-2</v>
      </c>
      <c r="Q5" s="56">
        <f t="shared" si="7"/>
        <v>6.4178515249707233E-2</v>
      </c>
      <c r="R5" s="56">
        <f t="shared" si="8"/>
        <v>1</v>
      </c>
      <c r="S5" s="24"/>
      <c r="T5" s="48" t="s">
        <v>8</v>
      </c>
      <c r="U5" s="48">
        <v>3</v>
      </c>
      <c r="V5" s="48">
        <v>0.5</v>
      </c>
      <c r="W5" s="48">
        <f t="shared" ref="W5:W9" si="14">V4+W4</f>
        <v>0.2</v>
      </c>
      <c r="X5" s="83"/>
      <c r="Y5" s="57">
        <v>20</v>
      </c>
      <c r="Z5" s="57" cm="1">
        <f t="array" ref="Z5">_xlfn.STDEV.S(_xlfn._xlws.FILTER(J$3:J$1002,($I$3:$I$1002&gt;=$Y5)*($I$3:$I$1002&lt;=$Y6)))</f>
        <v>3153.6426065710111</v>
      </c>
      <c r="AA5" s="57" cm="1">
        <f t="array" ref="AA5">_xlfn.STDEV.S(_xlfn._xlws.FILTER(K$3:K$1002,($I$3:$I$1002&gt;=$Y5)*($I$3:$I$1002&lt;=$Y6)))</f>
        <v>2482.7508384552948</v>
      </c>
      <c r="AB5" s="57" cm="1">
        <f t="array" ref="AB5">_xlfn.STDEV.S(_xlfn._xlws.FILTER(L$3:L$1002,($I$3:$I$1002&gt;=$Y5)*($I$3:$I$1002&lt;=$Y6)))</f>
        <v>2110.6806074261017</v>
      </c>
      <c r="AC5" s="57" cm="1">
        <f t="array" ref="AC5">_xlfn.STDEV.S(_xlfn._xlws.FILTER(M$3:M$1002,($I$3:$I$1002&gt;=$Y5)*($I$3:$I$1002&lt;=$Y6)))</f>
        <v>32920.719996354659</v>
      </c>
      <c r="AD5" s="57" cm="1">
        <f t="array" ref="AD5">AVERAGE(_xlfn._xlws.FILTER(J$3:J$1002,($I$3:$I$1002&gt;=$Y5)*($I$3:$I$1002&lt;=$Y6)))</f>
        <v>7895.4130122120241</v>
      </c>
      <c r="AE5" s="57" cm="1">
        <f t="array" ref="AE5">AVERAGE(_xlfn._xlws.FILTER(K$3:K$1002,($I$3:$I$1002&gt;=$Y5)*($I$3:$I$1002&lt;=$Y6)))</f>
        <v>6186.3328707129922</v>
      </c>
      <c r="AF5" s="57" cm="1">
        <f t="array" ref="AF5">AVERAGE(_xlfn._xlws.FILTER(L$3:L$1002,($I$3:$I$1002&gt;=$Y5)*($I$3:$I$1002&lt;=$Y6)))</f>
        <v>5278.8654138815809</v>
      </c>
      <c r="AG5" s="57" cm="1">
        <f t="array" ref="AG5">AVERAGE(_xlfn._xlws.FILTER(M$3:M$1002,($I$3:$I$1002&gt;=$Y5)*($I$3:$I$1002&lt;=$Y6)))</f>
        <v>82221.288073781281</v>
      </c>
      <c r="AH5" s="84">
        <f t="shared" si="9"/>
        <v>0.39942718660736259</v>
      </c>
      <c r="AI5" s="84">
        <f t="shared" si="10"/>
        <v>0.40132836210754219</v>
      </c>
      <c r="AJ5" s="84">
        <f t="shared" si="11"/>
        <v>0.39983603330286571</v>
      </c>
      <c r="AK5" s="84">
        <f t="shared" si="12"/>
        <v>0.40039168404675501</v>
      </c>
      <c r="AM5" s="57">
        <v>20</v>
      </c>
      <c r="AN5" s="57" cm="1">
        <f t="array" ref="AN5">_xlfn.STDEV.S(_xlfn._xlws.FILTER(J$3:J$1002,($H$3:$H$1002&gt;=$Y5)*($H$3:$H$1002&lt;=$Y6)))</f>
        <v>11972.708621621332</v>
      </c>
      <c r="AO5" s="57" cm="1">
        <f t="array" ref="AO5">_xlfn.STDEV.S(_xlfn._xlws.FILTER(K$3:K$1002,($H$3:$H$1002&gt;=$Y5)*($H$3:$H$1002&lt;=$Y6)))</f>
        <v>9375.4841779679846</v>
      </c>
      <c r="AP5" s="57" cm="1">
        <f t="array" ref="AP5">_xlfn.STDEV.S(_xlfn._xlws.FILTER(L$3:L$1002,($H$3:$H$1002&gt;=$Y5)*($H$3:$H$1002&lt;=$Y6)))</f>
        <v>7991.4994576887384</v>
      </c>
      <c r="AQ5" s="57" cm="1">
        <f t="array" ref="AQ5">_xlfn.STDEV.S(_xlfn._xlws.FILTER(M$3:M$1002,($H$3:$H$1002&gt;=$Y5)*($H$3:$H$1002&lt;=$Y6)))</f>
        <v>124503.74707200487</v>
      </c>
      <c r="AR5" s="57" cm="1">
        <f t="array" ref="AR5">AVERAGE(_xlfn._xlws.FILTER(J$3:J$1002,($H$3:$H$1002&gt;=$Y5)*($H$3:$H$1002&lt;=$Y6)))</f>
        <v>19583.087891471227</v>
      </c>
      <c r="AS5" s="57" cm="1">
        <f t="array" ref="AS5">AVERAGE(_xlfn._xlws.FILTER(K$3:K$1002,($H$3:$H$1002&gt;=$Y5)*($H$3:$H$1002&lt;=$Y6)))</f>
        <v>15319.768152698052</v>
      </c>
      <c r="AT5" s="57" cm="1">
        <f t="array" ref="AT5">AVERAGE(_xlfn._xlws.FILTER(L$3:L$1002,($H$3:$H$1002&gt;=$Y5)*($H$3:$H$1002&lt;=$Y6)))</f>
        <v>13071.131752840736</v>
      </c>
      <c r="AU5" s="57" cm="1">
        <f t="array" ref="AU5">AVERAGE(_xlfn._xlws.FILTER(M$3:M$1002,($H$3:$H$1002&gt;=$Y5)*($H$3:$H$1002&lt;=$Y6)))</f>
        <v>203603.68385623669</v>
      </c>
      <c r="AV5" s="84">
        <f t="shared" si="13"/>
        <v>0.61138001769555728</v>
      </c>
      <c r="AW5" s="84">
        <f t="shared" si="2"/>
        <v>0.61198603559263487</v>
      </c>
      <c r="AX5" s="84">
        <f t="shared" si="3"/>
        <v>0.61138542620473191</v>
      </c>
      <c r="AY5" s="84">
        <f t="shared" si="4"/>
        <v>0.611500463615954</v>
      </c>
    </row>
    <row r="6" spans="1:51" x14ac:dyDescent="0.35">
      <c r="A6" s="24"/>
      <c r="C6"/>
      <c r="D6"/>
      <c r="G6" s="57">
        <v>4</v>
      </c>
      <c r="H6" s="57">
        <v>14</v>
      </c>
      <c r="I6" s="57">
        <v>26</v>
      </c>
      <c r="J6" s="57">
        <v>9101.9873871081163</v>
      </c>
      <c r="K6" s="57">
        <v>7112.2952497712595</v>
      </c>
      <c r="L6" s="57">
        <v>6073.8337198517302</v>
      </c>
      <c r="M6" s="57">
        <v>94550.33818181821</v>
      </c>
      <c r="O6" s="56">
        <f t="shared" si="5"/>
        <v>9.6266047928937032E-2</v>
      </c>
      <c r="P6" s="56">
        <f t="shared" si="6"/>
        <v>7.5222314235349141E-2</v>
      </c>
      <c r="Q6" s="56">
        <f t="shared" si="7"/>
        <v>6.4239153837523905E-2</v>
      </c>
      <c r="R6" s="56">
        <f t="shared" si="8"/>
        <v>1</v>
      </c>
      <c r="S6" s="24"/>
      <c r="T6" s="48" t="s">
        <v>11</v>
      </c>
      <c r="U6" s="48">
        <v>4</v>
      </c>
      <c r="V6" s="48">
        <v>0.1</v>
      </c>
      <c r="W6" s="48">
        <f t="shared" si="14"/>
        <v>0.7</v>
      </c>
      <c r="X6" s="83"/>
      <c r="Y6" s="57">
        <v>25</v>
      </c>
      <c r="Z6" s="57" cm="1">
        <f t="array" ref="Z6">_xlfn.STDEV.S(_xlfn._xlws.FILTER(J$3:J$1002,($I$3:$I$1002&gt;=$Y6)*($I$3:$I$1002&lt;=$Y7)))</f>
        <v>3680.5764023365432</v>
      </c>
      <c r="AA6" s="57" cm="1">
        <f t="array" ref="AA6">_xlfn.STDEV.S(_xlfn._xlws.FILTER(K$3:K$1002,($I$3:$I$1002&gt;=$Y6)*($I$3:$I$1002&lt;=$Y7)))</f>
        <v>2901.0457197824176</v>
      </c>
      <c r="AB6" s="57" cm="1">
        <f t="array" ref="AB6">_xlfn.STDEV.S(_xlfn._xlws.FILTER(L$3:L$1002,($I$3:$I$1002&gt;=$Y6)*($I$3:$I$1002&lt;=$Y7)))</f>
        <v>2462.5347167236032</v>
      </c>
      <c r="AC6" s="57" cm="1">
        <f t="array" ref="AC6">_xlfn.STDEV.S(_xlfn._xlws.FILTER(M$3:M$1002,($I$3:$I$1002&gt;=$Y6)*($I$3:$I$1002&lt;=$Y7)))</f>
        <v>38410.322246470918</v>
      </c>
      <c r="AD6" s="57" cm="1">
        <f t="array" ref="AD6">AVERAGE(_xlfn._xlws.FILTER(J$3:J$1002,($I$3:$I$1002&gt;=$Y6)*($I$3:$I$1002&lt;=$Y7)))</f>
        <v>9808.0999874329191</v>
      </c>
      <c r="AE6" s="57" cm="1">
        <f t="array" ref="AE6">AVERAGE(_xlfn._xlws.FILTER(K$3:K$1002,($I$3:$I$1002&gt;=$Y6)*($I$3:$I$1002&lt;=$Y7)))</f>
        <v>7683.1449143547052</v>
      </c>
      <c r="AF6" s="57" cm="1">
        <f t="array" ref="AF6">AVERAGE(_xlfn._xlws.FILTER(L$3:L$1002,($I$3:$I$1002&gt;=$Y6)*($I$3:$I$1002&lt;=$Y7)))</f>
        <v>6557.028497293928</v>
      </c>
      <c r="AG6" s="57" cm="1">
        <f t="array" ref="AG6">AVERAGE(_xlfn._xlws.FILTER(M$3:M$1002,($I$3:$I$1002&gt;=$Y6)*($I$3:$I$1002&lt;=$Y7)))</f>
        <v>102134.17705454543</v>
      </c>
      <c r="AH6" s="84">
        <f t="shared" si="9"/>
        <v>0.3752588581939878</v>
      </c>
      <c r="AI6" s="84">
        <f t="shared" si="10"/>
        <v>0.37758570899297839</v>
      </c>
      <c r="AJ6" s="84">
        <f t="shared" si="11"/>
        <v>0.37555650669200019</v>
      </c>
      <c r="AK6" s="84">
        <f t="shared" si="12"/>
        <v>0.37607707188904682</v>
      </c>
      <c r="AM6" s="57">
        <v>25</v>
      </c>
      <c r="AN6" s="57" cm="1">
        <f t="array" ref="AN6">_xlfn.STDEV.S(_xlfn._xlws.FILTER(J$3:J$1002,($H$3:$H$1002&gt;=$Y6)*($H$3:$H$1002&lt;=$Y7)))</f>
        <v>10293.512563655861</v>
      </c>
      <c r="AO6" s="57" cm="1">
        <f t="array" ref="AO6">_xlfn.STDEV.S(_xlfn._xlws.FILTER(K$3:K$1002,($H$3:$H$1002&gt;=$Y6)*($H$3:$H$1002&lt;=$Y7)))</f>
        <v>8062.8122669866789</v>
      </c>
      <c r="AP6" s="57" cm="1">
        <f t="array" ref="AP6">_xlfn.STDEV.S(_xlfn._xlws.FILTER(L$3:L$1002,($H$3:$H$1002&gt;=$Y6)*($H$3:$H$1002&lt;=$Y7)))</f>
        <v>6873.4116028695416</v>
      </c>
      <c r="AQ6" s="57" cm="1">
        <f t="array" ref="AQ6">_xlfn.STDEV.S(_xlfn._xlws.FILTER(M$3:M$1002,($H$3:$H$1002&gt;=$Y6)*($H$3:$H$1002&lt;=$Y7)))</f>
        <v>107094.5654383685</v>
      </c>
      <c r="AR6" s="57" cm="1">
        <f t="array" ref="AR6">AVERAGE(_xlfn._xlws.FILTER(J$3:J$1002,($H$3:$H$1002&gt;=$Y6)*($H$3:$H$1002&lt;=$Y7)))</f>
        <v>19378.962677535976</v>
      </c>
      <c r="AS6" s="57" cm="1">
        <f t="array" ref="AS6">AVERAGE(_xlfn._xlws.FILTER(K$3:K$1002,($H$3:$H$1002&gt;=$Y6)*($H$3:$H$1002&lt;=$Y7)))</f>
        <v>15167.428952070552</v>
      </c>
      <c r="AT6" s="57" cm="1">
        <f t="array" ref="AT6">AVERAGE(_xlfn._xlws.FILTER(L$3:L$1002,($H$3:$H$1002&gt;=$Y6)*($H$3:$H$1002&lt;=$Y7)))</f>
        <v>12941.436653969509</v>
      </c>
      <c r="AU6" s="57" cm="1">
        <f t="array" ref="AU6">AVERAGE(_xlfn._xlws.FILTER(M$3:M$1002,($H$3:$H$1002&gt;=$Y6)*($H$3:$H$1002&lt;=$Y7)))</f>
        <v>201593.20451948061</v>
      </c>
      <c r="AV6" s="84">
        <f t="shared" si="13"/>
        <v>0.53116943021868057</v>
      </c>
      <c r="AW6" s="84">
        <f t="shared" si="2"/>
        <v>0.531587277742679</v>
      </c>
      <c r="AX6" s="84">
        <f t="shared" si="3"/>
        <v>0.53111658208065093</v>
      </c>
      <c r="AY6" s="84">
        <f t="shared" si="4"/>
        <v>0.5312409497812195</v>
      </c>
    </row>
    <row r="7" spans="1:51" x14ac:dyDescent="0.35">
      <c r="A7" s="24"/>
      <c r="C7"/>
      <c r="D7"/>
      <c r="G7" s="57">
        <v>5</v>
      </c>
      <c r="H7" s="57">
        <v>33</v>
      </c>
      <c r="I7" s="57">
        <v>51</v>
      </c>
      <c r="J7" s="57">
        <v>16923.321534113642</v>
      </c>
      <c r="K7" s="57">
        <v>13241.308409054694</v>
      </c>
      <c r="L7" s="57">
        <v>11300.624363806366</v>
      </c>
      <c r="M7" s="57">
        <v>176055.74109090917</v>
      </c>
      <c r="O7" s="56">
        <f t="shared" si="5"/>
        <v>9.612479223483554E-2</v>
      </c>
      <c r="P7" s="56">
        <f t="shared" si="6"/>
        <v>7.5210886773736815E-2</v>
      </c>
      <c r="Q7" s="56">
        <f t="shared" si="7"/>
        <v>6.4187764021686231E-2</v>
      </c>
      <c r="R7" s="56">
        <f t="shared" si="8"/>
        <v>1</v>
      </c>
      <c r="S7" s="24"/>
      <c r="T7" s="48" t="s">
        <v>9</v>
      </c>
      <c r="U7" s="48">
        <v>5</v>
      </c>
      <c r="V7" s="48">
        <v>0.1</v>
      </c>
      <c r="W7" s="48">
        <f t="shared" si="14"/>
        <v>0.79999999999999993</v>
      </c>
      <c r="X7" s="83"/>
      <c r="Y7" s="57">
        <v>30</v>
      </c>
      <c r="Z7" s="57" cm="1">
        <f t="array" ref="Z7">_xlfn.STDEV.S(_xlfn._xlws.FILTER(J$3:J$1002,($I$3:$I$1002&gt;=$Y7)*($I$3:$I$1002&lt;=$Y8)))</f>
        <v>4774.5416040011169</v>
      </c>
      <c r="AA7" s="57" cm="1">
        <f t="array" ref="AA7">_xlfn.STDEV.S(_xlfn._xlws.FILTER(K$3:K$1002,($I$3:$I$1002&gt;=$Y7)*($I$3:$I$1002&lt;=$Y8)))</f>
        <v>3768.1043485368009</v>
      </c>
      <c r="AB7" s="57" cm="1">
        <f t="array" ref="AB7">_xlfn.STDEV.S(_xlfn._xlws.FILTER(L$3:L$1002,($I$3:$I$1002&gt;=$Y7)*($I$3:$I$1002&lt;=$Y8)))</f>
        <v>3198.0159345695106</v>
      </c>
      <c r="AC7" s="57" cm="1">
        <f t="array" ref="AC7">_xlfn.STDEV.S(_xlfn._xlws.FILTER(M$3:M$1002,($I$3:$I$1002&gt;=$Y7)*($I$3:$I$1002&lt;=$Y8)))</f>
        <v>49881.357943755727</v>
      </c>
      <c r="AD7" s="57" cm="1">
        <f t="array" ref="AD7">AVERAGE(_xlfn._xlws.FILTER(J$3:J$1002,($I$3:$I$1002&gt;=$Y7)*($I$3:$I$1002&lt;=$Y8)))</f>
        <v>11806.654094866582</v>
      </c>
      <c r="AE7" s="57" cm="1">
        <f t="array" ref="AE7">AVERAGE(_xlfn._xlws.FILTER(K$3:K$1002,($I$3:$I$1002&gt;=$Y7)*($I$3:$I$1002&lt;=$Y8)))</f>
        <v>9250.3063613479826</v>
      </c>
      <c r="AF7" s="57" cm="1">
        <f t="array" ref="AF7">AVERAGE(_xlfn._xlws.FILTER(L$3:L$1002,($I$3:$I$1002&gt;=$Y7)*($I$3:$I$1002&lt;=$Y8)))</f>
        <v>7892.4618240068894</v>
      </c>
      <c r="AG7" s="57" cm="1">
        <f t="array" ref="AG7">AVERAGE(_xlfn._xlws.FILTER(M$3:M$1002,($I$3:$I$1002&gt;=$Y7)*($I$3:$I$1002&lt;=$Y8)))</f>
        <v>122942.79384848483</v>
      </c>
      <c r="AH7" s="84">
        <f t="shared" si="9"/>
        <v>0.40439412941529645</v>
      </c>
      <c r="AI7" s="84">
        <f t="shared" si="10"/>
        <v>0.40734914081134294</v>
      </c>
      <c r="AJ7" s="84">
        <f t="shared" si="11"/>
        <v>0.40519878409065574</v>
      </c>
      <c r="AK7" s="84">
        <f t="shared" si="12"/>
        <v>0.4057281958731937</v>
      </c>
      <c r="AM7" s="57">
        <v>30</v>
      </c>
      <c r="AN7" s="57" cm="1">
        <f t="array" ref="AN7">_xlfn.STDEV.S(_xlfn._xlws.FILTER(J$3:J$1002,($H$3:$H$1002&gt;=$Y7)*($H$3:$H$1002&lt;=$Y8)))</f>
        <v>11527.315861633642</v>
      </c>
      <c r="AO7" s="57" cm="1">
        <f t="array" ref="AO7">_xlfn.STDEV.S(_xlfn._xlws.FILTER(K$3:K$1002,($H$3:$H$1002&gt;=$Y7)*($H$3:$H$1002&lt;=$Y8)))</f>
        <v>9046.9903533876841</v>
      </c>
      <c r="AP7" s="57" cm="1">
        <f t="array" ref="AP7">_xlfn.STDEV.S(_xlfn._xlws.FILTER(L$3:L$1002,($H$3:$H$1002&gt;=$Y7)*($H$3:$H$1002&lt;=$Y8)))</f>
        <v>7705.7505037663877</v>
      </c>
      <c r="AQ7" s="57" cm="1">
        <f t="array" ref="AQ7">_xlfn.STDEV.S(_xlfn._xlws.FILTER(M$3:M$1002,($H$3:$H$1002&gt;=$Y7)*($H$3:$H$1002&lt;=$Y8)))</f>
        <v>120078.95841478597</v>
      </c>
      <c r="AR7" s="57" cm="1">
        <f t="array" ref="AR7">AVERAGE(_xlfn._xlws.FILTER(J$3:J$1002,($H$3:$H$1002&gt;=$Y7)*($H$3:$H$1002&lt;=$Y8)))</f>
        <v>21361.648051776781</v>
      </c>
      <c r="AS7" s="57" cm="1">
        <f t="array" ref="AS7">AVERAGE(_xlfn._xlws.FILTER(K$3:K$1002,($H$3:$H$1002&gt;=$Y7)*($H$3:$H$1002&lt;=$Y8)))</f>
        <v>16731.107815539846</v>
      </c>
      <c r="AT7" s="57" cm="1">
        <f t="array" ref="AT7">AVERAGE(_xlfn._xlws.FILTER(L$3:L$1002,($H$3:$H$1002&gt;=$Y7)*($H$3:$H$1002&lt;=$Y8)))</f>
        <v>14270.777082504012</v>
      </c>
      <c r="AU7" s="57" cm="1">
        <f t="array" ref="AU7">AVERAGE(_xlfn._xlws.FILTER(M$3:M$1002,($H$3:$H$1002&gt;=$Y7)*($H$3:$H$1002&lt;=$Y8)))</f>
        <v>222319.7907293626</v>
      </c>
      <c r="AV7" s="84">
        <f t="shared" si="13"/>
        <v>0.53962671015333219</v>
      </c>
      <c r="AW7" s="84">
        <f t="shared" si="2"/>
        <v>0.54072871044347959</v>
      </c>
      <c r="AX7" s="84">
        <f t="shared" si="3"/>
        <v>0.53996712717302875</v>
      </c>
      <c r="AY7" s="84">
        <f t="shared" si="4"/>
        <v>0.54011816951088332</v>
      </c>
    </row>
    <row r="8" spans="1:51" x14ac:dyDescent="0.35">
      <c r="A8" s="24"/>
      <c r="C8"/>
      <c r="D8"/>
      <c r="G8" s="57">
        <v>6</v>
      </c>
      <c r="H8" s="57">
        <v>40</v>
      </c>
      <c r="I8" s="57">
        <v>97</v>
      </c>
      <c r="J8" s="57">
        <v>27904.446784225576</v>
      </c>
      <c r="K8" s="57">
        <v>21903.656471373019</v>
      </c>
      <c r="L8" s="57">
        <v>18723.734400454396</v>
      </c>
      <c r="M8" s="57">
        <v>291609.94327272748</v>
      </c>
      <c r="O8" s="56">
        <f t="shared" si="5"/>
        <v>9.5690998979853073E-2</v>
      </c>
      <c r="P8" s="56">
        <f t="shared" si="6"/>
        <v>7.5112858723365539E-2</v>
      </c>
      <c r="Q8" s="56">
        <f t="shared" si="7"/>
        <v>6.4208148015525893E-2</v>
      </c>
      <c r="R8" s="56">
        <f t="shared" si="8"/>
        <v>1</v>
      </c>
      <c r="S8" s="24"/>
      <c r="T8" s="48" t="s">
        <v>12</v>
      </c>
      <c r="U8" s="48">
        <v>6</v>
      </c>
      <c r="V8" s="48">
        <v>0.1</v>
      </c>
      <c r="W8" s="48">
        <f t="shared" si="14"/>
        <v>0.89999999999999991</v>
      </c>
      <c r="X8" s="83"/>
      <c r="Y8" s="57">
        <v>35</v>
      </c>
      <c r="Z8" s="57" cm="1">
        <f t="array" ref="Z8">_xlfn.STDEV.S(_xlfn._xlws.FILTER(J$3:J$1002,($I$3:$I$1002&gt;=$Y8)*($I$3:$I$1002&lt;=$Y9)))</f>
        <v>4973.4847147699529</v>
      </c>
      <c r="AA8" s="57" cm="1">
        <f t="array" ref="AA8">_xlfn.STDEV.S(_xlfn._xlws.FILTER(K$3:K$1002,($I$3:$I$1002&gt;=$Y8)*($I$3:$I$1002&lt;=$Y9)))</f>
        <v>3924.815462786933</v>
      </c>
      <c r="AB8" s="57" cm="1">
        <f t="array" ref="AB8">_xlfn.STDEV.S(_xlfn._xlws.FILTER(L$3:L$1002,($I$3:$I$1002&gt;=$Y8)*($I$3:$I$1002&lt;=$Y9)))</f>
        <v>3332.0358707787864</v>
      </c>
      <c r="AC8" s="57" cm="1">
        <f t="array" ref="AC8">_xlfn.STDEV.S(_xlfn._xlws.FILTER(M$3:M$1002,($I$3:$I$1002&gt;=$Y8)*($I$3:$I$1002&lt;=$Y9)))</f>
        <v>51963.412910910236</v>
      </c>
      <c r="AD8" s="57" cm="1">
        <f t="array" ref="AD8">AVERAGE(_xlfn._xlws.FILTER(J$3:J$1002,($I$3:$I$1002&gt;=$Y8)*($I$3:$I$1002&lt;=$Y9)))</f>
        <v>14034.95971886502</v>
      </c>
      <c r="AE8" s="57" cm="1">
        <f t="array" ref="AE8">AVERAGE(_xlfn._xlws.FILTER(K$3:K$1002,($I$3:$I$1002&gt;=$Y8)*($I$3:$I$1002&lt;=$Y9)))</f>
        <v>10997.157584900713</v>
      </c>
      <c r="AF8" s="57" cm="1">
        <f t="array" ref="AF8">AVERAGE(_xlfn._xlws.FILTER(L$3:L$1002,($I$3:$I$1002&gt;=$Y8)*($I$3:$I$1002&lt;=$Y9)))</f>
        <v>9382.0487318307987</v>
      </c>
      <c r="AG8" s="57" cm="1">
        <f t="array" ref="AG8">AVERAGE(_xlfn._xlws.FILTER(M$3:M$1002,($I$3:$I$1002&gt;=$Y8)*($I$3:$I$1002&lt;=$Y9)))</f>
        <v>146152.1229856459</v>
      </c>
      <c r="AH8" s="84">
        <f t="shared" si="9"/>
        <v>0.35436401773813919</v>
      </c>
      <c r="AI8" s="84">
        <f t="shared" si="10"/>
        <v>0.35689362751114634</v>
      </c>
      <c r="AJ8" s="84">
        <f t="shared" si="11"/>
        <v>0.35515013469009959</v>
      </c>
      <c r="AK8" s="84">
        <f t="shared" si="12"/>
        <v>0.35554333286019896</v>
      </c>
      <c r="AM8" s="57">
        <v>35</v>
      </c>
      <c r="AN8" s="57" cm="1">
        <f t="array" ref="AN8">_xlfn.STDEV.S(_xlfn._xlws.FILTER(J$3:J$1002,($H$3:$H$1002&gt;=$Y8)*($H$3:$H$1002&lt;=$Y9)))</f>
        <v>11607.76587375501</v>
      </c>
      <c r="AO8" s="57" cm="1">
        <f t="array" ref="AO8">_xlfn.STDEV.S(_xlfn._xlws.FILTER(K$3:K$1002,($H$3:$H$1002&gt;=$Y8)*($H$3:$H$1002&lt;=$Y9)))</f>
        <v>9109.1001943508836</v>
      </c>
      <c r="AP8" s="57" cm="1">
        <f t="array" ref="AP8">_xlfn.STDEV.S(_xlfn._xlws.FILTER(L$3:L$1002,($H$3:$H$1002&gt;=$Y8)*($H$3:$H$1002&lt;=$Y9)))</f>
        <v>7759.7315772129168</v>
      </c>
      <c r="AQ8" s="57" cm="1">
        <f t="array" ref="AQ8">_xlfn.STDEV.S(_xlfn._xlws.FILTER(M$3:M$1002,($H$3:$H$1002&gt;=$Y8)*($H$3:$H$1002&lt;=$Y9)))</f>
        <v>120923.84605052962</v>
      </c>
      <c r="AR8" s="57" cm="1">
        <f t="array" ref="AR8">AVERAGE(_xlfn._xlws.FILTER(J$3:J$1002,($H$3:$H$1002&gt;=$Y8)*($H$3:$H$1002&lt;=$Y9)))</f>
        <v>20139.349090813972</v>
      </c>
      <c r="AS8" s="57" cm="1">
        <f t="array" ref="AS8">AVERAGE(_xlfn._xlws.FILTER(K$3:K$1002,($H$3:$H$1002&gt;=$Y8)*($H$3:$H$1002&lt;=$Y9)))</f>
        <v>15780.00633997616</v>
      </c>
      <c r="AT8" s="57" cm="1">
        <f t="array" ref="AT8">AVERAGE(_xlfn._xlws.FILTER(L$3:L$1002,($H$3:$H$1002&gt;=$Y8)*($H$3:$H$1002&lt;=$Y9)))</f>
        <v>13461.287781873152</v>
      </c>
      <c r="AU8" s="57" cm="1">
        <f t="array" ref="AU8">AVERAGE(_xlfn._xlws.FILTER(M$3:M$1002,($H$3:$H$1002&gt;=$Y8)*($H$3:$H$1002&lt;=$Y9)))</f>
        <v>209686.83907760528</v>
      </c>
      <c r="AV8" s="84">
        <f t="shared" si="13"/>
        <v>0.57637244487954098</v>
      </c>
      <c r="AW8" s="84">
        <f t="shared" si="2"/>
        <v>0.57725580066938331</v>
      </c>
      <c r="AX8" s="84">
        <f t="shared" si="3"/>
        <v>0.57644793744489298</v>
      </c>
      <c r="AY8" s="84">
        <f t="shared" si="4"/>
        <v>0.57668781971469174</v>
      </c>
    </row>
    <row r="9" spans="1:51" x14ac:dyDescent="0.35">
      <c r="A9" s="24"/>
      <c r="C9"/>
      <c r="D9"/>
      <c r="G9" s="57">
        <v>7</v>
      </c>
      <c r="H9" s="57">
        <v>72</v>
      </c>
      <c r="I9" s="57">
        <v>28</v>
      </c>
      <c r="J9" s="57">
        <v>5025.5141546645618</v>
      </c>
      <c r="K9" s="57">
        <v>3925.2383669820783</v>
      </c>
      <c r="L9" s="57">
        <v>3359.7031299268533</v>
      </c>
      <c r="M9" s="57">
        <v>52279.008727272732</v>
      </c>
      <c r="O9" s="56">
        <f t="shared" si="5"/>
        <v>9.612871928925594E-2</v>
      </c>
      <c r="P9" s="56">
        <f t="shared" si="6"/>
        <v>7.5082494150933918E-2</v>
      </c>
      <c r="Q9" s="56">
        <f t="shared" si="7"/>
        <v>6.4264859103462205E-2</v>
      </c>
      <c r="R9" s="56">
        <f t="shared" si="8"/>
        <v>1</v>
      </c>
      <c r="S9" s="24"/>
      <c r="T9" s="48" t="s">
        <v>14</v>
      </c>
      <c r="U9" s="48">
        <v>7</v>
      </c>
      <c r="V9" s="48">
        <v>0.1</v>
      </c>
      <c r="W9" s="48">
        <f t="shared" si="14"/>
        <v>0.99999999999999989</v>
      </c>
      <c r="X9" s="83"/>
      <c r="Y9" s="57">
        <v>40</v>
      </c>
      <c r="Z9" s="57" cm="1">
        <f t="array" ref="Z9">_xlfn.STDEV.S(_xlfn._xlws.FILTER(J$3:J$1002,($I$3:$I$1002&gt;=$Y9)*($I$3:$I$1002&lt;=$Y10)))</f>
        <v>4705.4070037406709</v>
      </c>
      <c r="AA9" s="57" cm="1">
        <f t="array" ref="AA9">_xlfn.STDEV.S(_xlfn._xlws.FILTER(K$3:K$1002,($I$3:$I$1002&gt;=$Y9)*($I$3:$I$1002&lt;=$Y10)))</f>
        <v>3717.6827871831488</v>
      </c>
      <c r="AB9" s="57" cm="1">
        <f t="array" ref="AB9">_xlfn.STDEV.S(_xlfn._xlws.FILTER(L$3:L$1002,($I$3:$I$1002&gt;=$Y9)*($I$3:$I$1002&lt;=$Y10)))</f>
        <v>3151.7172351541249</v>
      </c>
      <c r="AC9" s="57" cm="1">
        <f t="array" ref="AC9">_xlfn.STDEV.S(_xlfn._xlws.FILTER(M$3:M$1002,($I$3:$I$1002&gt;=$Y9)*($I$3:$I$1002&lt;=$Y10)))</f>
        <v>49144.59071801621</v>
      </c>
      <c r="AD9" s="57" cm="1">
        <f t="array" ref="AD9">AVERAGE(_xlfn._xlws.FILTER(J$3:J$1002,($I$3:$I$1002&gt;=$Y9)*($I$3:$I$1002&lt;=$Y10)))</f>
        <v>14516.388915982498</v>
      </c>
      <c r="AE9" s="57" cm="1">
        <f t="array" ref="AE9">AVERAGE(_xlfn._xlws.FILTER(K$3:K$1002,($I$3:$I$1002&gt;=$Y9)*($I$3:$I$1002&lt;=$Y10)))</f>
        <v>11360.781428206687</v>
      </c>
      <c r="AF9" s="57" cm="1">
        <f t="array" ref="AF9">AVERAGE(_xlfn._xlws.FILTER(L$3:L$1002,($I$3:$I$1002&gt;=$Y9)*($I$3:$I$1002&lt;=$Y10)))</f>
        <v>9698.5172037469365</v>
      </c>
      <c r="AG9" s="57" cm="1">
        <f t="array" ref="AG9">AVERAGE(_xlfn._xlws.FILTER(M$3:M$1002,($I$3:$I$1002&gt;=$Y9)*($I$3:$I$1002&lt;=$Y10)))</f>
        <v>151060.636860606</v>
      </c>
      <c r="AH9" s="84">
        <f t="shared" si="9"/>
        <v>0.32414445706673184</v>
      </c>
      <c r="AI9" s="84">
        <f t="shared" si="10"/>
        <v>0.32723829876286858</v>
      </c>
      <c r="AJ9" s="84">
        <f t="shared" si="11"/>
        <v>0.32496897916894829</v>
      </c>
      <c r="AK9" s="84">
        <f t="shared" si="12"/>
        <v>0.32533022327560618</v>
      </c>
      <c r="AM9" s="57">
        <v>40</v>
      </c>
      <c r="AN9" s="57" cm="1">
        <f t="array" ref="AN9">_xlfn.STDEV.S(_xlfn._xlws.FILTER(J$3:J$1002,($H$3:$H$1002&gt;=$Y9)*($H$3:$H$1002&lt;=$Y10)))</f>
        <v>10692.356827230322</v>
      </c>
      <c r="AO9" s="57" cm="1">
        <f t="array" ref="AO9">_xlfn.STDEV.S(_xlfn._xlws.FILTER(K$3:K$1002,($H$3:$H$1002&gt;=$Y9)*($H$3:$H$1002&lt;=$Y10)))</f>
        <v>8393.5512681512391</v>
      </c>
      <c r="AP9" s="57" cm="1">
        <f t="array" ref="AP9">_xlfn.STDEV.S(_xlfn._xlws.FILTER(L$3:L$1002,($H$3:$H$1002&gt;=$Y9)*($H$3:$H$1002&lt;=$Y10)))</f>
        <v>7150.827940696684</v>
      </c>
      <c r="AQ9" s="57" cm="1">
        <f t="array" ref="AQ9">_xlfn.STDEV.S(_xlfn._xlws.FILTER(M$3:M$1002,($H$3:$H$1002&gt;=$Y9)*($H$3:$H$1002&lt;=$Y10)))</f>
        <v>111419.12153357377</v>
      </c>
      <c r="AR9" s="57" cm="1">
        <f t="array" ref="AR9">AVERAGE(_xlfn._xlws.FILTER(J$3:J$1002,($H$3:$H$1002&gt;=$Y9)*($H$3:$H$1002&lt;=$Y10)))</f>
        <v>20285.38541044492</v>
      </c>
      <c r="AS9" s="57" cm="1">
        <f t="array" ref="AS9">AVERAGE(_xlfn._xlws.FILTER(K$3:K$1002,($H$3:$H$1002&gt;=$Y9)*($H$3:$H$1002&lt;=$Y10)))</f>
        <v>15894.11701624825</v>
      </c>
      <c r="AT9" s="57" cm="1">
        <f t="array" ref="AT9">AVERAGE(_xlfn._xlws.FILTER(L$3:L$1002,($H$3:$H$1002&gt;=$Y9)*($H$3:$H$1002&lt;=$Y10)))</f>
        <v>13561.861483670547</v>
      </c>
      <c r="AU9" s="57" cm="1">
        <f t="array" ref="AU9">AVERAGE(_xlfn._xlws.FILTER(M$3:M$1002,($H$3:$H$1002&gt;=$Y9)*($H$3:$H$1002&lt;=$Y10)))</f>
        <v>211247.34885746357</v>
      </c>
      <c r="AV9" s="84">
        <f t="shared" si="13"/>
        <v>0.52709655798429345</v>
      </c>
      <c r="AW9" s="84">
        <f t="shared" si="2"/>
        <v>0.52809169956221369</v>
      </c>
      <c r="AX9" s="84">
        <f t="shared" si="3"/>
        <v>0.52727481026898804</v>
      </c>
      <c r="AY9" s="84">
        <f t="shared" si="4"/>
        <v>0.52743441343139597</v>
      </c>
    </row>
    <row r="10" spans="1:51" x14ac:dyDescent="0.35">
      <c r="A10" s="24"/>
      <c r="C10"/>
      <c r="D10"/>
      <c r="G10" s="57">
        <v>8</v>
      </c>
      <c r="H10" s="57">
        <v>11</v>
      </c>
      <c r="I10" s="57">
        <v>86</v>
      </c>
      <c r="J10" s="57">
        <v>26902.074609239928</v>
      </c>
      <c r="K10" s="57">
        <v>20895.297475579177</v>
      </c>
      <c r="L10" s="57">
        <v>17882.2119736524</v>
      </c>
      <c r="M10" s="57">
        <v>278538.31418181799</v>
      </c>
      <c r="O10" s="56">
        <f t="shared" si="5"/>
        <v>9.658303091358339E-2</v>
      </c>
      <c r="P10" s="56">
        <f t="shared" si="6"/>
        <v>7.5017677682717693E-2</v>
      </c>
      <c r="Q10" s="56">
        <f t="shared" si="7"/>
        <v>6.4200187418308463E-2</v>
      </c>
      <c r="R10" s="56">
        <f t="shared" si="8"/>
        <v>1</v>
      </c>
      <c r="S10" s="24"/>
      <c r="Y10" s="57">
        <v>45</v>
      </c>
      <c r="Z10" s="57" cm="1">
        <f t="array" ref="Z10">_xlfn.STDEV.S(_xlfn._xlws.FILTER(J$3:J$1002,($I$3:$I$1002&gt;=$Y10)*($I$3:$I$1002&lt;=$Y11)))</f>
        <v>4623.8277830469324</v>
      </c>
      <c r="AA10" s="57" cm="1">
        <f t="array" ref="AA10">_xlfn.STDEV.S(_xlfn._xlws.FILTER(K$3:K$1002,($I$3:$I$1002&gt;=$Y10)*($I$3:$I$1002&lt;=$Y11)))</f>
        <v>3652.8355096011351</v>
      </c>
      <c r="AB10" s="57" cm="1">
        <f t="array" ref="AB10">_xlfn.STDEV.S(_xlfn._xlws.FILTER(L$3:L$1002,($I$3:$I$1002&gt;=$Y10)*($I$3:$I$1002&lt;=$Y11)))</f>
        <v>3098.9530226157144</v>
      </c>
      <c r="AC10" s="57" cm="1">
        <f t="array" ref="AC10">_xlfn.STDEV.S(_xlfn._xlws.FILTER(M$3:M$1002,($I$3:$I$1002&gt;=$Y10)*($I$3:$I$1002&lt;=$Y11)))</f>
        <v>48328.912966184085</v>
      </c>
      <c r="AD10" s="57" cm="1">
        <f t="array" ref="AD10">AVERAGE(_xlfn._xlws.FILTER(J$3:J$1002,($I$3:$I$1002&gt;=$Y10)*($I$3:$I$1002&lt;=$Y11)))</f>
        <v>15289.003052191252</v>
      </c>
      <c r="AE10" s="57" cm="1">
        <f t="array" ref="AE10">AVERAGE(_xlfn._xlws.FILTER(K$3:K$1002,($I$3:$I$1002&gt;=$Y10)*($I$3:$I$1002&lt;=$Y11)))</f>
        <v>11957.96352334798</v>
      </c>
      <c r="AF10" s="57" cm="1">
        <f t="array" ref="AF10">AVERAGE(_xlfn._xlws.FILTER(L$3:L$1002,($I$3:$I$1002&gt;=$Y10)*($I$3:$I$1002&lt;=$Y11)))</f>
        <v>10210.983575572953</v>
      </c>
      <c r="AG10" s="57" cm="1">
        <f t="array" ref="AG10">AVERAGE(_xlfn._xlws.FILTER(M$3:M$1002,($I$3:$I$1002&gt;=$Y10)*($I$3:$I$1002&lt;=$Y11)))</f>
        <v>159028.50693877548</v>
      </c>
      <c r="AH10" s="84">
        <f t="shared" si="9"/>
        <v>0.30242833801934754</v>
      </c>
      <c r="AI10" s="84">
        <f t="shared" si="10"/>
        <v>0.30547304333793596</v>
      </c>
      <c r="AJ10" s="84">
        <f t="shared" si="11"/>
        <v>0.30349211706001866</v>
      </c>
      <c r="AK10" s="84">
        <f t="shared" si="12"/>
        <v>0.30390094138776186</v>
      </c>
      <c r="AM10" s="57">
        <v>45</v>
      </c>
      <c r="AN10" s="57" cm="1">
        <f t="array" ref="AN10">_xlfn.STDEV.S(_xlfn._xlws.FILTER(J$3:J$1002,($H$3:$H$1002&gt;=$Y10)*($H$3:$H$1002&lt;=$Y11)))</f>
        <v>11031.547080695773</v>
      </c>
      <c r="AO10" s="57" cm="1">
        <f t="array" ref="AO10">_xlfn.STDEV.S(_xlfn._xlws.FILTER(K$3:K$1002,($H$3:$H$1002&gt;=$Y10)*($H$3:$H$1002&lt;=$Y11)))</f>
        <v>8665.0849354994189</v>
      </c>
      <c r="AP10" s="57" cm="1">
        <f t="array" ref="AP10">_xlfn.STDEV.S(_xlfn._xlws.FILTER(L$3:L$1002,($H$3:$H$1002&gt;=$Y10)*($H$3:$H$1002&lt;=$Y11)))</f>
        <v>7381.9617274238581</v>
      </c>
      <c r="AQ10" s="57" cm="1">
        <f t="array" ref="AQ10">_xlfn.STDEV.S(_xlfn._xlws.FILTER(M$3:M$1002,($H$3:$H$1002&gt;=$Y10)*($H$3:$H$1002&lt;=$Y11)))</f>
        <v>115027.6194055853</v>
      </c>
      <c r="AR10" s="57" cm="1">
        <f t="array" ref="AR10">AVERAGE(_xlfn._xlws.FILTER(J$3:J$1002,($H$3:$H$1002&gt;=$Y10)*($H$3:$H$1002&lt;=$Y11)))</f>
        <v>18603.768706452171</v>
      </c>
      <c r="AS10" s="57" cm="1">
        <f t="array" ref="AS10">AVERAGE(_xlfn._xlws.FILTER(K$3:K$1002,($H$3:$H$1002&gt;=$Y10)*($H$3:$H$1002&lt;=$Y11)))</f>
        <v>14573.746909659036</v>
      </c>
      <c r="AT10" s="57" cm="1">
        <f t="array" ref="AT10">AVERAGE(_xlfn._xlws.FILTER(L$3:L$1002,($H$3:$H$1002&gt;=$Y10)*($H$3:$H$1002&lt;=$Y11)))</f>
        <v>12439.080251412466</v>
      </c>
      <c r="AU10" s="57" cm="1">
        <f t="array" ref="AU10">AVERAGE(_xlfn._xlws.FILTER(M$3:M$1002,($H$3:$H$1002&gt;=$Y10)*($H$3:$H$1002&lt;=$Y11)))</f>
        <v>193755.67043232321</v>
      </c>
      <c r="AV10" s="84">
        <f t="shared" si="13"/>
        <v>0.59297378153652303</v>
      </c>
      <c r="AW10" s="84">
        <f t="shared" si="2"/>
        <v>0.5945680948909895</v>
      </c>
      <c r="AX10" s="84">
        <f t="shared" si="3"/>
        <v>0.59344916008445492</v>
      </c>
      <c r="AY10" s="84">
        <f t="shared" si="4"/>
        <v>0.59367356397325788</v>
      </c>
    </row>
    <row r="11" spans="1:51" x14ac:dyDescent="0.35">
      <c r="A11" s="24"/>
      <c r="C11"/>
      <c r="D11"/>
      <c r="G11" s="57">
        <v>9</v>
      </c>
      <c r="H11" s="57">
        <v>54</v>
      </c>
      <c r="I11" s="57">
        <v>58</v>
      </c>
      <c r="J11" s="57">
        <v>32944.690642428985</v>
      </c>
      <c r="K11" s="57">
        <v>25893.148113921321</v>
      </c>
      <c r="L11" s="57">
        <v>22051.300230217752</v>
      </c>
      <c r="M11" s="57">
        <v>343591.98327272688</v>
      </c>
      <c r="O11" s="56">
        <f t="shared" si="5"/>
        <v>9.5883176110890408E-2</v>
      </c>
      <c r="P11" s="56">
        <f t="shared" si="6"/>
        <v>7.5360163724683238E-2</v>
      </c>
      <c r="Q11" s="56">
        <f t="shared" si="7"/>
        <v>6.4178739038606977E-2</v>
      </c>
      <c r="R11" s="56">
        <f t="shared" si="8"/>
        <v>1</v>
      </c>
      <c r="S11" s="24"/>
      <c r="T11">
        <v>19648.625473357068</v>
      </c>
      <c r="Y11" s="57">
        <v>50</v>
      </c>
      <c r="Z11" s="57" cm="1">
        <f t="array" ref="Z11">_xlfn.STDEV.S(_xlfn._xlws.FILTER(J$3:J$1002,($I$3:$I$1002&gt;=$Y11)*($I$3:$I$1002&lt;=$Y12)))</f>
        <v>5228.6234125242745</v>
      </c>
      <c r="AA11" s="57" cm="1">
        <f t="array" ref="AA11">_xlfn.STDEV.S(_xlfn._xlws.FILTER(K$3:K$1002,($I$3:$I$1002&gt;=$Y11)*($I$3:$I$1002&lt;=$Y12)))</f>
        <v>4121.8335155714285</v>
      </c>
      <c r="AB11" s="57" cm="1">
        <f t="array" ref="AB11">_xlfn.STDEV.S(_xlfn._xlws.FILTER(L$3:L$1002,($I$3:$I$1002&gt;=$Y11)*($I$3:$I$1002&lt;=$Y12)))</f>
        <v>3497.4242862098827</v>
      </c>
      <c r="AC11" s="57" cm="1">
        <f t="array" ref="AC11">_xlfn.STDEV.S(_xlfn._xlws.FILTER(M$3:M$1002,($I$3:$I$1002&gt;=$Y11)*($I$3:$I$1002&lt;=$Y12)))</f>
        <v>54549.852187879456</v>
      </c>
      <c r="AD11" s="57" cm="1">
        <f t="array" ref="AD11">AVERAGE(_xlfn._xlws.FILTER(J$3:J$1002,($I$3:$I$1002&gt;=$Y11)*($I$3:$I$1002&lt;=$Y12)))</f>
        <v>18253.294808630391</v>
      </c>
      <c r="AE11" s="57" cm="1">
        <f t="array" ref="AE11">AVERAGE(_xlfn._xlws.FILTER(K$3:K$1002,($I$3:$I$1002&gt;=$Y11)*($I$3:$I$1002&lt;=$Y12)))</f>
        <v>14286.868337541991</v>
      </c>
      <c r="AF11" s="57" cm="1">
        <f t="array" ref="AF11">AVERAGE(_xlfn._xlws.FILTER(L$3:L$1002,($I$3:$I$1002&gt;=$Y11)*($I$3:$I$1002&lt;=$Y12)))</f>
        <v>12193.207359914351</v>
      </c>
      <c r="AG11" s="57" cm="1">
        <f t="array" ref="AG11">AVERAGE(_xlfn._xlws.FILTER(M$3:M$1002,($I$3:$I$1002&gt;=$Y11)*($I$3:$I$1002&lt;=$Y12)))</f>
        <v>189925.04143346503</v>
      </c>
      <c r="AH11" s="84">
        <f t="shared" si="9"/>
        <v>0.28644819838509999</v>
      </c>
      <c r="AI11" s="84">
        <f t="shared" si="10"/>
        <v>0.28850503960622181</v>
      </c>
      <c r="AJ11" s="84">
        <f t="shared" si="11"/>
        <v>0.28683382337183921</v>
      </c>
      <c r="AK11" s="84">
        <f t="shared" si="12"/>
        <v>0.28721779801211461</v>
      </c>
      <c r="AM11" s="57">
        <v>50</v>
      </c>
      <c r="AN11" s="57" cm="1">
        <f t="array" ref="AN11">_xlfn.STDEV.S(_xlfn._xlws.FILTER(J$3:J$1002,($H$3:$H$1002&gt;=$Y11)*($H$3:$H$1002&lt;=$Y12)))</f>
        <v>11550.097451159862</v>
      </c>
      <c r="AO11" s="57" cm="1">
        <f t="array" ref="AO11">_xlfn.STDEV.S(_xlfn._xlws.FILTER(K$3:K$1002,($H$3:$H$1002&gt;=$Y11)*($H$3:$H$1002&lt;=$Y12)))</f>
        <v>9071.4807029557105</v>
      </c>
      <c r="AP11" s="57" cm="1">
        <f t="array" ref="AP11">_xlfn.STDEV.S(_xlfn._xlws.FILTER(L$3:L$1002,($H$3:$H$1002&gt;=$Y11)*($H$3:$H$1002&lt;=$Y12)))</f>
        <v>7725.650734740545</v>
      </c>
      <c r="AQ11" s="57" cm="1">
        <f t="array" ref="AQ11">_xlfn.STDEV.S(_xlfn._xlws.FILTER(M$3:M$1002,($H$3:$H$1002&gt;=$Y11)*($H$3:$H$1002&lt;=$Y12)))</f>
        <v>120387.67266042021</v>
      </c>
      <c r="AR11" s="57" cm="1">
        <f t="array" ref="AR11">AVERAGE(_xlfn._xlws.FILTER(J$3:J$1002,($H$3:$H$1002&gt;=$Y11)*($H$3:$H$1002&lt;=$Y12)))</f>
        <v>20097.949129175649</v>
      </c>
      <c r="AS11" s="57" cm="1">
        <f t="array" ref="AS11">AVERAGE(_xlfn._xlws.FILTER(K$3:K$1002,($H$3:$H$1002&gt;=$Y11)*($H$3:$H$1002&lt;=$Y12)))</f>
        <v>15748.617639094753</v>
      </c>
      <c r="AT11" s="57" cm="1">
        <f t="array" ref="AT11">AVERAGE(_xlfn._xlws.FILTER(L$3:L$1002,($H$3:$H$1002&gt;=$Y11)*($H$3:$H$1002&lt;=$Y12)))</f>
        <v>13438.266984156107</v>
      </c>
      <c r="AU11" s="57" cm="1">
        <f t="array" ref="AU11">AVERAGE(_xlfn._xlws.FILTER(M$3:M$1002,($H$3:$H$1002&gt;=$Y11)*($H$3:$H$1002&lt;=$Y12)))</f>
        <v>209320.86446280993</v>
      </c>
      <c r="AV11" s="84">
        <f t="shared" si="13"/>
        <v>0.57469035158382886</v>
      </c>
      <c r="AW11" s="84">
        <f t="shared" si="2"/>
        <v>0.57601758521563473</v>
      </c>
      <c r="AX11" s="84">
        <f t="shared" si="3"/>
        <v>0.57489933366029922</v>
      </c>
      <c r="AY11" s="84">
        <f t="shared" si="4"/>
        <v>0.57513460480576939</v>
      </c>
    </row>
    <row r="12" spans="1:51" x14ac:dyDescent="0.35">
      <c r="A12" s="24"/>
      <c r="C12"/>
      <c r="D12"/>
      <c r="G12" s="57">
        <v>10</v>
      </c>
      <c r="H12" s="57">
        <v>75</v>
      </c>
      <c r="I12" s="57">
        <v>74</v>
      </c>
      <c r="J12" s="57">
        <v>30175.041148536064</v>
      </c>
      <c r="K12" s="57">
        <v>23679.62741958227</v>
      </c>
      <c r="L12" s="57">
        <v>20184.924385074595</v>
      </c>
      <c r="M12" s="57">
        <v>314521.58109090908</v>
      </c>
      <c r="O12" s="56">
        <f t="shared" si="5"/>
        <v>9.5939493385079649E-2</v>
      </c>
      <c r="P12" s="56">
        <f t="shared" si="6"/>
        <v>7.5287766700937217E-2</v>
      </c>
      <c r="Q12" s="56">
        <f t="shared" si="7"/>
        <v>6.4176595815981091E-2</v>
      </c>
      <c r="R12" s="56">
        <f t="shared" si="8"/>
        <v>1</v>
      </c>
      <c r="S12" s="24"/>
      <c r="T12">
        <v>15377.379724697106</v>
      </c>
      <c r="Y12" s="57">
        <v>55</v>
      </c>
      <c r="Z12" s="57" cm="1">
        <f t="array" ref="Z12">_xlfn.STDEV.S(_xlfn._xlws.FILTER(J$3:J$1002,($I$3:$I$1002&gt;=$Y12)*($I$3:$I$1002&lt;=$Y13)))</f>
        <v>5798.257318392084</v>
      </c>
      <c r="AA12" s="57" cm="1">
        <f t="array" ref="AA12">_xlfn.STDEV.S(_xlfn._xlws.FILTER(K$3:K$1002,($I$3:$I$1002&gt;=$Y12)*($I$3:$I$1002&lt;=$Y13)))</f>
        <v>4577.2552398060143</v>
      </c>
      <c r="AB12" s="57" cm="1">
        <f t="array" ref="AB12">_xlfn.STDEV.S(_xlfn._xlws.FILTER(L$3:L$1002,($I$3:$I$1002&gt;=$Y12)*($I$3:$I$1002&lt;=$Y13)))</f>
        <v>3884.9057020793653</v>
      </c>
      <c r="AC12" s="57" cm="1">
        <f t="array" ref="AC12">_xlfn.STDEV.S(_xlfn._xlws.FILTER(M$3:M$1002,($I$3:$I$1002&gt;=$Y12)*($I$3:$I$1002&lt;=$Y13)))</f>
        <v>60581.801075150906</v>
      </c>
      <c r="AD12" s="57" cm="1">
        <f t="array" ref="AD12">AVERAGE(_xlfn._xlws.FILTER(J$3:J$1002,($I$3:$I$1002&gt;=$Y12)*($I$3:$I$1002&lt;=$Y13)))</f>
        <v>19905.39263246577</v>
      </c>
      <c r="AE12" s="57" cm="1">
        <f t="array" ref="AE12">AVERAGE(_xlfn._xlws.FILTER(K$3:K$1002,($I$3:$I$1002&gt;=$Y12)*($I$3:$I$1002&lt;=$Y13)))</f>
        <v>15586.586983285453</v>
      </c>
      <c r="AF12" s="57" cm="1">
        <f t="array" ref="AF12">AVERAGE(_xlfn._xlws.FILTER(L$3:L$1002,($I$3:$I$1002&gt;=$Y12)*($I$3:$I$1002&lt;=$Y13)))</f>
        <v>13302.19112230276</v>
      </c>
      <c r="AG12" s="57" cm="1">
        <f t="array" ref="AG12">AVERAGE(_xlfn._xlws.FILTER(M$3:M$1002,($I$3:$I$1002&gt;=$Y12)*($I$3:$I$1002&lt;=$Y13)))</f>
        <v>207203.17137285892</v>
      </c>
      <c r="AH12" s="84">
        <f t="shared" ref="AH12" si="15">Z12/AD12</f>
        <v>0.29129077860715519</v>
      </c>
      <c r="AI12" s="84">
        <f t="shared" ref="AI12" si="16">AA12/AE12</f>
        <v>0.29366629427690061</v>
      </c>
      <c r="AJ12" s="84">
        <f t="shared" ref="AJ12" si="17">AB12/AF12</f>
        <v>0.29205005899861436</v>
      </c>
      <c r="AK12" s="84">
        <f t="shared" ref="AK12" si="18">AC12/AG12</f>
        <v>0.29237873471605746</v>
      </c>
      <c r="AM12" s="57">
        <v>55</v>
      </c>
      <c r="AN12" s="57" cm="1">
        <f t="array" ref="AN12">_xlfn.STDEV.S(_xlfn._xlws.FILTER(J$3:J$1002,($H$3:$H$1002&gt;=$Y12)*($H$3:$H$1002&lt;=$Y13)))</f>
        <v>10721.105370764488</v>
      </c>
      <c r="AO12" s="57" cm="1">
        <f t="array" ref="AO12">_xlfn.STDEV.S(_xlfn._xlws.FILTER(K$3:K$1002,($H$3:$H$1002&gt;=$Y12)*($H$3:$H$1002&lt;=$Y13)))</f>
        <v>8418.6982442820172</v>
      </c>
      <c r="AP12" s="57" cm="1">
        <f t="array" ref="AP12">_xlfn.STDEV.S(_xlfn._xlws.FILTER(L$3:L$1002,($H$3:$H$1002&gt;=$Y12)*($H$3:$H$1002&lt;=$Y13)))</f>
        <v>7171.6626726133345</v>
      </c>
      <c r="AQ12" s="57" cm="1">
        <f t="array" ref="AQ12">_xlfn.STDEV.S(_xlfn._xlws.FILTER(M$3:M$1002,($H$3:$H$1002&gt;=$Y12)*($H$3:$H$1002&lt;=$Y13)))</f>
        <v>111754.83855042224</v>
      </c>
      <c r="AR12" s="57" cm="1">
        <f t="array" ref="AR12">AVERAGE(_xlfn._xlws.FILTER(J$3:J$1002,($H$3:$H$1002&gt;=$Y12)*($H$3:$H$1002&lt;=$Y13)))</f>
        <v>20463.875301656204</v>
      </c>
      <c r="AS12" s="57" cm="1">
        <f t="array" ref="AS12">AVERAGE(_xlfn._xlws.FILTER(K$3:K$1002,($H$3:$H$1002&gt;=$Y12)*($H$3:$H$1002&lt;=$Y13)))</f>
        <v>16039.523437128933</v>
      </c>
      <c r="AT12" s="57" cm="1">
        <f t="array" ref="AT12">AVERAGE(_xlfn._xlws.FILTER(L$3:L$1002,($H$3:$H$1002&gt;=$Y12)*($H$3:$H$1002&lt;=$Y13)))</f>
        <v>13685.11112246389</v>
      </c>
      <c r="AU12" s="57" cm="1">
        <f t="array" ref="AU12">AVERAGE(_xlfn._xlws.FILTER(M$3:M$1002,($H$3:$H$1002&gt;=$Y12)*($H$3:$H$1002&lt;=$Y13)))</f>
        <v>213171.42387742604</v>
      </c>
      <c r="AV12" s="84">
        <f t="shared" si="13"/>
        <v>0.52390396309230813</v>
      </c>
      <c r="AW12" s="84">
        <f t="shared" si="2"/>
        <v>0.52487209344350449</v>
      </c>
      <c r="AX12" s="84">
        <f t="shared" si="3"/>
        <v>0.52404855236002912</v>
      </c>
      <c r="AY12" s="84">
        <f t="shared" si="4"/>
        <v>0.52424868454545515</v>
      </c>
    </row>
    <row r="13" spans="1:51" x14ac:dyDescent="0.35">
      <c r="C13"/>
      <c r="D13"/>
      <c r="G13" s="57">
        <v>11</v>
      </c>
      <c r="H13" s="57">
        <v>28</v>
      </c>
      <c r="I13" s="57">
        <v>38</v>
      </c>
      <c r="J13" s="57">
        <v>19813.090841804071</v>
      </c>
      <c r="K13" s="57">
        <v>15542.053765877125</v>
      </c>
      <c r="L13" s="57">
        <v>13246.337700119713</v>
      </c>
      <c r="M13" s="57">
        <v>206427.46690909105</v>
      </c>
      <c r="O13" s="56">
        <f t="shared" si="5"/>
        <v>9.5980884416556791E-2</v>
      </c>
      <c r="P13" s="56">
        <f t="shared" si="6"/>
        <v>7.5290628706506948E-2</v>
      </c>
      <c r="Q13" s="56">
        <f t="shared" si="7"/>
        <v>6.4169453311914593E-2</v>
      </c>
      <c r="R13" s="56">
        <f t="shared" si="8"/>
        <v>1</v>
      </c>
      <c r="S13" s="24"/>
      <c r="T13">
        <v>13143.071959686431</v>
      </c>
      <c r="Y13" s="57">
        <v>60</v>
      </c>
      <c r="Z13" s="57" cm="1">
        <f t="array" ref="Z13">_xlfn.STDEV.S(_xlfn._xlws.FILTER(J$3:J$1002,($I$3:$I$1002&gt;=$Y13)*($I$3:$I$1002&lt;=$Y14)))</f>
        <v>5510.119562464085</v>
      </c>
      <c r="AA13" s="57" cm="1">
        <f t="array" ref="AA13">_xlfn.STDEV.S(_xlfn._xlws.FILTER(K$3:K$1002,($I$3:$I$1002&gt;=$Y13)*($I$3:$I$1002&lt;=$Y14)))</f>
        <v>4355.0029096510525</v>
      </c>
      <c r="AB13" s="57" cm="1">
        <f t="array" ref="AB13">_xlfn.STDEV.S(_xlfn._xlws.FILTER(L$3:L$1002,($I$3:$I$1002&gt;=$Y13)*($I$3:$I$1002&lt;=$Y14)))</f>
        <v>3693.6228317612508</v>
      </c>
      <c r="AC13" s="57" cm="1">
        <f t="array" ref="AC13">_xlfn.STDEV.S(_xlfn._xlws.FILTER(M$3:M$1002,($I$3:$I$1002&gt;=$Y13)*($I$3:$I$1002&lt;=$Y14)))</f>
        <v>57600.849834466666</v>
      </c>
      <c r="AD13" s="57" cm="1">
        <f t="array" ref="AD13">AVERAGE(_xlfn._xlws.FILTER(J$3:J$1002,($I$3:$I$1002&gt;=$Y13)*($I$3:$I$1002&lt;=$Y14)))</f>
        <v>22256.034535682491</v>
      </c>
      <c r="AE13" s="57" cm="1">
        <f t="array" ref="AE13">AVERAGE(_xlfn._xlws.FILTER(K$3:K$1002,($I$3:$I$1002&gt;=$Y13)*($I$3:$I$1002&lt;=$Y14)))</f>
        <v>17426.7354978904</v>
      </c>
      <c r="AF13" s="57" cm="1">
        <f t="array" ref="AF13">AVERAGE(_xlfn._xlws.FILTER(L$3:L$1002,($I$3:$I$1002&gt;=$Y13)*($I$3:$I$1002&lt;=$Y14)))</f>
        <v>14866.960290195791</v>
      </c>
      <c r="AG13" s="57" cm="1">
        <f t="array" ref="AG13">AVERAGE(_xlfn._xlws.FILTER(M$3:M$1002,($I$3:$I$1002&gt;=$Y13)*($I$3:$I$1002&lt;=$Y14)))</f>
        <v>231573.23613986012</v>
      </c>
      <c r="AH13" s="84">
        <f t="shared" ref="AH13:AH21" si="19">Z13/AD13</f>
        <v>0.24757867595999014</v>
      </c>
      <c r="AI13" s="84">
        <f t="shared" ref="AI13:AI21" si="20">AA13/AE13</f>
        <v>0.24990354103774909</v>
      </c>
      <c r="AJ13" s="84">
        <f t="shared" ref="AJ13:AJ21" si="21">AB13/AF13</f>
        <v>0.24844505935736291</v>
      </c>
      <c r="AK13" s="84">
        <f t="shared" ref="AK13:AK21" si="22">AC13/AG13</f>
        <v>0.24873707685148153</v>
      </c>
      <c r="AM13" s="57">
        <v>60</v>
      </c>
      <c r="AN13" s="57" cm="1">
        <f t="array" ref="AN13">_xlfn.STDEV.S(_xlfn._xlws.FILTER(J$3:J$1002,($H$3:$H$1002&gt;=$Y13)*($H$3:$H$1002&lt;=$Y14)))</f>
        <v>12644.36646902993</v>
      </c>
      <c r="AO13" s="57" cm="1">
        <f t="array" ref="AO13">_xlfn.STDEV.S(_xlfn._xlws.FILTER(K$3:K$1002,($H$3:$H$1002&gt;=$Y13)*($H$3:$H$1002&lt;=$Y14)))</f>
        <v>9932.5071129580338</v>
      </c>
      <c r="AP13" s="57" cm="1">
        <f t="array" ref="AP13">_xlfn.STDEV.S(_xlfn._xlws.FILTER(L$3:L$1002,($H$3:$H$1002&gt;=$Y13)*($H$3:$H$1002&lt;=$Y14)))</f>
        <v>8458.4160276711918</v>
      </c>
      <c r="AQ13" s="57" cm="1">
        <f t="array" ref="AQ13">_xlfn.STDEV.S(_xlfn._xlws.FILTER(M$3:M$1002,($H$3:$H$1002&gt;=$Y13)*($H$3:$H$1002&lt;=$Y14)))</f>
        <v>131811.05986237104</v>
      </c>
      <c r="AR13" s="57" cm="1">
        <f t="array" ref="AR13">AVERAGE(_xlfn._xlws.FILTER(J$3:J$1002,($H$3:$H$1002&gt;=$Y13)*($H$3:$H$1002&lt;=$Y14)))</f>
        <v>21099.260697853635</v>
      </c>
      <c r="AS13" s="57" cm="1">
        <f t="array" ref="AS13">AVERAGE(_xlfn._xlws.FILTER(K$3:K$1002,($H$3:$H$1002&gt;=$Y13)*($H$3:$H$1002&lt;=$Y14)))</f>
        <v>16539.162234215182</v>
      </c>
      <c r="AT13" s="57" cm="1">
        <f t="array" ref="AT13">AVERAGE(_xlfn._xlws.FILTER(L$3:L$1002,($H$3:$H$1002&gt;=$Y13)*($H$3:$H$1002&lt;=$Y14)))</f>
        <v>14111.776066635282</v>
      </c>
      <c r="AU13" s="57" cm="1">
        <f t="array" ref="AU13">AVERAGE(_xlfn._xlws.FILTER(M$3:M$1002,($H$3:$H$1002&gt;=$Y13)*($H$3:$H$1002&lt;=$Y14)))</f>
        <v>219830.43877115991</v>
      </c>
      <c r="AV13" s="84">
        <f t="shared" si="13"/>
        <v>0.59928007194660637</v>
      </c>
      <c r="AW13" s="84">
        <f t="shared" si="2"/>
        <v>0.60054475385762196</v>
      </c>
      <c r="AX13" s="84">
        <f t="shared" si="3"/>
        <v>0.59938706423138133</v>
      </c>
      <c r="AY13" s="84">
        <f t="shared" si="4"/>
        <v>0.59960331516958087</v>
      </c>
    </row>
    <row r="14" spans="1:51" x14ac:dyDescent="0.35">
      <c r="C14"/>
      <c r="D14"/>
      <c r="G14" s="57">
        <v>12</v>
      </c>
      <c r="H14" s="57">
        <v>36</v>
      </c>
      <c r="I14" s="57">
        <v>58</v>
      </c>
      <c r="J14" s="57">
        <v>12889.37881350009</v>
      </c>
      <c r="K14" s="57">
        <v>10131.238699113273</v>
      </c>
      <c r="L14" s="57">
        <v>8650.3744452667142</v>
      </c>
      <c r="M14" s="57">
        <v>134676.98618181812</v>
      </c>
      <c r="O14" s="56">
        <f t="shared" si="5"/>
        <v>9.5705875063903101E-2</v>
      </c>
      <c r="P14" s="56">
        <f t="shared" si="6"/>
        <v>7.5226205949068287E-2</v>
      </c>
      <c r="Q14" s="56">
        <f t="shared" si="7"/>
        <v>6.4230531811785868E-2</v>
      </c>
      <c r="R14" s="56">
        <f t="shared" si="8"/>
        <v>1</v>
      </c>
      <c r="S14" s="24"/>
      <c r="T14">
        <v>204623.13163636366</v>
      </c>
      <c r="Y14" s="57">
        <v>65</v>
      </c>
      <c r="Z14" s="57" cm="1">
        <f t="array" ref="Z14">_xlfn.STDEV.S(_xlfn._xlws.FILTER(J$3:J$1002,($I$3:$I$1002&gt;=$Y14)*($I$3:$I$1002&lt;=$Y15)))</f>
        <v>6860.6767091582506</v>
      </c>
      <c r="AA14" s="57" cm="1">
        <f t="array" ref="AA14">_xlfn.STDEV.S(_xlfn._xlws.FILTER(K$3:K$1002,($I$3:$I$1002&gt;=$Y14)*($I$3:$I$1002&lt;=$Y15)))</f>
        <v>5420.9504351548248</v>
      </c>
      <c r="AB14" s="57" cm="1">
        <f t="array" ref="AB14">_xlfn.STDEV.S(_xlfn._xlws.FILTER(L$3:L$1002,($I$3:$I$1002&gt;=$Y14)*($I$3:$I$1002&lt;=$Y15)))</f>
        <v>4599.9484493055379</v>
      </c>
      <c r="AC14" s="57" cm="1">
        <f t="array" ref="AC14">_xlfn.STDEV.S(_xlfn._xlws.FILTER(M$3:M$1002,($I$3:$I$1002&gt;=$Y14)*($I$3:$I$1002&lt;=$Y15)))</f>
        <v>71738.835498772518</v>
      </c>
      <c r="AD14" s="57" cm="1">
        <f t="array" ref="AD14">AVERAGE(_xlfn._xlws.FILTER(J$3:J$1002,($I$3:$I$1002&gt;=$Y14)*($I$3:$I$1002&lt;=$Y15)))</f>
        <v>24716.457250060652</v>
      </c>
      <c r="AE14" s="57" cm="1">
        <f t="array" ref="AE14">AVERAGE(_xlfn._xlws.FILTER(K$3:K$1002,($I$3:$I$1002&gt;=$Y14)*($I$3:$I$1002&lt;=$Y15)))</f>
        <v>19357.424970050586</v>
      </c>
      <c r="AF14" s="57" cm="1">
        <f t="array" ref="AF14">AVERAGE(_xlfn._xlws.FILTER(L$3:L$1002,($I$3:$I$1002&gt;=$Y14)*($I$3:$I$1002&lt;=$Y15)))</f>
        <v>16516.300176449964</v>
      </c>
      <c r="AG14" s="57" cm="1">
        <f t="array" ref="AG14">AVERAGE(_xlfn._xlws.FILTER(M$3:M$1002,($I$3:$I$1002&gt;=$Y14)*($I$3:$I$1002&lt;=$Y15)))</f>
        <v>257278.06961363641</v>
      </c>
      <c r="AH14" s="84">
        <f t="shared" si="19"/>
        <v>0.27757524631251168</v>
      </c>
      <c r="AI14" s="84">
        <f t="shared" si="20"/>
        <v>0.28004501856739772</v>
      </c>
      <c r="AJ14" s="84">
        <f t="shared" si="21"/>
        <v>0.27850961778137512</v>
      </c>
      <c r="AK14" s="84">
        <f t="shared" si="22"/>
        <v>0.27883774006274714</v>
      </c>
      <c r="AM14" s="57">
        <v>65</v>
      </c>
      <c r="AN14" s="57" cm="1">
        <f t="array" ref="AN14">_xlfn.STDEV.S(_xlfn._xlws.FILTER(J$3:J$1002,($H$3:$H$1002&gt;=$Y14)*($H$3:$H$1002&lt;=$Y15)))</f>
        <v>11028.096494712407</v>
      </c>
      <c r="AO14" s="57" cm="1">
        <f t="array" ref="AO14">_xlfn.STDEV.S(_xlfn._xlws.FILTER(K$3:K$1002,($H$3:$H$1002&gt;=$Y14)*($H$3:$H$1002&lt;=$Y15)))</f>
        <v>8663.541280322981</v>
      </c>
      <c r="AP14" s="57" cm="1">
        <f t="array" ref="AP14">_xlfn.STDEV.S(_xlfn._xlws.FILTER(L$3:L$1002,($H$3:$H$1002&gt;=$Y14)*($H$3:$H$1002&lt;=$Y15)))</f>
        <v>7377.6557149596138</v>
      </c>
      <c r="AQ14" s="57" cm="1">
        <f t="array" ref="AQ14">_xlfn.STDEV.S(_xlfn._xlws.FILTER(M$3:M$1002,($H$3:$H$1002&gt;=$Y14)*($H$3:$H$1002&lt;=$Y15)))</f>
        <v>114958.13926460869</v>
      </c>
      <c r="AR14" s="57" cm="1">
        <f t="array" ref="AR14">AVERAGE(_xlfn._xlws.FILTER(J$3:J$1002,($H$3:$H$1002&gt;=$Y14)*($H$3:$H$1002&lt;=$Y15)))</f>
        <v>18641.762451745231</v>
      </c>
      <c r="AS14" s="57" cm="1">
        <f t="array" ref="AS14">AVERAGE(_xlfn._xlws.FILTER(K$3:K$1002,($H$3:$H$1002&gt;=$Y14)*($H$3:$H$1002&lt;=$Y15)))</f>
        <v>14610.920651632036</v>
      </c>
      <c r="AT14" s="57" cm="1">
        <f t="array" ref="AT14">AVERAGE(_xlfn._xlws.FILTER(L$3:L$1002,($H$3:$H$1002&gt;=$Y14)*($H$3:$H$1002&lt;=$Y15)))</f>
        <v>12468.934703357971</v>
      </c>
      <c r="AU14" s="57" cm="1">
        <f t="array" ref="AU14">AVERAGE(_xlfn._xlws.FILTER(M$3:M$1002,($H$3:$H$1002&gt;=$Y14)*($H$3:$H$1002&lt;=$Y15)))</f>
        <v>194217.10904592313</v>
      </c>
      <c r="AV14" s="84">
        <f t="shared" si="13"/>
        <v>0.59158014287860228</v>
      </c>
      <c r="AW14" s="84">
        <f t="shared" si="2"/>
        <v>0.5929497180148785</v>
      </c>
      <c r="AX14" s="84">
        <f t="shared" si="3"/>
        <v>0.59168292163505831</v>
      </c>
      <c r="AY14" s="84">
        <f t="shared" si="4"/>
        <v>0.59190531580524419</v>
      </c>
    </row>
    <row r="15" spans="1:51" x14ac:dyDescent="0.35">
      <c r="C15"/>
      <c r="D15"/>
      <c r="G15" s="57">
        <v>13</v>
      </c>
      <c r="H15" s="57">
        <v>34</v>
      </c>
      <c r="I15" s="57">
        <v>50</v>
      </c>
      <c r="J15" s="57">
        <v>23802.680277574789</v>
      </c>
      <c r="K15" s="57">
        <v>18669.608042379896</v>
      </c>
      <c r="L15" s="57">
        <v>15914.506658206064</v>
      </c>
      <c r="M15" s="57">
        <v>247991.41018181809</v>
      </c>
      <c r="O15" s="56">
        <f t="shared" si="5"/>
        <v>9.5981873969439302E-2</v>
      </c>
      <c r="P15" s="56">
        <f t="shared" si="6"/>
        <v>7.5283285129481028E-2</v>
      </c>
      <c r="Q15" s="56">
        <f t="shared" si="7"/>
        <v>6.41736205562045E-2</v>
      </c>
      <c r="R15" s="56">
        <f t="shared" si="8"/>
        <v>1</v>
      </c>
      <c r="S15" s="24"/>
      <c r="Y15" s="57">
        <v>70</v>
      </c>
      <c r="Z15" s="57" cm="1">
        <f t="array" ref="Z15">_xlfn.STDEV.S(_xlfn._xlws.FILTER(J$3:J$1002,($I$3:$I$1002&gt;=$Y15)*($I$3:$I$1002&lt;=$Y16)))</f>
        <v>6425.2863705929331</v>
      </c>
      <c r="AA15" s="57" cm="1">
        <f t="array" ref="AA15">_xlfn.STDEV.S(_xlfn._xlws.FILTER(K$3:K$1002,($I$3:$I$1002&gt;=$Y15)*($I$3:$I$1002&lt;=$Y16)))</f>
        <v>5070.1505167196983</v>
      </c>
      <c r="AB15" s="57" cm="1">
        <f t="array" ref="AB15">_xlfn.STDEV.S(_xlfn._xlws.FILTER(L$3:L$1002,($I$3:$I$1002&gt;=$Y15)*($I$3:$I$1002&lt;=$Y16)))</f>
        <v>4303.8017043369318</v>
      </c>
      <c r="AC15" s="57" cm="1">
        <f t="array" ref="AC15">_xlfn.STDEV.S(_xlfn._xlws.FILTER(M$3:M$1002,($I$3:$I$1002&gt;=$Y15)*($I$3:$I$1002&lt;=$Y16)))</f>
        <v>67121.496587524103</v>
      </c>
      <c r="AD15" s="57" cm="1">
        <f t="array" ref="AD15">AVERAGE(_xlfn._xlws.FILTER(J$3:J$1002,($I$3:$I$1002&gt;=$Y15)*($I$3:$I$1002&lt;=$Y16)))</f>
        <v>25989.034692591289</v>
      </c>
      <c r="AE15" s="57" cm="1">
        <f t="array" ref="AE15">AVERAGE(_xlfn._xlws.FILTER(K$3:K$1002,($I$3:$I$1002&gt;=$Y15)*($I$3:$I$1002&lt;=$Y16)))</f>
        <v>20351.053083047856</v>
      </c>
      <c r="AF15" s="57" cm="1">
        <f t="array" ref="AF15">AVERAGE(_xlfn._xlws.FILTER(L$3:L$1002,($I$3:$I$1002&gt;=$Y15)*($I$3:$I$1002&lt;=$Y16)))</f>
        <v>17363.448119853227</v>
      </c>
      <c r="AG15" s="57" cm="1">
        <f t="array" ref="AG15">AVERAGE(_xlfn._xlws.FILTER(M$3:M$1002,($I$3:$I$1002&gt;=$Y15)*($I$3:$I$1002&lt;=$Y16)))</f>
        <v>270477.09587650083</v>
      </c>
      <c r="AH15" s="84">
        <f t="shared" si="19"/>
        <v>0.24723066657125953</v>
      </c>
      <c r="AI15" s="84">
        <f t="shared" si="20"/>
        <v>0.24913455318649153</v>
      </c>
      <c r="AJ15" s="84">
        <f t="shared" si="21"/>
        <v>0.24786561255745049</v>
      </c>
      <c r="AK15" s="84">
        <f t="shared" si="22"/>
        <v>0.24815963203838751</v>
      </c>
      <c r="AM15" s="57">
        <v>70</v>
      </c>
      <c r="AN15" s="57" cm="1">
        <f t="array" ref="AN15">_xlfn.STDEV.S(_xlfn._xlws.FILTER(J$3:J$1002,($H$3:$H$1002&gt;=$Y15)*($H$3:$H$1002&lt;=$Y16)))</f>
        <v>10373.885517010476</v>
      </c>
      <c r="AO15" s="57" cm="1">
        <f t="array" ref="AO15">_xlfn.STDEV.S(_xlfn._xlws.FILTER(K$3:K$1002,($H$3:$H$1002&gt;=$Y15)*($H$3:$H$1002&lt;=$Y16)))</f>
        <v>8143.8147706951922</v>
      </c>
      <c r="AP15" s="57" cm="1">
        <f t="array" ref="AP15">_xlfn.STDEV.S(_xlfn._xlws.FILTER(L$3:L$1002,($H$3:$H$1002&gt;=$Y15)*($H$3:$H$1002&lt;=$Y16)))</f>
        <v>6941.0083665059346</v>
      </c>
      <c r="AQ15" s="57" cm="1">
        <f t="array" ref="AQ15">_xlfn.STDEV.S(_xlfn._xlws.FILTER(M$3:M$1002,($H$3:$H$1002&gt;=$Y15)*($H$3:$H$1002&lt;=$Y16)))</f>
        <v>108132.26703281174</v>
      </c>
      <c r="AR15" s="57" cm="1">
        <f t="array" ref="AR15">AVERAGE(_xlfn._xlws.FILTER(J$3:J$1002,($H$3:$H$1002&gt;=$Y15)*($H$3:$H$1002&lt;=$Y16)))</f>
        <v>18326.120466806035</v>
      </c>
      <c r="AS15" s="57" cm="1">
        <f t="array" ref="AS15">AVERAGE(_xlfn._xlws.FILTER(K$3:K$1002,($H$3:$H$1002&gt;=$Y15)*($H$3:$H$1002&lt;=$Y16)))</f>
        <v>14365.942552703751</v>
      </c>
      <c r="AT15" s="57" cm="1">
        <f t="array" ref="AT15">AVERAGE(_xlfn._xlws.FILTER(L$3:L$1002,($H$3:$H$1002&gt;=$Y15)*($H$3:$H$1002&lt;=$Y16)))</f>
        <v>12260.148666942534</v>
      </c>
      <c r="AU15" s="57" cm="1">
        <f t="array" ref="AU15">AVERAGE(_xlfn._xlws.FILTER(M$3:M$1002,($H$3:$H$1002&gt;=$Y15)*($H$3:$H$1002&lt;=$Y16)))</f>
        <v>190966.16811753903</v>
      </c>
      <c r="AV15" s="84">
        <f t="shared" si="13"/>
        <v>0.56607100972628754</v>
      </c>
      <c r="AW15" s="84">
        <f t="shared" si="2"/>
        <v>0.5668834286938228</v>
      </c>
      <c r="AX15" s="84">
        <f t="shared" si="3"/>
        <v>0.56614389882736227</v>
      </c>
      <c r="AY15" s="84">
        <f t="shared" si="4"/>
        <v>0.56623782159286296</v>
      </c>
    </row>
    <row r="16" spans="1:51" x14ac:dyDescent="0.35">
      <c r="C16"/>
      <c r="D16"/>
      <c r="G16" s="57">
        <v>14</v>
      </c>
      <c r="H16" s="57">
        <v>59</v>
      </c>
      <c r="I16" s="57">
        <v>54</v>
      </c>
      <c r="J16" s="57">
        <v>14164.880370268696</v>
      </c>
      <c r="K16" s="57">
        <v>11032.491104957</v>
      </c>
      <c r="L16" s="57">
        <v>9464.4556962568913</v>
      </c>
      <c r="M16" s="57">
        <v>147419.94763636368</v>
      </c>
      <c r="O16" s="56">
        <f t="shared" si="5"/>
        <v>9.6085235393033638E-2</v>
      </c>
      <c r="P16" s="56">
        <f t="shared" si="6"/>
        <v>7.4837166081285766E-2</v>
      </c>
      <c r="Q16" s="56">
        <f t="shared" si="7"/>
        <v>6.4200644810989749E-2</v>
      </c>
      <c r="R16" s="56">
        <f t="shared" si="8"/>
        <v>1</v>
      </c>
      <c r="S16" s="24"/>
      <c r="Y16" s="57">
        <v>75</v>
      </c>
      <c r="Z16" s="57" cm="1">
        <f t="array" ref="Z16">_xlfn.STDEV.S(_xlfn._xlws.FILTER(J$3:J$1002,($I$3:$I$1002&gt;=$Y16)*($I$3:$I$1002&lt;=$Y17)))</f>
        <v>7101.8941685490854</v>
      </c>
      <c r="AA16" s="57" cm="1">
        <f t="array" ref="AA16">_xlfn.STDEV.S(_xlfn._xlws.FILTER(K$3:K$1002,($I$3:$I$1002&gt;=$Y16)*($I$3:$I$1002&lt;=$Y17)))</f>
        <v>5606.4777313386912</v>
      </c>
      <c r="AB16" s="57" cm="1">
        <f t="array" ref="AB16">_xlfn.STDEV.S(_xlfn._xlws.FILTER(L$3:L$1002,($I$3:$I$1002&gt;=$Y16)*($I$3:$I$1002&lt;=$Y17)))</f>
        <v>4761.0668780807637</v>
      </c>
      <c r="AC16" s="57" cm="1">
        <f t="array" ref="AC16">_xlfn.STDEV.S(_xlfn._xlws.FILTER(M$3:M$1002,($I$3:$I$1002&gt;=$Y16)*($I$3:$I$1002&lt;=$Y17)))</f>
        <v>74252.102831957935</v>
      </c>
      <c r="AD16" s="57" cm="1">
        <f t="array" ref="AD16">AVERAGE(_xlfn._xlws.FILTER(J$3:J$1002,($I$3:$I$1002&gt;=$Y16)*($I$3:$I$1002&lt;=$Y17)))</f>
        <v>28702.37335442441</v>
      </c>
      <c r="AE16" s="57" cm="1">
        <f t="array" ref="AE16">AVERAGE(_xlfn._xlws.FILTER(K$3:K$1002,($I$3:$I$1002&gt;=$Y16)*($I$3:$I$1002&lt;=$Y17)))</f>
        <v>22476.326528177044</v>
      </c>
      <c r="AF16" s="57" cm="1">
        <f t="array" ref="AF16">AVERAGE(_xlfn._xlws.FILTER(L$3:L$1002,($I$3:$I$1002&gt;=$Y16)*($I$3:$I$1002&lt;=$Y17)))</f>
        <v>19177.275030747329</v>
      </c>
      <c r="AG16" s="57" cm="1">
        <f t="array" ref="AG16">AVERAGE(_xlfn._xlws.FILTER(M$3:M$1002,($I$3:$I$1002&gt;=$Y16)*($I$3:$I$1002&lt;=$Y17)))</f>
        <v>298723.45985345996</v>
      </c>
      <c r="AH16" s="84">
        <f t="shared" si="19"/>
        <v>0.24743229700391112</v>
      </c>
      <c r="AI16" s="84">
        <f t="shared" si="20"/>
        <v>0.24943923662571066</v>
      </c>
      <c r="AJ16" s="84">
        <f t="shared" si="21"/>
        <v>0.24826607901525347</v>
      </c>
      <c r="AK16" s="84">
        <f t="shared" si="22"/>
        <v>0.24856468543977969</v>
      </c>
      <c r="AM16" s="57">
        <v>75</v>
      </c>
      <c r="AN16" s="57" cm="1">
        <f t="array" ref="AN16">_xlfn.STDEV.S(_xlfn._xlws.FILTER(J$3:J$1002,($H$3:$H$1002&gt;=$Y16)*($H$3:$H$1002&lt;=$Y17)))</f>
        <v>13650.753302688478</v>
      </c>
      <c r="AO16" s="57" cm="1">
        <f t="array" ref="AO16">_xlfn.STDEV.S(_xlfn._xlws.FILTER(K$3:K$1002,($H$3:$H$1002&gt;=$Y16)*($H$3:$H$1002&lt;=$Y17)))</f>
        <v>10723.505822634141</v>
      </c>
      <c r="AP16" s="57" cm="1">
        <f t="array" ref="AP16">_xlfn.STDEV.S(_xlfn._xlws.FILTER(L$3:L$1002,($H$3:$H$1002&gt;=$Y16)*($H$3:$H$1002&lt;=$Y17)))</f>
        <v>9138.6104232341841</v>
      </c>
      <c r="AQ16" s="57" cm="1">
        <f t="array" ref="AQ16">_xlfn.STDEV.S(_xlfn._xlws.FILTER(M$3:M$1002,($H$3:$H$1002&gt;=$Y16)*($H$3:$H$1002&lt;=$Y17)))</f>
        <v>142384.05036034575</v>
      </c>
      <c r="AR16" s="57" cm="1">
        <f t="array" ref="AR16">AVERAGE(_xlfn._xlws.FILTER(J$3:J$1002,($H$3:$H$1002&gt;=$Y16)*($H$3:$H$1002&lt;=$Y17)))</f>
        <v>18405.694918858477</v>
      </c>
      <c r="AS16" s="57" cm="1">
        <f t="array" ref="AS16">AVERAGE(_xlfn._xlws.FILTER(K$3:K$1002,($H$3:$H$1002&gt;=$Y16)*($H$3:$H$1002&lt;=$Y17)))</f>
        <v>14435.16806432767</v>
      </c>
      <c r="AT16" s="57" cm="1">
        <f t="array" ref="AT16">AVERAGE(_xlfn._xlws.FILTER(L$3:L$1002,($H$3:$H$1002&gt;=$Y16)*($H$3:$H$1002&lt;=$Y17)))</f>
        <v>12316.160845907372</v>
      </c>
      <c r="AU16" s="57" cm="1">
        <f t="array" ref="AU16">AVERAGE(_xlfn._xlws.FILTER(M$3:M$1002,($H$3:$H$1002&gt;=$Y16)*($H$3:$H$1002&lt;=$Y17)))</f>
        <v>191861.19254545454</v>
      </c>
      <c r="AV16" s="84">
        <f t="shared" si="13"/>
        <v>0.74165921813155311</v>
      </c>
      <c r="AW16" s="84">
        <f t="shared" si="2"/>
        <v>0.74287363852272525</v>
      </c>
      <c r="AX16" s="84">
        <f t="shared" si="3"/>
        <v>0.74200154882443914</v>
      </c>
      <c r="AY16" s="84">
        <f t="shared" si="4"/>
        <v>0.74212011544029688</v>
      </c>
    </row>
    <row r="17" spans="3:51" x14ac:dyDescent="0.35">
      <c r="C17"/>
      <c r="D17"/>
      <c r="G17" s="57">
        <v>15</v>
      </c>
      <c r="H17" s="57">
        <v>23</v>
      </c>
      <c r="I17" s="57">
        <v>77</v>
      </c>
      <c r="J17" s="57">
        <v>26472.03338953499</v>
      </c>
      <c r="K17" s="57">
        <v>20684.125360729591</v>
      </c>
      <c r="L17" s="57">
        <v>17661.03778392759</v>
      </c>
      <c r="M17" s="57">
        <v>274979.6945454544</v>
      </c>
      <c r="O17" s="56">
        <f t="shared" si="5"/>
        <v>9.6269047913860192E-2</v>
      </c>
      <c r="P17" s="56">
        <f t="shared" si="6"/>
        <v>7.5220555448360524E-2</v>
      </c>
      <c r="Q17" s="56">
        <f t="shared" si="7"/>
        <v>6.4226697949903364E-2</v>
      </c>
      <c r="R17" s="56">
        <f t="shared" si="8"/>
        <v>1</v>
      </c>
      <c r="S17" s="24"/>
      <c r="Y17" s="57">
        <v>80</v>
      </c>
      <c r="Z17" s="57" cm="1">
        <f t="array" ref="Z17">_xlfn.STDEV.S(_xlfn._xlws.FILTER(J$3:J$1002,($I$3:$I$1002&gt;=$Y17)*($I$3:$I$1002&lt;=$Y18)))</f>
        <v>7722.9006498287645</v>
      </c>
      <c r="AA17" s="57" cm="1">
        <f t="array" ref="AA17">_xlfn.STDEV.S(_xlfn._xlws.FILTER(K$3:K$1002,($I$3:$I$1002&gt;=$Y17)*($I$3:$I$1002&lt;=$Y18)))</f>
        <v>6095.7519857777888</v>
      </c>
      <c r="AB17" s="57" cm="1">
        <f t="array" ref="AB17">_xlfn.STDEV.S(_xlfn._xlws.FILTER(L$3:L$1002,($I$3:$I$1002&gt;=$Y17)*($I$3:$I$1002&lt;=$Y18)))</f>
        <v>5174.4953571371498</v>
      </c>
      <c r="AC17" s="57" cm="1">
        <f t="array" ref="AC17">_xlfn.STDEV.S(_xlfn._xlws.FILTER(M$3:M$1002,($I$3:$I$1002&gt;=$Y17)*($I$3:$I$1002&lt;=$Y18)))</f>
        <v>80698.749274361384</v>
      </c>
      <c r="AD17" s="57" cm="1">
        <f t="array" ref="AD17">AVERAGE(_xlfn._xlws.FILTER(J$3:J$1002,($I$3:$I$1002&gt;=$Y17)*($I$3:$I$1002&lt;=$Y18)))</f>
        <v>32304.347435210118</v>
      </c>
      <c r="AE17" s="57" cm="1">
        <f t="array" ref="AE17">AVERAGE(_xlfn._xlws.FILTER(K$3:K$1002,($I$3:$I$1002&gt;=$Y17)*($I$3:$I$1002&lt;=$Y18)))</f>
        <v>25309.514197500073</v>
      </c>
      <c r="AF17" s="57" cm="1">
        <f t="array" ref="AF17">AVERAGE(_xlfn._xlws.FILTER(L$3:L$1002,($I$3:$I$1002&gt;=$Y17)*($I$3:$I$1002&lt;=$Y18)))</f>
        <v>21584.316783052764</v>
      </c>
      <c r="AG17" s="57" cm="1">
        <f t="array" ref="AG17">AVERAGE(_xlfn._xlws.FILTER(M$3:M$1002,($I$3:$I$1002&gt;=$Y17)*($I$3:$I$1002&lt;=$Y18)))</f>
        <v>336243.11054545461</v>
      </c>
      <c r="AH17" s="84">
        <f t="shared" si="19"/>
        <v>0.23906691399100016</v>
      </c>
      <c r="AI17" s="84">
        <f t="shared" si="20"/>
        <v>0.24084824142455852</v>
      </c>
      <c r="AJ17" s="84">
        <f t="shared" si="21"/>
        <v>0.23973403509347949</v>
      </c>
      <c r="AK17" s="84">
        <f t="shared" si="22"/>
        <v>0.24000119777458526</v>
      </c>
      <c r="AM17" s="57">
        <v>80</v>
      </c>
      <c r="AN17" s="57"/>
      <c r="AO17" s="57"/>
      <c r="AP17" s="57"/>
      <c r="AQ17" s="57"/>
      <c r="AR17" s="57"/>
      <c r="AS17" s="57"/>
      <c r="AT17" s="57"/>
      <c r="AU17" s="57"/>
      <c r="AV17" s="84"/>
      <c r="AW17" s="84"/>
      <c r="AX17" s="84"/>
      <c r="AY17" s="84"/>
    </row>
    <row r="18" spans="3:51" x14ac:dyDescent="0.35">
      <c r="C18"/>
      <c r="D18"/>
      <c r="G18" s="57">
        <v>16</v>
      </c>
      <c r="H18" s="57">
        <v>48</v>
      </c>
      <c r="I18" s="57">
        <v>13</v>
      </c>
      <c r="J18" s="57">
        <v>2736.9519314291888</v>
      </c>
      <c r="K18" s="57">
        <v>2135.2151278841548</v>
      </c>
      <c r="L18" s="57">
        <v>1831.1992804774513</v>
      </c>
      <c r="M18" s="57">
        <v>28474.796363636375</v>
      </c>
      <c r="O18" s="56">
        <f t="shared" si="5"/>
        <v>9.6118402269749062E-2</v>
      </c>
      <c r="P18" s="56">
        <f t="shared" si="6"/>
        <v>7.4986142152395602E-2</v>
      </c>
      <c r="Q18" s="56">
        <f t="shared" si="7"/>
        <v>6.430947765498253E-2</v>
      </c>
      <c r="R18" s="56">
        <f t="shared" si="8"/>
        <v>1</v>
      </c>
      <c r="S18" s="24"/>
      <c r="Y18" s="57">
        <v>85</v>
      </c>
      <c r="Z18" s="57" cm="1">
        <f t="array" ref="Z18">_xlfn.STDEV.S(_xlfn._xlws.FILTER(J$3:J$1002,($I$3:$I$1002&gt;=$Y18)*($I$3:$I$1002&lt;=$Y19)))</f>
        <v>7239.617564876884</v>
      </c>
      <c r="AA18" s="57" cm="1">
        <f t="array" ref="AA18">_xlfn.STDEV.S(_xlfn._xlws.FILTER(K$3:K$1002,($I$3:$I$1002&gt;=$Y18)*($I$3:$I$1002&lt;=$Y19)))</f>
        <v>5714.2253241401404</v>
      </c>
      <c r="AB18" s="57" cm="1">
        <f t="array" ref="AB18">_xlfn.STDEV.S(_xlfn._xlws.FILTER(L$3:L$1002,($I$3:$I$1002&gt;=$Y18)*($I$3:$I$1002&lt;=$Y19)))</f>
        <v>4847.2747814386566</v>
      </c>
      <c r="AC18" s="57" cm="1">
        <f t="array" ref="AC18">_xlfn.STDEV.S(_xlfn._xlws.FILTER(M$3:M$1002,($I$3:$I$1002&gt;=$Y18)*($I$3:$I$1002&lt;=$Y19)))</f>
        <v>75587.647676742868</v>
      </c>
      <c r="AD18" s="57" cm="1">
        <f t="array" ref="AD18">AVERAGE(_xlfn._xlws.FILTER(J$3:J$1002,($I$3:$I$1002&gt;=$Y18)*($I$3:$I$1002&lt;=$Y19)))</f>
        <v>30964.274081385789</v>
      </c>
      <c r="AE18" s="57" cm="1">
        <f t="array" ref="AE18">AVERAGE(_xlfn._xlws.FILTER(K$3:K$1002,($I$3:$I$1002&gt;=$Y18)*($I$3:$I$1002&lt;=$Y19)))</f>
        <v>24244.299989241907</v>
      </c>
      <c r="AF18" s="57" cm="1">
        <f t="array" ref="AF18">AVERAGE(_xlfn._xlws.FILTER(L$3:L$1002,($I$3:$I$1002&gt;=$Y18)*($I$3:$I$1002&lt;=$Y19)))</f>
        <v>20685.568987596169</v>
      </c>
      <c r="AG18" s="57" cm="1">
        <f t="array" ref="AG18">AVERAGE(_xlfn._xlws.FILTER(M$3:M$1002,($I$3:$I$1002&gt;=$Y18)*($I$3:$I$1002&lt;=$Y19)))</f>
        <v>322198.83061519294</v>
      </c>
      <c r="AH18" s="84">
        <f t="shared" si="19"/>
        <v>0.23380549939095743</v>
      </c>
      <c r="AI18" s="84">
        <f t="shared" si="20"/>
        <v>0.23569355793632951</v>
      </c>
      <c r="AJ18" s="84">
        <f t="shared" si="21"/>
        <v>0.23433122793698649</v>
      </c>
      <c r="AK18" s="84">
        <f t="shared" si="22"/>
        <v>0.23459938551738063</v>
      </c>
      <c r="AM18" s="57"/>
      <c r="AN18" s="57"/>
      <c r="AO18" s="57"/>
      <c r="AP18" s="57"/>
      <c r="AQ18" s="57"/>
      <c r="AR18" s="57"/>
      <c r="AS18" s="57"/>
      <c r="AT18" s="57"/>
      <c r="AU18" s="57"/>
      <c r="AV18" s="84"/>
      <c r="AW18" s="84"/>
      <c r="AX18" s="84"/>
      <c r="AY18" s="84"/>
    </row>
    <row r="19" spans="3:51" x14ac:dyDescent="0.35">
      <c r="C19"/>
      <c r="D19"/>
      <c r="G19" s="57">
        <v>17</v>
      </c>
      <c r="H19" s="57">
        <v>27</v>
      </c>
      <c r="I19" s="57">
        <v>86</v>
      </c>
      <c r="J19" s="57">
        <v>22841.925511927187</v>
      </c>
      <c r="K19" s="57">
        <v>17789.436561164446</v>
      </c>
      <c r="L19" s="57">
        <v>15224.745275853975</v>
      </c>
      <c r="M19" s="57">
        <v>237027.75854545442</v>
      </c>
      <c r="O19" s="56">
        <f t="shared" si="5"/>
        <v>9.636814545308553E-2</v>
      </c>
      <c r="P19" s="56">
        <f t="shared" si="6"/>
        <v>7.5052123305435536E-2</v>
      </c>
      <c r="Q19" s="56">
        <f t="shared" si="7"/>
        <v>6.4231908402974464E-2</v>
      </c>
      <c r="R19" s="56">
        <f t="shared" si="8"/>
        <v>1</v>
      </c>
      <c r="S19" s="24"/>
      <c r="Y19" s="57">
        <v>90</v>
      </c>
      <c r="Z19" s="57" cm="1">
        <f t="array" ref="Z19">_xlfn.STDEV.S(_xlfn._xlws.FILTER(J$3:J$1002,($I$3:$I$1002&gt;=$Y19)*($I$3:$I$1002&lt;=$Y20)))</f>
        <v>7372.8508530771996</v>
      </c>
      <c r="AA19" s="57" cm="1">
        <f t="array" ref="AA19">_xlfn.STDEV.S(_xlfn._xlws.FILTER(K$3:K$1002,($I$3:$I$1002&gt;=$Y19)*($I$3:$I$1002&lt;=$Y20)))</f>
        <v>5815.5521110593991</v>
      </c>
      <c r="AB19" s="57" cm="1">
        <f t="array" ref="AB19">_xlfn.STDEV.S(_xlfn._xlws.FILTER(L$3:L$1002,($I$3:$I$1002&gt;=$Y19)*($I$3:$I$1002&lt;=$Y20)))</f>
        <v>4936.0401089474353</v>
      </c>
      <c r="AC19" s="57" cm="1">
        <f t="array" ref="AC19">_xlfn.STDEV.S(_xlfn._xlws.FILTER(M$3:M$1002,($I$3:$I$1002&gt;=$Y19)*($I$3:$I$1002&lt;=$Y20)))</f>
        <v>76963.844679764487</v>
      </c>
      <c r="AD19" s="57" cm="1">
        <f t="array" ref="AD19">AVERAGE(_xlfn._xlws.FILTER(J$3:J$1002,($I$3:$I$1002&gt;=$Y19)*($I$3:$I$1002&lt;=$Y20)))</f>
        <v>33758.387282603253</v>
      </c>
      <c r="AE19" s="57" cm="1">
        <f t="array" ref="AE19">AVERAGE(_xlfn._xlws.FILTER(K$3:K$1002,($I$3:$I$1002&gt;=$Y19)*($I$3:$I$1002&lt;=$Y20)))</f>
        <v>26429.437167229884</v>
      </c>
      <c r="AF19" s="57" cm="1">
        <f t="array" ref="AF19">AVERAGE(_xlfn._xlws.FILTER(L$3:L$1002,($I$3:$I$1002&gt;=$Y19)*($I$3:$I$1002&lt;=$Y20)))</f>
        <v>22549.817410854335</v>
      </c>
      <c r="AG19" s="57" cm="1">
        <f t="array" ref="AG19">AVERAGE(_xlfn._xlws.FILTER(M$3:M$1002,($I$3:$I$1002&gt;=$Y19)*($I$3:$I$1002&lt;=$Y20)))</f>
        <v>351262.19090909098</v>
      </c>
      <c r="AH19" s="84">
        <f t="shared" si="19"/>
        <v>0.21840056491314261</v>
      </c>
      <c r="AI19" s="84">
        <f t="shared" si="20"/>
        <v>0.2200407096928329</v>
      </c>
      <c r="AJ19" s="84">
        <f t="shared" si="21"/>
        <v>0.21889490362664651</v>
      </c>
      <c r="AK19" s="84">
        <f t="shared" si="22"/>
        <v>0.21910654397667084</v>
      </c>
      <c r="AM19" s="57"/>
      <c r="AN19" s="57"/>
      <c r="AO19" s="57"/>
      <c r="AP19" s="57"/>
      <c r="AQ19" s="57"/>
      <c r="AR19" s="57"/>
      <c r="AS19" s="57"/>
      <c r="AT19" s="57"/>
      <c r="AU19" s="57"/>
      <c r="AV19" s="84"/>
      <c r="AW19" s="84"/>
      <c r="AX19" s="84"/>
      <c r="AY19" s="84"/>
    </row>
    <row r="20" spans="3:51" x14ac:dyDescent="0.35">
      <c r="C20"/>
      <c r="D20"/>
      <c r="G20" s="57">
        <v>18</v>
      </c>
      <c r="H20" s="57">
        <v>43</v>
      </c>
      <c r="I20" s="57">
        <v>57</v>
      </c>
      <c r="J20" s="57">
        <v>19613.08382182055</v>
      </c>
      <c r="K20" s="57">
        <v>15435.374865168047</v>
      </c>
      <c r="L20" s="57">
        <v>13164.631209889461</v>
      </c>
      <c r="M20" s="57">
        <v>204954.30181818191</v>
      </c>
      <c r="O20" s="56">
        <f t="shared" si="5"/>
        <v>9.5694911733151214E-2</v>
      </c>
      <c r="P20" s="56">
        <f t="shared" si="6"/>
        <v>7.5311299778723376E-2</v>
      </c>
      <c r="Q20" s="56">
        <f t="shared" si="7"/>
        <v>6.4232031692450189E-2</v>
      </c>
      <c r="R20" s="56">
        <f t="shared" si="8"/>
        <v>1</v>
      </c>
      <c r="S20" s="24"/>
      <c r="Y20" s="57">
        <v>95</v>
      </c>
      <c r="Z20" s="57" cm="1">
        <f t="array" ref="Z20">_xlfn.STDEV.S(_xlfn._xlws.FILTER(J$3:J$1002,($I$3:$I$1002&gt;=$Y20)*($I$3:$I$1002&lt;=$Y21)))</f>
        <v>7290.7915616945265</v>
      </c>
      <c r="AA20" s="57" cm="1">
        <f t="array" ref="AA20">_xlfn.STDEV.S(_xlfn._xlws.FILTER(K$3:K$1002,($I$3:$I$1002&gt;=$Y20)*($I$3:$I$1002&lt;=$Y21)))</f>
        <v>5755.4455097657847</v>
      </c>
      <c r="AB20" s="57" cm="1">
        <f t="array" ref="AB20">_xlfn.STDEV.S(_xlfn._xlws.FILTER(L$3:L$1002,($I$3:$I$1002&gt;=$Y20)*($I$3:$I$1002&lt;=$Y21)))</f>
        <v>4882.4074952493984</v>
      </c>
      <c r="AC20" s="57" cm="1">
        <f t="array" ref="AC20">_xlfn.STDEV.S(_xlfn._xlws.FILTER(M$3:M$1002,($I$3:$I$1002&gt;=$Y20)*($I$3:$I$1002&lt;=$Y21)))</f>
        <v>76126.360505899574</v>
      </c>
      <c r="AD20" s="57" cm="1">
        <f t="array" ref="AD20">AVERAGE(_xlfn._xlws.FILTER(J$3:J$1002,($I$3:$I$1002&gt;=$Y20)*($I$3:$I$1002&lt;=$Y21)))</f>
        <v>35214.023284792194</v>
      </c>
      <c r="AE20" s="57" cm="1">
        <f t="array" ref="AE20">AVERAGE(_xlfn._xlws.FILTER(K$3:K$1002,($I$3:$I$1002&gt;=$Y20)*($I$3:$I$1002&lt;=$Y21)))</f>
        <v>27561.238520237035</v>
      </c>
      <c r="AF20" s="57" cm="1">
        <f t="array" ref="AF20">AVERAGE(_xlfn._xlws.FILTER(L$3:L$1002,($I$3:$I$1002&gt;=$Y20)*($I$3:$I$1002&lt;=$Y21)))</f>
        <v>23515.497867551807</v>
      </c>
      <c r="AG20" s="57" cm="1">
        <f t="array" ref="AG20">AVERAGE(_xlfn._xlws.FILTER(M$3:M$1002,($I$3:$I$1002&gt;=$Y20)*($I$3:$I$1002&lt;=$Y21)))</f>
        <v>366306.19425155676</v>
      </c>
      <c r="AH20" s="84">
        <f t="shared" si="19"/>
        <v>0.20704227695683911</v>
      </c>
      <c r="AI20" s="84">
        <f t="shared" si="20"/>
        <v>0.20882390700765527</v>
      </c>
      <c r="AJ20" s="84">
        <f t="shared" si="21"/>
        <v>0.20762509570279852</v>
      </c>
      <c r="AK20" s="84">
        <f t="shared" si="22"/>
        <v>0.20782165767478294</v>
      </c>
      <c r="AM20" s="57"/>
      <c r="AN20" s="57"/>
      <c r="AO20" s="57"/>
      <c r="AP20" s="57"/>
      <c r="AQ20" s="57"/>
      <c r="AR20" s="57"/>
      <c r="AS20" s="57"/>
      <c r="AT20" s="57"/>
      <c r="AU20" s="57"/>
      <c r="AV20" s="84"/>
      <c r="AW20" s="84"/>
      <c r="AX20" s="84"/>
      <c r="AY20" s="84"/>
    </row>
    <row r="21" spans="3:51" x14ac:dyDescent="0.35">
      <c r="C21"/>
      <c r="D21"/>
      <c r="G21" s="57">
        <v>19</v>
      </c>
      <c r="H21" s="57">
        <v>57</v>
      </c>
      <c r="I21" s="57">
        <v>58</v>
      </c>
      <c r="J21" s="57">
        <v>19393.740603442293</v>
      </c>
      <c r="K21" s="57">
        <v>15173.925423024813</v>
      </c>
      <c r="L21" s="57">
        <v>12961.90602377504</v>
      </c>
      <c r="M21" s="57">
        <v>201954.584</v>
      </c>
      <c r="O21" s="56">
        <f t="shared" si="5"/>
        <v>9.6030207481907381E-2</v>
      </c>
      <c r="P21" s="56">
        <f t="shared" si="6"/>
        <v>7.5135335492185776E-2</v>
      </c>
      <c r="Q21" s="56">
        <f t="shared" si="7"/>
        <v>6.4182281813296396E-2</v>
      </c>
      <c r="R21" s="56">
        <f t="shared" si="8"/>
        <v>1</v>
      </c>
      <c r="S21" s="24"/>
      <c r="Y21" s="57">
        <v>100</v>
      </c>
      <c r="Z21" s="57" cm="1">
        <f t="array" ref="Z21">_xlfn.STDEV.S(_xlfn._xlws.FILTER(J$3:J$1002,($I$3:$I$1002&gt;=$Y21)*($I$3:$I$1002&lt;=$Y22)))</f>
        <v>3851.6778780283666</v>
      </c>
      <c r="AA21" s="57" cm="1">
        <f t="array" ref="AA21">_xlfn.STDEV.S(_xlfn._xlws.FILTER(K$3:K$1002,($I$3:$I$1002&gt;=$Y21)*($I$3:$I$1002&lt;=$Y22)))</f>
        <v>3054.9010049929898</v>
      </c>
      <c r="AB21" s="57" cm="1">
        <f t="array" ref="AB21">_xlfn.STDEV.S(_xlfn._xlws.FILTER(L$3:L$1002,($I$3:$I$1002&gt;=$Y21)*($I$3:$I$1002&lt;=$Y22)))</f>
        <v>2600.4691837349164</v>
      </c>
      <c r="AC21" s="57" cm="1">
        <f t="array" ref="AC21">_xlfn.STDEV.S(_xlfn._xlws.FILTER(M$3:M$1002,($I$3:$I$1002&gt;=$Y21)*($I$3:$I$1002&lt;=$Y22)))</f>
        <v>40561.813051319048</v>
      </c>
      <c r="AD21" s="57" cm="1">
        <f t="array" ref="AD21">AVERAGE(_xlfn._xlws.FILTER(J$3:J$1002,($I$3:$I$1002&gt;=$Y21)*($I$3:$I$1002&lt;=$Y22)))</f>
        <v>33564.462990959531</v>
      </c>
      <c r="AE21" s="57" cm="1">
        <f t="array" ref="AE21">AVERAGE(_xlfn._xlws.FILTER(K$3:K$1002,($I$3:$I$1002&gt;=$Y21)*($I$3:$I$1002&lt;=$Y22)))</f>
        <v>26253.938359051219</v>
      </c>
      <c r="AF21" s="57" cm="1">
        <f t="array" ref="AF21">AVERAGE(_xlfn._xlws.FILTER(L$3:L$1002,($I$3:$I$1002&gt;=$Y21)*($I$3:$I$1002&lt;=$Y22)))</f>
        <v>22407.520164788846</v>
      </c>
      <c r="AG21" s="57" cm="1">
        <f t="array" ref="AG21">AVERAGE(_xlfn._xlws.FILTER(M$3:M$1002,($I$3:$I$1002&gt;=$Y21)*($I$3:$I$1002&lt;=$Y22)))</f>
        <v>349020.91438016522</v>
      </c>
      <c r="AH21" s="84">
        <f t="shared" si="19"/>
        <v>0.11475464031901247</v>
      </c>
      <c r="AI21" s="84">
        <f t="shared" si="20"/>
        <v>0.1163597233761232</v>
      </c>
      <c r="AJ21" s="84">
        <f t="shared" si="21"/>
        <v>0.11605341263159014</v>
      </c>
      <c r="AK21" s="84">
        <f t="shared" si="22"/>
        <v>0.1162159956040278</v>
      </c>
      <c r="AM21" s="57"/>
      <c r="AN21" s="57"/>
      <c r="AO21" s="57"/>
      <c r="AP21" s="57"/>
      <c r="AQ21" s="57"/>
      <c r="AR21" s="57"/>
      <c r="AS21" s="57"/>
      <c r="AT21" s="57"/>
      <c r="AU21" s="57"/>
      <c r="AV21" s="84"/>
      <c r="AW21" s="84"/>
      <c r="AX21" s="84"/>
      <c r="AY21" s="84"/>
    </row>
    <row r="22" spans="3:51" x14ac:dyDescent="0.35">
      <c r="C22"/>
      <c r="D22"/>
      <c r="G22" s="57">
        <v>20</v>
      </c>
      <c r="H22" s="57">
        <v>23</v>
      </c>
      <c r="I22" s="57">
        <v>13</v>
      </c>
      <c r="J22" s="57">
        <v>4083.6398680932593</v>
      </c>
      <c r="K22" s="57">
        <v>3179.2652102396351</v>
      </c>
      <c r="L22" s="57">
        <v>2727.3617858084117</v>
      </c>
      <c r="M22" s="57">
        <v>42494.05599999999</v>
      </c>
      <c r="O22" s="56">
        <f t="shared" si="5"/>
        <v>9.6099084260002396E-2</v>
      </c>
      <c r="P22" s="56">
        <f t="shared" si="6"/>
        <v>7.481670401713679E-2</v>
      </c>
      <c r="Q22" s="56">
        <f t="shared" si="7"/>
        <v>6.4182194935884965E-2</v>
      </c>
      <c r="R22" s="56">
        <f t="shared" si="8"/>
        <v>1</v>
      </c>
      <c r="S22" s="24"/>
      <c r="Y22" s="57">
        <v>110</v>
      </c>
    </row>
    <row r="23" spans="3:51" x14ac:dyDescent="0.35">
      <c r="C23"/>
      <c r="D23"/>
      <c r="G23" s="57">
        <v>21</v>
      </c>
      <c r="H23" s="57">
        <v>64</v>
      </c>
      <c r="I23" s="57">
        <v>51</v>
      </c>
      <c r="J23" s="57">
        <v>20208.613217914713</v>
      </c>
      <c r="K23" s="57">
        <v>15836.422291510909</v>
      </c>
      <c r="L23" s="57">
        <v>13524.658195031903</v>
      </c>
      <c r="M23" s="57">
        <v>210625.90399999989</v>
      </c>
      <c r="O23" s="56">
        <f t="shared" si="5"/>
        <v>9.5945526329537914E-2</v>
      </c>
      <c r="P23" s="56">
        <f t="shared" si="6"/>
        <v>7.5187438917821411E-2</v>
      </c>
      <c r="Q23" s="56">
        <f t="shared" si="7"/>
        <v>6.4211751442652135E-2</v>
      </c>
      <c r="R23" s="56">
        <f t="shared" si="8"/>
        <v>1</v>
      </c>
      <c r="S23" s="24"/>
      <c r="Y23" s="57"/>
    </row>
    <row r="24" spans="3:51" x14ac:dyDescent="0.35">
      <c r="C24"/>
      <c r="D24"/>
      <c r="G24" s="57">
        <v>22</v>
      </c>
      <c r="H24" s="57">
        <v>21</v>
      </c>
      <c r="I24" s="57">
        <v>19</v>
      </c>
      <c r="J24" s="57">
        <v>5641.4370667348621</v>
      </c>
      <c r="K24" s="57">
        <v>4410.4898290321426</v>
      </c>
      <c r="L24" s="57">
        <v>3763.0333940763953</v>
      </c>
      <c r="M24" s="57">
        <v>58627.966545454481</v>
      </c>
      <c r="O24" s="56">
        <f t="shared" ref="O24:O87" si="23">J24/$M24</f>
        <v>9.6224334547933443E-2</v>
      </c>
      <c r="P24" s="56">
        <f t="shared" ref="P24:P87" si="24">K24/$M24</f>
        <v>7.522842917658884E-2</v>
      </c>
      <c r="Q24" s="56">
        <f t="shared" ref="Q24:Q87" si="25">L24/$M24</f>
        <v>6.4184954993431353E-2</v>
      </c>
      <c r="R24" s="56">
        <f t="shared" ref="R24:R87" si="26">M24/$M24</f>
        <v>1</v>
      </c>
    </row>
    <row r="25" spans="3:51" x14ac:dyDescent="0.35">
      <c r="C25"/>
      <c r="D25"/>
      <c r="G25" s="57">
        <v>23</v>
      </c>
      <c r="H25" s="57">
        <v>25</v>
      </c>
      <c r="I25" s="57">
        <v>40</v>
      </c>
      <c r="J25" s="57">
        <v>15390.208549856794</v>
      </c>
      <c r="K25" s="57">
        <v>12085.71276082863</v>
      </c>
      <c r="L25" s="57">
        <v>10326.712848518431</v>
      </c>
      <c r="M25" s="57">
        <v>160817.7418181817</v>
      </c>
      <c r="O25" s="56">
        <f t="shared" si="23"/>
        <v>9.5699693179728568E-2</v>
      </c>
      <c r="P25" s="56">
        <f t="shared" si="24"/>
        <v>7.5151613399052505E-2</v>
      </c>
      <c r="Q25" s="56">
        <f t="shared" si="25"/>
        <v>6.4213766042018353E-2</v>
      </c>
      <c r="R25" s="56">
        <f t="shared" si="26"/>
        <v>1</v>
      </c>
    </row>
    <row r="26" spans="3:51" x14ac:dyDescent="0.35">
      <c r="C26"/>
      <c r="D26"/>
      <c r="G26" s="57">
        <v>24</v>
      </c>
      <c r="H26" s="57">
        <v>72</v>
      </c>
      <c r="I26" s="57">
        <v>90</v>
      </c>
      <c r="J26" s="57">
        <v>31442.695465962071</v>
      </c>
      <c r="K26" s="57">
        <v>24672.727360254961</v>
      </c>
      <c r="L26" s="57">
        <v>21034.341666940141</v>
      </c>
      <c r="M26" s="57">
        <v>327511.46036363649</v>
      </c>
      <c r="O26" s="56">
        <f t="shared" si="23"/>
        <v>9.6004870886201035E-2</v>
      </c>
      <c r="P26" s="56">
        <f t="shared" si="24"/>
        <v>7.5333935896047102E-2</v>
      </c>
      <c r="Q26" s="56">
        <f t="shared" si="25"/>
        <v>6.4224750009009388E-2</v>
      </c>
      <c r="R26" s="56">
        <f t="shared" si="26"/>
        <v>1</v>
      </c>
    </row>
    <row r="27" spans="3:51" x14ac:dyDescent="0.35">
      <c r="C27"/>
      <c r="D27"/>
      <c r="G27" s="57">
        <v>25</v>
      </c>
      <c r="H27" s="57">
        <v>61</v>
      </c>
      <c r="I27" s="57">
        <v>76</v>
      </c>
      <c r="J27" s="57">
        <v>26522.446164647554</v>
      </c>
      <c r="K27" s="57">
        <v>20764.000306651149</v>
      </c>
      <c r="L27" s="57">
        <v>17738.414633228247</v>
      </c>
      <c r="M27" s="57">
        <v>276281.85236363648</v>
      </c>
      <c r="O27" s="56">
        <f t="shared" si="23"/>
        <v>9.5997786093236614E-2</v>
      </c>
      <c r="P27" s="56">
        <f t="shared" si="24"/>
        <v>7.5155136426847166E-2</v>
      </c>
      <c r="Q27" s="56">
        <f t="shared" si="25"/>
        <v>6.420405278693915E-2</v>
      </c>
      <c r="R27" s="56">
        <f t="shared" si="26"/>
        <v>1</v>
      </c>
    </row>
    <row r="28" spans="3:51" x14ac:dyDescent="0.35">
      <c r="C28"/>
      <c r="D28"/>
      <c r="G28" s="57">
        <v>26</v>
      </c>
      <c r="H28" s="57">
        <v>61</v>
      </c>
      <c r="I28" s="57">
        <v>70</v>
      </c>
      <c r="J28" s="57">
        <v>21737.24205623864</v>
      </c>
      <c r="K28" s="57">
        <v>17034.104036771387</v>
      </c>
      <c r="L28" s="57">
        <v>14531.873646909244</v>
      </c>
      <c r="M28" s="57">
        <v>226291.83854545464</v>
      </c>
      <c r="O28" s="56">
        <f t="shared" si="23"/>
        <v>9.6058444687886255E-2</v>
      </c>
      <c r="P28" s="56">
        <f t="shared" si="24"/>
        <v>7.5274937648048643E-2</v>
      </c>
      <c r="Q28" s="56">
        <f t="shared" si="25"/>
        <v>6.4217400593483021E-2</v>
      </c>
      <c r="R28" s="56">
        <f t="shared" si="26"/>
        <v>1</v>
      </c>
    </row>
    <row r="29" spans="3:51" x14ac:dyDescent="0.35">
      <c r="C29"/>
      <c r="D29"/>
      <c r="G29" s="57">
        <v>27</v>
      </c>
      <c r="H29" s="57">
        <v>54</v>
      </c>
      <c r="I29" s="57">
        <v>29</v>
      </c>
      <c r="J29" s="57">
        <v>10822.96389951906</v>
      </c>
      <c r="K29" s="57">
        <v>8496.7961383123475</v>
      </c>
      <c r="L29" s="57">
        <v>7242.9560075353556</v>
      </c>
      <c r="M29" s="57">
        <v>112792.22618181825</v>
      </c>
      <c r="O29" s="56">
        <f t="shared" si="23"/>
        <v>9.5954874426121467E-2</v>
      </c>
      <c r="P29" s="56">
        <f t="shared" si="24"/>
        <v>7.5331398500954536E-2</v>
      </c>
      <c r="Q29" s="56">
        <f t="shared" si="25"/>
        <v>6.4215028399739998E-2</v>
      </c>
      <c r="R29" s="56">
        <f t="shared" si="26"/>
        <v>1</v>
      </c>
    </row>
    <row r="30" spans="3:51" x14ac:dyDescent="0.35">
      <c r="C30"/>
      <c r="D30"/>
      <c r="G30" s="57">
        <v>28</v>
      </c>
      <c r="H30" s="57">
        <v>55</v>
      </c>
      <c r="I30" s="57">
        <v>60</v>
      </c>
      <c r="J30" s="57">
        <v>20424.303863151094</v>
      </c>
      <c r="K30" s="57">
        <v>16002.248170472278</v>
      </c>
      <c r="L30" s="57">
        <v>13656.594919430758</v>
      </c>
      <c r="M30" s="57">
        <v>212703.85090909086</v>
      </c>
      <c r="O30" s="56">
        <f t="shared" si="23"/>
        <v>9.6022257123498878E-2</v>
      </c>
      <c r="P30" s="56">
        <f t="shared" si="24"/>
        <v>7.5232526830516108E-2</v>
      </c>
      <c r="Q30" s="56">
        <f t="shared" si="25"/>
        <v>6.4204737530904207E-2</v>
      </c>
      <c r="R30" s="56">
        <f t="shared" si="26"/>
        <v>1</v>
      </c>
    </row>
    <row r="31" spans="3:51" x14ac:dyDescent="0.35">
      <c r="C31"/>
      <c r="D31"/>
      <c r="G31" s="57">
        <v>29</v>
      </c>
      <c r="H31" s="57">
        <v>66</v>
      </c>
      <c r="I31" s="57">
        <v>30</v>
      </c>
      <c r="J31" s="57">
        <v>7798.4800662161297</v>
      </c>
      <c r="K31" s="57">
        <v>6112.4929169126372</v>
      </c>
      <c r="L31" s="57">
        <v>5230.3506511801588</v>
      </c>
      <c r="M31" s="57">
        <v>81479.543272727227</v>
      </c>
      <c r="O31" s="56">
        <f t="shared" si="23"/>
        <v>9.5710895679829266E-2</v>
      </c>
      <c r="P31" s="56">
        <f t="shared" si="24"/>
        <v>7.5018743004645755E-2</v>
      </c>
      <c r="Q31" s="56">
        <f t="shared" si="25"/>
        <v>6.4192194029281682E-2</v>
      </c>
      <c r="R31" s="56">
        <f t="shared" si="26"/>
        <v>1</v>
      </c>
    </row>
    <row r="32" spans="3:51" x14ac:dyDescent="0.35">
      <c r="C32"/>
      <c r="D32"/>
      <c r="G32" s="57">
        <v>30</v>
      </c>
      <c r="H32" s="57">
        <v>41</v>
      </c>
      <c r="I32" s="57">
        <v>69</v>
      </c>
      <c r="J32" s="57">
        <v>24596.14067308823</v>
      </c>
      <c r="K32" s="57">
        <v>19235.352506934181</v>
      </c>
      <c r="L32" s="57">
        <v>16431.912101701269</v>
      </c>
      <c r="M32" s="57">
        <v>255927.8159999999</v>
      </c>
      <c r="O32" s="56">
        <f t="shared" si="23"/>
        <v>9.6105773329024299E-2</v>
      </c>
      <c r="P32" s="56">
        <f t="shared" si="24"/>
        <v>7.5159288300784735E-2</v>
      </c>
      <c r="Q32" s="56">
        <f t="shared" si="25"/>
        <v>6.420526052432407E-2</v>
      </c>
      <c r="R32" s="56">
        <f t="shared" si="26"/>
        <v>1</v>
      </c>
    </row>
    <row r="33" spans="3:18" x14ac:dyDescent="0.35">
      <c r="C33"/>
      <c r="D33"/>
      <c r="G33" s="57">
        <v>31</v>
      </c>
      <c r="H33" s="57">
        <v>44</v>
      </c>
      <c r="I33" s="57">
        <v>19</v>
      </c>
      <c r="J33" s="57">
        <v>6520.2862391746939</v>
      </c>
      <c r="K33" s="57">
        <v>5101.8535397560845</v>
      </c>
      <c r="L33" s="57">
        <v>4358.8498322822525</v>
      </c>
      <c r="M33" s="57">
        <v>67904.068363636354</v>
      </c>
      <c r="O33" s="56">
        <f t="shared" si="23"/>
        <v>9.6022026313027295E-2</v>
      </c>
      <c r="P33" s="56">
        <f t="shared" si="24"/>
        <v>7.5133252877204681E-2</v>
      </c>
      <c r="Q33" s="56">
        <f t="shared" si="25"/>
        <v>6.4191291292591851E-2</v>
      </c>
      <c r="R33" s="56">
        <f t="shared" si="26"/>
        <v>1</v>
      </c>
    </row>
    <row r="34" spans="3:18" x14ac:dyDescent="0.35">
      <c r="C34"/>
      <c r="D34"/>
      <c r="G34" s="57">
        <v>32</v>
      </c>
      <c r="H34" s="57">
        <v>42</v>
      </c>
      <c r="I34" s="57">
        <v>81</v>
      </c>
      <c r="J34" s="57">
        <v>36919.732694883081</v>
      </c>
      <c r="K34" s="57">
        <v>28964.957608609006</v>
      </c>
      <c r="L34" s="57">
        <v>24681.069050861079</v>
      </c>
      <c r="M34" s="57">
        <v>384592.85381818184</v>
      </c>
      <c r="O34" s="56">
        <f t="shared" si="23"/>
        <v>9.5996928513749941E-2</v>
      </c>
      <c r="P34" s="56">
        <f t="shared" si="24"/>
        <v>7.5313301641070876E-2</v>
      </c>
      <c r="Q34" s="56">
        <f t="shared" si="25"/>
        <v>6.4174538881393711E-2</v>
      </c>
      <c r="R34" s="56">
        <f t="shared" si="26"/>
        <v>1</v>
      </c>
    </row>
    <row r="35" spans="3:18" x14ac:dyDescent="0.35">
      <c r="C35"/>
      <c r="D35"/>
      <c r="G35" s="57">
        <v>33</v>
      </c>
      <c r="H35" s="57">
        <v>16</v>
      </c>
      <c r="I35" s="57">
        <v>89</v>
      </c>
      <c r="J35" s="57">
        <v>40117.995777231743</v>
      </c>
      <c r="K35" s="57">
        <v>31432.949662483741</v>
      </c>
      <c r="L35" s="57">
        <v>26766.106711510347</v>
      </c>
      <c r="M35" s="57">
        <v>417064.21527272731</v>
      </c>
      <c r="O35" s="56">
        <f t="shared" si="23"/>
        <v>9.6191412037107321E-2</v>
      </c>
      <c r="P35" s="56">
        <f t="shared" si="24"/>
        <v>7.5367170117745672E-2</v>
      </c>
      <c r="Q35" s="56">
        <f t="shared" si="25"/>
        <v>6.4177423359152053E-2</v>
      </c>
      <c r="R35" s="56">
        <f t="shared" si="26"/>
        <v>1</v>
      </c>
    </row>
    <row r="36" spans="3:18" x14ac:dyDescent="0.35">
      <c r="C36"/>
      <c r="D36"/>
      <c r="G36" s="57">
        <v>34</v>
      </c>
      <c r="H36" s="57">
        <v>61</v>
      </c>
      <c r="I36" s="57">
        <v>60</v>
      </c>
      <c r="J36" s="57">
        <v>26686.716590400218</v>
      </c>
      <c r="K36" s="57">
        <v>20959.677240565143</v>
      </c>
      <c r="L36" s="57">
        <v>17859.1304877441</v>
      </c>
      <c r="M36" s="57">
        <v>278171.2741818183</v>
      </c>
      <c r="O36" s="56">
        <f t="shared" si="23"/>
        <v>9.5936277636479633E-2</v>
      </c>
      <c r="P36" s="56">
        <f t="shared" si="24"/>
        <v>7.5348100921684244E-2</v>
      </c>
      <c r="Q36" s="56">
        <f t="shared" si="25"/>
        <v>6.4201922144092483E-2</v>
      </c>
      <c r="R36" s="56">
        <f t="shared" si="26"/>
        <v>1</v>
      </c>
    </row>
    <row r="37" spans="3:18" x14ac:dyDescent="0.35">
      <c r="C37"/>
      <c r="D37"/>
      <c r="G37" s="57">
        <v>35</v>
      </c>
      <c r="H37" s="57">
        <v>47</v>
      </c>
      <c r="I37" s="57">
        <v>27</v>
      </c>
      <c r="J37" s="57">
        <v>3310.9330174767283</v>
      </c>
      <c r="K37" s="57">
        <v>2597.1716693512658</v>
      </c>
      <c r="L37" s="57">
        <v>2229.5958837631579</v>
      </c>
      <c r="M37" s="57">
        <v>34572.665454545458</v>
      </c>
      <c r="O37" s="56">
        <f t="shared" si="23"/>
        <v>9.5767363434265423E-2</v>
      </c>
      <c r="P37" s="56">
        <f t="shared" si="24"/>
        <v>7.5122112663425014E-2</v>
      </c>
      <c r="Q37" s="56">
        <f t="shared" si="25"/>
        <v>6.4490135615795294E-2</v>
      </c>
      <c r="R37" s="56">
        <f t="shared" si="26"/>
        <v>1</v>
      </c>
    </row>
    <row r="38" spans="3:18" x14ac:dyDescent="0.35">
      <c r="C38"/>
      <c r="D38"/>
      <c r="G38" s="57">
        <v>36</v>
      </c>
      <c r="H38" s="57">
        <v>54</v>
      </c>
      <c r="I38" s="57">
        <v>42</v>
      </c>
      <c r="J38" s="57">
        <v>9832.3667715487045</v>
      </c>
      <c r="K38" s="57">
        <v>7688.0872195163183</v>
      </c>
      <c r="L38" s="57">
        <v>6570.3501785861017</v>
      </c>
      <c r="M38" s="57">
        <v>102282.36945454551</v>
      </c>
      <c r="O38" s="56">
        <f t="shared" si="23"/>
        <v>9.6129634305335762E-2</v>
      </c>
      <c r="P38" s="56">
        <f t="shared" si="24"/>
        <v>7.5165321848873673E-2</v>
      </c>
      <c r="Q38" s="56">
        <f t="shared" si="25"/>
        <v>6.4237367726468042E-2</v>
      </c>
      <c r="R38" s="56">
        <f t="shared" si="26"/>
        <v>1</v>
      </c>
    </row>
    <row r="39" spans="3:18" x14ac:dyDescent="0.35">
      <c r="C39"/>
      <c r="D39"/>
      <c r="G39" s="57">
        <v>37</v>
      </c>
      <c r="H39" s="57">
        <v>44</v>
      </c>
      <c r="I39" s="57">
        <v>20</v>
      </c>
      <c r="J39" s="57">
        <v>6183.5791878375148</v>
      </c>
      <c r="K39" s="57">
        <v>4841.0661226503471</v>
      </c>
      <c r="L39" s="57">
        <v>4136.4623957806607</v>
      </c>
      <c r="M39" s="57">
        <v>64412.183272727343</v>
      </c>
      <c r="O39" s="56">
        <f t="shared" si="23"/>
        <v>9.6000148941631891E-2</v>
      </c>
      <c r="P39" s="56">
        <f t="shared" si="24"/>
        <v>7.5157615790677521E-2</v>
      </c>
      <c r="Q39" s="56">
        <f t="shared" si="25"/>
        <v>6.4218633581577006E-2</v>
      </c>
      <c r="R39" s="56">
        <f t="shared" si="26"/>
        <v>1</v>
      </c>
    </row>
    <row r="40" spans="3:18" x14ac:dyDescent="0.35">
      <c r="C40"/>
      <c r="D40"/>
      <c r="G40" s="57">
        <v>38</v>
      </c>
      <c r="H40" s="57">
        <v>52</v>
      </c>
      <c r="I40" s="57">
        <v>66</v>
      </c>
      <c r="J40" s="57">
        <v>16643.823450128348</v>
      </c>
      <c r="K40" s="57">
        <v>12962.338542250953</v>
      </c>
      <c r="L40" s="57">
        <v>11111.176983926343</v>
      </c>
      <c r="M40" s="57">
        <v>173081.04872727289</v>
      </c>
      <c r="O40" s="56">
        <f t="shared" si="23"/>
        <v>9.61620210445705E-2</v>
      </c>
      <c r="P40" s="56">
        <f t="shared" si="24"/>
        <v>7.48917263765599E-2</v>
      </c>
      <c r="Q40" s="56">
        <f t="shared" si="25"/>
        <v>6.4196381207710596E-2</v>
      </c>
      <c r="R40" s="56">
        <f t="shared" si="26"/>
        <v>1</v>
      </c>
    </row>
    <row r="41" spans="3:18" x14ac:dyDescent="0.35">
      <c r="C41"/>
      <c r="D41"/>
      <c r="G41" s="57">
        <v>39</v>
      </c>
      <c r="H41" s="57">
        <v>27</v>
      </c>
      <c r="I41" s="57">
        <v>62</v>
      </c>
      <c r="J41" s="57">
        <v>24775.236002679121</v>
      </c>
      <c r="K41" s="57">
        <v>19380.402357337367</v>
      </c>
      <c r="L41" s="57">
        <v>16547.83246360354</v>
      </c>
      <c r="M41" s="57">
        <v>257778.86545454524</v>
      </c>
      <c r="O41" s="56">
        <f t="shared" si="23"/>
        <v>9.6110423788981242E-2</v>
      </c>
      <c r="P41" s="56">
        <f t="shared" si="24"/>
        <v>7.5182278124948765E-2</v>
      </c>
      <c r="Q41" s="56">
        <f t="shared" si="25"/>
        <v>6.4193906798466607E-2</v>
      </c>
      <c r="R41" s="56">
        <f t="shared" si="26"/>
        <v>1</v>
      </c>
    </row>
    <row r="42" spans="3:18" x14ac:dyDescent="0.35">
      <c r="C42"/>
      <c r="D42"/>
      <c r="G42" s="57">
        <v>40</v>
      </c>
      <c r="H42" s="57">
        <v>38</v>
      </c>
      <c r="I42" s="57">
        <v>81</v>
      </c>
      <c r="J42" s="57">
        <v>37299.016047102792</v>
      </c>
      <c r="K42" s="57">
        <v>29273.367714976175</v>
      </c>
      <c r="L42" s="57">
        <v>24933.528570486225</v>
      </c>
      <c r="M42" s="57">
        <v>388539.36800000019</v>
      </c>
      <c r="O42" s="56">
        <f t="shared" si="23"/>
        <v>9.5998035512073962E-2</v>
      </c>
      <c r="P42" s="56">
        <f t="shared" si="24"/>
        <v>7.5342089183035268E-2</v>
      </c>
      <c r="Q42" s="56">
        <f t="shared" si="25"/>
        <v>6.4172463909722047E-2</v>
      </c>
      <c r="R42" s="56">
        <f t="shared" si="26"/>
        <v>1</v>
      </c>
    </row>
    <row r="43" spans="3:18" x14ac:dyDescent="0.35">
      <c r="C43"/>
      <c r="D43"/>
      <c r="G43" s="57">
        <v>41</v>
      </c>
      <c r="H43" s="57">
        <v>59</v>
      </c>
      <c r="I43" s="57">
        <v>37</v>
      </c>
      <c r="J43" s="57">
        <v>12852.456817800688</v>
      </c>
      <c r="K43" s="57">
        <v>10063.557318099893</v>
      </c>
      <c r="L43" s="57">
        <v>8591.3555120030451</v>
      </c>
      <c r="M43" s="57">
        <v>133869.49818181808</v>
      </c>
      <c r="O43" s="56">
        <f t="shared" si="23"/>
        <v>9.6007357854922371E-2</v>
      </c>
      <c r="P43" s="56">
        <f t="shared" si="24"/>
        <v>7.5174385911507866E-2</v>
      </c>
      <c r="Q43" s="56">
        <f t="shared" si="25"/>
        <v>6.4177095071608389E-2</v>
      </c>
      <c r="R43" s="56">
        <f t="shared" si="26"/>
        <v>1</v>
      </c>
    </row>
    <row r="44" spans="3:18" x14ac:dyDescent="0.35">
      <c r="C44"/>
      <c r="D44"/>
      <c r="G44" s="57">
        <v>42</v>
      </c>
      <c r="H44" s="57">
        <v>60</v>
      </c>
      <c r="I44" s="57">
        <v>51</v>
      </c>
      <c r="J44" s="57">
        <v>10284.882289861273</v>
      </c>
      <c r="K44" s="57">
        <v>8032.8335583895214</v>
      </c>
      <c r="L44" s="57">
        <v>6902.5441921033089</v>
      </c>
      <c r="M44" s="57">
        <v>107464.30690909094</v>
      </c>
      <c r="O44" s="56">
        <f t="shared" si="23"/>
        <v>9.5705100471747642E-2</v>
      </c>
      <c r="P44" s="56">
        <f t="shared" si="24"/>
        <v>7.4748851869345503E-2</v>
      </c>
      <c r="Q44" s="56">
        <f t="shared" si="25"/>
        <v>6.4231039966995668E-2</v>
      </c>
      <c r="R44" s="56">
        <f t="shared" si="26"/>
        <v>1</v>
      </c>
    </row>
    <row r="45" spans="3:18" x14ac:dyDescent="0.35">
      <c r="C45"/>
      <c r="D45"/>
      <c r="G45" s="57">
        <v>43</v>
      </c>
      <c r="H45" s="57">
        <v>57</v>
      </c>
      <c r="I45" s="57">
        <v>46</v>
      </c>
      <c r="J45" s="57">
        <v>13227.696233746401</v>
      </c>
      <c r="K45" s="57">
        <v>10366.463684730392</v>
      </c>
      <c r="L45" s="57">
        <v>8843.7762316399148</v>
      </c>
      <c r="M45" s="57">
        <v>137673.36727272722</v>
      </c>
      <c r="O45" s="56">
        <f t="shared" si="23"/>
        <v>9.6080284050456127E-2</v>
      </c>
      <c r="P45" s="56">
        <f t="shared" si="24"/>
        <v>7.5297524060660967E-2</v>
      </c>
      <c r="Q45" s="56">
        <f t="shared" si="25"/>
        <v>6.4237378708989032E-2</v>
      </c>
      <c r="R45" s="56">
        <f t="shared" si="26"/>
        <v>1</v>
      </c>
    </row>
    <row r="46" spans="3:18" x14ac:dyDescent="0.35">
      <c r="C46"/>
      <c r="D46"/>
      <c r="G46" s="57">
        <v>44</v>
      </c>
      <c r="H46" s="57">
        <v>29</v>
      </c>
      <c r="I46" s="57">
        <v>94</v>
      </c>
      <c r="J46" s="57">
        <v>33942.547619171208</v>
      </c>
      <c r="K46" s="57">
        <v>26554.258771458175</v>
      </c>
      <c r="L46" s="57">
        <v>22656.671927442683</v>
      </c>
      <c r="M46" s="57">
        <v>353034.92145454517</v>
      </c>
      <c r="O46" s="56">
        <f t="shared" si="23"/>
        <v>9.6145014434617232E-2</v>
      </c>
      <c r="P46" s="56">
        <f t="shared" si="24"/>
        <v>7.5217088049112882E-2</v>
      </c>
      <c r="Q46" s="56">
        <f t="shared" si="25"/>
        <v>6.4176857728676096E-2</v>
      </c>
      <c r="R46" s="56">
        <f t="shared" si="26"/>
        <v>1</v>
      </c>
    </row>
    <row r="47" spans="3:18" x14ac:dyDescent="0.35">
      <c r="C47"/>
      <c r="D47"/>
      <c r="G47" s="57">
        <v>45</v>
      </c>
      <c r="H47" s="57">
        <v>34</v>
      </c>
      <c r="I47" s="57">
        <v>38</v>
      </c>
      <c r="J47" s="57">
        <v>16238.765011939899</v>
      </c>
      <c r="K47" s="57">
        <v>12731.700494338542</v>
      </c>
      <c r="L47" s="57">
        <v>10851.903364998498</v>
      </c>
      <c r="M47" s="57">
        <v>169056.12145454541</v>
      </c>
      <c r="O47" s="56">
        <f t="shared" si="23"/>
        <v>9.6055468871655503E-2</v>
      </c>
      <c r="P47" s="56">
        <f t="shared" si="24"/>
        <v>7.5310496803049798E-2</v>
      </c>
      <c r="Q47" s="56">
        <f t="shared" si="25"/>
        <v>6.4191129381353268E-2</v>
      </c>
      <c r="R47" s="56">
        <f t="shared" si="26"/>
        <v>1</v>
      </c>
    </row>
    <row r="48" spans="3:18" x14ac:dyDescent="0.35">
      <c r="C48"/>
      <c r="D48"/>
      <c r="G48" s="57">
        <v>46</v>
      </c>
      <c r="H48" s="57">
        <v>49</v>
      </c>
      <c r="I48" s="57">
        <v>26</v>
      </c>
      <c r="J48" s="57">
        <v>9140.7439475495939</v>
      </c>
      <c r="K48" s="57">
        <v>7164.910966446766</v>
      </c>
      <c r="L48" s="57">
        <v>6113.7120861034036</v>
      </c>
      <c r="M48" s="57">
        <v>95233.533090909055</v>
      </c>
      <c r="O48" s="56">
        <f t="shared" si="23"/>
        <v>9.5982409250992759E-2</v>
      </c>
      <c r="P48" s="56">
        <f t="shared" si="24"/>
        <v>7.5235169103798849E-2</v>
      </c>
      <c r="Q48" s="56">
        <f t="shared" si="25"/>
        <v>6.4197052106292327E-2</v>
      </c>
      <c r="R48" s="56">
        <f t="shared" si="26"/>
        <v>1</v>
      </c>
    </row>
    <row r="49" spans="3:18" x14ac:dyDescent="0.35">
      <c r="C49"/>
      <c r="D49"/>
      <c r="G49" s="57">
        <v>47</v>
      </c>
      <c r="H49" s="57">
        <v>35</v>
      </c>
      <c r="I49" s="57">
        <v>64</v>
      </c>
      <c r="J49" s="57">
        <v>28512.511253776607</v>
      </c>
      <c r="K49" s="57">
        <v>22349.293199890133</v>
      </c>
      <c r="L49" s="57">
        <v>19061.714045098579</v>
      </c>
      <c r="M49" s="57">
        <v>296952.04363636358</v>
      </c>
      <c r="O49" s="56">
        <f t="shared" si="23"/>
        <v>9.6017225221362565E-2</v>
      </c>
      <c r="P49" s="56">
        <f t="shared" si="24"/>
        <v>7.5262298000071171E-2</v>
      </c>
      <c r="Q49" s="56">
        <f t="shared" si="25"/>
        <v>6.4191220278116162E-2</v>
      </c>
      <c r="R49" s="56">
        <f t="shared" si="26"/>
        <v>1</v>
      </c>
    </row>
    <row r="50" spans="3:18" x14ac:dyDescent="0.35">
      <c r="C50"/>
      <c r="D50"/>
      <c r="G50" s="57">
        <v>48</v>
      </c>
      <c r="H50" s="57">
        <v>51</v>
      </c>
      <c r="I50" s="57">
        <v>30</v>
      </c>
      <c r="J50" s="57">
        <v>14758.075705160018</v>
      </c>
      <c r="K50" s="57">
        <v>11601.237030010923</v>
      </c>
      <c r="L50" s="57">
        <v>9872.5126040579089</v>
      </c>
      <c r="M50" s="57">
        <v>153874.0123636364</v>
      </c>
      <c r="O50" s="56">
        <f t="shared" si="23"/>
        <v>9.5910124643293279E-2</v>
      </c>
      <c r="P50" s="56">
        <f t="shared" si="24"/>
        <v>7.5394388251830202E-2</v>
      </c>
      <c r="Q50" s="56">
        <f t="shared" si="25"/>
        <v>6.4159713862059445E-2</v>
      </c>
      <c r="R50" s="56">
        <f t="shared" si="26"/>
        <v>1</v>
      </c>
    </row>
    <row r="51" spans="3:18" x14ac:dyDescent="0.35">
      <c r="C51"/>
      <c r="D51"/>
      <c r="G51" s="57">
        <v>49</v>
      </c>
      <c r="H51" s="57">
        <v>45</v>
      </c>
      <c r="I51" s="57">
        <v>66</v>
      </c>
      <c r="J51" s="57">
        <v>31092.663577942978</v>
      </c>
      <c r="K51" s="57">
        <v>24475.229905738328</v>
      </c>
      <c r="L51" s="57">
        <v>20859.190147653477</v>
      </c>
      <c r="M51" s="57">
        <v>324933.83854545426</v>
      </c>
      <c r="O51" s="56">
        <f t="shared" si="23"/>
        <v>9.5689213893903197E-2</v>
      </c>
      <c r="P51" s="56">
        <f t="shared" si="24"/>
        <v>7.5323733641593449E-2</v>
      </c>
      <c r="Q51" s="56">
        <f t="shared" si="25"/>
        <v>6.4195191984400019E-2</v>
      </c>
      <c r="R51" s="56">
        <f t="shared" si="26"/>
        <v>1</v>
      </c>
    </row>
    <row r="52" spans="3:18" x14ac:dyDescent="0.35">
      <c r="C52"/>
      <c r="D52"/>
      <c r="G52" s="57">
        <v>50</v>
      </c>
      <c r="H52" s="57">
        <v>10</v>
      </c>
      <c r="I52" s="57">
        <v>84</v>
      </c>
      <c r="J52" s="57">
        <v>41501.398457682793</v>
      </c>
      <c r="K52" s="57">
        <v>32453.769245030031</v>
      </c>
      <c r="L52" s="57">
        <v>27646.018391612695</v>
      </c>
      <c r="M52" s="57">
        <v>430806.52654545434</v>
      </c>
      <c r="O52" s="56">
        <f t="shared" si="23"/>
        <v>9.6334191569644165E-2</v>
      </c>
      <c r="P52" s="56">
        <f t="shared" si="24"/>
        <v>7.5332584919894058E-2</v>
      </c>
      <c r="Q52" s="56">
        <f t="shared" si="25"/>
        <v>6.4172700941418456E-2</v>
      </c>
      <c r="R52" s="56">
        <f t="shared" si="26"/>
        <v>1</v>
      </c>
    </row>
    <row r="53" spans="3:18" x14ac:dyDescent="0.35">
      <c r="C53"/>
      <c r="D53"/>
      <c r="G53" s="57">
        <v>51</v>
      </c>
      <c r="H53" s="57">
        <v>19</v>
      </c>
      <c r="I53" s="57">
        <v>84</v>
      </c>
      <c r="J53" s="57">
        <v>39208.924466486387</v>
      </c>
      <c r="K53" s="57">
        <v>30711.225891957125</v>
      </c>
      <c r="L53" s="57">
        <v>26175.72290860632</v>
      </c>
      <c r="M53" s="57">
        <v>407929.92436363612</v>
      </c>
      <c r="O53" s="56">
        <f t="shared" si="23"/>
        <v>9.6116813513133795E-2</v>
      </c>
      <c r="P53" s="56">
        <f t="shared" si="24"/>
        <v>7.5285543074257485E-2</v>
      </c>
      <c r="Q53" s="56">
        <f t="shared" si="25"/>
        <v>6.4167204574266057E-2</v>
      </c>
      <c r="R53" s="56">
        <f t="shared" si="26"/>
        <v>1</v>
      </c>
    </row>
    <row r="54" spans="3:18" x14ac:dyDescent="0.35">
      <c r="C54"/>
      <c r="D54"/>
      <c r="G54" s="57">
        <v>52</v>
      </c>
      <c r="H54" s="57">
        <v>51</v>
      </c>
      <c r="I54" s="57">
        <v>55</v>
      </c>
      <c r="J54" s="57">
        <v>18671.869647975502</v>
      </c>
      <c r="K54" s="57">
        <v>14652.175955072098</v>
      </c>
      <c r="L54" s="57">
        <v>12491.040919661164</v>
      </c>
      <c r="M54" s="57">
        <v>194441.9425454546</v>
      </c>
      <c r="O54" s="56">
        <f t="shared" si="23"/>
        <v>9.6027993773054335E-2</v>
      </c>
      <c r="P54" s="56">
        <f t="shared" si="24"/>
        <v>7.5355017355100043E-2</v>
      </c>
      <c r="Q54" s="56">
        <f t="shared" si="25"/>
        <v>6.4240465591630977E-2</v>
      </c>
      <c r="R54" s="56">
        <f t="shared" si="26"/>
        <v>1</v>
      </c>
    </row>
    <row r="55" spans="3:18" x14ac:dyDescent="0.35">
      <c r="C55"/>
      <c r="D55"/>
      <c r="G55" s="57">
        <v>53</v>
      </c>
      <c r="H55" s="57">
        <v>68</v>
      </c>
      <c r="I55" s="57">
        <v>95</v>
      </c>
      <c r="J55" s="57">
        <v>37548.18111251486</v>
      </c>
      <c r="K55" s="57">
        <v>29459.132559633857</v>
      </c>
      <c r="L55" s="57">
        <v>25110.058950319599</v>
      </c>
      <c r="M55" s="57">
        <v>391167.04072727292</v>
      </c>
      <c r="O55" s="56">
        <f t="shared" si="23"/>
        <v>9.5990145393394663E-2</v>
      </c>
      <c r="P55" s="56">
        <f t="shared" si="24"/>
        <v>7.5310876153732928E-2</v>
      </c>
      <c r="Q55" s="56">
        <f t="shared" si="25"/>
        <v>6.4192675598726323E-2</v>
      </c>
      <c r="R55" s="56">
        <f t="shared" si="26"/>
        <v>1</v>
      </c>
    </row>
    <row r="56" spans="3:18" x14ac:dyDescent="0.35">
      <c r="C56"/>
      <c r="D56"/>
      <c r="G56" s="57">
        <v>54</v>
      </c>
      <c r="H56" s="57">
        <v>18</v>
      </c>
      <c r="I56" s="57">
        <v>78</v>
      </c>
      <c r="J56" s="57">
        <v>27299.457237182996</v>
      </c>
      <c r="K56" s="57">
        <v>21347.425858469436</v>
      </c>
      <c r="L56" s="57">
        <v>18204.767921265604</v>
      </c>
      <c r="M56" s="57">
        <v>283495.02254545456</v>
      </c>
      <c r="O56" s="56">
        <f t="shared" si="23"/>
        <v>9.6296072474450239E-2</v>
      </c>
      <c r="P56" s="56">
        <f t="shared" si="24"/>
        <v>7.5300884180591457E-2</v>
      </c>
      <c r="Q56" s="56">
        <f t="shared" si="25"/>
        <v>6.4215476369948316E-2</v>
      </c>
      <c r="R56" s="56">
        <f t="shared" si="26"/>
        <v>1</v>
      </c>
    </row>
    <row r="57" spans="3:18" x14ac:dyDescent="0.35">
      <c r="C57"/>
      <c r="D57"/>
      <c r="G57" s="57">
        <v>55</v>
      </c>
      <c r="H57" s="57">
        <v>72</v>
      </c>
      <c r="I57" s="57">
        <v>56</v>
      </c>
      <c r="J57" s="57">
        <v>30080.531166767549</v>
      </c>
      <c r="K57" s="57">
        <v>23669.576463467187</v>
      </c>
      <c r="L57" s="57">
        <v>20132.645024917161</v>
      </c>
      <c r="M57" s="57">
        <v>313739.95272727241</v>
      </c>
      <c r="O57" s="56">
        <f t="shared" si="23"/>
        <v>9.5877273217147216E-2</v>
      </c>
      <c r="P57" s="56">
        <f t="shared" si="24"/>
        <v>7.5443297092744374E-2</v>
      </c>
      <c r="Q57" s="56">
        <f t="shared" si="25"/>
        <v>6.4169847830690685E-2</v>
      </c>
      <c r="R57" s="56">
        <f t="shared" si="26"/>
        <v>1</v>
      </c>
    </row>
    <row r="58" spans="3:18" x14ac:dyDescent="0.35">
      <c r="C58"/>
      <c r="D58"/>
      <c r="G58" s="57">
        <v>56</v>
      </c>
      <c r="H58" s="57">
        <v>71</v>
      </c>
      <c r="I58" s="57">
        <v>32</v>
      </c>
      <c r="J58" s="57">
        <v>9991.6771750935204</v>
      </c>
      <c r="K58" s="57">
        <v>7831.4070425711316</v>
      </c>
      <c r="L58" s="57">
        <v>6704.1455731384176</v>
      </c>
      <c r="M58" s="57">
        <v>104402.85963636359</v>
      </c>
      <c r="O58" s="56">
        <f t="shared" si="23"/>
        <v>9.5703098649736723E-2</v>
      </c>
      <c r="P58" s="56">
        <f t="shared" si="24"/>
        <v>7.5011422769912781E-2</v>
      </c>
      <c r="Q58" s="56">
        <f t="shared" si="25"/>
        <v>6.4214194864863253E-2</v>
      </c>
      <c r="R58" s="56">
        <f t="shared" si="26"/>
        <v>1</v>
      </c>
    </row>
    <row r="59" spans="3:18" x14ac:dyDescent="0.35">
      <c r="C59"/>
      <c r="D59"/>
      <c r="G59" s="57">
        <v>57</v>
      </c>
      <c r="H59" s="57">
        <v>70</v>
      </c>
      <c r="I59" s="57">
        <v>49</v>
      </c>
      <c r="J59" s="57">
        <v>13669.552320752216</v>
      </c>
      <c r="K59" s="57">
        <v>10676.883917561719</v>
      </c>
      <c r="L59" s="57">
        <v>9140.2781446764893</v>
      </c>
      <c r="M59" s="57">
        <v>142357.29818181822</v>
      </c>
      <c r="O59" s="56">
        <f t="shared" si="23"/>
        <v>9.6022841788508201E-2</v>
      </c>
      <c r="P59" s="56">
        <f t="shared" si="24"/>
        <v>7.5000608004833325E-2</v>
      </c>
      <c r="Q59" s="56">
        <f t="shared" si="25"/>
        <v>6.4206600303712988E-2</v>
      </c>
      <c r="R59" s="56">
        <f t="shared" si="26"/>
        <v>1</v>
      </c>
    </row>
    <row r="60" spans="3:18" x14ac:dyDescent="0.35">
      <c r="C60"/>
      <c r="D60"/>
      <c r="G60" s="57">
        <v>58</v>
      </c>
      <c r="H60" s="57">
        <v>52</v>
      </c>
      <c r="I60" s="57">
        <v>25</v>
      </c>
      <c r="J60" s="57">
        <v>15244.825584422075</v>
      </c>
      <c r="K60" s="57">
        <v>11962.423395796966</v>
      </c>
      <c r="L60" s="57">
        <v>10197.252772130052</v>
      </c>
      <c r="M60" s="57">
        <v>158987.54690909095</v>
      </c>
      <c r="O60" s="56">
        <f t="shared" si="23"/>
        <v>9.588691618180048E-2</v>
      </c>
      <c r="P60" s="56">
        <f t="shared" si="24"/>
        <v>7.5241260264472656E-2</v>
      </c>
      <c r="Q60" s="56">
        <f t="shared" si="25"/>
        <v>6.4138688660696427E-2</v>
      </c>
      <c r="R60" s="56">
        <f t="shared" si="26"/>
        <v>1</v>
      </c>
    </row>
    <row r="61" spans="3:18" x14ac:dyDescent="0.35">
      <c r="C61"/>
      <c r="D61"/>
      <c r="G61" s="57">
        <v>59</v>
      </c>
      <c r="H61" s="57">
        <v>25</v>
      </c>
      <c r="I61" s="57">
        <v>80</v>
      </c>
      <c r="J61" s="57">
        <v>26100.284579619372</v>
      </c>
      <c r="K61" s="57">
        <v>20420.049177927798</v>
      </c>
      <c r="L61" s="57">
        <v>17415.053325702767</v>
      </c>
      <c r="M61" s="57">
        <v>271218.36872727267</v>
      </c>
      <c r="O61" s="56">
        <f t="shared" si="23"/>
        <v>9.6233469370449867E-2</v>
      </c>
      <c r="P61" s="56">
        <f t="shared" si="24"/>
        <v>7.5290067091515686E-2</v>
      </c>
      <c r="Q61" s="56">
        <f t="shared" si="25"/>
        <v>6.4210449341706319E-2</v>
      </c>
      <c r="R61" s="56">
        <f t="shared" si="26"/>
        <v>1</v>
      </c>
    </row>
    <row r="62" spans="3:18" x14ac:dyDescent="0.35">
      <c r="C62"/>
      <c r="D62"/>
      <c r="G62" s="57">
        <v>60</v>
      </c>
      <c r="H62" s="57">
        <v>17</v>
      </c>
      <c r="I62" s="57">
        <v>13</v>
      </c>
      <c r="J62" s="57">
        <v>3305.837346887321</v>
      </c>
      <c r="K62" s="57">
        <v>2551.5740582884005</v>
      </c>
      <c r="L62" s="57">
        <v>2206.1836406409834</v>
      </c>
      <c r="M62" s="57">
        <v>34318.239999999969</v>
      </c>
      <c r="O62" s="56">
        <f t="shared" si="23"/>
        <v>9.6328871961013265E-2</v>
      </c>
      <c r="P62" s="56">
        <f t="shared" si="24"/>
        <v>7.4350376309752567E-2</v>
      </c>
      <c r="Q62" s="56">
        <f t="shared" si="25"/>
        <v>6.4286036831754351E-2</v>
      </c>
      <c r="R62" s="56">
        <f t="shared" si="26"/>
        <v>1</v>
      </c>
    </row>
    <row r="63" spans="3:18" x14ac:dyDescent="0.35">
      <c r="C63"/>
      <c r="D63"/>
      <c r="G63" s="57">
        <v>61</v>
      </c>
      <c r="H63" s="57">
        <v>17</v>
      </c>
      <c r="I63" s="57">
        <v>12</v>
      </c>
      <c r="J63" s="57">
        <v>4056.7665037416036</v>
      </c>
      <c r="K63" s="57">
        <v>3178.1952809802074</v>
      </c>
      <c r="L63" s="57">
        <v>2710.5649054650476</v>
      </c>
      <c r="M63" s="57">
        <v>42177.901090909116</v>
      </c>
      <c r="O63" s="56">
        <f t="shared" si="23"/>
        <v>9.6182275523804706E-2</v>
      </c>
      <c r="P63" s="56">
        <f t="shared" si="24"/>
        <v>7.5352144103377983E-2</v>
      </c>
      <c r="Q63" s="56">
        <f t="shared" si="25"/>
        <v>6.4265049596061427E-2</v>
      </c>
      <c r="R63" s="56">
        <f t="shared" si="26"/>
        <v>1</v>
      </c>
    </row>
    <row r="64" spans="3:18" x14ac:dyDescent="0.35">
      <c r="C64"/>
      <c r="D64"/>
      <c r="G64" s="57">
        <v>62</v>
      </c>
      <c r="H64" s="57">
        <v>33</v>
      </c>
      <c r="I64" s="57">
        <v>23</v>
      </c>
      <c r="J64" s="57">
        <v>6985.3697861621949</v>
      </c>
      <c r="K64" s="57">
        <v>5482.3891408934478</v>
      </c>
      <c r="L64" s="57">
        <v>4685.3327408689256</v>
      </c>
      <c r="M64" s="57">
        <v>72978.396363636377</v>
      </c>
      <c r="O64" s="56">
        <f t="shared" si="23"/>
        <v>9.57183239729677E-2</v>
      </c>
      <c r="P64" s="56">
        <f t="shared" si="24"/>
        <v>7.5123453159697123E-2</v>
      </c>
      <c r="Q64" s="56">
        <f t="shared" si="25"/>
        <v>6.4201640133648236E-2</v>
      </c>
      <c r="R64" s="56">
        <f t="shared" si="26"/>
        <v>1</v>
      </c>
    </row>
    <row r="65" spans="3:18" x14ac:dyDescent="0.35">
      <c r="C65"/>
      <c r="D65"/>
      <c r="G65" s="57">
        <v>63</v>
      </c>
      <c r="H65" s="57">
        <v>55</v>
      </c>
      <c r="I65" s="57">
        <v>27</v>
      </c>
      <c r="J65" s="57">
        <v>11963.529881363973</v>
      </c>
      <c r="K65" s="57">
        <v>9388.5140259320306</v>
      </c>
      <c r="L65" s="57">
        <v>8004.6750914831373</v>
      </c>
      <c r="M65" s="57">
        <v>124695.16654545446</v>
      </c>
      <c r="O65" s="56">
        <f t="shared" si="23"/>
        <v>9.5942210213921741E-2</v>
      </c>
      <c r="P65" s="56">
        <f t="shared" si="24"/>
        <v>7.5291723697322996E-2</v>
      </c>
      <c r="Q65" s="56">
        <f t="shared" si="25"/>
        <v>6.4193948436367304E-2</v>
      </c>
      <c r="R65" s="56">
        <f t="shared" si="26"/>
        <v>1</v>
      </c>
    </row>
    <row r="66" spans="3:18" x14ac:dyDescent="0.35">
      <c r="C66"/>
      <c r="D66"/>
      <c r="G66" s="57">
        <v>64</v>
      </c>
      <c r="H66" s="57">
        <v>47</v>
      </c>
      <c r="I66" s="57">
        <v>62</v>
      </c>
      <c r="J66" s="57">
        <v>32771.488825287495</v>
      </c>
      <c r="K66" s="57">
        <v>25726.891274060155</v>
      </c>
      <c r="L66" s="57">
        <v>21917.325734298687</v>
      </c>
      <c r="M66" s="57">
        <v>341575.76581818197</v>
      </c>
      <c r="O66" s="56">
        <f t="shared" si="23"/>
        <v>9.5942078170532435E-2</v>
      </c>
      <c r="P66" s="56">
        <f t="shared" si="24"/>
        <v>7.5318256880537518E-2</v>
      </c>
      <c r="Q66" s="56">
        <f t="shared" si="25"/>
        <v>6.4165341712108179E-2</v>
      </c>
      <c r="R66" s="56">
        <f t="shared" si="26"/>
        <v>1</v>
      </c>
    </row>
    <row r="67" spans="3:18" x14ac:dyDescent="0.35">
      <c r="C67"/>
      <c r="D67"/>
      <c r="G67" s="57">
        <v>65</v>
      </c>
      <c r="H67" s="57">
        <v>54</v>
      </c>
      <c r="I67" s="57">
        <v>100</v>
      </c>
      <c r="J67" s="57">
        <v>34430.865148500365</v>
      </c>
      <c r="K67" s="57">
        <v>26993.638115148922</v>
      </c>
      <c r="L67" s="57">
        <v>23018.587631712449</v>
      </c>
      <c r="M67" s="57">
        <v>358539.68727272708</v>
      </c>
      <c r="O67" s="56">
        <f t="shared" si="23"/>
        <v>9.6030833881745867E-2</v>
      </c>
      <c r="P67" s="56">
        <f t="shared" si="24"/>
        <v>7.5287727058834408E-2</v>
      </c>
      <c r="Q67" s="56">
        <f t="shared" si="25"/>
        <v>6.4200947478941464E-2</v>
      </c>
      <c r="R67" s="56">
        <f t="shared" si="26"/>
        <v>1</v>
      </c>
    </row>
    <row r="68" spans="3:18" x14ac:dyDescent="0.35">
      <c r="C68"/>
      <c r="D68"/>
      <c r="G68" s="57">
        <v>66</v>
      </c>
      <c r="H68" s="57">
        <v>37</v>
      </c>
      <c r="I68" s="57">
        <v>49</v>
      </c>
      <c r="J68" s="57">
        <v>14258.050877203348</v>
      </c>
      <c r="K68" s="57">
        <v>11149.454994423015</v>
      </c>
      <c r="L68" s="57">
        <v>9529.9522943750708</v>
      </c>
      <c r="M68" s="57">
        <v>148299.17527272718</v>
      </c>
      <c r="O68" s="56">
        <f t="shared" si="23"/>
        <v>9.6143831218092154E-2</v>
      </c>
      <c r="P68" s="56">
        <f t="shared" si="24"/>
        <v>7.5182178012243098E-2</v>
      </c>
      <c r="Q68" s="56">
        <f t="shared" si="25"/>
        <v>6.4261667516688256E-2</v>
      </c>
      <c r="R68" s="56">
        <f t="shared" si="26"/>
        <v>1</v>
      </c>
    </row>
    <row r="69" spans="3:18" x14ac:dyDescent="0.35">
      <c r="C69"/>
      <c r="D69"/>
      <c r="G69" s="57">
        <v>67</v>
      </c>
      <c r="H69" s="57">
        <v>44</v>
      </c>
      <c r="I69" s="57">
        <v>73</v>
      </c>
      <c r="J69" s="57">
        <v>26565.511362798723</v>
      </c>
      <c r="K69" s="57">
        <v>20797.596572906441</v>
      </c>
      <c r="L69" s="57">
        <v>17753.799530270924</v>
      </c>
      <c r="M69" s="57">
        <v>276524.59927272744</v>
      </c>
      <c r="O69" s="56">
        <f t="shared" si="23"/>
        <v>9.6069251823046681E-2</v>
      </c>
      <c r="P69" s="56">
        <f t="shared" si="24"/>
        <v>7.5210656222285788E-2</v>
      </c>
      <c r="Q69" s="56">
        <f t="shared" si="25"/>
        <v>6.4203327938867794E-2</v>
      </c>
      <c r="R69" s="56">
        <f t="shared" si="26"/>
        <v>1</v>
      </c>
    </row>
    <row r="70" spans="3:18" x14ac:dyDescent="0.35">
      <c r="C70"/>
      <c r="D70"/>
      <c r="G70" s="57">
        <v>68</v>
      </c>
      <c r="H70" s="57">
        <v>27</v>
      </c>
      <c r="I70" s="57">
        <v>54</v>
      </c>
      <c r="J70" s="57">
        <v>20038.600339011162</v>
      </c>
      <c r="K70" s="57">
        <v>15695.026414608619</v>
      </c>
      <c r="L70" s="57">
        <v>13379.93175469396</v>
      </c>
      <c r="M70" s="57">
        <v>208521.26327272734</v>
      </c>
      <c r="O70" s="56">
        <f t="shared" si="23"/>
        <v>9.6098594572594967E-2</v>
      </c>
      <c r="P70" s="56">
        <f t="shared" si="24"/>
        <v>7.5268230051344517E-2</v>
      </c>
      <c r="Q70" s="56">
        <f t="shared" si="25"/>
        <v>6.4165790791293045E-2</v>
      </c>
      <c r="R70" s="56">
        <f t="shared" si="26"/>
        <v>1</v>
      </c>
    </row>
    <row r="71" spans="3:18" x14ac:dyDescent="0.35">
      <c r="C71"/>
      <c r="D71"/>
      <c r="G71" s="57">
        <v>69</v>
      </c>
      <c r="H71" s="57">
        <v>46</v>
      </c>
      <c r="I71" s="57">
        <v>69</v>
      </c>
      <c r="J71" s="57">
        <v>37268.716991117093</v>
      </c>
      <c r="K71" s="57">
        <v>29349.178459745799</v>
      </c>
      <c r="L71" s="57">
        <v>24990.289227420373</v>
      </c>
      <c r="M71" s="57">
        <v>389483.66181818146</v>
      </c>
      <c r="O71" s="56">
        <f t="shared" si="23"/>
        <v>9.5687497691533091E-2</v>
      </c>
      <c r="P71" s="56">
        <f t="shared" si="24"/>
        <v>7.535406831377324E-2</v>
      </c>
      <c r="Q71" s="56">
        <f t="shared" si="25"/>
        <v>6.4162612394987509E-2</v>
      </c>
      <c r="R71" s="56">
        <f t="shared" si="26"/>
        <v>1</v>
      </c>
    </row>
    <row r="72" spans="3:18" x14ac:dyDescent="0.35">
      <c r="C72"/>
      <c r="D72"/>
      <c r="G72" s="57">
        <v>70</v>
      </c>
      <c r="H72" s="57">
        <v>15</v>
      </c>
      <c r="I72" s="57">
        <v>81</v>
      </c>
      <c r="J72" s="57">
        <v>28633.805149637785</v>
      </c>
      <c r="K72" s="57">
        <v>22331.488474160316</v>
      </c>
      <c r="L72" s="57">
        <v>19082.274876099727</v>
      </c>
      <c r="M72" s="57">
        <v>297155.58399999986</v>
      </c>
      <c r="O72" s="56">
        <f t="shared" si="23"/>
        <v>9.6359640173000416E-2</v>
      </c>
      <c r="P72" s="56">
        <f t="shared" si="24"/>
        <v>7.5150828981764409E-2</v>
      </c>
      <c r="Q72" s="56">
        <f t="shared" si="25"/>
        <v>6.4216443854878846E-2</v>
      </c>
      <c r="R72" s="56">
        <f t="shared" si="26"/>
        <v>1</v>
      </c>
    </row>
    <row r="73" spans="3:18" x14ac:dyDescent="0.35">
      <c r="C73"/>
      <c r="D73"/>
      <c r="G73" s="57">
        <v>71</v>
      </c>
      <c r="H73" s="57">
        <v>45</v>
      </c>
      <c r="I73" s="57">
        <v>52</v>
      </c>
      <c r="J73" s="57">
        <v>19371.467074259002</v>
      </c>
      <c r="K73" s="57">
        <v>15150.938271405545</v>
      </c>
      <c r="L73" s="57">
        <v>12941.835886523357</v>
      </c>
      <c r="M73" s="57">
        <v>201635.92654545445</v>
      </c>
      <c r="O73" s="56">
        <f t="shared" si="23"/>
        <v>9.6071505738795637E-2</v>
      </c>
      <c r="P73" s="56">
        <f t="shared" si="24"/>
        <v>7.5140073155515241E-2</v>
      </c>
      <c r="Q73" s="56">
        <f t="shared" si="25"/>
        <v>6.4184176442415392E-2</v>
      </c>
      <c r="R73" s="56">
        <f t="shared" si="26"/>
        <v>1</v>
      </c>
    </row>
    <row r="74" spans="3:18" x14ac:dyDescent="0.35">
      <c r="C74"/>
      <c r="D74"/>
      <c r="G74" s="57">
        <v>72</v>
      </c>
      <c r="H74" s="57">
        <v>31</v>
      </c>
      <c r="I74" s="57">
        <v>52</v>
      </c>
      <c r="J74" s="57">
        <v>25790.301711826833</v>
      </c>
      <c r="K74" s="57">
        <v>20239.232067349993</v>
      </c>
      <c r="L74" s="57">
        <v>17239.995497443739</v>
      </c>
      <c r="M74" s="57">
        <v>268591.530181818</v>
      </c>
      <c r="O74" s="56">
        <f t="shared" si="23"/>
        <v>9.6020532346528464E-2</v>
      </c>
      <c r="P74" s="56">
        <f t="shared" si="24"/>
        <v>7.5353202886365864E-2</v>
      </c>
      <c r="Q74" s="56">
        <f t="shared" si="25"/>
        <v>6.4186668454412718E-2</v>
      </c>
      <c r="R74" s="56">
        <f t="shared" si="26"/>
        <v>1</v>
      </c>
    </row>
    <row r="75" spans="3:18" x14ac:dyDescent="0.35">
      <c r="C75"/>
      <c r="D75"/>
      <c r="G75" s="57">
        <v>73</v>
      </c>
      <c r="H75" s="57">
        <v>74</v>
      </c>
      <c r="I75" s="57">
        <v>31</v>
      </c>
      <c r="J75" s="57">
        <v>23069.314204311642</v>
      </c>
      <c r="K75" s="57">
        <v>18138.549106361959</v>
      </c>
      <c r="L75" s="57">
        <v>15444.392022965087</v>
      </c>
      <c r="M75" s="57">
        <v>240777.40581818167</v>
      </c>
      <c r="O75" s="56">
        <f t="shared" si="23"/>
        <v>9.5811789839333944E-2</v>
      </c>
      <c r="P75" s="56">
        <f t="shared" si="24"/>
        <v>7.5333269102745168E-2</v>
      </c>
      <c r="Q75" s="56">
        <f t="shared" si="25"/>
        <v>6.4143859223350946E-2</v>
      </c>
      <c r="R75" s="56">
        <f t="shared" si="26"/>
        <v>1</v>
      </c>
    </row>
    <row r="76" spans="3:18" x14ac:dyDescent="0.35">
      <c r="C76"/>
      <c r="D76"/>
      <c r="G76" s="57">
        <v>74</v>
      </c>
      <c r="H76" s="57">
        <v>60</v>
      </c>
      <c r="I76" s="57">
        <v>99</v>
      </c>
      <c r="J76" s="57">
        <v>39315.87786649551</v>
      </c>
      <c r="K76" s="57">
        <v>30837.635767880467</v>
      </c>
      <c r="L76" s="57">
        <v>26293.667084106026</v>
      </c>
      <c r="M76" s="57">
        <v>409594.11709090922</v>
      </c>
      <c r="O76" s="56">
        <f t="shared" si="23"/>
        <v>9.5987408573471697E-2</v>
      </c>
      <c r="P76" s="56">
        <f t="shared" si="24"/>
        <v>7.5288278032167311E-2</v>
      </c>
      <c r="Q76" s="56">
        <f t="shared" si="25"/>
        <v>6.4194445151833465E-2</v>
      </c>
      <c r="R76" s="56">
        <f t="shared" si="26"/>
        <v>1</v>
      </c>
    </row>
    <row r="77" spans="3:18" x14ac:dyDescent="0.35">
      <c r="C77"/>
      <c r="D77"/>
      <c r="G77" s="57">
        <v>75</v>
      </c>
      <c r="H77" s="57">
        <v>31</v>
      </c>
      <c r="I77" s="57">
        <v>29</v>
      </c>
      <c r="J77" s="57">
        <v>9270.2651281280905</v>
      </c>
      <c r="K77" s="57">
        <v>7261.1569645970076</v>
      </c>
      <c r="L77" s="57">
        <v>6195.3906604880603</v>
      </c>
      <c r="M77" s="57">
        <v>96456.443636363678</v>
      </c>
      <c r="O77" s="56">
        <f t="shared" si="23"/>
        <v>9.610830317440025E-2</v>
      </c>
      <c r="P77" s="56">
        <f t="shared" si="24"/>
        <v>7.5279127975848181E-2</v>
      </c>
      <c r="Q77" s="56">
        <f t="shared" si="25"/>
        <v>6.4229930390595741E-2</v>
      </c>
      <c r="R77" s="56">
        <f t="shared" si="26"/>
        <v>1</v>
      </c>
    </row>
    <row r="78" spans="3:18" x14ac:dyDescent="0.35">
      <c r="C78"/>
      <c r="D78"/>
      <c r="G78" s="57">
        <v>76</v>
      </c>
      <c r="H78" s="57">
        <v>24</v>
      </c>
      <c r="I78" s="57">
        <v>62</v>
      </c>
      <c r="J78" s="57">
        <v>19251.589227454075</v>
      </c>
      <c r="K78" s="57">
        <v>15062.60415502787</v>
      </c>
      <c r="L78" s="57">
        <v>12836.162817367693</v>
      </c>
      <c r="M78" s="57">
        <v>199863.29018181807</v>
      </c>
      <c r="O78" s="56">
        <f t="shared" si="23"/>
        <v>9.6323788175110447E-2</v>
      </c>
      <c r="P78" s="56">
        <f t="shared" si="24"/>
        <v>7.536453613530146E-2</v>
      </c>
      <c r="Q78" s="56">
        <f t="shared" si="25"/>
        <v>6.4224714832276E-2</v>
      </c>
      <c r="R78" s="56">
        <f t="shared" si="26"/>
        <v>1</v>
      </c>
    </row>
    <row r="79" spans="3:18" x14ac:dyDescent="0.35">
      <c r="C79"/>
      <c r="D79"/>
      <c r="G79" s="57">
        <v>77</v>
      </c>
      <c r="H79" s="57">
        <v>54</v>
      </c>
      <c r="I79" s="57">
        <v>97</v>
      </c>
      <c r="J79" s="57">
        <v>23820.703055918795</v>
      </c>
      <c r="K79" s="57">
        <v>18538.565229933771</v>
      </c>
      <c r="L79" s="57">
        <v>15903.776482072546</v>
      </c>
      <c r="M79" s="57">
        <v>247687.76799999995</v>
      </c>
      <c r="O79" s="56">
        <f t="shared" si="23"/>
        <v>9.617230292906026E-2</v>
      </c>
      <c r="P79" s="56">
        <f t="shared" si="24"/>
        <v>7.4846510910194702E-2</v>
      </c>
      <c r="Q79" s="56">
        <f t="shared" si="25"/>
        <v>6.420897006941638E-2</v>
      </c>
      <c r="R79" s="56">
        <f t="shared" si="26"/>
        <v>1</v>
      </c>
    </row>
    <row r="80" spans="3:18" x14ac:dyDescent="0.35">
      <c r="C80"/>
      <c r="D80"/>
      <c r="G80" s="57">
        <v>78</v>
      </c>
      <c r="H80" s="57">
        <v>12</v>
      </c>
      <c r="I80" s="57">
        <v>56</v>
      </c>
      <c r="J80" s="57">
        <v>17322.866362242974</v>
      </c>
      <c r="K80" s="57">
        <v>13618.428623399295</v>
      </c>
      <c r="L80" s="57">
        <v>11619.385841461961</v>
      </c>
      <c r="M80" s="57">
        <v>180988.25818181821</v>
      </c>
      <c r="O80" s="56">
        <f t="shared" si="23"/>
        <v>9.5712653054214544E-2</v>
      </c>
      <c r="P80" s="56">
        <f t="shared" si="24"/>
        <v>7.5244818421968659E-2</v>
      </c>
      <c r="Q80" s="56">
        <f t="shared" si="25"/>
        <v>6.4199666642403355E-2</v>
      </c>
      <c r="R80" s="56">
        <f t="shared" si="26"/>
        <v>1</v>
      </c>
    </row>
    <row r="81" spans="3:18" x14ac:dyDescent="0.35">
      <c r="C81"/>
      <c r="D81"/>
      <c r="G81" s="57">
        <v>79</v>
      </c>
      <c r="H81" s="57">
        <v>61</v>
      </c>
      <c r="I81" s="57">
        <v>21</v>
      </c>
      <c r="J81" s="57">
        <v>9641.7681276622225</v>
      </c>
      <c r="K81" s="57">
        <v>7588.2483489561637</v>
      </c>
      <c r="L81" s="57">
        <v>6455.5881724212813</v>
      </c>
      <c r="M81" s="57">
        <v>100556.44727272734</v>
      </c>
      <c r="O81" s="56">
        <f t="shared" si="23"/>
        <v>9.5884136613458473E-2</v>
      </c>
      <c r="P81" s="56">
        <f t="shared" si="24"/>
        <v>7.5462574054306605E-2</v>
      </c>
      <c r="Q81" s="56">
        <f t="shared" si="25"/>
        <v>6.419865008667773E-2</v>
      </c>
      <c r="R81" s="56">
        <f t="shared" si="26"/>
        <v>1</v>
      </c>
    </row>
    <row r="82" spans="3:18" x14ac:dyDescent="0.35">
      <c r="C82"/>
      <c r="D82"/>
      <c r="G82" s="57">
        <v>80</v>
      </c>
      <c r="H82" s="57">
        <v>67</v>
      </c>
      <c r="I82" s="57">
        <v>70</v>
      </c>
      <c r="J82" s="57">
        <v>28202.265976023853</v>
      </c>
      <c r="K82" s="57">
        <v>22141.728950406115</v>
      </c>
      <c r="L82" s="57">
        <v>18866.925117490195</v>
      </c>
      <c r="M82" s="57">
        <v>293899.77236363653</v>
      </c>
      <c r="O82" s="56">
        <f t="shared" si="23"/>
        <v>9.5958788090280425E-2</v>
      </c>
      <c r="P82" s="56">
        <f t="shared" si="24"/>
        <v>7.5337686628115449E-2</v>
      </c>
      <c r="Q82" s="56">
        <f t="shared" si="25"/>
        <v>6.4195099457737964E-2</v>
      </c>
      <c r="R82" s="56">
        <f t="shared" si="26"/>
        <v>1</v>
      </c>
    </row>
    <row r="83" spans="3:18" x14ac:dyDescent="0.35">
      <c r="C83"/>
      <c r="D83"/>
      <c r="G83" s="57">
        <v>81</v>
      </c>
      <c r="H83" s="57">
        <v>60</v>
      </c>
      <c r="I83" s="57">
        <v>40</v>
      </c>
      <c r="J83" s="57">
        <v>8161.055714443638</v>
      </c>
      <c r="K83" s="57">
        <v>6343.6288876219096</v>
      </c>
      <c r="L83" s="57">
        <v>5451.0999223375256</v>
      </c>
      <c r="M83" s="57">
        <v>84853.808727272728</v>
      </c>
      <c r="O83" s="56">
        <f t="shared" si="23"/>
        <v>9.6177836173199444E-2</v>
      </c>
      <c r="P83" s="56">
        <f t="shared" si="24"/>
        <v>7.475950676546371E-2</v>
      </c>
      <c r="Q83" s="56">
        <f t="shared" si="25"/>
        <v>6.4241075375388493E-2</v>
      </c>
      <c r="R83" s="56">
        <f t="shared" si="26"/>
        <v>1</v>
      </c>
    </row>
    <row r="84" spans="3:18" x14ac:dyDescent="0.35">
      <c r="C84"/>
      <c r="D84"/>
      <c r="G84" s="57">
        <v>82</v>
      </c>
      <c r="H84" s="57">
        <v>54</v>
      </c>
      <c r="I84" s="57">
        <v>100</v>
      </c>
      <c r="J84" s="57">
        <v>27104.614727926004</v>
      </c>
      <c r="K84" s="57">
        <v>21171.373142894965</v>
      </c>
      <c r="L84" s="57">
        <v>18102.666213804096</v>
      </c>
      <c r="M84" s="57">
        <v>281935.10254545457</v>
      </c>
      <c r="O84" s="56">
        <f t="shared" si="23"/>
        <v>9.613777952164046E-2</v>
      </c>
      <c r="P84" s="56">
        <f t="shared" si="24"/>
        <v>7.5093072667252E-2</v>
      </c>
      <c r="Q84" s="56">
        <f t="shared" si="25"/>
        <v>6.4208628334549156E-2</v>
      </c>
      <c r="R84" s="56">
        <f t="shared" si="26"/>
        <v>1</v>
      </c>
    </row>
    <row r="85" spans="3:18" x14ac:dyDescent="0.35">
      <c r="C85"/>
      <c r="D85"/>
      <c r="G85" s="57">
        <v>83</v>
      </c>
      <c r="H85" s="57">
        <v>23</v>
      </c>
      <c r="I85" s="57">
        <v>80</v>
      </c>
      <c r="J85" s="57">
        <v>33174.350607901353</v>
      </c>
      <c r="K85" s="57">
        <v>25983.127954024505</v>
      </c>
      <c r="L85" s="57">
        <v>22149.279313962008</v>
      </c>
      <c r="M85" s="57">
        <v>345126.87781818205</v>
      </c>
      <c r="O85" s="56">
        <f t="shared" si="23"/>
        <v>9.6122187925850533E-2</v>
      </c>
      <c r="P85" s="56">
        <f t="shared" si="24"/>
        <v>7.5285727145576881E-2</v>
      </c>
      <c r="Q85" s="56">
        <f t="shared" si="25"/>
        <v>6.4177207680795517E-2</v>
      </c>
      <c r="R85" s="56">
        <f t="shared" si="26"/>
        <v>1</v>
      </c>
    </row>
    <row r="86" spans="3:18" x14ac:dyDescent="0.35">
      <c r="C86"/>
      <c r="D86"/>
      <c r="G86" s="57">
        <v>84</v>
      </c>
      <c r="H86" s="57">
        <v>41</v>
      </c>
      <c r="I86" s="57">
        <v>59</v>
      </c>
      <c r="J86" s="57">
        <v>28809.202012610756</v>
      </c>
      <c r="K86" s="57">
        <v>22583.792419960908</v>
      </c>
      <c r="L86" s="57">
        <v>19256.500369252732</v>
      </c>
      <c r="M86" s="57">
        <v>300117.76363636361</v>
      </c>
      <c r="O86" s="56">
        <f t="shared" si="23"/>
        <v>9.5992991762784502E-2</v>
      </c>
      <c r="P86" s="56">
        <f t="shared" si="24"/>
        <v>7.5249769111715964E-2</v>
      </c>
      <c r="Q86" s="56">
        <f t="shared" si="25"/>
        <v>6.4163147612231269E-2</v>
      </c>
      <c r="R86" s="56">
        <f t="shared" si="26"/>
        <v>1</v>
      </c>
    </row>
    <row r="87" spans="3:18" x14ac:dyDescent="0.35">
      <c r="C87"/>
      <c r="D87"/>
      <c r="G87" s="57">
        <v>85</v>
      </c>
      <c r="H87" s="57">
        <v>23</v>
      </c>
      <c r="I87" s="57">
        <v>40</v>
      </c>
      <c r="J87" s="57">
        <v>13872.670937132225</v>
      </c>
      <c r="K87" s="57">
        <v>10915.971390655792</v>
      </c>
      <c r="L87" s="57">
        <v>9305.9628890633539</v>
      </c>
      <c r="M87" s="57">
        <v>144945.76436363629</v>
      </c>
      <c r="O87" s="56">
        <f t="shared" si="23"/>
        <v>9.5709391702739358E-2</v>
      </c>
      <c r="P87" s="56">
        <f t="shared" si="24"/>
        <v>7.531073045549698E-2</v>
      </c>
      <c r="Q87" s="56">
        <f t="shared" si="25"/>
        <v>6.4203068850751568E-2</v>
      </c>
      <c r="R87" s="56">
        <f t="shared" si="26"/>
        <v>1</v>
      </c>
    </row>
    <row r="88" spans="3:18" x14ac:dyDescent="0.35">
      <c r="C88"/>
      <c r="D88"/>
      <c r="G88" s="57">
        <v>86</v>
      </c>
      <c r="H88" s="57">
        <v>60</v>
      </c>
      <c r="I88" s="57">
        <v>72</v>
      </c>
      <c r="J88" s="57">
        <v>36042.57371138069</v>
      </c>
      <c r="K88" s="57">
        <v>28267.147620835265</v>
      </c>
      <c r="L88" s="57">
        <v>24113.86042489293</v>
      </c>
      <c r="M88" s="57">
        <v>375776.3861818185</v>
      </c>
      <c r="O88" s="56">
        <f t="shared" ref="O88:O102" si="27">J88/$M88</f>
        <v>9.5914951116544023E-2</v>
      </c>
      <c r="P88" s="56">
        <f t="shared" ref="P88:P102" si="28">K88/$M88</f>
        <v>7.5223320730851556E-2</v>
      </c>
      <c r="Q88" s="56">
        <f t="shared" ref="Q88:Q102" si="29">L88/$M88</f>
        <v>6.4170771000031643E-2</v>
      </c>
      <c r="R88" s="56">
        <f t="shared" ref="R88:R102" si="30">M88/$M88</f>
        <v>1</v>
      </c>
    </row>
    <row r="89" spans="3:18" x14ac:dyDescent="0.35">
      <c r="C89"/>
      <c r="D89"/>
      <c r="G89" s="57">
        <v>87</v>
      </c>
      <c r="H89" s="57">
        <v>20</v>
      </c>
      <c r="I89" s="57">
        <v>23</v>
      </c>
      <c r="J89" s="57">
        <v>2129.0640075084862</v>
      </c>
      <c r="K89" s="57">
        <v>1635.3097451975677</v>
      </c>
      <c r="L89" s="57">
        <v>1409.5638582020388</v>
      </c>
      <c r="M89" s="57">
        <v>21898.941090909077</v>
      </c>
      <c r="O89" s="56">
        <f t="shared" si="27"/>
        <v>9.7222235480250052E-2</v>
      </c>
      <c r="P89" s="56">
        <f t="shared" si="28"/>
        <v>7.4675288563447254E-2</v>
      </c>
      <c r="Q89" s="56">
        <f t="shared" si="29"/>
        <v>6.4366758755618189E-2</v>
      </c>
      <c r="R89" s="56">
        <f t="shared" si="30"/>
        <v>1</v>
      </c>
    </row>
    <row r="90" spans="3:18" x14ac:dyDescent="0.35">
      <c r="C90"/>
      <c r="D90"/>
      <c r="G90" s="57">
        <v>88</v>
      </c>
      <c r="H90" s="57">
        <v>48</v>
      </c>
      <c r="I90" s="57">
        <v>53</v>
      </c>
      <c r="J90" s="57">
        <v>22098.424103218778</v>
      </c>
      <c r="K90" s="57">
        <v>17310.90133719816</v>
      </c>
      <c r="L90" s="57">
        <v>14772.756697372091</v>
      </c>
      <c r="M90" s="57">
        <v>230144.92436363621</v>
      </c>
      <c r="O90" s="56">
        <f t="shared" si="27"/>
        <v>9.601960227592321E-2</v>
      </c>
      <c r="P90" s="56">
        <f t="shared" si="28"/>
        <v>7.5217393497005361E-2</v>
      </c>
      <c r="Q90" s="56">
        <f t="shared" si="29"/>
        <v>6.4188931119031206E-2</v>
      </c>
      <c r="R90" s="56">
        <f t="shared" si="30"/>
        <v>1</v>
      </c>
    </row>
    <row r="91" spans="3:18" x14ac:dyDescent="0.35">
      <c r="C91"/>
      <c r="D91"/>
      <c r="G91" s="57">
        <v>89</v>
      </c>
      <c r="H91" s="57">
        <v>16</v>
      </c>
      <c r="I91" s="57">
        <v>39</v>
      </c>
      <c r="J91" s="57">
        <v>7188.3023666777963</v>
      </c>
      <c r="K91" s="57">
        <v>5603.2914489492441</v>
      </c>
      <c r="L91" s="57">
        <v>4824.1606942211056</v>
      </c>
      <c r="M91" s="57">
        <v>75073.861090909093</v>
      </c>
      <c r="O91" s="56">
        <f t="shared" si="27"/>
        <v>9.574973582314189E-2</v>
      </c>
      <c r="P91" s="56">
        <f t="shared" si="28"/>
        <v>7.4637049001170436E-2</v>
      </c>
      <c r="Q91" s="56">
        <f t="shared" si="29"/>
        <v>6.4258859530075207E-2</v>
      </c>
      <c r="R91" s="56">
        <f t="shared" si="30"/>
        <v>1</v>
      </c>
    </row>
    <row r="92" spans="3:18" x14ac:dyDescent="0.35">
      <c r="C92"/>
      <c r="D92"/>
      <c r="G92" s="57">
        <v>90</v>
      </c>
      <c r="H92" s="57">
        <v>47</v>
      </c>
      <c r="I92" s="57">
        <v>55</v>
      </c>
      <c r="J92" s="57">
        <v>28620.95689545518</v>
      </c>
      <c r="K92" s="57">
        <v>22448.6704449504</v>
      </c>
      <c r="L92" s="57">
        <v>19138.878670278416</v>
      </c>
      <c r="M92" s="57">
        <v>298335.11709090922</v>
      </c>
      <c r="O92" s="56">
        <f t="shared" si="27"/>
        <v>9.5935594758473408E-2</v>
      </c>
      <c r="P92" s="56">
        <f t="shared" si="28"/>
        <v>7.5246490134481217E-2</v>
      </c>
      <c r="Q92" s="56">
        <f t="shared" si="29"/>
        <v>6.4152282362543264E-2</v>
      </c>
      <c r="R92" s="56">
        <f t="shared" si="30"/>
        <v>1</v>
      </c>
    </row>
    <row r="93" spans="3:18" x14ac:dyDescent="0.35">
      <c r="C93"/>
      <c r="D93"/>
      <c r="G93" s="57">
        <v>91</v>
      </c>
      <c r="H93" s="57">
        <v>37</v>
      </c>
      <c r="I93" s="57">
        <v>11</v>
      </c>
      <c r="J93" s="57">
        <v>7284.3023370001365</v>
      </c>
      <c r="K93" s="57">
        <v>5742.6434876879302</v>
      </c>
      <c r="L93" s="57">
        <v>4879.0958037557875</v>
      </c>
      <c r="M93" s="57">
        <v>75998.968727272644</v>
      </c>
      <c r="O93" s="56">
        <f t="shared" si="27"/>
        <v>9.5847383970963346E-2</v>
      </c>
      <c r="P93" s="56">
        <f t="shared" si="28"/>
        <v>7.5562123853230009E-2</v>
      </c>
      <c r="Q93" s="56">
        <f t="shared" si="29"/>
        <v>6.4199500144070998E-2</v>
      </c>
      <c r="R93" s="56">
        <f t="shared" si="30"/>
        <v>1</v>
      </c>
    </row>
    <row r="94" spans="3:18" x14ac:dyDescent="0.35">
      <c r="C94"/>
      <c r="D94"/>
      <c r="G94" s="57">
        <v>92</v>
      </c>
      <c r="H94" s="57">
        <v>42</v>
      </c>
      <c r="I94" s="57">
        <v>19</v>
      </c>
      <c r="J94" s="57">
        <v>7583.3370824769863</v>
      </c>
      <c r="K94" s="57">
        <v>5955.3978220603922</v>
      </c>
      <c r="L94" s="57">
        <v>5075.9639063268914</v>
      </c>
      <c r="M94" s="57">
        <v>79018.706909090964</v>
      </c>
      <c r="O94" s="56">
        <f t="shared" si="27"/>
        <v>9.5968883560717144E-2</v>
      </c>
      <c r="P94" s="56">
        <f t="shared" si="28"/>
        <v>7.5366935944825408E-2</v>
      </c>
      <c r="Q94" s="56">
        <f t="shared" si="29"/>
        <v>6.423749647240698E-2</v>
      </c>
      <c r="R94" s="56">
        <f t="shared" si="30"/>
        <v>1</v>
      </c>
    </row>
    <row r="95" spans="3:18" x14ac:dyDescent="0.35">
      <c r="C95"/>
      <c r="D95"/>
      <c r="G95" s="57">
        <v>93</v>
      </c>
      <c r="H95" s="57">
        <v>75</v>
      </c>
      <c r="I95" s="57">
        <v>11</v>
      </c>
      <c r="J95" s="57">
        <v>4132.8782900488495</v>
      </c>
      <c r="K95" s="57">
        <v>3235.8876579488792</v>
      </c>
      <c r="L95" s="57">
        <v>2767.9487471646084</v>
      </c>
      <c r="M95" s="57">
        <v>43100.506181818193</v>
      </c>
      <c r="O95" s="56">
        <f t="shared" si="27"/>
        <v>9.5889321406445349E-2</v>
      </c>
      <c r="P95" s="56">
        <f t="shared" si="28"/>
        <v>7.5077718212829894E-2</v>
      </c>
      <c r="Q95" s="56">
        <f t="shared" si="29"/>
        <v>6.4220794426128075E-2</v>
      </c>
      <c r="R95" s="56">
        <f t="shared" si="30"/>
        <v>1</v>
      </c>
    </row>
    <row r="96" spans="3:18" x14ac:dyDescent="0.35">
      <c r="C96"/>
      <c r="D96"/>
      <c r="G96" s="57">
        <v>94</v>
      </c>
      <c r="H96" s="57">
        <v>75</v>
      </c>
      <c r="I96" s="57">
        <v>100</v>
      </c>
      <c r="J96" s="57">
        <v>32248.528993981879</v>
      </c>
      <c r="K96" s="57">
        <v>25274.124753608401</v>
      </c>
      <c r="L96" s="57">
        <v>21560.952447409392</v>
      </c>
      <c r="M96" s="57">
        <v>335829.08727272716</v>
      </c>
      <c r="O96" s="56">
        <f t="shared" si="27"/>
        <v>9.6026610606819815E-2</v>
      </c>
      <c r="P96" s="56">
        <f t="shared" si="28"/>
        <v>7.5258891237980394E-2</v>
      </c>
      <c r="Q96" s="56">
        <f t="shared" si="29"/>
        <v>6.4202158968736739E-2</v>
      </c>
      <c r="R96" s="56">
        <f t="shared" si="30"/>
        <v>1</v>
      </c>
    </row>
    <row r="97" spans="3:18" x14ac:dyDescent="0.35">
      <c r="C97"/>
      <c r="D97"/>
      <c r="G97" s="57">
        <v>95</v>
      </c>
      <c r="H97" s="57">
        <v>61</v>
      </c>
      <c r="I97" s="57">
        <v>58</v>
      </c>
      <c r="J97" s="57">
        <v>15503.494198201057</v>
      </c>
      <c r="K97" s="57">
        <v>12110.449099170566</v>
      </c>
      <c r="L97" s="57">
        <v>10362.664253796585</v>
      </c>
      <c r="M97" s="57">
        <v>161383.317090909</v>
      </c>
      <c r="O97" s="56">
        <f t="shared" si="27"/>
        <v>9.606627548414913E-2</v>
      </c>
      <c r="P97" s="56">
        <f t="shared" si="28"/>
        <v>7.504151802970202E-2</v>
      </c>
      <c r="Q97" s="56">
        <f t="shared" si="29"/>
        <v>6.4211496210349814E-2</v>
      </c>
      <c r="R97" s="56">
        <f t="shared" si="30"/>
        <v>1</v>
      </c>
    </row>
    <row r="98" spans="3:18" x14ac:dyDescent="0.35">
      <c r="C98"/>
      <c r="D98"/>
      <c r="G98" s="57">
        <v>96</v>
      </c>
      <c r="H98" s="57">
        <v>57</v>
      </c>
      <c r="I98" s="57">
        <v>76</v>
      </c>
      <c r="J98" s="57">
        <v>38055.601939876935</v>
      </c>
      <c r="K98" s="57">
        <v>29972.505327417035</v>
      </c>
      <c r="L98" s="57">
        <v>25528.379712244172</v>
      </c>
      <c r="M98" s="57">
        <v>397711.19709090871</v>
      </c>
      <c r="O98" s="56">
        <f t="shared" si="27"/>
        <v>9.5686523834978165E-2</v>
      </c>
      <c r="P98" s="56">
        <f t="shared" si="28"/>
        <v>7.5362488023101665E-2</v>
      </c>
      <c r="Q98" s="56">
        <f t="shared" si="29"/>
        <v>6.4188234827114762E-2</v>
      </c>
      <c r="R98" s="56">
        <f t="shared" si="30"/>
        <v>1</v>
      </c>
    </row>
    <row r="99" spans="3:18" x14ac:dyDescent="0.35">
      <c r="C99"/>
      <c r="D99"/>
      <c r="G99" s="57">
        <v>97</v>
      </c>
      <c r="H99" s="57">
        <v>28</v>
      </c>
      <c r="I99" s="57">
        <v>54</v>
      </c>
      <c r="J99" s="57">
        <v>12957.023169573724</v>
      </c>
      <c r="K99" s="57">
        <v>10107.4117533637</v>
      </c>
      <c r="L99" s="57">
        <v>8644.3186251995376</v>
      </c>
      <c r="M99" s="57">
        <v>134556.86400000003</v>
      </c>
      <c r="O99" s="56">
        <f t="shared" si="27"/>
        <v>9.6294033499277454E-2</v>
      </c>
      <c r="P99" s="56">
        <f t="shared" si="28"/>
        <v>7.5116285062675786E-2</v>
      </c>
      <c r="Q99" s="56">
        <f t="shared" si="29"/>
        <v>6.4242866311149574E-2</v>
      </c>
      <c r="R99" s="56">
        <f t="shared" si="30"/>
        <v>1</v>
      </c>
    </row>
    <row r="100" spans="3:18" x14ac:dyDescent="0.35">
      <c r="C100"/>
      <c r="D100"/>
      <c r="G100" s="57">
        <v>98</v>
      </c>
      <c r="H100" s="57">
        <v>30</v>
      </c>
      <c r="I100" s="57">
        <v>34</v>
      </c>
      <c r="J100" s="57">
        <v>21694.776232749911</v>
      </c>
      <c r="K100" s="57">
        <v>17029.509572436695</v>
      </c>
      <c r="L100" s="57">
        <v>14502.982158134422</v>
      </c>
      <c r="M100" s="57">
        <v>226093.30327272738</v>
      </c>
      <c r="O100" s="56">
        <f t="shared" si="27"/>
        <v>9.5954970442359205E-2</v>
      </c>
      <c r="P100" s="56">
        <f t="shared" si="28"/>
        <v>7.5320716385370662E-2</v>
      </c>
      <c r="Q100" s="56">
        <f t="shared" si="29"/>
        <v>6.4146004982023067E-2</v>
      </c>
      <c r="R100" s="56">
        <f t="shared" si="30"/>
        <v>1</v>
      </c>
    </row>
    <row r="101" spans="3:18" x14ac:dyDescent="0.35">
      <c r="C101"/>
      <c r="D101"/>
      <c r="G101" s="57">
        <v>99</v>
      </c>
      <c r="H101" s="57">
        <v>11</v>
      </c>
      <c r="I101" s="57">
        <v>21</v>
      </c>
      <c r="J101" s="57">
        <v>3866.8815532620483</v>
      </c>
      <c r="K101" s="57">
        <v>3003.9771055632082</v>
      </c>
      <c r="L101" s="57">
        <v>2569.2742620252047</v>
      </c>
      <c r="M101" s="57">
        <v>39959.811636363644</v>
      </c>
      <c r="O101" s="56">
        <f t="shared" si="27"/>
        <v>9.6769263790602189E-2</v>
      </c>
      <c r="P101" s="56">
        <f t="shared" si="28"/>
        <v>7.5174956601386303E-2</v>
      </c>
      <c r="Q101" s="56">
        <f t="shared" si="29"/>
        <v>6.429645578426979E-2</v>
      </c>
      <c r="R101" s="56">
        <f t="shared" si="30"/>
        <v>1</v>
      </c>
    </row>
    <row r="102" spans="3:18" x14ac:dyDescent="0.35">
      <c r="C102"/>
      <c r="D102"/>
      <c r="G102" s="57">
        <v>100</v>
      </c>
      <c r="H102" s="57">
        <v>15</v>
      </c>
      <c r="I102" s="57">
        <v>29</v>
      </c>
      <c r="J102" s="57">
        <v>21364.780849099665</v>
      </c>
      <c r="K102" s="57">
        <v>16788.768795439377</v>
      </c>
      <c r="L102" s="57">
        <v>14276.438975161585</v>
      </c>
      <c r="M102" s="57">
        <v>222553.03563636375</v>
      </c>
      <c r="O102" s="56">
        <f t="shared" si="27"/>
        <v>9.5998604503459734E-2</v>
      </c>
      <c r="P102" s="56">
        <f t="shared" si="28"/>
        <v>7.54371592705258E-2</v>
      </c>
      <c r="Q102" s="56">
        <f t="shared" si="29"/>
        <v>6.4148480088531787E-2</v>
      </c>
      <c r="R102" s="56">
        <f t="shared" si="30"/>
        <v>1</v>
      </c>
    </row>
    <row r="103" spans="3:18" x14ac:dyDescent="0.35">
      <c r="C103"/>
      <c r="D103"/>
      <c r="G103" s="57">
        <v>101</v>
      </c>
      <c r="H103" s="57">
        <v>47</v>
      </c>
      <c r="I103" s="57">
        <v>85</v>
      </c>
      <c r="J103" s="57">
        <v>40191.172149582686</v>
      </c>
      <c r="K103" s="57">
        <v>31558.937253121145</v>
      </c>
      <c r="L103" s="57">
        <v>26879.859414330651</v>
      </c>
      <c r="M103" s="57">
        <v>418770.11709090951</v>
      </c>
      <c r="O103" s="56">
        <f t="shared" ref="O103:O166" si="31">J103/$M103</f>
        <v>9.5974307882283089E-2</v>
      </c>
      <c r="P103" s="56">
        <f t="shared" ref="P103:P166" si="32">K103/$M103</f>
        <v>7.5361005872035786E-2</v>
      </c>
      <c r="Q103" s="56">
        <f t="shared" ref="Q103:Q166" si="33">L103/$M103</f>
        <v>6.4187625423366548E-2</v>
      </c>
      <c r="R103" s="56">
        <f t="shared" ref="R103:R166" si="34">M103/$M103</f>
        <v>1</v>
      </c>
    </row>
    <row r="104" spans="3:18" x14ac:dyDescent="0.35">
      <c r="C104" s="57" t="str">
        <f t="shared" ref="C104:C131" ca="1" si="35">CHOOSE(INDEX($U$3:$U$9,MATCH(RAND(),$W$3:$W$9)),$T$3,$T$4,$T$5,$T$6,$T$7,$T$8,$T$9)</f>
        <v>Residential</v>
      </c>
      <c r="D104" s="57">
        <f t="shared" ref="D104:D131" ca="1" si="36">IF(C104&lt;&gt;"Residential",1,ROUND(RANDBETWEEN(1,40),0))</f>
        <v>30</v>
      </c>
      <c r="G104" s="57">
        <v>102</v>
      </c>
      <c r="H104" s="57">
        <v>14</v>
      </c>
      <c r="I104" s="57">
        <v>12</v>
      </c>
      <c r="J104" s="57">
        <v>2830.6744293606416</v>
      </c>
      <c r="K104" s="57">
        <v>2211.3447770779048</v>
      </c>
      <c r="L104" s="57">
        <v>1896.1114938185219</v>
      </c>
      <c r="M104" s="57">
        <v>29518.357818181827</v>
      </c>
      <c r="O104" s="56">
        <f t="shared" si="31"/>
        <v>9.5895389804411424E-2</v>
      </c>
      <c r="P104" s="56">
        <f t="shared" si="32"/>
        <v>7.4914220862104586E-2</v>
      </c>
      <c r="Q104" s="56">
        <f t="shared" si="33"/>
        <v>6.4234992525587328E-2</v>
      </c>
      <c r="R104" s="56">
        <f t="shared" si="34"/>
        <v>1</v>
      </c>
    </row>
    <row r="105" spans="3:18" x14ac:dyDescent="0.35">
      <c r="C105" s="57" t="str">
        <f t="shared" ca="1" si="35"/>
        <v>Restaurant/pub/bar</v>
      </c>
      <c r="D105" s="57">
        <f t="shared" ca="1" si="36"/>
        <v>1</v>
      </c>
      <c r="G105" s="57">
        <v>103</v>
      </c>
      <c r="H105" s="57">
        <v>44</v>
      </c>
      <c r="I105" s="57">
        <v>19</v>
      </c>
      <c r="J105" s="57">
        <v>7448.92288970348</v>
      </c>
      <c r="K105" s="57">
        <v>5850.2837268695503</v>
      </c>
      <c r="L105" s="57">
        <v>4980.9190415885942</v>
      </c>
      <c r="M105" s="57">
        <v>77593.09018181813</v>
      </c>
      <c r="O105" s="56">
        <f t="shared" si="31"/>
        <v>9.5999822564728013E-2</v>
      </c>
      <c r="P105" s="56">
        <f t="shared" si="32"/>
        <v>7.539696786351742E-2</v>
      </c>
      <c r="Q105" s="56">
        <f t="shared" si="33"/>
        <v>6.4192817039728359E-2</v>
      </c>
      <c r="R105" s="56">
        <f t="shared" si="34"/>
        <v>1</v>
      </c>
    </row>
    <row r="106" spans="3:18" x14ac:dyDescent="0.35">
      <c r="C106" s="57" t="str">
        <f t="shared" ca="1" si="35"/>
        <v>Restaurant/pub/bar</v>
      </c>
      <c r="D106" s="57">
        <f t="shared" ca="1" si="36"/>
        <v>1</v>
      </c>
      <c r="G106" s="57">
        <v>104</v>
      </c>
      <c r="H106" s="57">
        <v>31</v>
      </c>
      <c r="I106" s="57">
        <v>16</v>
      </c>
      <c r="J106" s="57">
        <v>3237.09905517369</v>
      </c>
      <c r="K106" s="57">
        <v>2523.4866350448892</v>
      </c>
      <c r="L106" s="57">
        <v>2160.5584432506307</v>
      </c>
      <c r="M106" s="57">
        <v>33617.527272727297</v>
      </c>
      <c r="O106" s="56">
        <f t="shared" si="31"/>
        <v>9.6292003540659976E-2</v>
      </c>
      <c r="P106" s="56">
        <f t="shared" si="32"/>
        <v>7.5064611819088314E-2</v>
      </c>
      <c r="Q106" s="56">
        <f t="shared" si="33"/>
        <v>6.4268809116231909E-2</v>
      </c>
      <c r="R106" s="56">
        <f t="shared" si="34"/>
        <v>1</v>
      </c>
    </row>
    <row r="107" spans="3:18" x14ac:dyDescent="0.35">
      <c r="C107" s="57" t="str">
        <f t="shared" ca="1" si="35"/>
        <v>Residential</v>
      </c>
      <c r="D107" s="57">
        <f t="shared" ca="1" si="36"/>
        <v>33</v>
      </c>
      <c r="G107" s="57">
        <v>105</v>
      </c>
      <c r="H107" s="57">
        <v>29</v>
      </c>
      <c r="I107" s="57">
        <v>47</v>
      </c>
      <c r="J107" s="57">
        <v>12901.167778752028</v>
      </c>
      <c r="K107" s="57">
        <v>10051.05184243552</v>
      </c>
      <c r="L107" s="57">
        <v>8602.8051673837672</v>
      </c>
      <c r="M107" s="57">
        <v>133988.78618181811</v>
      </c>
      <c r="O107" s="56">
        <f t="shared" si="31"/>
        <v>9.6285429149612509E-2</v>
      </c>
      <c r="P107" s="56">
        <f t="shared" si="32"/>
        <v>7.5014127143420734E-2</v>
      </c>
      <c r="Q107" s="56">
        <f t="shared" si="33"/>
        <v>6.4205411605938872E-2</v>
      </c>
      <c r="R107" s="56">
        <f t="shared" si="34"/>
        <v>1</v>
      </c>
    </row>
    <row r="108" spans="3:18" x14ac:dyDescent="0.35">
      <c r="C108" s="57" t="str">
        <f t="shared" ca="1" si="35"/>
        <v>Hotel</v>
      </c>
      <c r="D108" s="57">
        <f t="shared" ca="1" si="36"/>
        <v>1</v>
      </c>
      <c r="G108" s="57">
        <v>106</v>
      </c>
      <c r="H108" s="57">
        <v>41</v>
      </c>
      <c r="I108" s="57">
        <v>72</v>
      </c>
      <c r="J108" s="57">
        <v>15257.833325671692</v>
      </c>
      <c r="K108" s="57">
        <v>11870.963470796876</v>
      </c>
      <c r="L108" s="57">
        <v>10175.403697829735</v>
      </c>
      <c r="M108" s="57">
        <v>158452.00218181821</v>
      </c>
      <c r="O108" s="56">
        <f t="shared" si="31"/>
        <v>9.6293092643688113E-2</v>
      </c>
      <c r="P108" s="56">
        <f t="shared" si="32"/>
        <v>7.4918355762872313E-2</v>
      </c>
      <c r="Q108" s="56">
        <f t="shared" si="33"/>
        <v>6.4217577296081185E-2</v>
      </c>
      <c r="R108" s="56">
        <f t="shared" si="34"/>
        <v>1</v>
      </c>
    </row>
    <row r="109" spans="3:18" x14ac:dyDescent="0.35">
      <c r="C109" s="57" t="str">
        <f t="shared" ca="1" si="35"/>
        <v>Education</v>
      </c>
      <c r="D109" s="57">
        <f t="shared" ca="1" si="36"/>
        <v>1</v>
      </c>
      <c r="G109" s="57">
        <v>107</v>
      </c>
      <c r="H109" s="57">
        <v>58</v>
      </c>
      <c r="I109" s="57">
        <v>79</v>
      </c>
      <c r="J109" s="57">
        <v>38824.407029368675</v>
      </c>
      <c r="K109" s="57">
        <v>30446.871092497262</v>
      </c>
      <c r="L109" s="57">
        <v>25960.568812740516</v>
      </c>
      <c r="M109" s="57">
        <v>404581.51854545414</v>
      </c>
      <c r="O109" s="56">
        <f t="shared" si="31"/>
        <v>9.5961889630919492E-2</v>
      </c>
      <c r="P109" s="56">
        <f t="shared" si="32"/>
        <v>7.5255219768711704E-2</v>
      </c>
      <c r="Q109" s="56">
        <f t="shared" si="33"/>
        <v>6.4166472324473922E-2</v>
      </c>
      <c r="R109" s="56">
        <f t="shared" si="34"/>
        <v>1</v>
      </c>
    </row>
    <row r="110" spans="3:18" x14ac:dyDescent="0.35">
      <c r="C110" s="57" t="str">
        <f t="shared" ca="1" si="35"/>
        <v>Retail</v>
      </c>
      <c r="D110" s="57">
        <f t="shared" ca="1" si="36"/>
        <v>1</v>
      </c>
      <c r="G110" s="57">
        <v>108</v>
      </c>
      <c r="H110" s="57">
        <v>41</v>
      </c>
      <c r="I110" s="57">
        <v>99</v>
      </c>
      <c r="J110" s="57">
        <v>42083.724882566174</v>
      </c>
      <c r="K110" s="57">
        <v>33002.35991424181</v>
      </c>
      <c r="L110" s="57">
        <v>28128.801606245437</v>
      </c>
      <c r="M110" s="57">
        <v>438192.37236363598</v>
      </c>
      <c r="O110" s="56">
        <f t="shared" si="31"/>
        <v>9.6039382556031352E-2</v>
      </c>
      <c r="P110" s="56">
        <f t="shared" si="32"/>
        <v>7.5314774961109193E-2</v>
      </c>
      <c r="Q110" s="56">
        <f t="shared" si="33"/>
        <v>6.4192814344341487E-2</v>
      </c>
      <c r="R110" s="56">
        <f t="shared" si="34"/>
        <v>1</v>
      </c>
    </row>
    <row r="111" spans="3:18" x14ac:dyDescent="0.35">
      <c r="C111" s="57" t="str">
        <f t="shared" ca="1" si="35"/>
        <v>Retail</v>
      </c>
      <c r="D111" s="57">
        <f t="shared" ca="1" si="36"/>
        <v>1</v>
      </c>
      <c r="G111" s="57">
        <v>109</v>
      </c>
      <c r="H111" s="57">
        <v>74</v>
      </c>
      <c r="I111" s="57">
        <v>29</v>
      </c>
      <c r="J111" s="57">
        <v>12377.237634151397</v>
      </c>
      <c r="K111" s="57">
        <v>9725.5188251430536</v>
      </c>
      <c r="L111" s="57">
        <v>8287.7719141777798</v>
      </c>
      <c r="M111" s="57">
        <v>129033.74618181828</v>
      </c>
      <c r="O111" s="56">
        <f t="shared" si="31"/>
        <v>9.5922485399369373E-2</v>
      </c>
      <c r="P111" s="56">
        <f t="shared" si="32"/>
        <v>7.5371901637569017E-2</v>
      </c>
      <c r="Q111" s="56">
        <f t="shared" si="33"/>
        <v>6.4229491581990372E-2</v>
      </c>
      <c r="R111" s="56">
        <f t="shared" si="34"/>
        <v>1</v>
      </c>
    </row>
    <row r="112" spans="3:18" x14ac:dyDescent="0.35">
      <c r="C112" s="57" t="str">
        <f t="shared" ca="1" si="35"/>
        <v>Office</v>
      </c>
      <c r="D112" s="57">
        <f t="shared" ca="1" si="36"/>
        <v>1</v>
      </c>
      <c r="G112" s="57">
        <v>110</v>
      </c>
      <c r="H112" s="57">
        <v>44</v>
      </c>
      <c r="I112" s="57">
        <v>83</v>
      </c>
      <c r="J112" s="57">
        <v>27241.274338089046</v>
      </c>
      <c r="K112" s="57">
        <v>21434.637536062717</v>
      </c>
      <c r="L112" s="57">
        <v>18280.834758981662</v>
      </c>
      <c r="M112" s="57">
        <v>284680.39490909089</v>
      </c>
      <c r="O112" s="56">
        <f t="shared" si="31"/>
        <v>9.569072835798266E-2</v>
      </c>
      <c r="P112" s="56">
        <f t="shared" si="32"/>
        <v>7.5293690466136945E-2</v>
      </c>
      <c r="Q112" s="56">
        <f t="shared" si="33"/>
        <v>6.4215292257197465E-2</v>
      </c>
      <c r="R112" s="56">
        <f t="shared" si="34"/>
        <v>1</v>
      </c>
    </row>
    <row r="113" spans="3:18" x14ac:dyDescent="0.35">
      <c r="C113" s="57" t="str">
        <f t="shared" ca="1" si="35"/>
        <v>Office</v>
      </c>
      <c r="D113" s="57">
        <f t="shared" ca="1" si="36"/>
        <v>1</v>
      </c>
      <c r="G113" s="57">
        <v>111</v>
      </c>
      <c r="H113" s="57">
        <v>24</v>
      </c>
      <c r="I113" s="57">
        <v>77</v>
      </c>
      <c r="J113" s="57">
        <v>17347.556048155646</v>
      </c>
      <c r="K113" s="57">
        <v>13531.24654170861</v>
      </c>
      <c r="L113" s="57">
        <v>11551.197297432456</v>
      </c>
      <c r="M113" s="57">
        <v>179709.45745454531</v>
      </c>
      <c r="O113" s="56">
        <f t="shared" si="31"/>
        <v>9.6531124704683044E-2</v>
      </c>
      <c r="P113" s="56">
        <f t="shared" si="32"/>
        <v>7.5295127665337955E-2</v>
      </c>
      <c r="Q113" s="56">
        <f t="shared" si="33"/>
        <v>6.4277069560204708E-2</v>
      </c>
      <c r="R113" s="56">
        <f t="shared" si="34"/>
        <v>1</v>
      </c>
    </row>
    <row r="114" spans="3:18" x14ac:dyDescent="0.35">
      <c r="C114" s="57" t="str">
        <f t="shared" ca="1" si="35"/>
        <v>Education</v>
      </c>
      <c r="D114" s="57">
        <f t="shared" ca="1" si="36"/>
        <v>1</v>
      </c>
      <c r="G114" s="57">
        <v>112</v>
      </c>
      <c r="H114" s="57">
        <v>67</v>
      </c>
      <c r="I114" s="57">
        <v>55</v>
      </c>
      <c r="J114" s="57">
        <v>18255.634559848761</v>
      </c>
      <c r="K114" s="57">
        <v>14290.522839396668</v>
      </c>
      <c r="L114" s="57">
        <v>12204.458615937419</v>
      </c>
      <c r="M114" s="57">
        <v>190181.77600000016</v>
      </c>
      <c r="O114" s="56">
        <f t="shared" si="31"/>
        <v>9.5990451576436778E-2</v>
      </c>
      <c r="P114" s="56">
        <f t="shared" si="32"/>
        <v>7.5141389148646168E-2</v>
      </c>
      <c r="Q114" s="56">
        <f t="shared" si="33"/>
        <v>6.417259777791437E-2</v>
      </c>
      <c r="R114" s="56">
        <f t="shared" si="34"/>
        <v>1</v>
      </c>
    </row>
    <row r="115" spans="3:18" x14ac:dyDescent="0.35">
      <c r="C115" s="57" t="str">
        <f t="shared" ca="1" si="35"/>
        <v>Residential</v>
      </c>
      <c r="D115" s="57">
        <f t="shared" ca="1" si="36"/>
        <v>12</v>
      </c>
      <c r="G115" s="57">
        <v>113</v>
      </c>
      <c r="H115" s="57">
        <v>36</v>
      </c>
      <c r="I115" s="57">
        <v>37</v>
      </c>
      <c r="J115" s="57">
        <v>10243.577796525175</v>
      </c>
      <c r="K115" s="57">
        <v>8014.7612078517359</v>
      </c>
      <c r="L115" s="57">
        <v>6841.0128846209882</v>
      </c>
      <c r="M115" s="57">
        <v>106499.15854545444</v>
      </c>
      <c r="O115" s="56">
        <f t="shared" si="31"/>
        <v>9.6184589028026526E-2</v>
      </c>
      <c r="P115" s="56">
        <f t="shared" si="32"/>
        <v>7.5256568383411132E-2</v>
      </c>
      <c r="Q115" s="56">
        <f t="shared" si="33"/>
        <v>6.423537028887609E-2</v>
      </c>
      <c r="R115" s="56">
        <f t="shared" si="34"/>
        <v>1</v>
      </c>
    </row>
    <row r="116" spans="3:18" x14ac:dyDescent="0.35">
      <c r="C116" s="57" t="str">
        <f t="shared" ca="1" si="35"/>
        <v>Restaurant/pub/bar</v>
      </c>
      <c r="D116" s="57">
        <f t="shared" ca="1" si="36"/>
        <v>1</v>
      </c>
      <c r="G116" s="57">
        <v>114</v>
      </c>
      <c r="H116" s="57">
        <v>21</v>
      </c>
      <c r="I116" s="57">
        <v>97</v>
      </c>
      <c r="J116" s="57">
        <v>26411.475272068441</v>
      </c>
      <c r="K116" s="57">
        <v>20574.513528002026</v>
      </c>
      <c r="L116" s="57">
        <v>17593.086776410259</v>
      </c>
      <c r="M116" s="57">
        <v>273983.68145454547</v>
      </c>
      <c r="O116" s="56">
        <f t="shared" si="31"/>
        <v>9.6397986667867169E-2</v>
      </c>
      <c r="P116" s="56">
        <f t="shared" si="32"/>
        <v>7.5093937780434508E-2</v>
      </c>
      <c r="Q116" s="56">
        <f t="shared" si="33"/>
        <v>6.4212170166525015E-2</v>
      </c>
      <c r="R116" s="56">
        <f t="shared" si="34"/>
        <v>1</v>
      </c>
    </row>
    <row r="117" spans="3:18" x14ac:dyDescent="0.35">
      <c r="C117" s="57" t="str">
        <f t="shared" ca="1" si="35"/>
        <v>Hotel</v>
      </c>
      <c r="D117" s="57">
        <f t="shared" ca="1" si="36"/>
        <v>1</v>
      </c>
      <c r="G117" s="57">
        <v>115</v>
      </c>
      <c r="H117" s="57">
        <v>45</v>
      </c>
      <c r="I117" s="57">
        <v>72</v>
      </c>
      <c r="J117" s="57">
        <v>18395.243013781474</v>
      </c>
      <c r="K117" s="57">
        <v>14374.509522853225</v>
      </c>
      <c r="L117" s="57">
        <v>12282.43073415783</v>
      </c>
      <c r="M117" s="57">
        <v>191211.99054545458</v>
      </c>
      <c r="O117" s="56">
        <f t="shared" si="31"/>
        <v>9.6203396875409797E-2</v>
      </c>
      <c r="P117" s="56">
        <f t="shared" si="32"/>
        <v>7.5175774708731671E-2</v>
      </c>
      <c r="Q117" s="56">
        <f t="shared" si="33"/>
        <v>6.4234626181761706E-2</v>
      </c>
      <c r="R117" s="56">
        <f t="shared" si="34"/>
        <v>1</v>
      </c>
    </row>
    <row r="118" spans="3:18" x14ac:dyDescent="0.35">
      <c r="C118" s="57" t="str">
        <f t="shared" ca="1" si="35"/>
        <v>Residential</v>
      </c>
      <c r="D118" s="57">
        <f t="shared" ca="1" si="36"/>
        <v>22</v>
      </c>
      <c r="G118" s="57">
        <v>116</v>
      </c>
      <c r="H118" s="57">
        <v>11</v>
      </c>
      <c r="I118" s="57">
        <v>42</v>
      </c>
      <c r="J118" s="57">
        <v>9857.7349266304645</v>
      </c>
      <c r="K118" s="57">
        <v>7713.6690575484727</v>
      </c>
      <c r="L118" s="57">
        <v>6613.1653672979337</v>
      </c>
      <c r="M118" s="57">
        <v>102961.39345454535</v>
      </c>
      <c r="O118" s="56">
        <f t="shared" si="31"/>
        <v>9.574205045100119E-2</v>
      </c>
      <c r="P118" s="56">
        <f t="shared" si="32"/>
        <v>7.491807170377747E-2</v>
      </c>
      <c r="Q118" s="56">
        <f t="shared" si="33"/>
        <v>6.4229563581202562E-2</v>
      </c>
      <c r="R118" s="56">
        <f t="shared" si="34"/>
        <v>1</v>
      </c>
    </row>
    <row r="119" spans="3:18" x14ac:dyDescent="0.35">
      <c r="C119" s="57" t="str">
        <f t="shared" ca="1" si="35"/>
        <v>Restaurant/pub/bar</v>
      </c>
      <c r="D119" s="57">
        <f t="shared" ca="1" si="36"/>
        <v>1</v>
      </c>
      <c r="G119" s="57">
        <v>117</v>
      </c>
      <c r="H119" s="57">
        <v>62</v>
      </c>
      <c r="I119" s="57">
        <v>81</v>
      </c>
      <c r="J119" s="57">
        <v>34459.718297849395</v>
      </c>
      <c r="K119" s="57">
        <v>27035.470934627152</v>
      </c>
      <c r="L119" s="57">
        <v>23048.472332780751</v>
      </c>
      <c r="M119" s="57">
        <v>359092.74981818168</v>
      </c>
      <c r="O119" s="56">
        <f t="shared" si="31"/>
        <v>9.5963280559959174E-2</v>
      </c>
      <c r="P119" s="56">
        <f t="shared" si="32"/>
        <v>7.5288267302294293E-2</v>
      </c>
      <c r="Q119" s="56">
        <f t="shared" si="33"/>
        <v>6.4185290135907264E-2</v>
      </c>
      <c r="R119" s="56">
        <f t="shared" si="34"/>
        <v>1</v>
      </c>
    </row>
    <row r="120" spans="3:18" x14ac:dyDescent="0.35">
      <c r="C120" s="57" t="str">
        <f t="shared" ca="1" si="35"/>
        <v>Residential</v>
      </c>
      <c r="D120" s="57">
        <f t="shared" ca="1" si="36"/>
        <v>12</v>
      </c>
      <c r="G120" s="57">
        <v>118</v>
      </c>
      <c r="H120" s="57">
        <v>66</v>
      </c>
      <c r="I120" s="57">
        <v>31</v>
      </c>
      <c r="J120" s="57">
        <v>7147.7378347191889</v>
      </c>
      <c r="K120" s="57">
        <v>5561.5937479436279</v>
      </c>
      <c r="L120" s="57">
        <v>4778.7202754318314</v>
      </c>
      <c r="M120" s="57">
        <v>74388.163636363664</v>
      </c>
      <c r="O120" s="56">
        <f t="shared" si="31"/>
        <v>9.6087031663530845E-2</v>
      </c>
      <c r="P120" s="56">
        <f t="shared" si="32"/>
        <v>7.47644984910599E-2</v>
      </c>
      <c r="Q120" s="56">
        <f t="shared" si="33"/>
        <v>6.4240331281626331E-2</v>
      </c>
      <c r="R120" s="56">
        <f t="shared" si="34"/>
        <v>1</v>
      </c>
    </row>
    <row r="121" spans="3:18" x14ac:dyDescent="0.35">
      <c r="C121" s="57" t="str">
        <f t="shared" ca="1" si="35"/>
        <v>Office</v>
      </c>
      <c r="D121" s="57">
        <f t="shared" ca="1" si="36"/>
        <v>1</v>
      </c>
      <c r="G121" s="57">
        <v>119</v>
      </c>
      <c r="H121" s="57">
        <v>39</v>
      </c>
      <c r="I121" s="57">
        <v>76</v>
      </c>
      <c r="J121" s="57">
        <v>33659.311229549974</v>
      </c>
      <c r="K121" s="57">
        <v>26384.628850101002</v>
      </c>
      <c r="L121" s="57">
        <v>22499.728801474081</v>
      </c>
      <c r="M121" s="57">
        <v>350500.67709090892</v>
      </c>
      <c r="O121" s="56">
        <f t="shared" si="31"/>
        <v>9.6032086182874329E-2</v>
      </c>
      <c r="P121" s="56">
        <f t="shared" si="32"/>
        <v>7.527696970256538E-2</v>
      </c>
      <c r="Q121" s="56">
        <f t="shared" si="33"/>
        <v>6.4193110804286274E-2</v>
      </c>
      <c r="R121" s="56">
        <f t="shared" si="34"/>
        <v>1</v>
      </c>
    </row>
    <row r="122" spans="3:18" x14ac:dyDescent="0.35">
      <c r="C122" s="57" t="str">
        <f t="shared" ca="1" si="35"/>
        <v>Residential</v>
      </c>
      <c r="D122" s="57">
        <f t="shared" ca="1" si="36"/>
        <v>22</v>
      </c>
      <c r="G122" s="57">
        <v>120</v>
      </c>
      <c r="H122" s="57">
        <v>69</v>
      </c>
      <c r="I122" s="57">
        <v>14</v>
      </c>
      <c r="J122" s="57">
        <v>3394.1955777157477</v>
      </c>
      <c r="K122" s="57">
        <v>2654.376282633878</v>
      </c>
      <c r="L122" s="57">
        <v>2272.3919076437996</v>
      </c>
      <c r="M122" s="57">
        <v>35353.459636363652</v>
      </c>
      <c r="O122" s="56">
        <f t="shared" si="31"/>
        <v>9.6007451961633933E-2</v>
      </c>
      <c r="P122" s="56">
        <f t="shared" si="32"/>
        <v>7.5081089939601137E-2</v>
      </c>
      <c r="Q122" s="56">
        <f t="shared" si="33"/>
        <v>6.4276365906392824E-2</v>
      </c>
      <c r="R122" s="56">
        <f t="shared" si="34"/>
        <v>1</v>
      </c>
    </row>
    <row r="123" spans="3:18" x14ac:dyDescent="0.35">
      <c r="C123" s="57" t="str">
        <f t="shared" ca="1" si="35"/>
        <v>Residential</v>
      </c>
      <c r="D123" s="57">
        <f t="shared" ca="1" si="36"/>
        <v>21</v>
      </c>
      <c r="G123" s="57">
        <v>121</v>
      </c>
      <c r="H123" s="57">
        <v>48</v>
      </c>
      <c r="I123" s="57">
        <v>70</v>
      </c>
      <c r="J123" s="57">
        <v>31871.628899004379</v>
      </c>
      <c r="K123" s="57">
        <v>25077.259995342385</v>
      </c>
      <c r="L123" s="57">
        <v>21371.996231604735</v>
      </c>
      <c r="M123" s="57">
        <v>333085.46327272733</v>
      </c>
      <c r="O123" s="56">
        <f t="shared" si="31"/>
        <v>9.5686039810474049E-2</v>
      </c>
      <c r="P123" s="56">
        <f t="shared" si="32"/>
        <v>7.5287764734450008E-2</v>
      </c>
      <c r="Q123" s="56">
        <f t="shared" si="33"/>
        <v>6.4163701476535287E-2</v>
      </c>
      <c r="R123" s="56">
        <f t="shared" si="34"/>
        <v>1</v>
      </c>
    </row>
    <row r="124" spans="3:18" x14ac:dyDescent="0.35">
      <c r="C124" s="57" t="str">
        <f t="shared" ca="1" si="35"/>
        <v>Restaurant/pub/bar</v>
      </c>
      <c r="D124" s="57">
        <f t="shared" ca="1" si="36"/>
        <v>1</v>
      </c>
      <c r="G124" s="57">
        <v>122</v>
      </c>
      <c r="H124" s="57">
        <v>65</v>
      </c>
      <c r="I124" s="57">
        <v>30</v>
      </c>
      <c r="J124" s="57">
        <v>8233.4815077240655</v>
      </c>
      <c r="K124" s="57">
        <v>6437.0463860620184</v>
      </c>
      <c r="L124" s="57">
        <v>5509.4351025621627</v>
      </c>
      <c r="M124" s="57">
        <v>85755.559272727172</v>
      </c>
      <c r="O124" s="56">
        <f t="shared" si="31"/>
        <v>9.6011052549249229E-2</v>
      </c>
      <c r="P124" s="56">
        <f t="shared" si="32"/>
        <v>7.5062729934398456E-2</v>
      </c>
      <c r="Q124" s="56">
        <f t="shared" si="33"/>
        <v>6.424580691078681E-2</v>
      </c>
      <c r="R124" s="56">
        <f t="shared" si="34"/>
        <v>1</v>
      </c>
    </row>
    <row r="125" spans="3:18" x14ac:dyDescent="0.35">
      <c r="C125" s="57" t="str">
        <f t="shared" ca="1" si="35"/>
        <v>Residential</v>
      </c>
      <c r="D125" s="57">
        <f t="shared" ca="1" si="36"/>
        <v>17</v>
      </c>
      <c r="G125" s="57">
        <v>123</v>
      </c>
      <c r="H125" s="57">
        <v>41</v>
      </c>
      <c r="I125" s="57">
        <v>89</v>
      </c>
      <c r="J125" s="57">
        <v>33047.772519979342</v>
      </c>
      <c r="K125" s="57">
        <v>25942.815171868748</v>
      </c>
      <c r="L125" s="57">
        <v>22094.481902351592</v>
      </c>
      <c r="M125" s="57">
        <v>344068.30109090923</v>
      </c>
      <c r="O125" s="56">
        <f t="shared" si="31"/>
        <v>9.6050035458650138E-2</v>
      </c>
      <c r="P125" s="56">
        <f t="shared" si="32"/>
        <v>7.5400189699585771E-2</v>
      </c>
      <c r="Q125" s="56">
        <f t="shared" si="33"/>
        <v>6.4215395118639024E-2</v>
      </c>
      <c r="R125" s="56">
        <f t="shared" si="34"/>
        <v>1</v>
      </c>
    </row>
    <row r="126" spans="3:18" x14ac:dyDescent="0.35">
      <c r="C126" s="57" t="str">
        <f t="shared" ca="1" si="35"/>
        <v>Residential</v>
      </c>
      <c r="D126" s="57">
        <f t="shared" ca="1" si="36"/>
        <v>22</v>
      </c>
      <c r="G126" s="57">
        <v>124</v>
      </c>
      <c r="H126" s="57">
        <v>65</v>
      </c>
      <c r="I126" s="57">
        <v>46</v>
      </c>
      <c r="J126" s="57">
        <v>21710.255983383238</v>
      </c>
      <c r="K126" s="57">
        <v>17070.089992978905</v>
      </c>
      <c r="L126" s="57">
        <v>14527.580202513709</v>
      </c>
      <c r="M126" s="57">
        <v>226376.92509090886</v>
      </c>
      <c r="O126" s="56">
        <f t="shared" si="31"/>
        <v>9.5903131357866059E-2</v>
      </c>
      <c r="P126" s="56">
        <f t="shared" si="32"/>
        <v>7.5405609410605201E-2</v>
      </c>
      <c r="Q126" s="56">
        <f t="shared" si="33"/>
        <v>6.417429778534052E-2</v>
      </c>
      <c r="R126" s="56">
        <f t="shared" si="34"/>
        <v>1</v>
      </c>
    </row>
    <row r="127" spans="3:18" x14ac:dyDescent="0.35">
      <c r="C127" s="57" t="str">
        <f t="shared" ca="1" si="35"/>
        <v>Office</v>
      </c>
      <c r="D127" s="57">
        <f t="shared" ca="1" si="36"/>
        <v>1</v>
      </c>
      <c r="G127" s="57">
        <v>125</v>
      </c>
      <c r="H127" s="57">
        <v>29</v>
      </c>
      <c r="I127" s="57">
        <v>43</v>
      </c>
      <c r="J127" s="57">
        <v>15525.922356151103</v>
      </c>
      <c r="K127" s="57">
        <v>12128.514902270337</v>
      </c>
      <c r="L127" s="57">
        <v>10370.611866771224</v>
      </c>
      <c r="M127" s="57">
        <v>161569.33963636364</v>
      </c>
      <c r="O127" s="56">
        <f t="shared" si="31"/>
        <v>9.6094484207799272E-2</v>
      </c>
      <c r="P127" s="56">
        <f t="shared" si="32"/>
        <v>7.5066933674219405E-2</v>
      </c>
      <c r="Q127" s="56">
        <f t="shared" si="33"/>
        <v>6.4186756535069472E-2</v>
      </c>
      <c r="R127" s="56">
        <f t="shared" si="34"/>
        <v>1</v>
      </c>
    </row>
    <row r="128" spans="3:18" x14ac:dyDescent="0.35">
      <c r="C128" s="57" t="str">
        <f t="shared" ca="1" si="35"/>
        <v>Residential</v>
      </c>
      <c r="D128" s="57">
        <f t="shared" ca="1" si="36"/>
        <v>16</v>
      </c>
      <c r="G128" s="57">
        <v>126</v>
      </c>
      <c r="H128" s="57">
        <v>70</v>
      </c>
      <c r="I128" s="57">
        <v>25</v>
      </c>
      <c r="J128" s="57">
        <v>8974.8078137864668</v>
      </c>
      <c r="K128" s="57">
        <v>7032.5127567154486</v>
      </c>
      <c r="L128" s="57">
        <v>6003.4174187925109</v>
      </c>
      <c r="M128" s="57">
        <v>93545.149090909021</v>
      </c>
      <c r="O128" s="56">
        <f t="shared" si="31"/>
        <v>9.5940921587121225E-2</v>
      </c>
      <c r="P128" s="56">
        <f t="shared" si="32"/>
        <v>7.5177738504442537E-2</v>
      </c>
      <c r="Q128" s="56">
        <f t="shared" si="33"/>
        <v>6.4176683421160313E-2</v>
      </c>
      <c r="R128" s="56">
        <f t="shared" si="34"/>
        <v>1</v>
      </c>
    </row>
    <row r="129" spans="3:18" x14ac:dyDescent="0.35">
      <c r="C129" s="57" t="str">
        <f t="shared" ca="1" si="35"/>
        <v>Residential</v>
      </c>
      <c r="D129" s="57">
        <f t="shared" ca="1" si="36"/>
        <v>36</v>
      </c>
      <c r="G129" s="57">
        <v>127</v>
      </c>
      <c r="H129" s="57">
        <v>75</v>
      </c>
      <c r="I129" s="57">
        <v>78</v>
      </c>
      <c r="J129" s="57">
        <v>30426.011607552817</v>
      </c>
      <c r="K129" s="57">
        <v>23844.275505783437</v>
      </c>
      <c r="L129" s="57">
        <v>20347.151093952099</v>
      </c>
      <c r="M129" s="57">
        <v>317092.52945454553</v>
      </c>
      <c r="O129" s="56">
        <f t="shared" si="31"/>
        <v>9.5953101323108636E-2</v>
      </c>
      <c r="P129" s="56">
        <f t="shared" si="32"/>
        <v>7.5196585510228675E-2</v>
      </c>
      <c r="Q129" s="56">
        <f t="shared" si="33"/>
        <v>6.4167866486645866E-2</v>
      </c>
      <c r="R129" s="56">
        <f t="shared" si="34"/>
        <v>1</v>
      </c>
    </row>
    <row r="130" spans="3:18" x14ac:dyDescent="0.35">
      <c r="C130" s="57" t="str">
        <f t="shared" ca="1" si="35"/>
        <v>Office</v>
      </c>
      <c r="D130" s="57">
        <f t="shared" ca="1" si="36"/>
        <v>1</v>
      </c>
      <c r="G130" s="57">
        <v>128</v>
      </c>
      <c r="H130" s="57">
        <v>54</v>
      </c>
      <c r="I130" s="57">
        <v>60</v>
      </c>
      <c r="J130" s="57">
        <v>21827.500657638568</v>
      </c>
      <c r="K130" s="57">
        <v>17184.973033477298</v>
      </c>
      <c r="L130" s="57">
        <v>14643.158452733496</v>
      </c>
      <c r="M130" s="57">
        <v>228102.0130909092</v>
      </c>
      <c r="O130" s="56">
        <f t="shared" si="31"/>
        <v>9.5691837006889102E-2</v>
      </c>
      <c r="P130" s="56">
        <f t="shared" si="32"/>
        <v>7.5338980137050746E-2</v>
      </c>
      <c r="Q130" s="56">
        <f t="shared" si="33"/>
        <v>6.4195656383345998E-2</v>
      </c>
      <c r="R130" s="56">
        <f t="shared" si="34"/>
        <v>1</v>
      </c>
    </row>
    <row r="131" spans="3:18" x14ac:dyDescent="0.35">
      <c r="C131" s="57" t="str">
        <f t="shared" ca="1" si="35"/>
        <v>Education</v>
      </c>
      <c r="D131" s="57">
        <f t="shared" ca="1" si="36"/>
        <v>1</v>
      </c>
      <c r="G131" s="57">
        <v>129</v>
      </c>
      <c r="H131" s="57">
        <v>59</v>
      </c>
      <c r="I131" s="57">
        <v>60</v>
      </c>
      <c r="J131" s="57">
        <v>26672.876371933453</v>
      </c>
      <c r="K131" s="57">
        <v>20935.736534118179</v>
      </c>
      <c r="L131" s="57">
        <v>17841.942281913223</v>
      </c>
      <c r="M131" s="57">
        <v>278040.30763636349</v>
      </c>
      <c r="O131" s="56">
        <f t="shared" si="31"/>
        <v>9.5931689180900045E-2</v>
      </c>
      <c r="P131" s="56">
        <f t="shared" si="32"/>
        <v>7.5297487303528282E-2</v>
      </c>
      <c r="Q131" s="56">
        <f t="shared" si="33"/>
        <v>6.417034434175603E-2</v>
      </c>
      <c r="R131" s="56">
        <f t="shared" si="34"/>
        <v>1</v>
      </c>
    </row>
    <row r="132" spans="3:18" x14ac:dyDescent="0.35">
      <c r="C132" s="57" t="str">
        <f t="shared" ref="C132:C144" ca="1" si="37">CHOOSE(INDEX($U$3:$U$9,MATCH(RAND(),$W$3:$W$9)),$T$3,$T$4,$T$5,$T$6,$T$7,$T$8,$T$9)</f>
        <v>Residential</v>
      </c>
      <c r="D132" s="57">
        <f t="shared" ref="D132:D144" ca="1" si="38">IF(C132&lt;&gt;"Residential",1,ROUND(RANDBETWEEN(1,40),0))</f>
        <v>29</v>
      </c>
      <c r="G132" s="57">
        <v>130</v>
      </c>
      <c r="H132" s="57">
        <v>49</v>
      </c>
      <c r="I132" s="57">
        <v>63</v>
      </c>
      <c r="J132" s="57">
        <v>17118.143627832851</v>
      </c>
      <c r="K132" s="57">
        <v>13342.209332126862</v>
      </c>
      <c r="L132" s="57">
        <v>11435.91975545268</v>
      </c>
      <c r="M132" s="57">
        <v>178081.13454545458</v>
      </c>
      <c r="O132" s="56">
        <f t="shared" si="31"/>
        <v>9.6125531048116192E-2</v>
      </c>
      <c r="P132" s="56">
        <f t="shared" si="32"/>
        <v>7.4922081815024091E-2</v>
      </c>
      <c r="Q132" s="56">
        <f t="shared" si="33"/>
        <v>6.4217469102734751E-2</v>
      </c>
      <c r="R132" s="56">
        <f t="shared" si="34"/>
        <v>1</v>
      </c>
    </row>
    <row r="133" spans="3:18" x14ac:dyDescent="0.35">
      <c r="C133" s="57" t="str">
        <f t="shared" ca="1" si="37"/>
        <v>Residential</v>
      </c>
      <c r="D133" s="57">
        <f t="shared" ca="1" si="38"/>
        <v>27</v>
      </c>
      <c r="G133" s="57">
        <v>131</v>
      </c>
      <c r="H133" s="57">
        <v>60</v>
      </c>
      <c r="I133" s="57">
        <v>98</v>
      </c>
      <c r="J133" s="57">
        <v>35680.952672773485</v>
      </c>
      <c r="K133" s="57">
        <v>27970.091355758315</v>
      </c>
      <c r="L133" s="57">
        <v>23861.160765301465</v>
      </c>
      <c r="M133" s="57">
        <v>371660.53309090907</v>
      </c>
      <c r="O133" s="56">
        <f t="shared" si="31"/>
        <v>9.600414759144156E-2</v>
      </c>
      <c r="P133" s="56">
        <f t="shared" si="32"/>
        <v>7.52570931412746E-2</v>
      </c>
      <c r="Q133" s="56">
        <f t="shared" si="33"/>
        <v>6.4201492062825424E-2</v>
      </c>
      <c r="R133" s="56">
        <f t="shared" si="34"/>
        <v>1</v>
      </c>
    </row>
    <row r="134" spans="3:18" x14ac:dyDescent="0.35">
      <c r="C134" s="57" t="str">
        <f t="shared" ca="1" si="37"/>
        <v>Education</v>
      </c>
      <c r="D134" s="57">
        <f t="shared" ca="1" si="38"/>
        <v>1</v>
      </c>
      <c r="G134" s="57">
        <v>132</v>
      </c>
      <c r="H134" s="57">
        <v>11</v>
      </c>
      <c r="I134" s="57">
        <v>24</v>
      </c>
      <c r="J134" s="57">
        <v>7519.4541421281046</v>
      </c>
      <c r="K134" s="57">
        <v>5863.2327536232342</v>
      </c>
      <c r="L134" s="57">
        <v>5011.9010597947581</v>
      </c>
      <c r="M134" s="57">
        <v>77997.668363636418</v>
      </c>
      <c r="O134" s="56">
        <f t="shared" si="31"/>
        <v>9.6406140079358799E-2</v>
      </c>
      <c r="P134" s="56">
        <f t="shared" si="32"/>
        <v>7.5171897784020864E-2</v>
      </c>
      <c r="Q134" s="56">
        <f t="shared" si="33"/>
        <v>6.4257062614084176E-2</v>
      </c>
      <c r="R134" s="56">
        <f t="shared" si="34"/>
        <v>1</v>
      </c>
    </row>
    <row r="135" spans="3:18" x14ac:dyDescent="0.35">
      <c r="C135" s="57" t="str">
        <f t="shared" ca="1" si="37"/>
        <v>Residential</v>
      </c>
      <c r="D135" s="57">
        <f t="shared" ca="1" si="38"/>
        <v>25</v>
      </c>
      <c r="G135" s="57">
        <v>133</v>
      </c>
      <c r="H135" s="57">
        <v>50</v>
      </c>
      <c r="I135" s="57">
        <v>68</v>
      </c>
      <c r="J135" s="57">
        <v>15902.38967533795</v>
      </c>
      <c r="K135" s="57">
        <v>12419.200099779515</v>
      </c>
      <c r="L135" s="57">
        <v>10614.015101815286</v>
      </c>
      <c r="M135" s="57">
        <v>165239.73963636361</v>
      </c>
      <c r="O135" s="56">
        <f t="shared" si="31"/>
        <v>9.6238288140211875E-2</v>
      </c>
      <c r="P135" s="56">
        <f t="shared" si="32"/>
        <v>7.5158676279144132E-2</v>
      </c>
      <c r="Q135" s="56">
        <f t="shared" si="33"/>
        <v>6.4234034289651618E-2</v>
      </c>
      <c r="R135" s="56">
        <f t="shared" si="34"/>
        <v>1</v>
      </c>
    </row>
    <row r="136" spans="3:18" x14ac:dyDescent="0.35">
      <c r="C136" s="57" t="str">
        <f t="shared" ca="1" si="37"/>
        <v>Education</v>
      </c>
      <c r="D136" s="57">
        <f t="shared" ca="1" si="38"/>
        <v>1</v>
      </c>
      <c r="G136" s="57">
        <v>134</v>
      </c>
      <c r="H136" s="57">
        <v>44</v>
      </c>
      <c r="I136" s="57">
        <v>32</v>
      </c>
      <c r="J136" s="57">
        <v>22384.143209650436</v>
      </c>
      <c r="K136" s="57">
        <v>17619.524088332539</v>
      </c>
      <c r="L136" s="57">
        <v>14983.198107509184</v>
      </c>
      <c r="M136" s="57">
        <v>233513.35054545439</v>
      </c>
      <c r="O136" s="56">
        <f t="shared" si="31"/>
        <v>9.5858087588415061E-2</v>
      </c>
      <c r="P136" s="56">
        <f t="shared" si="32"/>
        <v>7.5454033129908005E-2</v>
      </c>
      <c r="Q136" s="56">
        <f t="shared" si="33"/>
        <v>6.4164203342166687E-2</v>
      </c>
      <c r="R136" s="56">
        <f t="shared" si="34"/>
        <v>1</v>
      </c>
    </row>
    <row r="137" spans="3:18" x14ac:dyDescent="0.35">
      <c r="C137" s="57" t="str">
        <f t="shared" ca="1" si="37"/>
        <v>Residential</v>
      </c>
      <c r="D137" s="57">
        <f t="shared" ca="1" si="38"/>
        <v>21</v>
      </c>
      <c r="G137" s="57">
        <v>135</v>
      </c>
      <c r="H137" s="57">
        <v>74</v>
      </c>
      <c r="I137" s="57">
        <v>63</v>
      </c>
      <c r="J137" s="57">
        <v>25265.433369003342</v>
      </c>
      <c r="K137" s="57">
        <v>19832.634153610423</v>
      </c>
      <c r="L137" s="57">
        <v>16908.493517654075</v>
      </c>
      <c r="M137" s="57">
        <v>263321.16945454531</v>
      </c>
      <c r="O137" s="56">
        <f t="shared" si="31"/>
        <v>9.5949115756014752E-2</v>
      </c>
      <c r="P137" s="56">
        <f t="shared" si="32"/>
        <v>7.531727963495144E-2</v>
      </c>
      <c r="Q137" s="56">
        <f t="shared" si="33"/>
        <v>6.4212435151640296E-2</v>
      </c>
      <c r="R137" s="56">
        <f t="shared" si="34"/>
        <v>1</v>
      </c>
    </row>
    <row r="138" spans="3:18" x14ac:dyDescent="0.35">
      <c r="C138" s="57" t="str">
        <f t="shared" ca="1" si="37"/>
        <v>Office</v>
      </c>
      <c r="D138" s="57">
        <f t="shared" ca="1" si="38"/>
        <v>1</v>
      </c>
      <c r="G138" s="57">
        <v>136</v>
      </c>
      <c r="H138" s="57">
        <v>51</v>
      </c>
      <c r="I138" s="57">
        <v>96</v>
      </c>
      <c r="J138" s="57">
        <v>33523.927694879938</v>
      </c>
      <c r="K138" s="57">
        <v>26376.085837642171</v>
      </c>
      <c r="L138" s="57">
        <v>22500.001593868499</v>
      </c>
      <c r="M138" s="57">
        <v>350347.18763636361</v>
      </c>
      <c r="O138" s="56">
        <f t="shared" si="31"/>
        <v>9.5687731707084459E-2</v>
      </c>
      <c r="P138" s="56">
        <f t="shared" si="32"/>
        <v>7.5285564629731641E-2</v>
      </c>
      <c r="Q138" s="56">
        <f t="shared" si="33"/>
        <v>6.4222012871477538E-2</v>
      </c>
      <c r="R138" s="56">
        <f t="shared" si="34"/>
        <v>1</v>
      </c>
    </row>
    <row r="139" spans="3:18" x14ac:dyDescent="0.35">
      <c r="C139" s="57" t="str">
        <f t="shared" ca="1" si="37"/>
        <v>Residential</v>
      </c>
      <c r="D139" s="57">
        <f t="shared" ca="1" si="38"/>
        <v>32</v>
      </c>
      <c r="G139" s="57">
        <v>137</v>
      </c>
      <c r="H139" s="57">
        <v>73</v>
      </c>
      <c r="I139" s="57">
        <v>39</v>
      </c>
      <c r="J139" s="57">
        <v>17564.385575599506</v>
      </c>
      <c r="K139" s="57">
        <v>13818.659868665371</v>
      </c>
      <c r="L139" s="57">
        <v>11753.559073904911</v>
      </c>
      <c r="M139" s="57">
        <v>183144.61818181805</v>
      </c>
      <c r="O139" s="56">
        <f t="shared" si="31"/>
        <v>9.5904459273612644E-2</v>
      </c>
      <c r="P139" s="56">
        <f t="shared" si="32"/>
        <v>7.5452175476686978E-2</v>
      </c>
      <c r="Q139" s="56">
        <f t="shared" si="33"/>
        <v>6.417638252540124E-2</v>
      </c>
      <c r="R139" s="56">
        <f t="shared" si="34"/>
        <v>1</v>
      </c>
    </row>
    <row r="140" spans="3:18" x14ac:dyDescent="0.35">
      <c r="C140" s="57" t="str">
        <f t="shared" ca="1" si="37"/>
        <v>Residential</v>
      </c>
      <c r="D140" s="57">
        <f t="shared" ca="1" si="38"/>
        <v>35</v>
      </c>
      <c r="G140" s="57">
        <v>138</v>
      </c>
      <c r="H140" s="57">
        <v>12</v>
      </c>
      <c r="I140" s="57">
        <v>41</v>
      </c>
      <c r="J140" s="57">
        <v>7284.4167100762124</v>
      </c>
      <c r="K140" s="57">
        <v>5599.0950155237506</v>
      </c>
      <c r="L140" s="57">
        <v>4830.9416707698128</v>
      </c>
      <c r="M140" s="57">
        <v>75128.917090909075</v>
      </c>
      <c r="O140" s="56">
        <f t="shared" si="31"/>
        <v>9.695889402028475E-2</v>
      </c>
      <c r="P140" s="56">
        <f t="shared" si="32"/>
        <v>7.4526497017767687E-2</v>
      </c>
      <c r="Q140" s="56">
        <f t="shared" si="33"/>
        <v>6.4302027206437365E-2</v>
      </c>
      <c r="R140" s="56">
        <f t="shared" si="34"/>
        <v>1</v>
      </c>
    </row>
    <row r="141" spans="3:18" x14ac:dyDescent="0.35">
      <c r="C141" s="57" t="str">
        <f t="shared" ca="1" si="37"/>
        <v>Residential</v>
      </c>
      <c r="D141" s="57">
        <f t="shared" ca="1" si="38"/>
        <v>28</v>
      </c>
      <c r="G141" s="57">
        <v>139</v>
      </c>
      <c r="H141" s="57">
        <v>62</v>
      </c>
      <c r="I141" s="57">
        <v>83</v>
      </c>
      <c r="J141" s="57">
        <v>30041.294032822574</v>
      </c>
      <c r="K141" s="57">
        <v>23539.542751391455</v>
      </c>
      <c r="L141" s="57">
        <v>20090.287407200834</v>
      </c>
      <c r="M141" s="57">
        <v>312922.45454545447</v>
      </c>
      <c r="O141" s="56">
        <f t="shared" si="31"/>
        <v>9.600235967872621E-2</v>
      </c>
      <c r="P141" s="56">
        <f t="shared" si="32"/>
        <v>7.5224843757488002E-2</v>
      </c>
      <c r="Q141" s="56">
        <f t="shared" si="33"/>
        <v>6.4202127764795988E-2</v>
      </c>
      <c r="R141" s="56">
        <f t="shared" si="34"/>
        <v>1</v>
      </c>
    </row>
    <row r="142" spans="3:18" x14ac:dyDescent="0.35">
      <c r="C142" s="57" t="str">
        <f t="shared" ca="1" si="37"/>
        <v>Office</v>
      </c>
      <c r="D142" s="57">
        <f t="shared" ca="1" si="38"/>
        <v>1</v>
      </c>
      <c r="G142" s="57">
        <v>140</v>
      </c>
      <c r="H142" s="57">
        <v>21</v>
      </c>
      <c r="I142" s="57">
        <v>64</v>
      </c>
      <c r="J142" s="57">
        <v>22978.815638443477</v>
      </c>
      <c r="K142" s="57">
        <v>17978.359645736509</v>
      </c>
      <c r="L142" s="57">
        <v>15325.917883401691</v>
      </c>
      <c r="M142" s="57">
        <v>238739.4996363635</v>
      </c>
      <c r="O142" s="56">
        <f t="shared" si="31"/>
        <v>9.625058138030658E-2</v>
      </c>
      <c r="P142" s="56">
        <f t="shared" si="32"/>
        <v>7.5305341902451334E-2</v>
      </c>
      <c r="Q142" s="56">
        <f t="shared" si="33"/>
        <v>6.4195149553154765E-2</v>
      </c>
      <c r="R142" s="56">
        <f t="shared" si="34"/>
        <v>1</v>
      </c>
    </row>
    <row r="143" spans="3:18" x14ac:dyDescent="0.35">
      <c r="C143" s="57" t="str">
        <f t="shared" ca="1" si="37"/>
        <v>Retail</v>
      </c>
      <c r="D143" s="57">
        <f t="shared" ca="1" si="38"/>
        <v>1</v>
      </c>
      <c r="G143" s="57">
        <v>141</v>
      </c>
      <c r="H143" s="57">
        <v>72</v>
      </c>
      <c r="I143" s="57">
        <v>25</v>
      </c>
      <c r="J143" s="57">
        <v>5572.9236891923683</v>
      </c>
      <c r="K143" s="57">
        <v>4353.1942371161822</v>
      </c>
      <c r="L143" s="57">
        <v>3724.0623594531307</v>
      </c>
      <c r="M143" s="57">
        <v>58008.16945454543</v>
      </c>
      <c r="O143" s="56">
        <f t="shared" si="31"/>
        <v>9.6071359286026961E-2</v>
      </c>
      <c r="P143" s="56">
        <f t="shared" si="32"/>
        <v>7.504450283554108E-2</v>
      </c>
      <c r="Q143" s="56">
        <f t="shared" si="33"/>
        <v>6.4198929124479012E-2</v>
      </c>
      <c r="R143" s="56">
        <f t="shared" si="34"/>
        <v>1</v>
      </c>
    </row>
    <row r="144" spans="3:18" x14ac:dyDescent="0.35">
      <c r="C144" s="57" t="str">
        <f t="shared" ca="1" si="37"/>
        <v>Residential</v>
      </c>
      <c r="D144" s="57">
        <f t="shared" ca="1" si="38"/>
        <v>6</v>
      </c>
      <c r="G144" s="57">
        <v>142</v>
      </c>
      <c r="H144" s="57">
        <v>25</v>
      </c>
      <c r="I144" s="57">
        <v>60</v>
      </c>
      <c r="J144" s="57">
        <v>24162.096601206722</v>
      </c>
      <c r="K144" s="57">
        <v>18911.278359268003</v>
      </c>
      <c r="L144" s="57">
        <v>16138.057657353471</v>
      </c>
      <c r="M144" s="57">
        <v>251381.52509090927</v>
      </c>
      <c r="O144" s="56">
        <f t="shared" si="31"/>
        <v>9.6117232928986232E-2</v>
      </c>
      <c r="P144" s="56">
        <f t="shared" si="32"/>
        <v>7.5229388287102461E-2</v>
      </c>
      <c r="Q144" s="56">
        <f t="shared" si="33"/>
        <v>6.4197468972778823E-2</v>
      </c>
      <c r="R144" s="56">
        <f t="shared" si="34"/>
        <v>1</v>
      </c>
    </row>
    <row r="145" spans="3:18" x14ac:dyDescent="0.35">
      <c r="C145"/>
      <c r="D145"/>
      <c r="G145" s="57">
        <v>143</v>
      </c>
      <c r="H145" s="57">
        <v>46</v>
      </c>
      <c r="I145" s="57">
        <v>12</v>
      </c>
      <c r="J145" s="57">
        <v>4621.8420031080695</v>
      </c>
      <c r="K145" s="57">
        <v>3624.6219283269334</v>
      </c>
      <c r="L145" s="57">
        <v>3093.6154116963326</v>
      </c>
      <c r="M145" s="57">
        <v>48175.66836363636</v>
      </c>
      <c r="O145" s="56">
        <f t="shared" si="31"/>
        <v>9.5937267921677616E-2</v>
      </c>
      <c r="P145" s="56">
        <f t="shared" si="32"/>
        <v>7.5237605443640235E-2</v>
      </c>
      <c r="Q145" s="56">
        <f t="shared" si="33"/>
        <v>6.4215308614824218E-2</v>
      </c>
      <c r="R145" s="56">
        <f t="shared" si="34"/>
        <v>1</v>
      </c>
    </row>
    <row r="146" spans="3:18" x14ac:dyDescent="0.35">
      <c r="C146"/>
      <c r="D146"/>
      <c r="G146" s="57">
        <v>144</v>
      </c>
      <c r="H146" s="57">
        <v>62</v>
      </c>
      <c r="I146" s="57">
        <v>25</v>
      </c>
      <c r="J146" s="57">
        <v>7580.651235540141</v>
      </c>
      <c r="K146" s="57">
        <v>5967.5698905205618</v>
      </c>
      <c r="L146" s="57">
        <v>5087.3447127454456</v>
      </c>
      <c r="M146" s="57">
        <v>79204.729454545362</v>
      </c>
      <c r="O146" s="56">
        <f t="shared" si="31"/>
        <v>9.5709578048500055E-2</v>
      </c>
      <c r="P146" s="56">
        <f t="shared" si="32"/>
        <v>7.5343605509634093E-2</v>
      </c>
      <c r="Q146" s="56">
        <f t="shared" si="33"/>
        <v>6.4230314878671618E-2</v>
      </c>
      <c r="R146" s="56">
        <f t="shared" si="34"/>
        <v>1</v>
      </c>
    </row>
    <row r="147" spans="3:18" x14ac:dyDescent="0.35">
      <c r="C147"/>
      <c r="D147"/>
      <c r="G147" s="57">
        <v>145</v>
      </c>
      <c r="H147" s="57">
        <v>52</v>
      </c>
      <c r="I147" s="57">
        <v>11</v>
      </c>
      <c r="J147" s="57">
        <v>2811.4184375631526</v>
      </c>
      <c r="K147" s="57">
        <v>2190.6530630488692</v>
      </c>
      <c r="L147" s="57">
        <v>1880.7348774643178</v>
      </c>
      <c r="M147" s="57">
        <v>29281.450181818207</v>
      </c>
      <c r="O147" s="56">
        <f t="shared" si="31"/>
        <v>9.6013633891290417E-2</v>
      </c>
      <c r="P147" s="56">
        <f t="shared" si="32"/>
        <v>7.4813680656059714E-2</v>
      </c>
      <c r="Q147" s="56">
        <f t="shared" si="33"/>
        <v>6.4229567380925917E-2</v>
      </c>
      <c r="R147" s="56">
        <f t="shared" si="34"/>
        <v>1</v>
      </c>
    </row>
    <row r="148" spans="3:18" x14ac:dyDescent="0.35">
      <c r="C148"/>
      <c r="D148"/>
      <c r="G148" s="57">
        <v>146</v>
      </c>
      <c r="H148" s="57">
        <v>19</v>
      </c>
      <c r="I148" s="57">
        <v>41</v>
      </c>
      <c r="J148" s="57">
        <v>11016.00907303241</v>
      </c>
      <c r="K148" s="57">
        <v>8608.87410128175</v>
      </c>
      <c r="L148" s="57">
        <v>7336.282973824591</v>
      </c>
      <c r="M148" s="57">
        <v>114274.56727272719</v>
      </c>
      <c r="O148" s="56">
        <f t="shared" si="31"/>
        <v>9.6399481843949142E-2</v>
      </c>
      <c r="P148" s="56">
        <f t="shared" si="32"/>
        <v>7.5334996287807834E-2</v>
      </c>
      <c r="Q148" s="56">
        <f t="shared" si="33"/>
        <v>6.4198737732393679E-2</v>
      </c>
      <c r="R148" s="56">
        <f t="shared" si="34"/>
        <v>1</v>
      </c>
    </row>
    <row r="149" spans="3:18" x14ac:dyDescent="0.35">
      <c r="C149"/>
      <c r="D149"/>
      <c r="G149" s="57">
        <v>147</v>
      </c>
      <c r="H149" s="57">
        <v>25</v>
      </c>
      <c r="I149" s="57">
        <v>51</v>
      </c>
      <c r="J149" s="57">
        <v>27820.828423755691</v>
      </c>
      <c r="K149" s="57">
        <v>21842.675572860426</v>
      </c>
      <c r="L149" s="57">
        <v>18595.881970110433</v>
      </c>
      <c r="M149" s="57">
        <v>289760.56218181824</v>
      </c>
      <c r="O149" s="56">
        <f t="shared" si="31"/>
        <v>9.6013164159651054E-2</v>
      </c>
      <c r="P149" s="56">
        <f t="shared" si="32"/>
        <v>7.5381809754892171E-2</v>
      </c>
      <c r="Q149" s="56">
        <f t="shared" si="33"/>
        <v>6.4176718287984047E-2</v>
      </c>
      <c r="R149" s="56">
        <f t="shared" si="34"/>
        <v>1</v>
      </c>
    </row>
    <row r="150" spans="3:18" x14ac:dyDescent="0.35">
      <c r="C150"/>
      <c r="D150"/>
      <c r="G150" s="57">
        <v>148</v>
      </c>
      <c r="H150" s="57">
        <v>59</v>
      </c>
      <c r="I150" s="57">
        <v>11</v>
      </c>
      <c r="J150" s="57">
        <v>715.92719813033466</v>
      </c>
      <c r="K150" s="57">
        <v>543.93611350381013</v>
      </c>
      <c r="L150" s="57">
        <v>477.55759654333912</v>
      </c>
      <c r="M150" s="57">
        <v>7390.0167272727322</v>
      </c>
      <c r="O150" s="56">
        <f t="shared" si="31"/>
        <v>9.6877615376460169E-2</v>
      </c>
      <c r="P150" s="56">
        <f t="shared" si="32"/>
        <v>7.3604178931885644E-2</v>
      </c>
      <c r="Q150" s="56">
        <f t="shared" si="33"/>
        <v>6.4621991284663921E-2</v>
      </c>
      <c r="R150" s="56">
        <f t="shared" si="34"/>
        <v>1</v>
      </c>
    </row>
    <row r="151" spans="3:18" x14ac:dyDescent="0.35">
      <c r="C151"/>
      <c r="D151"/>
      <c r="G151" s="57">
        <v>149</v>
      </c>
      <c r="H151" s="57">
        <v>39</v>
      </c>
      <c r="I151" s="57">
        <v>14</v>
      </c>
      <c r="J151" s="57">
        <v>4654.1459756142885</v>
      </c>
      <c r="K151" s="57">
        <v>3643.2304309200881</v>
      </c>
      <c r="L151" s="57">
        <v>3110.867259580999</v>
      </c>
      <c r="M151" s="57">
        <v>48466.797818181811</v>
      </c>
      <c r="O151" s="56">
        <f t="shared" si="31"/>
        <v>9.6027511309367639E-2</v>
      </c>
      <c r="P151" s="56">
        <f t="shared" si="32"/>
        <v>7.5169612908764699E-2</v>
      </c>
      <c r="Q151" s="56">
        <f t="shared" si="33"/>
        <v>6.4185533181934082E-2</v>
      </c>
      <c r="R151" s="56">
        <f t="shared" si="34"/>
        <v>1</v>
      </c>
    </row>
    <row r="152" spans="3:18" x14ac:dyDescent="0.35">
      <c r="C152"/>
      <c r="D152"/>
      <c r="G152" s="57">
        <v>150</v>
      </c>
      <c r="H152" s="57">
        <v>75</v>
      </c>
      <c r="I152" s="57">
        <v>88</v>
      </c>
      <c r="J152" s="57">
        <v>34592.081068399108</v>
      </c>
      <c r="K152" s="57">
        <v>27216.387524782644</v>
      </c>
      <c r="L152" s="57">
        <v>23205.266406356426</v>
      </c>
      <c r="M152" s="57">
        <v>361521.88727272698</v>
      </c>
      <c r="O152" s="56">
        <f t="shared" si="31"/>
        <v>9.5684610769647072E-2</v>
      </c>
      <c r="P152" s="56">
        <f t="shared" si="32"/>
        <v>7.528282099349351E-2</v>
      </c>
      <c r="Q152" s="56">
        <f t="shared" si="33"/>
        <v>6.4187722025390692E-2</v>
      </c>
      <c r="R152" s="56">
        <f t="shared" si="34"/>
        <v>1</v>
      </c>
    </row>
    <row r="153" spans="3:18" x14ac:dyDescent="0.35">
      <c r="C153"/>
      <c r="D153"/>
      <c r="G153" s="57">
        <v>151</v>
      </c>
      <c r="H153" s="57">
        <v>26</v>
      </c>
      <c r="I153" s="57">
        <v>93</v>
      </c>
      <c r="J153" s="57">
        <v>28071.22256385216</v>
      </c>
      <c r="K153" s="57">
        <v>21928.732572155139</v>
      </c>
      <c r="L153" s="57">
        <v>18715.061630998232</v>
      </c>
      <c r="M153" s="57">
        <v>291488.98690909118</v>
      </c>
      <c r="O153" s="56">
        <f t="shared" si="31"/>
        <v>9.6302858168040975E-2</v>
      </c>
      <c r="P153" s="56">
        <f t="shared" si="32"/>
        <v>7.5230055188994893E-2</v>
      </c>
      <c r="Q153" s="56">
        <f t="shared" si="33"/>
        <v>6.4205038514319704E-2</v>
      </c>
      <c r="R153" s="56">
        <f t="shared" si="34"/>
        <v>1</v>
      </c>
    </row>
    <row r="154" spans="3:18" x14ac:dyDescent="0.35">
      <c r="C154"/>
      <c r="D154"/>
      <c r="G154" s="57">
        <v>152</v>
      </c>
      <c r="H154" s="57">
        <v>62</v>
      </c>
      <c r="I154" s="57">
        <v>83</v>
      </c>
      <c r="J154" s="57">
        <v>41901.06884055055</v>
      </c>
      <c r="K154" s="57">
        <v>32927.583363170837</v>
      </c>
      <c r="L154" s="57">
        <v>28036.514462600517</v>
      </c>
      <c r="M154" s="57">
        <v>436866.85745454562</v>
      </c>
      <c r="O154" s="56">
        <f t="shared" si="31"/>
        <v>9.5912674824297467E-2</v>
      </c>
      <c r="P154" s="56">
        <f t="shared" si="32"/>
        <v>7.5372124942201246E-2</v>
      </c>
      <c r="Q154" s="56">
        <f t="shared" si="33"/>
        <v>6.4176336529528588E-2</v>
      </c>
      <c r="R154" s="56">
        <f t="shared" si="34"/>
        <v>1</v>
      </c>
    </row>
    <row r="155" spans="3:18" x14ac:dyDescent="0.35">
      <c r="C155"/>
      <c r="D155"/>
      <c r="G155" s="57">
        <v>153</v>
      </c>
      <c r="H155" s="57">
        <v>56</v>
      </c>
      <c r="I155" s="57">
        <v>41</v>
      </c>
      <c r="J155" s="57">
        <v>17868.076771664793</v>
      </c>
      <c r="K155" s="57">
        <v>14031.192502429009</v>
      </c>
      <c r="L155" s="57">
        <v>11957.577710226873</v>
      </c>
      <c r="M155" s="57">
        <v>186249.44290909098</v>
      </c>
      <c r="O155" s="56">
        <f t="shared" si="31"/>
        <v>9.5936269620877548E-2</v>
      </c>
      <c r="P155" s="56">
        <f t="shared" si="32"/>
        <v>7.533548709339058E-2</v>
      </c>
      <c r="Q155" s="56">
        <f t="shared" si="33"/>
        <v>6.4201951551948577E-2</v>
      </c>
      <c r="R155" s="56">
        <f t="shared" si="34"/>
        <v>1</v>
      </c>
    </row>
    <row r="156" spans="3:18" x14ac:dyDescent="0.35">
      <c r="C156"/>
      <c r="D156"/>
      <c r="G156" s="57">
        <v>154</v>
      </c>
      <c r="H156" s="57">
        <v>34</v>
      </c>
      <c r="I156" s="57">
        <v>86</v>
      </c>
      <c r="J156" s="57">
        <v>45335.739189343469</v>
      </c>
      <c r="K156" s="57">
        <v>35581.654536046888</v>
      </c>
      <c r="L156" s="57">
        <v>30307.011973882676</v>
      </c>
      <c r="M156" s="57">
        <v>472267.8654545453</v>
      </c>
      <c r="O156" s="56">
        <f t="shared" si="31"/>
        <v>9.5995816157656677E-2</v>
      </c>
      <c r="P156" s="56">
        <f t="shared" si="32"/>
        <v>7.5342103790611473E-2</v>
      </c>
      <c r="Q156" s="56">
        <f t="shared" si="33"/>
        <v>6.4173352012237755E-2</v>
      </c>
      <c r="R156" s="56">
        <f t="shared" si="34"/>
        <v>1</v>
      </c>
    </row>
    <row r="157" spans="3:18" x14ac:dyDescent="0.35">
      <c r="C157"/>
      <c r="D157"/>
      <c r="G157" s="57">
        <v>155</v>
      </c>
      <c r="H157" s="57">
        <v>53</v>
      </c>
      <c r="I157" s="57">
        <v>54</v>
      </c>
      <c r="J157" s="57">
        <v>18197.064057881329</v>
      </c>
      <c r="K157" s="57">
        <v>14251.687041976813</v>
      </c>
      <c r="L157" s="57">
        <v>12163.874258035432</v>
      </c>
      <c r="M157" s="57">
        <v>189461.87709090891</v>
      </c>
      <c r="O157" s="56">
        <f t="shared" si="31"/>
        <v>9.6046045448762704E-2</v>
      </c>
      <c r="P157" s="56">
        <f t="shared" si="32"/>
        <v>7.522192464681679E-2</v>
      </c>
      <c r="Q157" s="56">
        <f t="shared" si="33"/>
        <v>6.4202226035155754E-2</v>
      </c>
      <c r="R157" s="56">
        <f t="shared" si="34"/>
        <v>1</v>
      </c>
    </row>
    <row r="158" spans="3:18" x14ac:dyDescent="0.35">
      <c r="C158"/>
      <c r="D158"/>
      <c r="G158" s="57">
        <v>156</v>
      </c>
      <c r="H158" s="57">
        <v>22</v>
      </c>
      <c r="I158" s="57">
        <v>29</v>
      </c>
      <c r="J158" s="57">
        <v>7937.9581393084836</v>
      </c>
      <c r="K158" s="57">
        <v>6217.5405041544127</v>
      </c>
      <c r="L158" s="57">
        <v>5322.3070376112055</v>
      </c>
      <c r="M158" s="57">
        <v>82917.672727272715</v>
      </c>
      <c r="O158" s="56">
        <f t="shared" si="31"/>
        <v>9.5733006947957722E-2</v>
      </c>
      <c r="P158" s="56">
        <f t="shared" si="32"/>
        <v>7.4984503298889407E-2</v>
      </c>
      <c r="Q158" s="56">
        <f t="shared" si="33"/>
        <v>6.4187848772806047E-2</v>
      </c>
      <c r="R158" s="56">
        <f t="shared" si="34"/>
        <v>1</v>
      </c>
    </row>
    <row r="159" spans="3:18" x14ac:dyDescent="0.35">
      <c r="C159"/>
      <c r="D159"/>
      <c r="G159" s="57">
        <v>157</v>
      </c>
      <c r="H159" s="57">
        <v>54</v>
      </c>
      <c r="I159" s="57">
        <v>20</v>
      </c>
      <c r="J159" s="57">
        <v>3903.869169529758</v>
      </c>
      <c r="K159" s="57">
        <v>3066.3700404726465</v>
      </c>
      <c r="L159" s="57">
        <v>2612.8725720379998</v>
      </c>
      <c r="M159" s="57">
        <v>40614.644363636333</v>
      </c>
      <c r="O159" s="56">
        <f t="shared" si="31"/>
        <v>9.6119742784822326E-2</v>
      </c>
      <c r="P159" s="56">
        <f t="shared" si="32"/>
        <v>7.5499123247723704E-2</v>
      </c>
      <c r="Q159" s="56">
        <f t="shared" si="33"/>
        <v>6.4333262373150138E-2</v>
      </c>
      <c r="R159" s="56">
        <f t="shared" si="34"/>
        <v>1</v>
      </c>
    </row>
    <row r="160" spans="3:18" x14ac:dyDescent="0.35">
      <c r="C160"/>
      <c r="D160"/>
      <c r="G160" s="57">
        <v>158</v>
      </c>
      <c r="H160" s="57">
        <v>34</v>
      </c>
      <c r="I160" s="57">
        <v>72</v>
      </c>
      <c r="J160" s="57">
        <v>25282.627981860325</v>
      </c>
      <c r="K160" s="57">
        <v>19758.774061373486</v>
      </c>
      <c r="L160" s="57">
        <v>16878.065835251131</v>
      </c>
      <c r="M160" s="57">
        <v>262961.63709090906</v>
      </c>
      <c r="O160" s="56">
        <f t="shared" si="31"/>
        <v>9.6145689772686546E-2</v>
      </c>
      <c r="P160" s="56">
        <f t="shared" si="32"/>
        <v>7.5139378808105894E-2</v>
      </c>
      <c r="Q160" s="56">
        <f t="shared" si="33"/>
        <v>6.4184517642838432E-2</v>
      </c>
      <c r="R160" s="56">
        <f t="shared" si="34"/>
        <v>1</v>
      </c>
    </row>
    <row r="161" spans="3:18" x14ac:dyDescent="0.35">
      <c r="C161"/>
      <c r="D161"/>
      <c r="G161" s="57">
        <v>159</v>
      </c>
      <c r="H161" s="57">
        <v>20</v>
      </c>
      <c r="I161" s="57">
        <v>11</v>
      </c>
      <c r="J161" s="57">
        <v>8492.6694033725307</v>
      </c>
      <c r="K161" s="57">
        <v>6679.2150570706981</v>
      </c>
      <c r="L161" s="57">
        <v>5679.1710182499537</v>
      </c>
      <c r="M161" s="57">
        <v>88549.234181818261</v>
      </c>
      <c r="O161" s="56">
        <f t="shared" si="31"/>
        <v>9.5909010189004246E-2</v>
      </c>
      <c r="P161" s="56">
        <f t="shared" si="32"/>
        <v>7.5429393814476775E-2</v>
      </c>
      <c r="Q161" s="56">
        <f t="shared" si="33"/>
        <v>6.4135744038044465E-2</v>
      </c>
      <c r="R161" s="56">
        <f t="shared" si="34"/>
        <v>1</v>
      </c>
    </row>
    <row r="162" spans="3:18" x14ac:dyDescent="0.35">
      <c r="C162"/>
      <c r="D162"/>
      <c r="G162" s="57">
        <v>160</v>
      </c>
      <c r="H162" s="57">
        <v>41</v>
      </c>
      <c r="I162" s="57">
        <v>90</v>
      </c>
      <c r="J162" s="57">
        <v>35036.226099085288</v>
      </c>
      <c r="K162" s="57">
        <v>27483.477255531881</v>
      </c>
      <c r="L162" s="57">
        <v>23427.449429099834</v>
      </c>
      <c r="M162" s="57">
        <v>364754.34181818197</v>
      </c>
      <c r="O162" s="56">
        <f t="shared" si="31"/>
        <v>9.6054308564062801E-2</v>
      </c>
      <c r="P162" s="56">
        <f t="shared" si="32"/>
        <v>7.5347909824830792E-2</v>
      </c>
      <c r="Q162" s="56">
        <f t="shared" si="33"/>
        <v>6.4228020733959196E-2</v>
      </c>
      <c r="R162" s="56">
        <f t="shared" si="34"/>
        <v>1</v>
      </c>
    </row>
    <row r="163" spans="3:18" x14ac:dyDescent="0.35">
      <c r="C163"/>
      <c r="D163"/>
      <c r="G163" s="57">
        <v>161</v>
      </c>
      <c r="H163" s="57">
        <v>19</v>
      </c>
      <c r="I163" s="57">
        <v>88</v>
      </c>
      <c r="J163" s="57">
        <v>36034.67886129101</v>
      </c>
      <c r="K163" s="57">
        <v>28177.400574586722</v>
      </c>
      <c r="L163" s="57">
        <v>24038.703522259482</v>
      </c>
      <c r="M163" s="57">
        <v>374540.96290909062</v>
      </c>
      <c r="O163" s="56">
        <f t="shared" si="31"/>
        <v>9.6210247822846082E-2</v>
      </c>
      <c r="P163" s="56">
        <f t="shared" si="32"/>
        <v>7.5231826061775781E-2</v>
      </c>
      <c r="Q163" s="56">
        <f t="shared" si="33"/>
        <v>6.4181774232513547E-2</v>
      </c>
      <c r="R163" s="56">
        <f t="shared" si="34"/>
        <v>1</v>
      </c>
    </row>
    <row r="164" spans="3:18" x14ac:dyDescent="0.35">
      <c r="C164"/>
      <c r="D164"/>
      <c r="G164" s="57">
        <v>162</v>
      </c>
      <c r="H164" s="57">
        <v>39</v>
      </c>
      <c r="I164" s="57">
        <v>27</v>
      </c>
      <c r="J164" s="57">
        <v>6875.3742724186432</v>
      </c>
      <c r="K164" s="57">
        <v>5382.7128330746946</v>
      </c>
      <c r="L164" s="57">
        <v>4593.528010284982</v>
      </c>
      <c r="M164" s="57">
        <v>71531.925090909092</v>
      </c>
      <c r="O164" s="56">
        <f t="shared" si="31"/>
        <v>9.6116164407441987E-2</v>
      </c>
      <c r="P164" s="56">
        <f t="shared" si="32"/>
        <v>7.5249097885089308E-2</v>
      </c>
      <c r="Q164" s="56">
        <f t="shared" si="33"/>
        <v>6.4216474035154528E-2</v>
      </c>
      <c r="R164" s="56">
        <f t="shared" si="34"/>
        <v>1</v>
      </c>
    </row>
    <row r="165" spans="3:18" x14ac:dyDescent="0.35">
      <c r="C165"/>
      <c r="D165"/>
      <c r="G165" s="57">
        <v>163</v>
      </c>
      <c r="H165" s="57">
        <v>26</v>
      </c>
      <c r="I165" s="57">
        <v>11</v>
      </c>
      <c r="J165" s="57">
        <v>1000.4979552772326</v>
      </c>
      <c r="K165" s="57">
        <v>769.71495696892384</v>
      </c>
      <c r="L165" s="57">
        <v>664.30522014944995</v>
      </c>
      <c r="M165" s="57">
        <v>10305.482181818179</v>
      </c>
      <c r="O165" s="56">
        <f t="shared" si="31"/>
        <v>9.7084050763039248E-2</v>
      </c>
      <c r="P165" s="56">
        <f t="shared" si="32"/>
        <v>7.4689853748611729E-2</v>
      </c>
      <c r="Q165" s="56">
        <f t="shared" si="33"/>
        <v>6.4461342849291864E-2</v>
      </c>
      <c r="R165" s="56">
        <f t="shared" si="34"/>
        <v>1</v>
      </c>
    </row>
    <row r="166" spans="3:18" x14ac:dyDescent="0.35">
      <c r="C166"/>
      <c r="D166"/>
      <c r="G166" s="57">
        <v>164</v>
      </c>
      <c r="H166" s="57">
        <v>38</v>
      </c>
      <c r="I166" s="57">
        <v>35</v>
      </c>
      <c r="J166" s="57">
        <v>11781.581203578573</v>
      </c>
      <c r="K166" s="57">
        <v>9244.4228753884036</v>
      </c>
      <c r="L166" s="57">
        <v>7905.1572106565991</v>
      </c>
      <c r="M166" s="57">
        <v>123112.72363636356</v>
      </c>
      <c r="O166" s="56">
        <f t="shared" si="31"/>
        <v>9.5697510830624416E-2</v>
      </c>
      <c r="P166" s="56">
        <f t="shared" si="32"/>
        <v>7.5089093981005037E-2</v>
      </c>
      <c r="Q166" s="56">
        <f t="shared" si="33"/>
        <v>6.4210724750156281E-2</v>
      </c>
      <c r="R166" s="56">
        <f t="shared" si="34"/>
        <v>1</v>
      </c>
    </row>
    <row r="167" spans="3:18" x14ac:dyDescent="0.35">
      <c r="C167"/>
      <c r="D167"/>
      <c r="G167" s="57">
        <v>165</v>
      </c>
      <c r="H167" s="57">
        <v>71</v>
      </c>
      <c r="I167" s="57">
        <v>81</v>
      </c>
      <c r="J167" s="57">
        <v>30192.006551897688</v>
      </c>
      <c r="K167" s="57">
        <v>23678.554097968579</v>
      </c>
      <c r="L167" s="57">
        <v>20193.186193886126</v>
      </c>
      <c r="M167" s="57">
        <v>314583.31054545467</v>
      </c>
      <c r="O167" s="56">
        <f t="shared" ref="O167:O230" si="39">J167/$M167</f>
        <v>9.5974597315883967E-2</v>
      </c>
      <c r="P167" s="56">
        <f t="shared" ref="P167:P230" si="40">K167/$M167</f>
        <v>7.5269581392962123E-2</v>
      </c>
      <c r="Q167" s="56">
        <f t="shared" ref="Q167:Q230" si="41">L167/$M167</f>
        <v>6.4190265398610127E-2</v>
      </c>
      <c r="R167" s="56">
        <f t="shared" ref="R167:R230" si="42">M167/$M167</f>
        <v>1</v>
      </c>
    </row>
    <row r="168" spans="3:18" x14ac:dyDescent="0.35">
      <c r="C168"/>
      <c r="D168"/>
      <c r="G168" s="57">
        <v>166</v>
      </c>
      <c r="H168" s="57">
        <v>39</v>
      </c>
      <c r="I168" s="57">
        <v>69</v>
      </c>
      <c r="J168" s="57">
        <v>20083.139544327896</v>
      </c>
      <c r="K168" s="57">
        <v>15678.531308308988</v>
      </c>
      <c r="L168" s="57">
        <v>13406.482160254342</v>
      </c>
      <c r="M168" s="57">
        <v>208798.2116363637</v>
      </c>
      <c r="O168" s="56">
        <f t="shared" si="39"/>
        <v>9.6184442323213243E-2</v>
      </c>
      <c r="P168" s="56">
        <f t="shared" si="40"/>
        <v>7.5089394614232696E-2</v>
      </c>
      <c r="Q168" s="56">
        <f t="shared" si="41"/>
        <v>6.4207839977109785E-2</v>
      </c>
      <c r="R168" s="56">
        <f t="shared" si="42"/>
        <v>1</v>
      </c>
    </row>
    <row r="169" spans="3:18" x14ac:dyDescent="0.35">
      <c r="C169"/>
      <c r="D169"/>
      <c r="G169" s="57">
        <v>167</v>
      </c>
      <c r="H169" s="57">
        <v>59</v>
      </c>
      <c r="I169" s="57">
        <v>38</v>
      </c>
      <c r="J169" s="57">
        <v>9023.8405316015869</v>
      </c>
      <c r="K169" s="57">
        <v>7060.8550384859982</v>
      </c>
      <c r="L169" s="57">
        <v>6033.3570109001676</v>
      </c>
      <c r="M169" s="57">
        <v>93906.349818181872</v>
      </c>
      <c r="O169" s="56">
        <f t="shared" si="39"/>
        <v>9.6094039956544211E-2</v>
      </c>
      <c r="P169" s="56">
        <f t="shared" si="40"/>
        <v>7.5190389703752455E-2</v>
      </c>
      <c r="Q169" s="56">
        <f t="shared" si="41"/>
        <v>6.4248658611283885E-2</v>
      </c>
      <c r="R169" s="56">
        <f t="shared" si="42"/>
        <v>1</v>
      </c>
    </row>
    <row r="170" spans="3:18" x14ac:dyDescent="0.35">
      <c r="C170"/>
      <c r="D170"/>
      <c r="G170" s="57">
        <v>168</v>
      </c>
      <c r="H170" s="57">
        <v>65</v>
      </c>
      <c r="I170" s="57">
        <v>26</v>
      </c>
      <c r="J170" s="57">
        <v>7922.2004077149386</v>
      </c>
      <c r="K170" s="57">
        <v>6216.1387662306761</v>
      </c>
      <c r="L170" s="57">
        <v>5301.825939714874</v>
      </c>
      <c r="M170" s="57">
        <v>82539.788363636413</v>
      </c>
      <c r="O170" s="56">
        <f t="shared" si="39"/>
        <v>9.5980381883376986E-2</v>
      </c>
      <c r="P170" s="56">
        <f t="shared" si="40"/>
        <v>7.5310815419648541E-2</v>
      </c>
      <c r="Q170" s="56">
        <f t="shared" si="41"/>
        <v>6.4233578069732941E-2</v>
      </c>
      <c r="R170" s="56">
        <f t="shared" si="42"/>
        <v>1</v>
      </c>
    </row>
    <row r="171" spans="3:18" x14ac:dyDescent="0.35">
      <c r="C171"/>
      <c r="D171"/>
      <c r="G171" s="57">
        <v>169</v>
      </c>
      <c r="H171" s="57">
        <v>41</v>
      </c>
      <c r="I171" s="57">
        <v>66</v>
      </c>
      <c r="J171" s="57">
        <v>33739.007905961575</v>
      </c>
      <c r="K171" s="57">
        <v>26540.492833403969</v>
      </c>
      <c r="L171" s="57">
        <v>22625.800161641124</v>
      </c>
      <c r="M171" s="57">
        <v>352592.80509090913</v>
      </c>
      <c r="O171" s="56">
        <f t="shared" si="39"/>
        <v>9.5688305089670314E-2</v>
      </c>
      <c r="P171" s="56">
        <f t="shared" si="40"/>
        <v>7.5272360780478845E-2</v>
      </c>
      <c r="Q171" s="56">
        <f t="shared" si="41"/>
        <v>6.416977270936515E-2</v>
      </c>
      <c r="R171" s="56">
        <f t="shared" si="42"/>
        <v>1</v>
      </c>
    </row>
    <row r="172" spans="3:18" x14ac:dyDescent="0.35">
      <c r="C172"/>
      <c r="D172"/>
      <c r="G172" s="57">
        <v>170</v>
      </c>
      <c r="H172" s="57">
        <v>39</v>
      </c>
      <c r="I172" s="57">
        <v>87</v>
      </c>
      <c r="J172" s="57">
        <v>33529.571563022437</v>
      </c>
      <c r="K172" s="57">
        <v>26281.109818536443</v>
      </c>
      <c r="L172" s="57">
        <v>22402.623926604261</v>
      </c>
      <c r="M172" s="57">
        <v>349005.82327272737</v>
      </c>
      <c r="O172" s="56">
        <f t="shared" si="39"/>
        <v>9.607166794125685E-2</v>
      </c>
      <c r="P172" s="56">
        <f t="shared" si="40"/>
        <v>7.5302783122903116E-2</v>
      </c>
      <c r="Q172" s="56">
        <f t="shared" si="41"/>
        <v>6.4189828457670003E-2</v>
      </c>
      <c r="R172" s="56">
        <f t="shared" si="42"/>
        <v>1</v>
      </c>
    </row>
    <row r="173" spans="3:18" x14ac:dyDescent="0.35">
      <c r="C173"/>
      <c r="D173"/>
      <c r="G173" s="57">
        <v>171</v>
      </c>
      <c r="H173" s="57">
        <v>41</v>
      </c>
      <c r="I173" s="57">
        <v>57</v>
      </c>
      <c r="J173" s="57">
        <v>16750.717602665842</v>
      </c>
      <c r="K173" s="57">
        <v>13081.559880790261</v>
      </c>
      <c r="L173" s="57">
        <v>11192.452878354865</v>
      </c>
      <c r="M173" s="57">
        <v>174250.57163636357</v>
      </c>
      <c r="O173" s="56">
        <f t="shared" si="39"/>
        <v>9.6130058256693893E-2</v>
      </c>
      <c r="P173" s="56">
        <f t="shared" si="40"/>
        <v>7.5073268098595602E-2</v>
      </c>
      <c r="Q173" s="56">
        <f t="shared" si="41"/>
        <v>6.4231943535381558E-2</v>
      </c>
      <c r="R173" s="56">
        <f t="shared" si="42"/>
        <v>1</v>
      </c>
    </row>
    <row r="174" spans="3:18" x14ac:dyDescent="0.35">
      <c r="C174"/>
      <c r="D174"/>
      <c r="G174" s="57">
        <v>172</v>
      </c>
      <c r="H174" s="57">
        <v>75</v>
      </c>
      <c r="I174" s="57">
        <v>19</v>
      </c>
      <c r="J174" s="57">
        <v>5048.0391099873714</v>
      </c>
      <c r="K174" s="57">
        <v>3954.4079092472475</v>
      </c>
      <c r="L174" s="57">
        <v>3381.405755288466</v>
      </c>
      <c r="M174" s="57">
        <v>52595.997818181851</v>
      </c>
      <c r="O174" s="56">
        <f t="shared" si="39"/>
        <v>9.5977627944959731E-2</v>
      </c>
      <c r="P174" s="56">
        <f t="shared" si="40"/>
        <v>7.5184578167281246E-2</v>
      </c>
      <c r="Q174" s="56">
        <f t="shared" si="41"/>
        <v>6.4290172171988944E-2</v>
      </c>
      <c r="R174" s="56">
        <f t="shared" si="42"/>
        <v>1</v>
      </c>
    </row>
    <row r="175" spans="3:18" x14ac:dyDescent="0.35">
      <c r="C175"/>
      <c r="D175"/>
      <c r="G175" s="57">
        <v>173</v>
      </c>
      <c r="H175" s="57">
        <v>25</v>
      </c>
      <c r="I175" s="57">
        <v>78</v>
      </c>
      <c r="J175" s="57">
        <v>29540.383257317837</v>
      </c>
      <c r="K175" s="57">
        <v>23137.377796074048</v>
      </c>
      <c r="L175" s="57">
        <v>19727.475255445363</v>
      </c>
      <c r="M175" s="57">
        <v>307246.68145454512</v>
      </c>
      <c r="O175" s="56">
        <f t="shared" si="39"/>
        <v>9.6145491685930937E-2</v>
      </c>
      <c r="P175" s="56">
        <f t="shared" si="40"/>
        <v>7.5305541744303761E-2</v>
      </c>
      <c r="Q175" s="56">
        <f t="shared" si="41"/>
        <v>6.4207285045530749E-2</v>
      </c>
      <c r="R175" s="56">
        <f t="shared" si="42"/>
        <v>1</v>
      </c>
    </row>
    <row r="176" spans="3:18" x14ac:dyDescent="0.35">
      <c r="C176"/>
      <c r="D176"/>
      <c r="G176" s="57">
        <v>174</v>
      </c>
      <c r="H176" s="57">
        <v>74</v>
      </c>
      <c r="I176" s="57">
        <v>78</v>
      </c>
      <c r="J176" s="57">
        <v>35616.084757059383</v>
      </c>
      <c r="K176" s="57">
        <v>27940.423696974562</v>
      </c>
      <c r="L176" s="57">
        <v>23840.282664683247</v>
      </c>
      <c r="M176" s="57">
        <v>371348.54909090872</v>
      </c>
      <c r="O176" s="56">
        <f t="shared" si="39"/>
        <v>9.5910122294136979E-2</v>
      </c>
      <c r="P176" s="56">
        <f t="shared" si="40"/>
        <v>7.5240427801252965E-2</v>
      </c>
      <c r="Q176" s="56">
        <f t="shared" si="41"/>
        <v>6.4199207787525192E-2</v>
      </c>
      <c r="R176" s="56">
        <f t="shared" si="42"/>
        <v>1</v>
      </c>
    </row>
    <row r="177" spans="3:18" x14ac:dyDescent="0.35">
      <c r="C177"/>
      <c r="D177"/>
      <c r="G177" s="57">
        <v>175</v>
      </c>
      <c r="H177" s="57">
        <v>59</v>
      </c>
      <c r="I177" s="57">
        <v>91</v>
      </c>
      <c r="J177" s="57">
        <v>32992.627663313251</v>
      </c>
      <c r="K177" s="57">
        <v>25839.730716535356</v>
      </c>
      <c r="L177" s="57">
        <v>22056.608655192162</v>
      </c>
      <c r="M177" s="57">
        <v>343646.20509090903</v>
      </c>
      <c r="O177" s="56">
        <f t="shared" si="39"/>
        <v>9.600754256717399E-2</v>
      </c>
      <c r="P177" s="56">
        <f t="shared" si="40"/>
        <v>7.5192830107638317E-2</v>
      </c>
      <c r="Q177" s="56">
        <f t="shared" si="41"/>
        <v>6.4184060025796741E-2</v>
      </c>
      <c r="R177" s="56">
        <f t="shared" si="42"/>
        <v>1</v>
      </c>
    </row>
    <row r="178" spans="3:18" x14ac:dyDescent="0.35">
      <c r="C178"/>
      <c r="D178"/>
      <c r="G178" s="57">
        <v>176</v>
      </c>
      <c r="H178" s="57">
        <v>73</v>
      </c>
      <c r="I178" s="57">
        <v>26</v>
      </c>
      <c r="J178" s="57">
        <v>9227.6632958984737</v>
      </c>
      <c r="K178" s="57">
        <v>7235.2744036968388</v>
      </c>
      <c r="L178" s="57">
        <v>6192.8839635037248</v>
      </c>
      <c r="M178" s="57">
        <v>96418.071272727262</v>
      </c>
      <c r="O178" s="56">
        <f t="shared" si="39"/>
        <v>9.5704707365460467E-2</v>
      </c>
      <c r="P178" s="56">
        <f t="shared" si="40"/>
        <v>7.5040646511494807E-2</v>
      </c>
      <c r="Q178" s="56">
        <f t="shared" si="41"/>
        <v>6.4229494344339153E-2</v>
      </c>
      <c r="R178" s="56">
        <f t="shared" si="42"/>
        <v>1</v>
      </c>
    </row>
    <row r="179" spans="3:18" x14ac:dyDescent="0.35">
      <c r="C179"/>
      <c r="D179"/>
      <c r="G179" s="57">
        <v>177</v>
      </c>
      <c r="H179" s="57">
        <v>36</v>
      </c>
      <c r="I179" s="57">
        <v>52</v>
      </c>
      <c r="J179" s="57">
        <v>17296.675182422572</v>
      </c>
      <c r="K179" s="57">
        <v>13534.997963528474</v>
      </c>
      <c r="L179" s="57">
        <v>11559.757211029775</v>
      </c>
      <c r="M179" s="57">
        <v>179981.40072727267</v>
      </c>
      <c r="O179" s="56">
        <f t="shared" si="39"/>
        <v>9.6102570112966107E-2</v>
      </c>
      <c r="P179" s="56">
        <f t="shared" si="40"/>
        <v>7.5202203721251012E-2</v>
      </c>
      <c r="Q179" s="56">
        <f t="shared" si="41"/>
        <v>6.4227509977802494E-2</v>
      </c>
      <c r="R179" s="56">
        <f t="shared" si="42"/>
        <v>1</v>
      </c>
    </row>
    <row r="180" spans="3:18" x14ac:dyDescent="0.35">
      <c r="C180"/>
      <c r="D180"/>
      <c r="G180" s="57">
        <v>178</v>
      </c>
      <c r="H180" s="57">
        <v>61</v>
      </c>
      <c r="I180" s="57">
        <v>28</v>
      </c>
      <c r="J180" s="57">
        <v>5485.0810883107861</v>
      </c>
      <c r="K180" s="57">
        <v>4268.6961574645902</v>
      </c>
      <c r="L180" s="57">
        <v>3666.4854584639911</v>
      </c>
      <c r="M180" s="57">
        <v>57064.709818181851</v>
      </c>
      <c r="O180" s="56">
        <f t="shared" si="39"/>
        <v>9.6120371167876154E-2</v>
      </c>
      <c r="P180" s="56">
        <f t="shared" si="40"/>
        <v>7.4804483735489119E-2</v>
      </c>
      <c r="Q180" s="56">
        <f t="shared" si="41"/>
        <v>6.4251364287070858E-2</v>
      </c>
      <c r="R180" s="56">
        <f t="shared" si="42"/>
        <v>1</v>
      </c>
    </row>
    <row r="181" spans="3:18" x14ac:dyDescent="0.35">
      <c r="C181"/>
      <c r="D181"/>
      <c r="G181" s="57">
        <v>179</v>
      </c>
      <c r="H181" s="57">
        <v>26</v>
      </c>
      <c r="I181" s="57">
        <v>68</v>
      </c>
      <c r="J181" s="57">
        <v>16124.787386270958</v>
      </c>
      <c r="K181" s="57">
        <v>12506.191725309131</v>
      </c>
      <c r="L181" s="57">
        <v>10740.778495709852</v>
      </c>
      <c r="M181" s="57">
        <v>167243.44436363655</v>
      </c>
      <c r="O181" s="56">
        <f t="shared" si="39"/>
        <v>9.6415063966339504E-2</v>
      </c>
      <c r="P181" s="56">
        <f t="shared" si="40"/>
        <v>7.4778367384714842E-2</v>
      </c>
      <c r="Q181" s="56">
        <f t="shared" si="41"/>
        <v>6.4222418622019245E-2</v>
      </c>
      <c r="R181" s="56">
        <f t="shared" si="42"/>
        <v>1</v>
      </c>
    </row>
    <row r="182" spans="3:18" x14ac:dyDescent="0.35">
      <c r="C182"/>
      <c r="D182"/>
      <c r="G182" s="57">
        <v>180</v>
      </c>
      <c r="H182" s="57">
        <v>32</v>
      </c>
      <c r="I182" s="57">
        <v>68</v>
      </c>
      <c r="J182" s="57">
        <v>34617.423229396765</v>
      </c>
      <c r="K182" s="57">
        <v>27194.434996941876</v>
      </c>
      <c r="L182" s="57">
        <v>23140.688024009316</v>
      </c>
      <c r="M182" s="57">
        <v>360598.44800000009</v>
      </c>
      <c r="O182" s="56">
        <f t="shared" si="39"/>
        <v>9.5999922965272322E-2</v>
      </c>
      <c r="P182" s="56">
        <f t="shared" si="40"/>
        <v>7.5414731116485195E-2</v>
      </c>
      <c r="Q182" s="56">
        <f t="shared" si="41"/>
        <v>6.4173010594902255E-2</v>
      </c>
      <c r="R182" s="56">
        <f t="shared" si="42"/>
        <v>1</v>
      </c>
    </row>
    <row r="183" spans="3:18" x14ac:dyDescent="0.35">
      <c r="C183"/>
      <c r="D183"/>
      <c r="G183" s="57">
        <v>181</v>
      </c>
      <c r="H183" s="57">
        <v>41</v>
      </c>
      <c r="I183" s="57">
        <v>14</v>
      </c>
      <c r="J183" s="57">
        <v>6089.8433718343913</v>
      </c>
      <c r="K183" s="57">
        <v>4791.8515525222865</v>
      </c>
      <c r="L183" s="57">
        <v>4073.0201305597197</v>
      </c>
      <c r="M183" s="57">
        <v>63482.904727272697</v>
      </c>
      <c r="O183" s="56">
        <f t="shared" si="39"/>
        <v>9.5928870898343635E-2</v>
      </c>
      <c r="P183" s="56">
        <f t="shared" si="40"/>
        <v>7.5482550351286523E-2</v>
      </c>
      <c r="Q183" s="56">
        <f t="shared" si="41"/>
        <v>6.4159322073520722E-2</v>
      </c>
      <c r="R183" s="56">
        <f t="shared" si="42"/>
        <v>1</v>
      </c>
    </row>
    <row r="184" spans="3:18" x14ac:dyDescent="0.35">
      <c r="C184"/>
      <c r="D184"/>
      <c r="G184" s="57">
        <v>182</v>
      </c>
      <c r="H184" s="57">
        <v>67</v>
      </c>
      <c r="I184" s="57">
        <v>15</v>
      </c>
      <c r="J184" s="57">
        <v>8998.9450991846443</v>
      </c>
      <c r="K184" s="57">
        <v>7077.331144915076</v>
      </c>
      <c r="L184" s="57">
        <v>6025.1862896620796</v>
      </c>
      <c r="M184" s="57">
        <v>93908.852363636295</v>
      </c>
      <c r="O184" s="56">
        <f t="shared" si="39"/>
        <v>9.5826377095299758E-2</v>
      </c>
      <c r="P184" s="56">
        <f t="shared" si="40"/>
        <v>7.536383383229997E-2</v>
      </c>
      <c r="Q184" s="56">
        <f t="shared" si="41"/>
        <v>6.4159939537235505E-2</v>
      </c>
      <c r="R184" s="56">
        <f t="shared" si="42"/>
        <v>1</v>
      </c>
    </row>
    <row r="185" spans="3:18" x14ac:dyDescent="0.35">
      <c r="C185"/>
      <c r="D185"/>
      <c r="G185" s="57">
        <v>183</v>
      </c>
      <c r="H185" s="57">
        <v>48</v>
      </c>
      <c r="I185" s="57">
        <v>74</v>
      </c>
      <c r="J185" s="57">
        <v>30099.657796369425</v>
      </c>
      <c r="K185" s="57">
        <v>23595.298682202258</v>
      </c>
      <c r="L185" s="57">
        <v>20124.101672696852</v>
      </c>
      <c r="M185" s="57">
        <v>313479.68799999997</v>
      </c>
      <c r="O185" s="56">
        <f t="shared" si="39"/>
        <v>9.6017888713636299E-2</v>
      </c>
      <c r="P185" s="56">
        <f t="shared" si="40"/>
        <v>7.5268987387158107E-2</v>
      </c>
      <c r="Q185" s="56">
        <f t="shared" si="41"/>
        <v>6.4195871193724219E-2</v>
      </c>
      <c r="R185" s="56">
        <f t="shared" si="42"/>
        <v>1</v>
      </c>
    </row>
    <row r="186" spans="3:18" x14ac:dyDescent="0.35">
      <c r="C186"/>
      <c r="D186"/>
      <c r="G186" s="57">
        <v>184</v>
      </c>
      <c r="H186" s="57">
        <v>18</v>
      </c>
      <c r="I186" s="57">
        <v>54</v>
      </c>
      <c r="J186" s="57">
        <v>16390.412179024424</v>
      </c>
      <c r="K186" s="57">
        <v>12885.214834221106</v>
      </c>
      <c r="L186" s="57">
        <v>10995.617898537725</v>
      </c>
      <c r="M186" s="57">
        <v>171254.19054545459</v>
      </c>
      <c r="O186" s="56">
        <f t="shared" si="39"/>
        <v>9.5708094072442865E-2</v>
      </c>
      <c r="P186" s="56">
        <f t="shared" si="40"/>
        <v>7.5240289263468207E-2</v>
      </c>
      <c r="Q186" s="56">
        <f t="shared" si="41"/>
        <v>6.420641657594503E-2</v>
      </c>
      <c r="R186" s="56">
        <f t="shared" si="42"/>
        <v>1</v>
      </c>
    </row>
    <row r="187" spans="3:18" x14ac:dyDescent="0.35">
      <c r="C187"/>
      <c r="D187"/>
      <c r="G187" s="57">
        <v>185</v>
      </c>
      <c r="H187" s="57">
        <v>37</v>
      </c>
      <c r="I187" s="57">
        <v>37</v>
      </c>
      <c r="J187" s="57">
        <v>10731.150079207471</v>
      </c>
      <c r="K187" s="57">
        <v>8426.7649816312332</v>
      </c>
      <c r="L187" s="57">
        <v>7177.0784977464182</v>
      </c>
      <c r="M187" s="57">
        <v>111644.39200000007</v>
      </c>
      <c r="O187" s="56">
        <f t="shared" si="39"/>
        <v>9.6119024762188365E-2</v>
      </c>
      <c r="P187" s="56">
        <f t="shared" si="40"/>
        <v>7.5478623069855838E-2</v>
      </c>
      <c r="Q187" s="56">
        <f t="shared" si="41"/>
        <v>6.4285168015840999E-2</v>
      </c>
      <c r="R187" s="56">
        <f t="shared" si="42"/>
        <v>1</v>
      </c>
    </row>
    <row r="188" spans="3:18" x14ac:dyDescent="0.35">
      <c r="C188"/>
      <c r="D188"/>
      <c r="G188" s="57">
        <v>186</v>
      </c>
      <c r="H188" s="57">
        <v>71</v>
      </c>
      <c r="I188" s="57">
        <v>87</v>
      </c>
      <c r="J188" s="57">
        <v>25045.599906819403</v>
      </c>
      <c r="K188" s="57">
        <v>19619.064003923821</v>
      </c>
      <c r="L188" s="57">
        <v>16745.28234749757</v>
      </c>
      <c r="M188" s="57">
        <v>260747.71854545453</v>
      </c>
      <c r="O188" s="56">
        <f t="shared" si="39"/>
        <v>9.605299730533734E-2</v>
      </c>
      <c r="P188" s="56">
        <f t="shared" si="40"/>
        <v>7.524155575882345E-2</v>
      </c>
      <c r="Q188" s="56">
        <f t="shared" si="41"/>
        <v>6.4220244920679792E-2</v>
      </c>
      <c r="R188" s="56">
        <f t="shared" si="42"/>
        <v>1</v>
      </c>
    </row>
    <row r="189" spans="3:18" x14ac:dyDescent="0.35">
      <c r="C189"/>
      <c r="D189"/>
      <c r="G189" s="57">
        <v>187</v>
      </c>
      <c r="H189" s="57">
        <v>35</v>
      </c>
      <c r="I189" s="57">
        <v>77</v>
      </c>
      <c r="J189" s="57">
        <v>28843.35361651711</v>
      </c>
      <c r="K189" s="57">
        <v>22578.219273620438</v>
      </c>
      <c r="L189" s="57">
        <v>19268.272501158815</v>
      </c>
      <c r="M189" s="57">
        <v>300118.59781818208</v>
      </c>
      <c r="O189" s="56">
        <f t="shared" si="39"/>
        <v>9.6106518643642988E-2</v>
      </c>
      <c r="P189" s="56">
        <f t="shared" si="40"/>
        <v>7.5230990141100088E-2</v>
      </c>
      <c r="Q189" s="56">
        <f t="shared" si="41"/>
        <v>6.4202194203345983E-2</v>
      </c>
      <c r="R189" s="56">
        <f t="shared" si="42"/>
        <v>1</v>
      </c>
    </row>
    <row r="190" spans="3:18" x14ac:dyDescent="0.35">
      <c r="C190"/>
      <c r="D190"/>
      <c r="G190" s="57">
        <v>188</v>
      </c>
      <c r="H190" s="57">
        <v>10</v>
      </c>
      <c r="I190" s="57">
        <v>25</v>
      </c>
      <c r="J190" s="57">
        <v>9902.2115470738609</v>
      </c>
      <c r="K190" s="57">
        <v>7754.056213113101</v>
      </c>
      <c r="L190" s="57">
        <v>6601.7405539827005</v>
      </c>
      <c r="M190" s="57">
        <v>102859.6232727273</v>
      </c>
      <c r="O190" s="56">
        <f t="shared" si="39"/>
        <v>9.6269179606254515E-2</v>
      </c>
      <c r="P190" s="56">
        <f t="shared" si="40"/>
        <v>7.538483971065689E-2</v>
      </c>
      <c r="Q190" s="56">
        <f t="shared" si="41"/>
        <v>6.4182040959633938E-2</v>
      </c>
      <c r="R190" s="56">
        <f t="shared" si="42"/>
        <v>1</v>
      </c>
    </row>
    <row r="191" spans="3:18" x14ac:dyDescent="0.35">
      <c r="C191"/>
      <c r="D191"/>
      <c r="G191" s="57">
        <v>189</v>
      </c>
      <c r="H191" s="57">
        <v>73</v>
      </c>
      <c r="I191" s="57">
        <v>58</v>
      </c>
      <c r="J191" s="57">
        <v>17008.615440332265</v>
      </c>
      <c r="K191" s="57">
        <v>13278.979737445077</v>
      </c>
      <c r="L191" s="57">
        <v>11373.470232199261</v>
      </c>
      <c r="M191" s="57">
        <v>177160.1978181818</v>
      </c>
      <c r="O191" s="56">
        <f t="shared" si="39"/>
        <v>9.6006979275266344E-2</v>
      </c>
      <c r="P191" s="56">
        <f t="shared" si="40"/>
        <v>7.4954645010462201E-2</v>
      </c>
      <c r="Q191" s="56">
        <f t="shared" si="41"/>
        <v>6.4198789413589211E-2</v>
      </c>
      <c r="R191" s="56">
        <f t="shared" si="42"/>
        <v>1</v>
      </c>
    </row>
    <row r="192" spans="3:18" x14ac:dyDescent="0.35">
      <c r="C192"/>
      <c r="D192"/>
      <c r="G192" s="57">
        <v>190</v>
      </c>
      <c r="H192" s="57">
        <v>29</v>
      </c>
      <c r="I192" s="57">
        <v>60</v>
      </c>
      <c r="J192" s="57">
        <v>21982.391381623565</v>
      </c>
      <c r="K192" s="57">
        <v>17205.433724125716</v>
      </c>
      <c r="L192" s="57">
        <v>14676.738255497434</v>
      </c>
      <c r="M192" s="57">
        <v>228609.19563636385</v>
      </c>
      <c r="O192" s="56">
        <f t="shared" si="39"/>
        <v>9.6157074173821744E-2</v>
      </c>
      <c r="P192" s="56">
        <f t="shared" si="40"/>
        <v>7.5261337043910775E-2</v>
      </c>
      <c r="Q192" s="56">
        <f t="shared" si="41"/>
        <v>6.420012202327556E-2</v>
      </c>
      <c r="R192" s="56">
        <f t="shared" si="42"/>
        <v>1</v>
      </c>
    </row>
    <row r="193" spans="3:18" x14ac:dyDescent="0.35">
      <c r="C193"/>
      <c r="D193"/>
      <c r="G193" s="57">
        <v>191</v>
      </c>
      <c r="H193" s="57">
        <v>56</v>
      </c>
      <c r="I193" s="57">
        <v>20</v>
      </c>
      <c r="J193" s="57">
        <v>10562.728292169102</v>
      </c>
      <c r="K193" s="57">
        <v>8300.8034914480249</v>
      </c>
      <c r="L193" s="57">
        <v>7072.9804222071298</v>
      </c>
      <c r="M193" s="57">
        <v>110175.39781818171</v>
      </c>
      <c r="O193" s="56">
        <f t="shared" si="39"/>
        <v>9.5871932403642168E-2</v>
      </c>
      <c r="P193" s="56">
        <f t="shared" si="40"/>
        <v>7.5341715626446176E-2</v>
      </c>
      <c r="Q193" s="56">
        <f t="shared" si="41"/>
        <v>6.4197457529306154E-2</v>
      </c>
      <c r="R193" s="56">
        <f t="shared" si="42"/>
        <v>1</v>
      </c>
    </row>
    <row r="194" spans="3:18" x14ac:dyDescent="0.35">
      <c r="C194"/>
      <c r="D194"/>
      <c r="G194" s="57">
        <v>192</v>
      </c>
      <c r="H194" s="57">
        <v>65</v>
      </c>
      <c r="I194" s="57">
        <v>10</v>
      </c>
      <c r="J194" s="57">
        <v>3904.0425284295666</v>
      </c>
      <c r="K194" s="57">
        <v>3077.1404350158746</v>
      </c>
      <c r="L194" s="57">
        <v>2616.6975612953702</v>
      </c>
      <c r="M194" s="57">
        <v>40775.641454545454</v>
      </c>
      <c r="O194" s="56">
        <f t="shared" si="39"/>
        <v>9.5744478545643191E-2</v>
      </c>
      <c r="P194" s="56">
        <f t="shared" si="40"/>
        <v>7.5465163152518625E-2</v>
      </c>
      <c r="Q194" s="56">
        <f t="shared" si="41"/>
        <v>6.4173056951472546E-2</v>
      </c>
      <c r="R194" s="56">
        <f t="shared" si="42"/>
        <v>1</v>
      </c>
    </row>
    <row r="195" spans="3:18" x14ac:dyDescent="0.35">
      <c r="C195"/>
      <c r="D195"/>
      <c r="G195" s="57">
        <v>193</v>
      </c>
      <c r="H195" s="57">
        <v>68</v>
      </c>
      <c r="I195" s="57">
        <v>31</v>
      </c>
      <c r="J195" s="57">
        <v>11968.561929773661</v>
      </c>
      <c r="K195" s="57">
        <v>9384.2601409696072</v>
      </c>
      <c r="L195" s="57">
        <v>8006.2635726963854</v>
      </c>
      <c r="M195" s="57">
        <v>124777.75054545447</v>
      </c>
      <c r="O195" s="56">
        <f t="shared" si="39"/>
        <v>9.5919039071101955E-2</v>
      </c>
      <c r="P195" s="56">
        <f t="shared" si="40"/>
        <v>7.5207800268454722E-2</v>
      </c>
      <c r="Q195" s="56">
        <f t="shared" si="41"/>
        <v>6.4164192235376422E-2</v>
      </c>
      <c r="R195" s="56">
        <f t="shared" si="42"/>
        <v>1</v>
      </c>
    </row>
    <row r="196" spans="3:18" x14ac:dyDescent="0.35">
      <c r="C196"/>
      <c r="D196"/>
      <c r="G196" s="57">
        <v>194</v>
      </c>
      <c r="H196" s="57">
        <v>32</v>
      </c>
      <c r="I196" s="57">
        <v>73</v>
      </c>
      <c r="J196" s="57">
        <v>16369.724736382339</v>
      </c>
      <c r="K196" s="57">
        <v>12740.778718249792</v>
      </c>
      <c r="L196" s="57">
        <v>10913.473002143184</v>
      </c>
      <c r="M196" s="57">
        <v>169817.72945454542</v>
      </c>
      <c r="O196" s="56">
        <f t="shared" si="39"/>
        <v>9.6395852123108097E-2</v>
      </c>
      <c r="P196" s="56">
        <f t="shared" si="40"/>
        <v>7.5026198731859006E-2</v>
      </c>
      <c r="Q196" s="56">
        <f t="shared" si="41"/>
        <v>6.4265804502258161E-2</v>
      </c>
      <c r="R196" s="56">
        <f t="shared" si="42"/>
        <v>1</v>
      </c>
    </row>
    <row r="197" spans="3:18" x14ac:dyDescent="0.35">
      <c r="C197"/>
      <c r="D197"/>
      <c r="G197" s="57">
        <v>195</v>
      </c>
      <c r="H197" s="57">
        <v>70</v>
      </c>
      <c r="I197" s="57">
        <v>87</v>
      </c>
      <c r="J197" s="57">
        <v>31379.065813356334</v>
      </c>
      <c r="K197" s="57">
        <v>24602.514267092771</v>
      </c>
      <c r="L197" s="57">
        <v>20991.079791375523</v>
      </c>
      <c r="M197" s="57">
        <v>326863.30109090923</v>
      </c>
      <c r="O197" s="56">
        <f t="shared" si="39"/>
        <v>9.6000577943832849E-2</v>
      </c>
      <c r="P197" s="56">
        <f t="shared" si="40"/>
        <v>7.5268511897731122E-2</v>
      </c>
      <c r="Q197" s="56">
        <f t="shared" si="41"/>
        <v>6.4219750951904367E-2</v>
      </c>
      <c r="R197" s="56">
        <f t="shared" si="42"/>
        <v>1</v>
      </c>
    </row>
    <row r="198" spans="3:18" x14ac:dyDescent="0.35">
      <c r="C198"/>
      <c r="D198"/>
      <c r="G198" s="57">
        <v>196</v>
      </c>
      <c r="H198" s="57">
        <v>15</v>
      </c>
      <c r="I198" s="57">
        <v>54</v>
      </c>
      <c r="J198" s="57">
        <v>28325.355793801635</v>
      </c>
      <c r="K198" s="57">
        <v>22215.371241253895</v>
      </c>
      <c r="L198" s="57">
        <v>18912.473185229876</v>
      </c>
      <c r="M198" s="57">
        <v>294661.38036363624</v>
      </c>
      <c r="O198" s="56">
        <f t="shared" si="39"/>
        <v>9.6128497595598814E-2</v>
      </c>
      <c r="P198" s="56">
        <f t="shared" si="40"/>
        <v>7.5392883905716829E-2</v>
      </c>
      <c r="Q198" s="56">
        <f t="shared" si="41"/>
        <v>6.4183752760169438E-2</v>
      </c>
      <c r="R198" s="56">
        <f t="shared" si="42"/>
        <v>1</v>
      </c>
    </row>
    <row r="199" spans="3:18" x14ac:dyDescent="0.35">
      <c r="C199"/>
      <c r="D199"/>
      <c r="G199" s="57">
        <v>197</v>
      </c>
      <c r="H199" s="57">
        <v>12</v>
      </c>
      <c r="I199" s="57">
        <v>14</v>
      </c>
      <c r="J199" s="57">
        <v>3646.1519766605543</v>
      </c>
      <c r="K199" s="57">
        <v>2835.4831553784857</v>
      </c>
      <c r="L199" s="57">
        <v>2427.9313310001949</v>
      </c>
      <c r="M199" s="57">
        <v>37820.135272727312</v>
      </c>
      <c r="O199" s="56">
        <f t="shared" si="39"/>
        <v>9.6407692631650929E-2</v>
      </c>
      <c r="P199" s="56">
        <f t="shared" si="40"/>
        <v>7.497284541505056E-2</v>
      </c>
      <c r="Q199" s="56">
        <f t="shared" si="41"/>
        <v>6.419679129891992E-2</v>
      </c>
      <c r="R199" s="56">
        <f t="shared" si="42"/>
        <v>1</v>
      </c>
    </row>
    <row r="200" spans="3:18" x14ac:dyDescent="0.35">
      <c r="C200"/>
      <c r="D200"/>
      <c r="G200" s="57">
        <v>198</v>
      </c>
      <c r="H200" s="57">
        <v>13</v>
      </c>
      <c r="I200" s="57">
        <v>14</v>
      </c>
      <c r="J200" s="57">
        <v>3087.515632746014</v>
      </c>
      <c r="K200" s="57">
        <v>2408.4023914666891</v>
      </c>
      <c r="L200" s="57">
        <v>2057.0778752424217</v>
      </c>
      <c r="M200" s="57">
        <v>32007.556363636384</v>
      </c>
      <c r="O200" s="56">
        <f t="shared" si="39"/>
        <v>9.6462085317257279E-2</v>
      </c>
      <c r="P200" s="56">
        <f t="shared" si="40"/>
        <v>7.5244806698297723E-2</v>
      </c>
      <c r="Q200" s="56">
        <f t="shared" si="41"/>
        <v>6.4268507469675412E-2</v>
      </c>
      <c r="R200" s="56">
        <f t="shared" si="42"/>
        <v>1</v>
      </c>
    </row>
    <row r="201" spans="3:18" x14ac:dyDescent="0.35">
      <c r="C201"/>
      <c r="D201"/>
      <c r="G201" s="57">
        <v>199</v>
      </c>
      <c r="H201" s="57">
        <v>15</v>
      </c>
      <c r="I201" s="57">
        <v>15</v>
      </c>
      <c r="J201" s="57">
        <v>9199.5860878685107</v>
      </c>
      <c r="K201" s="57">
        <v>7254.7424536780545</v>
      </c>
      <c r="L201" s="57">
        <v>6168.5726694416353</v>
      </c>
      <c r="M201" s="57">
        <v>96106.087272727207</v>
      </c>
      <c r="O201" s="56">
        <f t="shared" si="39"/>
        <v>9.5723240316320221E-2</v>
      </c>
      <c r="P201" s="56">
        <f t="shared" si="40"/>
        <v>7.548681524293821E-2</v>
      </c>
      <c r="Q201" s="56">
        <f t="shared" si="41"/>
        <v>6.4185035979423752E-2</v>
      </c>
      <c r="R201" s="56">
        <f t="shared" si="42"/>
        <v>1</v>
      </c>
    </row>
    <row r="202" spans="3:18" x14ac:dyDescent="0.35">
      <c r="C202"/>
      <c r="D202"/>
      <c r="G202" s="57">
        <v>200</v>
      </c>
      <c r="H202" s="57">
        <v>23</v>
      </c>
      <c r="I202" s="57">
        <v>72</v>
      </c>
      <c r="J202" s="57">
        <v>26620.154347173993</v>
      </c>
      <c r="K202" s="57">
        <v>20770.133497418767</v>
      </c>
      <c r="L202" s="57">
        <v>17755.142664609441</v>
      </c>
      <c r="M202" s="57">
        <v>276664.74181818182</v>
      </c>
      <c r="O202" s="56">
        <f t="shared" si="39"/>
        <v>9.6218094767811763E-2</v>
      </c>
      <c r="P202" s="56">
        <f t="shared" si="40"/>
        <v>7.5073293983620282E-2</v>
      </c>
      <c r="Q202" s="56">
        <f t="shared" si="41"/>
        <v>6.4175660938674078E-2</v>
      </c>
      <c r="R202" s="56">
        <f t="shared" si="42"/>
        <v>1</v>
      </c>
    </row>
    <row r="203" spans="3:18" x14ac:dyDescent="0.35">
      <c r="C203"/>
      <c r="D203"/>
      <c r="G203" s="57">
        <v>201</v>
      </c>
      <c r="H203" s="57">
        <v>59</v>
      </c>
      <c r="I203" s="57">
        <v>86</v>
      </c>
      <c r="J203" s="57">
        <v>32993.228095062856</v>
      </c>
      <c r="K203" s="57">
        <v>25860.278950049553</v>
      </c>
      <c r="L203" s="57">
        <v>22059.148474930451</v>
      </c>
      <c r="M203" s="57">
        <v>343707.93454545463</v>
      </c>
      <c r="O203" s="56">
        <f t="shared" si="39"/>
        <v>9.5992046673858716E-2</v>
      </c>
      <c r="P203" s="56">
        <f t="shared" si="40"/>
        <v>7.5239109577872096E-2</v>
      </c>
      <c r="Q203" s="56">
        <f t="shared" si="41"/>
        <v>6.4179922130989317E-2</v>
      </c>
      <c r="R203" s="56">
        <f t="shared" si="42"/>
        <v>1</v>
      </c>
    </row>
    <row r="204" spans="3:18" x14ac:dyDescent="0.35">
      <c r="C204"/>
      <c r="D204"/>
      <c r="G204" s="57">
        <v>202</v>
      </c>
      <c r="H204" s="57">
        <v>29</v>
      </c>
      <c r="I204" s="57">
        <v>28</v>
      </c>
      <c r="J204" s="57">
        <v>14093.846037973637</v>
      </c>
      <c r="K204" s="57">
        <v>11015.747863730174</v>
      </c>
      <c r="L204" s="57">
        <v>9421.6296234023976</v>
      </c>
      <c r="M204" s="57">
        <v>146848.53309090907</v>
      </c>
      <c r="O204" s="56">
        <f t="shared" si="39"/>
        <v>9.5975395472616687E-2</v>
      </c>
      <c r="P204" s="56">
        <f t="shared" si="40"/>
        <v>7.501435412303839E-2</v>
      </c>
      <c r="Q204" s="56">
        <f t="shared" si="41"/>
        <v>6.4158826956546983E-2</v>
      </c>
      <c r="R204" s="56">
        <f t="shared" si="42"/>
        <v>1</v>
      </c>
    </row>
    <row r="205" spans="3:18" x14ac:dyDescent="0.35">
      <c r="C205"/>
      <c r="D205"/>
      <c r="G205" s="57">
        <v>203</v>
      </c>
      <c r="H205" s="57">
        <v>21</v>
      </c>
      <c r="I205" s="57">
        <v>17</v>
      </c>
      <c r="J205" s="57">
        <v>4028.4435098125668</v>
      </c>
      <c r="K205" s="57">
        <v>3124.3035844750725</v>
      </c>
      <c r="L205" s="57">
        <v>2686.7251403212499</v>
      </c>
      <c r="M205" s="57">
        <v>41852.570181818162</v>
      </c>
      <c r="O205" s="56">
        <f t="shared" si="39"/>
        <v>9.6253192869923829E-2</v>
      </c>
      <c r="P205" s="56">
        <f t="shared" si="40"/>
        <v>7.465022030671728E-2</v>
      </c>
      <c r="Q205" s="56">
        <f t="shared" si="41"/>
        <v>6.419498560421584E-2</v>
      </c>
      <c r="R205" s="56">
        <f t="shared" si="42"/>
        <v>1</v>
      </c>
    </row>
    <row r="206" spans="3:18" x14ac:dyDescent="0.35">
      <c r="C206"/>
      <c r="D206"/>
      <c r="G206" s="57">
        <v>204</v>
      </c>
      <c r="H206" s="57">
        <v>70</v>
      </c>
      <c r="I206" s="57">
        <v>20</v>
      </c>
      <c r="J206" s="57">
        <v>7131.4371899542757</v>
      </c>
      <c r="K206" s="57">
        <v>5601.2021509159204</v>
      </c>
      <c r="L206" s="57">
        <v>4769.3223494941649</v>
      </c>
      <c r="M206" s="57">
        <v>74332.273454545444</v>
      </c>
      <c r="O206" s="56">
        <f t="shared" si="39"/>
        <v>9.5939984861557956E-2</v>
      </c>
      <c r="P206" s="56">
        <f t="shared" si="40"/>
        <v>7.5353569729588371E-2</v>
      </c>
      <c r="Q206" s="56">
        <f t="shared" si="41"/>
        <v>6.4162202067055432E-2</v>
      </c>
      <c r="R206" s="56">
        <f t="shared" si="42"/>
        <v>1</v>
      </c>
    </row>
    <row r="207" spans="3:18" x14ac:dyDescent="0.35">
      <c r="C207"/>
      <c r="D207"/>
      <c r="G207" s="57">
        <v>205</v>
      </c>
      <c r="H207" s="57">
        <v>29</v>
      </c>
      <c r="I207" s="57">
        <v>61</v>
      </c>
      <c r="J207" s="57">
        <v>21311.362783663033</v>
      </c>
      <c r="K207" s="57">
        <v>16772.824204023407</v>
      </c>
      <c r="L207" s="57">
        <v>14294.468267112912</v>
      </c>
      <c r="M207" s="57">
        <v>222700.68581818169</v>
      </c>
      <c r="O207" s="56">
        <f t="shared" si="39"/>
        <v>9.5695092744627439E-2</v>
      </c>
      <c r="P207" s="56">
        <f t="shared" si="40"/>
        <v>7.5315548052317868E-2</v>
      </c>
      <c r="Q207" s="56">
        <f t="shared" si="41"/>
        <v>6.4186907258935277E-2</v>
      </c>
      <c r="R207" s="56">
        <f t="shared" si="42"/>
        <v>1</v>
      </c>
    </row>
    <row r="208" spans="3:18" x14ac:dyDescent="0.35">
      <c r="C208"/>
      <c r="D208"/>
      <c r="G208" s="57">
        <v>206</v>
      </c>
      <c r="H208" s="57">
        <v>57</v>
      </c>
      <c r="I208" s="57">
        <v>68</v>
      </c>
      <c r="J208" s="57">
        <v>17741.72297167535</v>
      </c>
      <c r="K208" s="57">
        <v>13846.157802975998</v>
      </c>
      <c r="L208" s="57">
        <v>11850.338398469259</v>
      </c>
      <c r="M208" s="57">
        <v>184525.189090909</v>
      </c>
      <c r="O208" s="56">
        <f t="shared" si="39"/>
        <v>9.6147973396383479E-2</v>
      </c>
      <c r="P208" s="56">
        <f t="shared" si="40"/>
        <v>7.5036681285580414E-2</v>
      </c>
      <c r="Q208" s="56">
        <f t="shared" si="41"/>
        <v>6.4220708602720999E-2</v>
      </c>
      <c r="R208" s="56">
        <f t="shared" si="42"/>
        <v>1</v>
      </c>
    </row>
    <row r="209" spans="3:18" x14ac:dyDescent="0.35">
      <c r="C209"/>
      <c r="D209"/>
      <c r="G209" s="57">
        <v>207</v>
      </c>
      <c r="H209" s="57">
        <v>28</v>
      </c>
      <c r="I209" s="57">
        <v>47</v>
      </c>
      <c r="J209" s="57">
        <v>17358.412859137767</v>
      </c>
      <c r="K209" s="57">
        <v>13577.024467403553</v>
      </c>
      <c r="L209" s="57">
        <v>11593.621160656725</v>
      </c>
      <c r="M209" s="57">
        <v>180573.66981818184</v>
      </c>
      <c r="O209" s="56">
        <f t="shared" si="39"/>
        <v>9.6129257807164317E-2</v>
      </c>
      <c r="P209" s="56">
        <f t="shared" si="40"/>
        <v>7.5188284543777337E-2</v>
      </c>
      <c r="Q209" s="56">
        <f t="shared" si="41"/>
        <v>6.4204383575580254E-2</v>
      </c>
      <c r="R209" s="56">
        <f t="shared" si="42"/>
        <v>1</v>
      </c>
    </row>
    <row r="210" spans="3:18" x14ac:dyDescent="0.35">
      <c r="C210"/>
      <c r="D210"/>
      <c r="G210" s="57">
        <v>208</v>
      </c>
      <c r="H210" s="57">
        <v>20</v>
      </c>
      <c r="I210" s="57">
        <v>76</v>
      </c>
      <c r="J210" s="57">
        <v>36356.174532835968</v>
      </c>
      <c r="K210" s="57">
        <v>28463.882234596105</v>
      </c>
      <c r="L210" s="57">
        <v>24272.833041693255</v>
      </c>
      <c r="M210" s="57">
        <v>378243.06181818183</v>
      </c>
      <c r="O210" s="56">
        <f t="shared" si="39"/>
        <v>9.6118549691499869E-2</v>
      </c>
      <c r="P210" s="56">
        <f t="shared" si="40"/>
        <v>7.5252886590365137E-2</v>
      </c>
      <c r="Q210" s="56">
        <f t="shared" si="41"/>
        <v>6.41725797295946E-2</v>
      </c>
      <c r="R210" s="56">
        <f t="shared" si="42"/>
        <v>1</v>
      </c>
    </row>
    <row r="211" spans="3:18" x14ac:dyDescent="0.35">
      <c r="C211"/>
      <c r="D211"/>
      <c r="G211" s="57">
        <v>209</v>
      </c>
      <c r="H211" s="57">
        <v>48</v>
      </c>
      <c r="I211" s="57">
        <v>75</v>
      </c>
      <c r="J211" s="57">
        <v>26274.894182888063</v>
      </c>
      <c r="K211" s="57">
        <v>20562.474485474573</v>
      </c>
      <c r="L211" s="57">
        <v>17567.170439757971</v>
      </c>
      <c r="M211" s="57">
        <v>273577.43490909098</v>
      </c>
      <c r="O211" s="56">
        <f t="shared" si="39"/>
        <v>9.6041890997403123E-2</v>
      </c>
      <c r="P211" s="56">
        <f t="shared" si="40"/>
        <v>7.5161441923407998E-2</v>
      </c>
      <c r="Q211" s="56">
        <f t="shared" si="41"/>
        <v>6.4212790231019945E-2</v>
      </c>
      <c r="R211" s="56">
        <f t="shared" si="42"/>
        <v>1</v>
      </c>
    </row>
    <row r="212" spans="3:18" x14ac:dyDescent="0.35">
      <c r="C212"/>
      <c r="D212"/>
      <c r="G212" s="57">
        <v>210</v>
      </c>
      <c r="H212" s="57">
        <v>65</v>
      </c>
      <c r="I212" s="57">
        <v>62</v>
      </c>
      <c r="J212" s="57">
        <v>28541.186212723842</v>
      </c>
      <c r="K212" s="57">
        <v>22389.167852444276</v>
      </c>
      <c r="L212" s="57">
        <v>19093.962067992605</v>
      </c>
      <c r="M212" s="57">
        <v>297557.65963636345</v>
      </c>
      <c r="O212" s="56">
        <f t="shared" si="39"/>
        <v>9.591817010391597E-2</v>
      </c>
      <c r="P212" s="56">
        <f t="shared" si="40"/>
        <v>7.5243123903466061E-2</v>
      </c>
      <c r="Q212" s="56">
        <f t="shared" si="41"/>
        <v>6.4168948268133241E-2</v>
      </c>
      <c r="R212" s="56">
        <f t="shared" si="42"/>
        <v>1</v>
      </c>
    </row>
    <row r="213" spans="3:18" x14ac:dyDescent="0.35">
      <c r="C213"/>
      <c r="D213"/>
      <c r="G213" s="57">
        <v>211</v>
      </c>
      <c r="H213" s="57">
        <v>43</v>
      </c>
      <c r="I213" s="57">
        <v>40</v>
      </c>
      <c r="J213" s="57">
        <v>18135.582348656204</v>
      </c>
      <c r="K213" s="57">
        <v>14236.346727001168</v>
      </c>
      <c r="L213" s="57">
        <v>12134.155170737018</v>
      </c>
      <c r="M213" s="57">
        <v>189025.60000000015</v>
      </c>
      <c r="O213" s="56">
        <f t="shared" si="39"/>
        <v>9.5942466780458258E-2</v>
      </c>
      <c r="P213" s="56">
        <f t="shared" si="40"/>
        <v>7.5314384543686969E-2</v>
      </c>
      <c r="Q213" s="56">
        <f t="shared" si="41"/>
        <v>6.4193184260422975E-2</v>
      </c>
      <c r="R213" s="56">
        <f t="shared" si="42"/>
        <v>1</v>
      </c>
    </row>
    <row r="214" spans="3:18" x14ac:dyDescent="0.35">
      <c r="C214"/>
      <c r="D214"/>
      <c r="G214" s="57">
        <v>212</v>
      </c>
      <c r="H214" s="57">
        <v>29</v>
      </c>
      <c r="I214" s="57">
        <v>33</v>
      </c>
      <c r="J214" s="57">
        <v>16051.538302463168</v>
      </c>
      <c r="K214" s="57">
        <v>12654.517132539138</v>
      </c>
      <c r="L214" s="57">
        <v>10763.201070644596</v>
      </c>
      <c r="M214" s="57">
        <v>167722.26472727265</v>
      </c>
      <c r="O214" s="56">
        <f t="shared" si="39"/>
        <v>9.5703085863788076E-2</v>
      </c>
      <c r="P214" s="56">
        <f t="shared" si="40"/>
        <v>7.544923837700504E-2</v>
      </c>
      <c r="Q214" s="56">
        <f t="shared" si="41"/>
        <v>6.4172762561644781E-2</v>
      </c>
      <c r="R214" s="56">
        <f t="shared" si="42"/>
        <v>1</v>
      </c>
    </row>
    <row r="215" spans="3:18" x14ac:dyDescent="0.35">
      <c r="C215"/>
      <c r="D215"/>
      <c r="G215" s="57">
        <v>213</v>
      </c>
      <c r="H215" s="57">
        <v>13</v>
      </c>
      <c r="I215" s="57">
        <v>47</v>
      </c>
      <c r="J215" s="57">
        <v>22284.306755451886</v>
      </c>
      <c r="K215" s="57">
        <v>17442.388097616968</v>
      </c>
      <c r="L215" s="57">
        <v>14865.714106459171</v>
      </c>
      <c r="M215" s="57">
        <v>231597.23490909091</v>
      </c>
      <c r="O215" s="56">
        <f t="shared" si="39"/>
        <v>9.6220089865058908E-2</v>
      </c>
      <c r="P215" s="56">
        <f t="shared" si="40"/>
        <v>7.5313455726117126E-2</v>
      </c>
      <c r="Q215" s="56">
        <f t="shared" si="41"/>
        <v>6.4187787528181953E-2</v>
      </c>
      <c r="R215" s="56">
        <f t="shared" si="42"/>
        <v>1</v>
      </c>
    </row>
    <row r="216" spans="3:18" x14ac:dyDescent="0.35">
      <c r="C216"/>
      <c r="D216"/>
      <c r="G216" s="57">
        <v>214</v>
      </c>
      <c r="H216" s="57">
        <v>73</v>
      </c>
      <c r="I216" s="57">
        <v>14</v>
      </c>
      <c r="J216" s="57">
        <v>8744.5921057595078</v>
      </c>
      <c r="K216" s="57">
        <v>6888.6404237400102</v>
      </c>
      <c r="L216" s="57">
        <v>5860.218421068229</v>
      </c>
      <c r="M216" s="57">
        <v>91249.480727272661</v>
      </c>
      <c r="O216" s="56">
        <f t="shared" si="39"/>
        <v>9.5831691710064962E-2</v>
      </c>
      <c r="P216" s="56">
        <f t="shared" si="40"/>
        <v>7.5492379450671568E-2</v>
      </c>
      <c r="Q216" s="56">
        <f t="shared" si="41"/>
        <v>6.422193720294482E-2</v>
      </c>
      <c r="R216" s="56">
        <f t="shared" si="42"/>
        <v>1</v>
      </c>
    </row>
    <row r="217" spans="3:18" x14ac:dyDescent="0.35">
      <c r="C217"/>
      <c r="D217"/>
      <c r="G217" s="57">
        <v>215</v>
      </c>
      <c r="H217" s="57">
        <v>34</v>
      </c>
      <c r="I217" s="57">
        <v>36</v>
      </c>
      <c r="J217" s="57">
        <v>14627.014782374841</v>
      </c>
      <c r="K217" s="57">
        <v>11459.626806547427</v>
      </c>
      <c r="L217" s="57">
        <v>9776.3673484016363</v>
      </c>
      <c r="M217" s="57">
        <v>152364.14327272726</v>
      </c>
      <c r="O217" s="56">
        <f t="shared" si="39"/>
        <v>9.6000374288804438E-2</v>
      </c>
      <c r="P217" s="56">
        <f t="shared" si="40"/>
        <v>7.5212097547354279E-2</v>
      </c>
      <c r="Q217" s="56">
        <f t="shared" si="41"/>
        <v>6.4164488694050739E-2</v>
      </c>
      <c r="R217" s="56">
        <f t="shared" si="42"/>
        <v>1</v>
      </c>
    </row>
    <row r="218" spans="3:18" x14ac:dyDescent="0.35">
      <c r="C218"/>
      <c r="D218"/>
      <c r="G218" s="57">
        <v>216</v>
      </c>
      <c r="H218" s="57">
        <v>75</v>
      </c>
      <c r="I218" s="57">
        <v>83</v>
      </c>
      <c r="J218" s="57">
        <v>46550.866963524233</v>
      </c>
      <c r="K218" s="57">
        <v>36601.445070282636</v>
      </c>
      <c r="L218" s="57">
        <v>31167.159431881733</v>
      </c>
      <c r="M218" s="57">
        <v>485561.3869090912</v>
      </c>
      <c r="O218" s="56">
        <f t="shared" si="39"/>
        <v>9.5870199358005531E-2</v>
      </c>
      <c r="P218" s="56">
        <f t="shared" si="40"/>
        <v>7.5379645204644963E-2</v>
      </c>
      <c r="Q218" s="56">
        <f t="shared" si="41"/>
        <v>6.4187886994640647E-2</v>
      </c>
      <c r="R218" s="56">
        <f t="shared" si="42"/>
        <v>1</v>
      </c>
    </row>
    <row r="219" spans="3:18" x14ac:dyDescent="0.35">
      <c r="C219"/>
      <c r="D219"/>
      <c r="G219" s="57">
        <v>217</v>
      </c>
      <c r="H219" s="57">
        <v>66</v>
      </c>
      <c r="I219" s="57">
        <v>73</v>
      </c>
      <c r="J219" s="57">
        <v>24163.717544502291</v>
      </c>
      <c r="K219" s="57">
        <v>18997.012920732523</v>
      </c>
      <c r="L219" s="57">
        <v>16165.087872520646</v>
      </c>
      <c r="M219" s="57">
        <v>251650.96581818184</v>
      </c>
      <c r="O219" s="56">
        <f t="shared" si="39"/>
        <v>9.6020762193142581E-2</v>
      </c>
      <c r="P219" s="56">
        <f t="shared" si="40"/>
        <v>7.5489529153875329E-2</v>
      </c>
      <c r="Q219" s="56">
        <f t="shared" si="41"/>
        <v>6.4236144772835652E-2</v>
      </c>
      <c r="R219" s="56">
        <f t="shared" si="42"/>
        <v>1</v>
      </c>
    </row>
    <row r="220" spans="3:18" x14ac:dyDescent="0.35">
      <c r="C220"/>
      <c r="D220"/>
      <c r="G220" s="57">
        <v>218</v>
      </c>
      <c r="H220" s="57">
        <v>16</v>
      </c>
      <c r="I220" s="57">
        <v>20</v>
      </c>
      <c r="J220" s="57">
        <v>5783.2680970587408</v>
      </c>
      <c r="K220" s="57">
        <v>4535.0713130771437</v>
      </c>
      <c r="L220" s="57">
        <v>3878.1732381318761</v>
      </c>
      <c r="M220" s="57">
        <v>60389.758545454533</v>
      </c>
      <c r="O220" s="56">
        <f t="shared" si="39"/>
        <v>9.5765709887807471E-2</v>
      </c>
      <c r="P220" s="56">
        <f t="shared" si="40"/>
        <v>7.5096695570717645E-2</v>
      </c>
      <c r="Q220" s="56">
        <f t="shared" si="41"/>
        <v>6.4219055209714562E-2</v>
      </c>
      <c r="R220" s="56">
        <f t="shared" si="42"/>
        <v>1</v>
      </c>
    </row>
    <row r="221" spans="3:18" x14ac:dyDescent="0.35">
      <c r="C221"/>
      <c r="D221"/>
      <c r="G221" s="57">
        <v>219</v>
      </c>
      <c r="H221" s="57">
        <v>25</v>
      </c>
      <c r="I221" s="57">
        <v>72</v>
      </c>
      <c r="J221" s="57">
        <v>32820.502315337428</v>
      </c>
      <c r="K221" s="57">
        <v>25736.32235762143</v>
      </c>
      <c r="L221" s="57">
        <v>21919.085036190172</v>
      </c>
      <c r="M221" s="57">
        <v>341548.23781818157</v>
      </c>
      <c r="O221" s="56">
        <f t="shared" si="39"/>
        <v>9.6093314739363292E-2</v>
      </c>
      <c r="P221" s="56">
        <f t="shared" si="40"/>
        <v>7.5351940100835194E-2</v>
      </c>
      <c r="Q221" s="56">
        <f t="shared" si="41"/>
        <v>6.4175664252317091E-2</v>
      </c>
      <c r="R221" s="56">
        <f t="shared" si="42"/>
        <v>1</v>
      </c>
    </row>
    <row r="222" spans="3:18" x14ac:dyDescent="0.35">
      <c r="C222"/>
      <c r="D222"/>
      <c r="G222" s="57">
        <v>220</v>
      </c>
      <c r="H222" s="57">
        <v>34</v>
      </c>
      <c r="I222" s="57">
        <v>37</v>
      </c>
      <c r="J222" s="57">
        <v>23226.073740072836</v>
      </c>
      <c r="K222" s="57">
        <v>18219.237882152105</v>
      </c>
      <c r="L222" s="57">
        <v>15532.109856039933</v>
      </c>
      <c r="M222" s="57">
        <v>242108.76000000018</v>
      </c>
      <c r="O222" s="56">
        <f t="shared" si="39"/>
        <v>9.5932397241937126E-2</v>
      </c>
      <c r="P222" s="56">
        <f t="shared" si="40"/>
        <v>7.5252286956292255E-2</v>
      </c>
      <c r="Q222" s="56">
        <f t="shared" si="41"/>
        <v>6.415344019786777E-2</v>
      </c>
      <c r="R222" s="56">
        <f t="shared" si="42"/>
        <v>1</v>
      </c>
    </row>
    <row r="223" spans="3:18" x14ac:dyDescent="0.35">
      <c r="C223"/>
      <c r="D223"/>
      <c r="G223" s="57">
        <v>221</v>
      </c>
      <c r="H223" s="57">
        <v>11</v>
      </c>
      <c r="I223" s="57">
        <v>62</v>
      </c>
      <c r="J223" s="57">
        <v>19011.226288598311</v>
      </c>
      <c r="K223" s="57">
        <v>14797.226704776782</v>
      </c>
      <c r="L223" s="57">
        <v>12646.293592700351</v>
      </c>
      <c r="M223" s="57">
        <v>196936.98036363619</v>
      </c>
      <c r="O223" s="56">
        <f t="shared" si="39"/>
        <v>9.6534567827204668E-2</v>
      </c>
      <c r="P223" s="56">
        <f t="shared" si="40"/>
        <v>7.5136861941593192E-2</v>
      </c>
      <c r="Q223" s="56">
        <f t="shared" si="41"/>
        <v>6.4214925857751445E-2</v>
      </c>
      <c r="R223" s="56">
        <f t="shared" si="42"/>
        <v>1</v>
      </c>
    </row>
    <row r="224" spans="3:18" x14ac:dyDescent="0.35">
      <c r="C224"/>
      <c r="D224"/>
      <c r="G224" s="57">
        <v>222</v>
      </c>
      <c r="H224" s="57">
        <v>74</v>
      </c>
      <c r="I224" s="57">
        <v>88</v>
      </c>
      <c r="J224" s="57">
        <v>26543.106013808221</v>
      </c>
      <c r="K224" s="57">
        <v>20793.8816598761</v>
      </c>
      <c r="L224" s="57">
        <v>17752.431553866947</v>
      </c>
      <c r="M224" s="57">
        <v>276366.93890909094</v>
      </c>
      <c r="O224" s="56">
        <f t="shared" si="39"/>
        <v>9.6042985888914148E-2</v>
      </c>
      <c r="P224" s="56">
        <f t="shared" si="40"/>
        <v>7.5240120044590825E-2</v>
      </c>
      <c r="Q224" s="56">
        <f t="shared" si="41"/>
        <v>6.4235004461609971E-2</v>
      </c>
      <c r="R224" s="56">
        <f t="shared" si="42"/>
        <v>1</v>
      </c>
    </row>
    <row r="225" spans="3:18" x14ac:dyDescent="0.35">
      <c r="C225"/>
      <c r="D225"/>
      <c r="G225" s="57">
        <v>223</v>
      </c>
      <c r="H225" s="57">
        <v>60</v>
      </c>
      <c r="I225" s="57">
        <v>20</v>
      </c>
      <c r="J225" s="57">
        <v>4871.0405288535048</v>
      </c>
      <c r="K225" s="57">
        <v>3818.9496088081755</v>
      </c>
      <c r="L225" s="57">
        <v>3259.0739740396557</v>
      </c>
      <c r="M225" s="57">
        <v>50719.922909090892</v>
      </c>
      <c r="O225" s="56">
        <f t="shared" si="39"/>
        <v>9.6038011287679498E-2</v>
      </c>
      <c r="P225" s="56">
        <f t="shared" si="40"/>
        <v>7.5294862250740488E-2</v>
      </c>
      <c r="Q225" s="56">
        <f t="shared" si="41"/>
        <v>6.4256288005033788E-2</v>
      </c>
      <c r="R225" s="56">
        <f t="shared" si="42"/>
        <v>1</v>
      </c>
    </row>
    <row r="226" spans="3:18" x14ac:dyDescent="0.35">
      <c r="C226"/>
      <c r="D226"/>
      <c r="G226" s="57">
        <v>224</v>
      </c>
      <c r="H226" s="57">
        <v>24</v>
      </c>
      <c r="I226" s="57">
        <v>13</v>
      </c>
      <c r="J226" s="57">
        <v>10738.251116198495</v>
      </c>
      <c r="K226" s="57">
        <v>8455.0660960307341</v>
      </c>
      <c r="L226" s="57">
        <v>7183.4738260418926</v>
      </c>
      <c r="M226" s="57">
        <v>112003.92436363631</v>
      </c>
      <c r="O226" s="56">
        <f t="shared" si="39"/>
        <v>9.5873882787671533E-2</v>
      </c>
      <c r="P226" s="56">
        <f t="shared" si="40"/>
        <v>7.5489016514994484E-2</v>
      </c>
      <c r="Q226" s="56">
        <f t="shared" si="41"/>
        <v>6.4135911905369908E-2</v>
      </c>
      <c r="R226" s="56">
        <f t="shared" si="42"/>
        <v>1</v>
      </c>
    </row>
    <row r="227" spans="3:18" x14ac:dyDescent="0.35">
      <c r="C227"/>
      <c r="D227"/>
      <c r="G227" s="57">
        <v>225</v>
      </c>
      <c r="H227" s="57">
        <v>68</v>
      </c>
      <c r="I227" s="57">
        <v>31</v>
      </c>
      <c r="J227" s="57">
        <v>9946.7911137121282</v>
      </c>
      <c r="K227" s="57">
        <v>7814.7112615832984</v>
      </c>
      <c r="L227" s="57">
        <v>6657.2683289829893</v>
      </c>
      <c r="M227" s="57">
        <v>103626.23636363639</v>
      </c>
      <c r="O227" s="56">
        <f t="shared" si="39"/>
        <v>9.5987188792688499E-2</v>
      </c>
      <c r="P227" s="56">
        <f t="shared" si="40"/>
        <v>7.5412477918821427E-2</v>
      </c>
      <c r="Q227" s="56">
        <f t="shared" si="41"/>
        <v>6.4243077454071276E-2</v>
      </c>
      <c r="R227" s="56">
        <f t="shared" si="42"/>
        <v>1</v>
      </c>
    </row>
    <row r="228" spans="3:18" x14ac:dyDescent="0.35">
      <c r="C228"/>
      <c r="D228"/>
      <c r="G228" s="57">
        <v>226</v>
      </c>
      <c r="H228" s="57">
        <v>34</v>
      </c>
      <c r="I228" s="57">
        <v>12</v>
      </c>
      <c r="J228" s="57">
        <v>6740.7719348644478</v>
      </c>
      <c r="K228" s="57">
        <v>5306.2575222175901</v>
      </c>
      <c r="L228" s="57">
        <v>4510.0404498778335</v>
      </c>
      <c r="M228" s="57">
        <v>70301.506909090938</v>
      </c>
      <c r="O228" s="56">
        <f t="shared" si="39"/>
        <v>9.5883747464775529E-2</v>
      </c>
      <c r="P228" s="56">
        <f t="shared" si="40"/>
        <v>7.5478574436238996E-2</v>
      </c>
      <c r="Q228" s="56">
        <f t="shared" si="41"/>
        <v>6.4152827559015302E-2</v>
      </c>
      <c r="R228" s="56">
        <f t="shared" si="42"/>
        <v>1</v>
      </c>
    </row>
    <row r="229" spans="3:18" x14ac:dyDescent="0.35">
      <c r="C229"/>
      <c r="D229"/>
      <c r="G229" s="57">
        <v>227</v>
      </c>
      <c r="H229" s="57">
        <v>31</v>
      </c>
      <c r="I229" s="57">
        <v>76</v>
      </c>
      <c r="J229" s="57">
        <v>31552.673905296208</v>
      </c>
      <c r="K229" s="57">
        <v>24804.440308440866</v>
      </c>
      <c r="L229" s="57">
        <v>21165.029418354014</v>
      </c>
      <c r="M229" s="57">
        <v>329746.23345454544</v>
      </c>
      <c r="O229" s="56">
        <f t="shared" si="39"/>
        <v>9.5687746224539225E-2</v>
      </c>
      <c r="P229" s="56">
        <f t="shared" si="40"/>
        <v>7.5222816189832495E-2</v>
      </c>
      <c r="Q229" s="56">
        <f t="shared" si="41"/>
        <v>6.4185810999632095E-2</v>
      </c>
      <c r="R229" s="56">
        <f t="shared" si="42"/>
        <v>1</v>
      </c>
    </row>
    <row r="230" spans="3:18" x14ac:dyDescent="0.35">
      <c r="C230"/>
      <c r="D230"/>
      <c r="G230" s="57">
        <v>228</v>
      </c>
      <c r="H230" s="57">
        <v>48</v>
      </c>
      <c r="I230" s="57">
        <v>20</v>
      </c>
      <c r="J230" s="57">
        <v>2323.5232320632394</v>
      </c>
      <c r="K230" s="57">
        <v>1794.1499831901133</v>
      </c>
      <c r="L230" s="57">
        <v>1552.0925904841588</v>
      </c>
      <c r="M230" s="57">
        <v>24067.813818181796</v>
      </c>
      <c r="O230" s="56">
        <f t="shared" si="39"/>
        <v>9.654068498352586E-2</v>
      </c>
      <c r="P230" s="56">
        <f t="shared" si="40"/>
        <v>7.4545615016962621E-2</v>
      </c>
      <c r="Q230" s="56">
        <f t="shared" si="41"/>
        <v>6.4488308003764164E-2</v>
      </c>
      <c r="R230" s="56">
        <f t="shared" si="42"/>
        <v>1</v>
      </c>
    </row>
    <row r="231" spans="3:18" x14ac:dyDescent="0.35">
      <c r="C231"/>
      <c r="D231"/>
      <c r="G231" s="57">
        <v>229</v>
      </c>
      <c r="H231" s="57">
        <v>32</v>
      </c>
      <c r="I231" s="57">
        <v>63</v>
      </c>
      <c r="J231" s="57">
        <v>23903.335252105899</v>
      </c>
      <c r="K231" s="57">
        <v>18686.138944966577</v>
      </c>
      <c r="L231" s="57">
        <v>15964.271040690674</v>
      </c>
      <c r="M231" s="57">
        <v>248728.82690909089</v>
      </c>
      <c r="O231" s="56">
        <f t="shared" ref="O231:O294" si="43">J231/$M231</f>
        <v>9.6101990063429385E-2</v>
      </c>
      <c r="P231" s="56">
        <f t="shared" ref="P231:P294" si="44">K231/$M231</f>
        <v>7.5126551180962495E-2</v>
      </c>
      <c r="Q231" s="56">
        <f t="shared" ref="Q231:Q294" si="45">L231/$M231</f>
        <v>6.4183437195743834E-2</v>
      </c>
      <c r="R231" s="56">
        <f t="shared" ref="R231:R294" si="46">M231/$M231</f>
        <v>1</v>
      </c>
    </row>
    <row r="232" spans="3:18" x14ac:dyDescent="0.35">
      <c r="C232"/>
      <c r="D232"/>
      <c r="G232" s="57">
        <v>230</v>
      </c>
      <c r="H232" s="57">
        <v>73</v>
      </c>
      <c r="I232" s="57">
        <v>71</v>
      </c>
      <c r="J232" s="57">
        <v>31542.164625671652</v>
      </c>
      <c r="K232" s="57">
        <v>24766.198361529576</v>
      </c>
      <c r="L232" s="57">
        <v>21100.257976717377</v>
      </c>
      <c r="M232" s="57">
        <v>328801.93963636388</v>
      </c>
      <c r="O232" s="56">
        <f t="shared" si="43"/>
        <v>9.5930591712918359E-2</v>
      </c>
      <c r="P232" s="56">
        <f t="shared" si="44"/>
        <v>7.5322543379517687E-2</v>
      </c>
      <c r="Q232" s="56">
        <f t="shared" si="45"/>
        <v>6.4173155426190773E-2</v>
      </c>
      <c r="R232" s="56">
        <f t="shared" si="46"/>
        <v>1</v>
      </c>
    </row>
    <row r="233" spans="3:18" x14ac:dyDescent="0.35">
      <c r="C233"/>
      <c r="D233"/>
      <c r="G233" s="57">
        <v>231</v>
      </c>
      <c r="H233" s="57">
        <v>61</v>
      </c>
      <c r="I233" s="57">
        <v>61</v>
      </c>
      <c r="J233" s="57">
        <v>18526.984277501513</v>
      </c>
      <c r="K233" s="57">
        <v>14473.753637761589</v>
      </c>
      <c r="L233" s="57">
        <v>12387.16334893111</v>
      </c>
      <c r="M233" s="57">
        <v>192897.87200000012</v>
      </c>
      <c r="O233" s="56">
        <f t="shared" si="43"/>
        <v>9.6045560717753803E-2</v>
      </c>
      <c r="P233" s="56">
        <f t="shared" si="44"/>
        <v>7.5033246804099424E-2</v>
      </c>
      <c r="Q233" s="56">
        <f t="shared" si="45"/>
        <v>6.4216174188438446E-2</v>
      </c>
      <c r="R233" s="56">
        <f t="shared" si="46"/>
        <v>1</v>
      </c>
    </row>
    <row r="234" spans="3:18" x14ac:dyDescent="0.35">
      <c r="C234"/>
      <c r="D234"/>
      <c r="G234" s="57">
        <v>232</v>
      </c>
      <c r="H234" s="57">
        <v>19</v>
      </c>
      <c r="I234" s="57">
        <v>10</v>
      </c>
      <c r="J234" s="57">
        <v>2895.6299509330961</v>
      </c>
      <c r="K234" s="57">
        <v>2260.0319313845889</v>
      </c>
      <c r="L234" s="57">
        <v>1932.0877411621786</v>
      </c>
      <c r="M234" s="57">
        <v>30101.450909090923</v>
      </c>
      <c r="O234" s="56">
        <f t="shared" si="43"/>
        <v>9.6195693678625585E-2</v>
      </c>
      <c r="P234" s="56">
        <f t="shared" si="44"/>
        <v>7.5080498219507352E-2</v>
      </c>
      <c r="Q234" s="56">
        <f t="shared" si="45"/>
        <v>6.418586755160928E-2</v>
      </c>
      <c r="R234" s="56">
        <f t="shared" si="46"/>
        <v>1</v>
      </c>
    </row>
    <row r="235" spans="3:18" x14ac:dyDescent="0.35">
      <c r="C235"/>
      <c r="D235"/>
      <c r="G235" s="57">
        <v>233</v>
      </c>
      <c r="H235" s="57">
        <v>55</v>
      </c>
      <c r="I235" s="57">
        <v>26</v>
      </c>
      <c r="J235" s="57">
        <v>10822.612421812477</v>
      </c>
      <c r="K235" s="57">
        <v>8485.2756093839234</v>
      </c>
      <c r="L235" s="57">
        <v>7245.925952749486</v>
      </c>
      <c r="M235" s="57">
        <v>112811.41236363632</v>
      </c>
      <c r="O235" s="56">
        <f t="shared" si="43"/>
        <v>9.5935439465351838E-2</v>
      </c>
      <c r="P235" s="56">
        <f t="shared" si="44"/>
        <v>7.521646464306718E-2</v>
      </c>
      <c r="Q235" s="56">
        <f t="shared" si="45"/>
        <v>6.4230433791511873E-2</v>
      </c>
      <c r="R235" s="56">
        <f t="shared" si="46"/>
        <v>1</v>
      </c>
    </row>
    <row r="236" spans="3:18" x14ac:dyDescent="0.35">
      <c r="C236"/>
      <c r="D236"/>
      <c r="G236" s="57">
        <v>234</v>
      </c>
      <c r="H236" s="57">
        <v>29</v>
      </c>
      <c r="I236" s="57">
        <v>69</v>
      </c>
      <c r="J236" s="57">
        <v>19839.561190518831</v>
      </c>
      <c r="K236" s="57">
        <v>15478.481230543692</v>
      </c>
      <c r="L236" s="57">
        <v>13235.422745385129</v>
      </c>
      <c r="M236" s="57">
        <v>206108.80945454555</v>
      </c>
      <c r="O236" s="56">
        <f t="shared" si="43"/>
        <v>9.625770602927175E-2</v>
      </c>
      <c r="P236" s="56">
        <f t="shared" si="44"/>
        <v>7.509859123201261E-2</v>
      </c>
      <c r="Q236" s="56">
        <f t="shared" si="45"/>
        <v>6.4215706162254152E-2</v>
      </c>
      <c r="R236" s="56">
        <f t="shared" si="46"/>
        <v>1</v>
      </c>
    </row>
    <row r="237" spans="3:18" x14ac:dyDescent="0.35">
      <c r="C237"/>
      <c r="D237"/>
      <c r="G237" s="57">
        <v>235</v>
      </c>
      <c r="H237" s="57">
        <v>48</v>
      </c>
      <c r="I237" s="57">
        <v>100</v>
      </c>
      <c r="J237" s="57">
        <v>38536.496197123335</v>
      </c>
      <c r="K237" s="57">
        <v>30289.833459419951</v>
      </c>
      <c r="L237" s="57">
        <v>25852.011208709868</v>
      </c>
      <c r="M237" s="57">
        <v>402734.63999999984</v>
      </c>
      <c r="O237" s="56">
        <f t="shared" si="43"/>
        <v>9.5687066295373421E-2</v>
      </c>
      <c r="P237" s="56">
        <f t="shared" si="44"/>
        <v>7.5210400226362356E-2</v>
      </c>
      <c r="Q237" s="56">
        <f t="shared" si="45"/>
        <v>6.4191178610088967E-2</v>
      </c>
      <c r="R237" s="56">
        <f t="shared" si="46"/>
        <v>1</v>
      </c>
    </row>
    <row r="238" spans="3:18" x14ac:dyDescent="0.35">
      <c r="C238"/>
      <c r="D238"/>
      <c r="G238" s="57">
        <v>236</v>
      </c>
      <c r="H238" s="57">
        <v>22</v>
      </c>
      <c r="I238" s="57">
        <v>63</v>
      </c>
      <c r="J238" s="57">
        <v>15276.424073540345</v>
      </c>
      <c r="K238" s="57">
        <v>11861.817046342345</v>
      </c>
      <c r="L238" s="57">
        <v>10181.90880820392</v>
      </c>
      <c r="M238" s="57">
        <v>158427.81090909097</v>
      </c>
      <c r="O238" s="56">
        <f t="shared" si="43"/>
        <v>9.6425141431173728E-2</v>
      </c>
      <c r="P238" s="56">
        <f t="shared" si="44"/>
        <v>7.4872063044214454E-2</v>
      </c>
      <c r="Q238" s="56">
        <f t="shared" si="45"/>
        <v>6.4268443461902663E-2</v>
      </c>
      <c r="R238" s="56">
        <f t="shared" si="46"/>
        <v>1</v>
      </c>
    </row>
    <row r="239" spans="3:18" x14ac:dyDescent="0.35">
      <c r="C239"/>
      <c r="D239"/>
      <c r="G239" s="57">
        <v>237</v>
      </c>
      <c r="H239" s="57">
        <v>32</v>
      </c>
      <c r="I239" s="57">
        <v>22</v>
      </c>
      <c r="J239" s="57">
        <v>12361.140806090078</v>
      </c>
      <c r="K239" s="57">
        <v>9699.9725543404857</v>
      </c>
      <c r="L239" s="57">
        <v>8267.6991734718958</v>
      </c>
      <c r="M239" s="57">
        <v>128828.53745454559</v>
      </c>
      <c r="O239" s="56">
        <f t="shared" si="43"/>
        <v>9.5950330961813823E-2</v>
      </c>
      <c r="P239" s="56">
        <f t="shared" si="44"/>
        <v>7.5293663546890099E-2</v>
      </c>
      <c r="Q239" s="56">
        <f t="shared" si="45"/>
        <v>6.4175991879042937E-2</v>
      </c>
      <c r="R239" s="56">
        <f t="shared" si="46"/>
        <v>1</v>
      </c>
    </row>
    <row r="240" spans="3:18" x14ac:dyDescent="0.35">
      <c r="C240"/>
      <c r="D240"/>
      <c r="G240" s="57">
        <v>238</v>
      </c>
      <c r="H240" s="57">
        <v>58</v>
      </c>
      <c r="I240" s="57">
        <v>56</v>
      </c>
      <c r="J240" s="57">
        <v>13091.044758795544</v>
      </c>
      <c r="K240" s="57">
        <v>10221.642020548781</v>
      </c>
      <c r="L240" s="57">
        <v>8745.6372113600864</v>
      </c>
      <c r="M240" s="57">
        <v>136140.97527272723</v>
      </c>
      <c r="O240" s="56">
        <f t="shared" si="43"/>
        <v>9.6158006306114943E-2</v>
      </c>
      <c r="P240" s="56">
        <f t="shared" si="44"/>
        <v>7.5081304508595334E-2</v>
      </c>
      <c r="Q240" s="56">
        <f t="shared" si="45"/>
        <v>6.423956633071129E-2</v>
      </c>
      <c r="R240" s="56">
        <f t="shared" si="46"/>
        <v>1</v>
      </c>
    </row>
    <row r="241" spans="3:18" x14ac:dyDescent="0.35">
      <c r="C241"/>
      <c r="D241"/>
      <c r="G241" s="57">
        <v>239</v>
      </c>
      <c r="H241" s="57">
        <v>42</v>
      </c>
      <c r="I241" s="57">
        <v>10</v>
      </c>
      <c r="J241" s="57">
        <v>2084.6994495340264</v>
      </c>
      <c r="K241" s="57">
        <v>1630.8827322778795</v>
      </c>
      <c r="L241" s="57">
        <v>1395.0283279682756</v>
      </c>
      <c r="M241" s="57">
        <v>21678.717090909093</v>
      </c>
      <c r="O241" s="56">
        <f t="shared" si="43"/>
        <v>9.6163414135250605E-2</v>
      </c>
      <c r="P241" s="56">
        <f t="shared" si="44"/>
        <v>7.5229669977186317E-2</v>
      </c>
      <c r="Q241" s="56">
        <f t="shared" si="45"/>
        <v>6.4350132995336554E-2</v>
      </c>
      <c r="R241" s="56">
        <f t="shared" si="46"/>
        <v>1</v>
      </c>
    </row>
    <row r="242" spans="3:18" x14ac:dyDescent="0.35">
      <c r="C242"/>
      <c r="D242"/>
      <c r="G242" s="57">
        <v>240</v>
      </c>
      <c r="H242" s="57">
        <v>68</v>
      </c>
      <c r="I242" s="57">
        <v>70</v>
      </c>
      <c r="J242" s="57">
        <v>27863.855480486865</v>
      </c>
      <c r="K242" s="57">
        <v>21877.401616860756</v>
      </c>
      <c r="L242" s="57">
        <v>18640.574993806917</v>
      </c>
      <c r="M242" s="57">
        <v>290380.35927272734</v>
      </c>
      <c r="O242" s="56">
        <f t="shared" si="43"/>
        <v>9.5956405420371191E-2</v>
      </c>
      <c r="P242" s="56">
        <f t="shared" si="44"/>
        <v>7.5340500547811995E-2</v>
      </c>
      <c r="Q242" s="56">
        <f t="shared" si="45"/>
        <v>6.4193649462013211E-2</v>
      </c>
      <c r="R242" s="56">
        <f t="shared" si="46"/>
        <v>1</v>
      </c>
    </row>
    <row r="243" spans="3:18" x14ac:dyDescent="0.35">
      <c r="C243"/>
      <c r="D243"/>
      <c r="G243" s="57">
        <v>241</v>
      </c>
      <c r="H243" s="57">
        <v>36</v>
      </c>
      <c r="I243" s="57">
        <v>63</v>
      </c>
      <c r="J243" s="57">
        <v>22925.820453703178</v>
      </c>
      <c r="K243" s="57">
        <v>18040.939646522158</v>
      </c>
      <c r="L243" s="57">
        <v>15378.599923515276</v>
      </c>
      <c r="M243" s="57">
        <v>239574.51563636336</v>
      </c>
      <c r="O243" s="56">
        <f t="shared" si="43"/>
        <v>9.5693902971303452E-2</v>
      </c>
      <c r="P243" s="56">
        <f t="shared" si="44"/>
        <v>7.5304084821381762E-2</v>
      </c>
      <c r="Q243" s="56">
        <f t="shared" si="45"/>
        <v>6.4191301327131078E-2</v>
      </c>
      <c r="R243" s="56">
        <f t="shared" si="46"/>
        <v>1</v>
      </c>
    </row>
    <row r="244" spans="3:18" x14ac:dyDescent="0.35">
      <c r="C244"/>
      <c r="D244"/>
      <c r="G244" s="57">
        <v>242</v>
      </c>
      <c r="H244" s="57">
        <v>47</v>
      </c>
      <c r="I244" s="57">
        <v>23</v>
      </c>
      <c r="J244" s="57">
        <v>13535.664503824528</v>
      </c>
      <c r="K244" s="57">
        <v>10610.927011570606</v>
      </c>
      <c r="L244" s="57">
        <v>9055.0312823778022</v>
      </c>
      <c r="M244" s="57">
        <v>141154.40799999994</v>
      </c>
      <c r="O244" s="56">
        <f t="shared" si="43"/>
        <v>9.5892609346103691E-2</v>
      </c>
      <c r="P244" s="56">
        <f t="shared" si="44"/>
        <v>7.5172480703334543E-2</v>
      </c>
      <c r="Q244" s="56">
        <f t="shared" si="45"/>
        <v>6.414983003844843E-2</v>
      </c>
      <c r="R244" s="56">
        <f t="shared" si="46"/>
        <v>1</v>
      </c>
    </row>
    <row r="245" spans="3:18" x14ac:dyDescent="0.35">
      <c r="C245"/>
      <c r="D245"/>
      <c r="G245" s="57">
        <v>243</v>
      </c>
      <c r="H245" s="57">
        <v>15</v>
      </c>
      <c r="I245" s="57">
        <v>31</v>
      </c>
      <c r="J245" s="57">
        <v>10702.123617727906</v>
      </c>
      <c r="K245" s="57">
        <v>8344.0545204695063</v>
      </c>
      <c r="L245" s="57">
        <v>7132.7964346945846</v>
      </c>
      <c r="M245" s="57">
        <v>111083.82181818185</v>
      </c>
      <c r="O245" s="56">
        <f t="shared" si="43"/>
        <v>9.634277469535367E-2</v>
      </c>
      <c r="P245" s="56">
        <f t="shared" si="44"/>
        <v>7.5114939186434956E-2</v>
      </c>
      <c r="Q245" s="56">
        <f t="shared" si="45"/>
        <v>6.4210938352204872E-2</v>
      </c>
      <c r="R245" s="56">
        <f t="shared" si="46"/>
        <v>1</v>
      </c>
    </row>
    <row r="246" spans="3:18" x14ac:dyDescent="0.35">
      <c r="C246"/>
      <c r="D246"/>
      <c r="G246" s="57">
        <v>244</v>
      </c>
      <c r="H246" s="57">
        <v>39</v>
      </c>
      <c r="I246" s="57">
        <v>40</v>
      </c>
      <c r="J246" s="57">
        <v>12140.581022792901</v>
      </c>
      <c r="K246" s="57">
        <v>9511.7683870584369</v>
      </c>
      <c r="L246" s="57">
        <v>8108.2824732729614</v>
      </c>
      <c r="M246" s="57">
        <v>126279.2778181819</v>
      </c>
      <c r="O246" s="56">
        <f t="shared" si="43"/>
        <v>9.6140722631254075E-2</v>
      </c>
      <c r="P246" s="56">
        <f t="shared" si="44"/>
        <v>7.5323271968292152E-2</v>
      </c>
      <c r="Q246" s="56">
        <f t="shared" si="45"/>
        <v>6.4209129267807058E-2</v>
      </c>
      <c r="R246" s="56">
        <f t="shared" si="46"/>
        <v>1</v>
      </c>
    </row>
    <row r="247" spans="3:18" x14ac:dyDescent="0.35">
      <c r="C247"/>
      <c r="D247"/>
      <c r="G247" s="57">
        <v>245</v>
      </c>
      <c r="H247" s="57">
        <v>67</v>
      </c>
      <c r="I247" s="57">
        <v>46</v>
      </c>
      <c r="J247" s="57">
        <v>13562.636754603122</v>
      </c>
      <c r="K247" s="57">
        <v>10590.793629739586</v>
      </c>
      <c r="L247" s="57">
        <v>9067.2143749285242</v>
      </c>
      <c r="M247" s="57">
        <v>141214.46909090906</v>
      </c>
      <c r="O247" s="56">
        <f t="shared" si="43"/>
        <v>9.6042826502941131E-2</v>
      </c>
      <c r="P247" s="56">
        <f t="shared" si="44"/>
        <v>7.4997935395144211E-2</v>
      </c>
      <c r="Q247" s="56">
        <f t="shared" si="45"/>
        <v>6.420881962946276E-2</v>
      </c>
      <c r="R247" s="56">
        <f t="shared" si="46"/>
        <v>1</v>
      </c>
    </row>
    <row r="248" spans="3:18" x14ac:dyDescent="0.35">
      <c r="C248"/>
      <c r="D248"/>
      <c r="G248" s="57">
        <v>246</v>
      </c>
      <c r="H248" s="57">
        <v>70</v>
      </c>
      <c r="I248" s="57">
        <v>44</v>
      </c>
      <c r="J248" s="57">
        <v>20310.171649262524</v>
      </c>
      <c r="K248" s="57">
        <v>15956.730627182553</v>
      </c>
      <c r="L248" s="57">
        <v>13591.192012340216</v>
      </c>
      <c r="M248" s="57">
        <v>211775.40654545443</v>
      </c>
      <c r="O248" s="56">
        <f t="shared" si="43"/>
        <v>9.5904297767943361E-2</v>
      </c>
      <c r="P248" s="56">
        <f t="shared" si="44"/>
        <v>7.5347420588035466E-2</v>
      </c>
      <c r="Q248" s="56">
        <f t="shared" si="45"/>
        <v>6.4177386005504225E-2</v>
      </c>
      <c r="R248" s="56">
        <f t="shared" si="46"/>
        <v>1</v>
      </c>
    </row>
    <row r="249" spans="3:18" x14ac:dyDescent="0.35">
      <c r="C249"/>
      <c r="D249"/>
      <c r="G249" s="57">
        <v>247</v>
      </c>
      <c r="H249" s="57">
        <v>21</v>
      </c>
      <c r="I249" s="57">
        <v>54</v>
      </c>
      <c r="J249" s="57">
        <v>14351.996777693024</v>
      </c>
      <c r="K249" s="57">
        <v>11254.521914646193</v>
      </c>
      <c r="L249" s="57">
        <v>9624.5038619096977</v>
      </c>
      <c r="M249" s="57">
        <v>149953.3578181818</v>
      </c>
      <c r="O249" s="56">
        <f t="shared" si="43"/>
        <v>9.5709739258355228E-2</v>
      </c>
      <c r="P249" s="56">
        <f t="shared" si="44"/>
        <v>7.5053483819230521E-2</v>
      </c>
      <c r="Q249" s="56">
        <f t="shared" si="45"/>
        <v>6.4183316745593605E-2</v>
      </c>
      <c r="R249" s="56">
        <f t="shared" si="46"/>
        <v>1</v>
      </c>
    </row>
    <row r="250" spans="3:18" x14ac:dyDescent="0.35">
      <c r="C250"/>
      <c r="D250"/>
      <c r="G250" s="57">
        <v>248</v>
      </c>
      <c r="H250" s="57">
        <v>70</v>
      </c>
      <c r="I250" s="57">
        <v>91</v>
      </c>
      <c r="J250" s="57">
        <v>34959.529714476987</v>
      </c>
      <c r="K250" s="57">
        <v>27426.496931884849</v>
      </c>
      <c r="L250" s="57">
        <v>23380.859405587518</v>
      </c>
      <c r="M250" s="57">
        <v>364295.54181818158</v>
      </c>
      <c r="O250" s="56">
        <f t="shared" si="43"/>
        <v>9.5964747578286713E-2</v>
      </c>
      <c r="P250" s="56">
        <f t="shared" si="44"/>
        <v>7.5286391908614955E-2</v>
      </c>
      <c r="Q250" s="56">
        <f t="shared" si="45"/>
        <v>6.4181019863418509E-2</v>
      </c>
      <c r="R250" s="56">
        <f t="shared" si="46"/>
        <v>1</v>
      </c>
    </row>
    <row r="251" spans="3:18" x14ac:dyDescent="0.35">
      <c r="C251"/>
      <c r="D251"/>
      <c r="G251" s="57">
        <v>249</v>
      </c>
      <c r="H251" s="57">
        <v>12</v>
      </c>
      <c r="I251" s="57">
        <v>49</v>
      </c>
      <c r="J251" s="57">
        <v>10925.396240784219</v>
      </c>
      <c r="K251" s="57">
        <v>8443.7491937875784</v>
      </c>
      <c r="L251" s="57">
        <v>7255.1199352548992</v>
      </c>
      <c r="M251" s="57">
        <v>112954.05745454541</v>
      </c>
      <c r="O251" s="56">
        <f t="shared" si="43"/>
        <v>9.6724247778179895E-2</v>
      </c>
      <c r="P251" s="56">
        <f t="shared" si="44"/>
        <v>7.4753836949907559E-2</v>
      </c>
      <c r="Q251" s="56">
        <f t="shared" si="45"/>
        <v>6.4230715555963797E-2</v>
      </c>
      <c r="R251" s="56">
        <f t="shared" si="46"/>
        <v>1</v>
      </c>
    </row>
    <row r="252" spans="3:18" x14ac:dyDescent="0.35">
      <c r="C252"/>
      <c r="D252"/>
      <c r="G252" s="57">
        <v>250</v>
      </c>
      <c r="H252" s="57">
        <v>19</v>
      </c>
      <c r="I252" s="57">
        <v>87</v>
      </c>
      <c r="J252" s="57">
        <v>46894.42363090023</v>
      </c>
      <c r="K252" s="57">
        <v>36811.741093352881</v>
      </c>
      <c r="L252" s="57">
        <v>31325.633074244073</v>
      </c>
      <c r="M252" s="57">
        <v>488137.3403636365</v>
      </c>
      <c r="O252" s="56">
        <f t="shared" si="43"/>
        <v>9.6068093450843911E-2</v>
      </c>
      <c r="P252" s="56">
        <f t="shared" si="44"/>
        <v>7.5412671904857925E-2</v>
      </c>
      <c r="Q252" s="56">
        <f t="shared" si="45"/>
        <v>6.417381028648235E-2</v>
      </c>
      <c r="R252" s="56">
        <f t="shared" si="46"/>
        <v>1</v>
      </c>
    </row>
    <row r="253" spans="3:18" x14ac:dyDescent="0.35">
      <c r="C253"/>
      <c r="D253"/>
      <c r="G253" s="57">
        <v>251</v>
      </c>
      <c r="H253" s="57">
        <v>16</v>
      </c>
      <c r="I253" s="57">
        <v>43</v>
      </c>
      <c r="J253" s="57">
        <v>14721.843645963576</v>
      </c>
      <c r="K253" s="57">
        <v>11502.257625619357</v>
      </c>
      <c r="L253" s="57">
        <v>9818.3797806553957</v>
      </c>
      <c r="M253" s="57">
        <v>152822.94327272725</v>
      </c>
      <c r="O253" s="56">
        <f t="shared" si="43"/>
        <v>9.6332679705631821E-2</v>
      </c>
      <c r="P253" s="56">
        <f t="shared" si="44"/>
        <v>7.5265253889872222E-2</v>
      </c>
      <c r="Q253" s="56">
        <f t="shared" si="45"/>
        <v>6.4246765376933954E-2</v>
      </c>
      <c r="R253" s="56">
        <f t="shared" si="46"/>
        <v>1</v>
      </c>
    </row>
    <row r="254" spans="3:18" x14ac:dyDescent="0.35">
      <c r="C254"/>
      <c r="D254"/>
      <c r="G254" s="57">
        <v>252</v>
      </c>
      <c r="H254" s="57">
        <v>59</v>
      </c>
      <c r="I254" s="57">
        <v>90</v>
      </c>
      <c r="J254" s="57">
        <v>26495.895836981985</v>
      </c>
      <c r="K254" s="57">
        <v>20755.088447152972</v>
      </c>
      <c r="L254" s="57">
        <v>17714.133388140035</v>
      </c>
      <c r="M254" s="57">
        <v>275760.4887272729</v>
      </c>
      <c r="O254" s="56">
        <f t="shared" si="43"/>
        <v>9.6083002895989297E-2</v>
      </c>
      <c r="P254" s="56">
        <f t="shared" si="44"/>
        <v>7.5264910295686896E-2</v>
      </c>
      <c r="Q254" s="56">
        <f t="shared" si="45"/>
        <v>6.4237387560113129E-2</v>
      </c>
      <c r="R254" s="56">
        <f t="shared" si="46"/>
        <v>1</v>
      </c>
    </row>
    <row r="255" spans="3:18" x14ac:dyDescent="0.35">
      <c r="C255"/>
      <c r="D255"/>
      <c r="G255" s="57">
        <v>253</v>
      </c>
      <c r="H255" s="57">
        <v>47</v>
      </c>
      <c r="I255" s="57">
        <v>82</v>
      </c>
      <c r="J255" s="57">
        <v>21166.825951225026</v>
      </c>
      <c r="K255" s="57">
        <v>16531.1219031609</v>
      </c>
      <c r="L255" s="57">
        <v>14134.439266291289</v>
      </c>
      <c r="M255" s="57">
        <v>220065.50545454523</v>
      </c>
      <c r="O255" s="56">
        <f t="shared" si="43"/>
        <v>9.6184206186721327E-2</v>
      </c>
      <c r="P255" s="56">
        <f t="shared" si="44"/>
        <v>7.5119096330048971E-2</v>
      </c>
      <c r="Q255" s="56">
        <f t="shared" si="45"/>
        <v>6.4228327093319826E-2</v>
      </c>
      <c r="R255" s="56">
        <f t="shared" si="46"/>
        <v>1</v>
      </c>
    </row>
    <row r="256" spans="3:18" x14ac:dyDescent="0.35">
      <c r="C256"/>
      <c r="D256"/>
      <c r="G256" s="57">
        <v>254</v>
      </c>
      <c r="H256" s="57">
        <v>43</v>
      </c>
      <c r="I256" s="57">
        <v>70</v>
      </c>
      <c r="J256" s="57">
        <v>17967.272149961478</v>
      </c>
      <c r="K256" s="57">
        <v>14033.130567552071</v>
      </c>
      <c r="L256" s="57">
        <v>11991.493947438998</v>
      </c>
      <c r="M256" s="57">
        <v>186763.29890909098</v>
      </c>
      <c r="O256" s="56">
        <f t="shared" si="43"/>
        <v>9.6203441762437697E-2</v>
      </c>
      <c r="P256" s="56">
        <f t="shared" si="44"/>
        <v>7.5138587985548733E-2</v>
      </c>
      <c r="Q256" s="56">
        <f t="shared" si="45"/>
        <v>6.4206907981829903E-2</v>
      </c>
      <c r="R256" s="56">
        <f t="shared" si="46"/>
        <v>1</v>
      </c>
    </row>
    <row r="257" spans="3:18" x14ac:dyDescent="0.35">
      <c r="C257"/>
      <c r="D257"/>
      <c r="G257" s="57">
        <v>255</v>
      </c>
      <c r="H257" s="57">
        <v>52</v>
      </c>
      <c r="I257" s="57">
        <v>32</v>
      </c>
      <c r="J257" s="57">
        <v>11632.296729712863</v>
      </c>
      <c r="K257" s="57">
        <v>9089.0971377057303</v>
      </c>
      <c r="L257" s="57">
        <v>7772.3188318636567</v>
      </c>
      <c r="M257" s="57">
        <v>121090.66690909093</v>
      </c>
      <c r="O257" s="56">
        <f t="shared" si="43"/>
        <v>9.6062702656067089E-2</v>
      </c>
      <c r="P257" s="56">
        <f t="shared" si="44"/>
        <v>7.5060261618093066E-2</v>
      </c>
      <c r="Q257" s="56">
        <f t="shared" si="45"/>
        <v>6.4185944550943314E-2</v>
      </c>
      <c r="R257" s="56">
        <f t="shared" si="46"/>
        <v>1</v>
      </c>
    </row>
    <row r="258" spans="3:18" x14ac:dyDescent="0.35">
      <c r="C258"/>
      <c r="D258"/>
      <c r="G258" s="57">
        <v>256</v>
      </c>
      <c r="H258" s="57">
        <v>19</v>
      </c>
      <c r="I258" s="57">
        <v>14</v>
      </c>
      <c r="J258" s="57">
        <v>3261.9585749082917</v>
      </c>
      <c r="K258" s="57">
        <v>2565.9842016417033</v>
      </c>
      <c r="L258" s="57">
        <v>2186.4996219684349</v>
      </c>
      <c r="M258" s="57">
        <v>34041.29163636361</v>
      </c>
      <c r="O258" s="56">
        <f t="shared" si="43"/>
        <v>9.582358418573636E-2</v>
      </c>
      <c r="P258" s="56">
        <f t="shared" si="44"/>
        <v>7.5378579316322594E-2</v>
      </c>
      <c r="Q258" s="56">
        <f t="shared" si="45"/>
        <v>6.4230806672234811E-2</v>
      </c>
      <c r="R258" s="56">
        <f t="shared" si="46"/>
        <v>1</v>
      </c>
    </row>
    <row r="259" spans="3:18" x14ac:dyDescent="0.35">
      <c r="C259"/>
      <c r="D259"/>
      <c r="G259" s="57">
        <v>257</v>
      </c>
      <c r="H259" s="57">
        <v>40</v>
      </c>
      <c r="I259" s="57">
        <v>46</v>
      </c>
      <c r="J259" s="57">
        <v>16831.775590663427</v>
      </c>
      <c r="K259" s="57">
        <v>13195.224797563356</v>
      </c>
      <c r="L259" s="57">
        <v>11250.112586228935</v>
      </c>
      <c r="M259" s="57">
        <v>175252.42399999991</v>
      </c>
      <c r="O259" s="56">
        <f t="shared" si="43"/>
        <v>9.6043040127441748E-2</v>
      </c>
      <c r="P259" s="56">
        <f t="shared" si="44"/>
        <v>7.5292680673925305E-2</v>
      </c>
      <c r="Q259" s="56">
        <f t="shared" si="45"/>
        <v>6.4193763084434946E-2</v>
      </c>
      <c r="R259" s="56">
        <f t="shared" si="46"/>
        <v>1</v>
      </c>
    </row>
    <row r="260" spans="3:18" x14ac:dyDescent="0.35">
      <c r="C260"/>
      <c r="D260"/>
      <c r="G260" s="57">
        <v>258</v>
      </c>
      <c r="H260" s="57">
        <v>51</v>
      </c>
      <c r="I260" s="57">
        <v>71</v>
      </c>
      <c r="J260" s="57">
        <v>28342.329695697794</v>
      </c>
      <c r="K260" s="57">
        <v>22237.855737062553</v>
      </c>
      <c r="L260" s="57">
        <v>18955.448310477284</v>
      </c>
      <c r="M260" s="57">
        <v>295337.9018181818</v>
      </c>
      <c r="O260" s="56">
        <f t="shared" si="43"/>
        <v>9.5965771820056195E-2</v>
      </c>
      <c r="P260" s="56">
        <f t="shared" si="44"/>
        <v>7.5296315170386749E-2</v>
      </c>
      <c r="Q260" s="56">
        <f t="shared" si="45"/>
        <v>6.4182240727594736E-2</v>
      </c>
      <c r="R260" s="56">
        <f t="shared" si="46"/>
        <v>1</v>
      </c>
    </row>
    <row r="261" spans="3:18" x14ac:dyDescent="0.35">
      <c r="C261"/>
      <c r="D261"/>
      <c r="G261" s="57">
        <v>259</v>
      </c>
      <c r="H261" s="57">
        <v>56</v>
      </c>
      <c r="I261" s="57">
        <v>77</v>
      </c>
      <c r="J261" s="57">
        <v>30127.592120803183</v>
      </c>
      <c r="K261" s="57">
        <v>23639.371445803943</v>
      </c>
      <c r="L261" s="57">
        <v>20145.652642211331</v>
      </c>
      <c r="M261" s="57">
        <v>313805.01890909084</v>
      </c>
      <c r="O261" s="56">
        <f t="shared" si="43"/>
        <v>9.6007362232568796E-2</v>
      </c>
      <c r="P261" s="56">
        <f t="shared" si="44"/>
        <v>7.5331400141347829E-2</v>
      </c>
      <c r="Q261" s="56">
        <f t="shared" si="45"/>
        <v>6.41979937486198E-2</v>
      </c>
      <c r="R261" s="56">
        <f t="shared" si="46"/>
        <v>1</v>
      </c>
    </row>
    <row r="262" spans="3:18" x14ac:dyDescent="0.35">
      <c r="C262"/>
      <c r="D262"/>
      <c r="G262" s="57">
        <v>260</v>
      </c>
      <c r="H262" s="57">
        <v>37</v>
      </c>
      <c r="I262" s="57">
        <v>21</v>
      </c>
      <c r="J262" s="57">
        <v>3750.3241889067181</v>
      </c>
      <c r="K262" s="57">
        <v>2933.6217484181266</v>
      </c>
      <c r="L262" s="57">
        <v>2504.8832617333842</v>
      </c>
      <c r="M262" s="57">
        <v>38937.938909090888</v>
      </c>
      <c r="O262" s="56">
        <f t="shared" si="43"/>
        <v>9.6315426393334999E-2</v>
      </c>
      <c r="P262" s="56">
        <f t="shared" si="44"/>
        <v>7.5340961299140835E-2</v>
      </c>
      <c r="Q262" s="56">
        <f t="shared" si="45"/>
        <v>6.4330145146654541E-2</v>
      </c>
      <c r="R262" s="56">
        <f t="shared" si="46"/>
        <v>1</v>
      </c>
    </row>
    <row r="263" spans="3:18" x14ac:dyDescent="0.35">
      <c r="C263"/>
      <c r="D263"/>
      <c r="G263" s="57">
        <v>261</v>
      </c>
      <c r="H263" s="57">
        <v>71</v>
      </c>
      <c r="I263" s="57">
        <v>35</v>
      </c>
      <c r="J263" s="57">
        <v>12280.193099790806</v>
      </c>
      <c r="K263" s="57">
        <v>9608.9155459508511</v>
      </c>
      <c r="L263" s="57">
        <v>8214.9840106043357</v>
      </c>
      <c r="M263" s="57">
        <v>127970.1643636363</v>
      </c>
      <c r="O263" s="56">
        <f t="shared" si="43"/>
        <v>9.5961376316558961E-2</v>
      </c>
      <c r="P263" s="56">
        <f t="shared" si="44"/>
        <v>7.508715483592282E-2</v>
      </c>
      <c r="Q263" s="56">
        <f t="shared" si="45"/>
        <v>6.4194525743210551E-2</v>
      </c>
      <c r="R263" s="56">
        <f t="shared" si="46"/>
        <v>1</v>
      </c>
    </row>
    <row r="264" spans="3:18" x14ac:dyDescent="0.35">
      <c r="C264"/>
      <c r="D264"/>
      <c r="G264" s="57">
        <v>262</v>
      </c>
      <c r="H264" s="57">
        <v>70</v>
      </c>
      <c r="I264" s="57">
        <v>21</v>
      </c>
      <c r="J264" s="57">
        <v>11835.94259181762</v>
      </c>
      <c r="K264" s="57">
        <v>9330.455752582744</v>
      </c>
      <c r="L264" s="57">
        <v>7939.6360643604567</v>
      </c>
      <c r="M264" s="57">
        <v>123677.46472727273</v>
      </c>
      <c r="O264" s="56">
        <f t="shared" si="43"/>
        <v>9.5700074527866816E-2</v>
      </c>
      <c r="P264" s="56">
        <f t="shared" si="44"/>
        <v>7.5441841997309633E-2</v>
      </c>
      <c r="Q264" s="56">
        <f t="shared" si="45"/>
        <v>6.4196303521167244E-2</v>
      </c>
      <c r="R264" s="56">
        <f t="shared" si="46"/>
        <v>1</v>
      </c>
    </row>
    <row r="265" spans="3:18" x14ac:dyDescent="0.35">
      <c r="C265"/>
      <c r="D265"/>
      <c r="G265" s="57">
        <v>263</v>
      </c>
      <c r="H265" s="57">
        <v>37</v>
      </c>
      <c r="I265" s="57">
        <v>49</v>
      </c>
      <c r="J265" s="57">
        <v>17558.540099826812</v>
      </c>
      <c r="K265" s="57">
        <v>13751.098075417029</v>
      </c>
      <c r="L265" s="57">
        <v>11733.541224238375</v>
      </c>
      <c r="M265" s="57">
        <v>182747.54763636377</v>
      </c>
      <c r="O265" s="56">
        <f t="shared" si="43"/>
        <v>9.6080852120463425E-2</v>
      </c>
      <c r="P265" s="56">
        <f t="shared" si="44"/>
        <v>7.5246416454131312E-2</v>
      </c>
      <c r="Q265" s="56">
        <f t="shared" si="45"/>
        <v>6.4206285534326876E-2</v>
      </c>
      <c r="R265" s="56">
        <f t="shared" si="46"/>
        <v>1</v>
      </c>
    </row>
    <row r="266" spans="3:18" x14ac:dyDescent="0.35">
      <c r="C266"/>
      <c r="D266"/>
      <c r="G266" s="57">
        <v>264</v>
      </c>
      <c r="H266" s="57">
        <v>49</v>
      </c>
      <c r="I266" s="57">
        <v>78</v>
      </c>
      <c r="J266" s="57">
        <v>45516.137903283692</v>
      </c>
      <c r="K266" s="57">
        <v>35768.06478680695</v>
      </c>
      <c r="L266" s="57">
        <v>30460.888389829412</v>
      </c>
      <c r="M266" s="57">
        <v>474599.40363636409</v>
      </c>
      <c r="O266" s="56">
        <f t="shared" si="43"/>
        <v>9.5904330166748278E-2</v>
      </c>
      <c r="P266" s="56">
        <f t="shared" si="44"/>
        <v>7.5364748697013276E-2</v>
      </c>
      <c r="Q266" s="56">
        <f t="shared" si="45"/>
        <v>6.4182314930105566E-2</v>
      </c>
      <c r="R266" s="56">
        <f t="shared" si="46"/>
        <v>1</v>
      </c>
    </row>
    <row r="267" spans="3:18" x14ac:dyDescent="0.35">
      <c r="C267"/>
      <c r="D267"/>
      <c r="G267" s="57">
        <v>265</v>
      </c>
      <c r="H267" s="57">
        <v>66</v>
      </c>
      <c r="I267" s="57">
        <v>99</v>
      </c>
      <c r="J267" s="57">
        <v>35704.762412602431</v>
      </c>
      <c r="K267" s="57">
        <v>27995.805703577476</v>
      </c>
      <c r="L267" s="57">
        <v>23878.925545546896</v>
      </c>
      <c r="M267" s="57">
        <v>371967.51200000034</v>
      </c>
      <c r="O267" s="56">
        <f t="shared" si="43"/>
        <v>9.5988927152870274E-2</v>
      </c>
      <c r="P267" s="56">
        <f t="shared" si="44"/>
        <v>7.5264115279985666E-2</v>
      </c>
      <c r="Q267" s="56">
        <f t="shared" si="45"/>
        <v>6.4196266542619118E-2</v>
      </c>
      <c r="R267" s="56">
        <f t="shared" si="46"/>
        <v>1</v>
      </c>
    </row>
    <row r="268" spans="3:18" x14ac:dyDescent="0.35">
      <c r="C268"/>
      <c r="D268"/>
      <c r="G268" s="57">
        <v>266</v>
      </c>
      <c r="H268" s="57">
        <v>54</v>
      </c>
      <c r="I268" s="57">
        <v>17</v>
      </c>
      <c r="J268" s="57">
        <v>14704.837095540845</v>
      </c>
      <c r="K268" s="57">
        <v>11574.79350966667</v>
      </c>
      <c r="L268" s="57">
        <v>9843.3064491202585</v>
      </c>
      <c r="M268" s="57">
        <v>153453.58472727277</v>
      </c>
      <c r="O268" s="56">
        <f t="shared" si="43"/>
        <v>9.5825960153848436E-2</v>
      </c>
      <c r="P268" s="56">
        <f t="shared" si="44"/>
        <v>7.5428628990571386E-2</v>
      </c>
      <c r="Q268" s="56">
        <f t="shared" si="45"/>
        <v>6.4145171105741153E-2</v>
      </c>
      <c r="R268" s="56">
        <f t="shared" si="46"/>
        <v>1</v>
      </c>
    </row>
    <row r="269" spans="3:18" x14ac:dyDescent="0.35">
      <c r="C269"/>
      <c r="D269"/>
      <c r="G269" s="57">
        <v>267</v>
      </c>
      <c r="H269" s="57">
        <v>39</v>
      </c>
      <c r="I269" s="57">
        <v>66</v>
      </c>
      <c r="J269" s="57">
        <v>21682.189294089378</v>
      </c>
      <c r="K269" s="57">
        <v>17073.69246883145</v>
      </c>
      <c r="L269" s="57">
        <v>14550.261611920056</v>
      </c>
      <c r="M269" s="57">
        <v>226577.12872727282</v>
      </c>
      <c r="O269" s="56">
        <f t="shared" si="43"/>
        <v>9.5694518753425786E-2</v>
      </c>
      <c r="P269" s="56">
        <f t="shared" si="44"/>
        <v>7.5354880542169697E-2</v>
      </c>
      <c r="Q269" s="56">
        <f t="shared" si="45"/>
        <v>6.4217697936467213E-2</v>
      </c>
      <c r="R269" s="56">
        <f t="shared" si="46"/>
        <v>1</v>
      </c>
    </row>
    <row r="270" spans="3:18" x14ac:dyDescent="0.35">
      <c r="C270"/>
      <c r="D270"/>
      <c r="G270" s="57">
        <v>268</v>
      </c>
      <c r="H270" s="57">
        <v>14</v>
      </c>
      <c r="I270" s="57">
        <v>60</v>
      </c>
      <c r="J270" s="57">
        <v>10107.835303124213</v>
      </c>
      <c r="K270" s="57">
        <v>7805.6360319597798</v>
      </c>
      <c r="L270" s="57">
        <v>6695.1829795849508</v>
      </c>
      <c r="M270" s="57">
        <v>104077.52872727283</v>
      </c>
      <c r="O270" s="56">
        <f t="shared" si="43"/>
        <v>9.7118325413077577E-2</v>
      </c>
      <c r="P270" s="56">
        <f t="shared" si="44"/>
        <v>7.4998283754544648E-2</v>
      </c>
      <c r="Q270" s="56">
        <f t="shared" si="45"/>
        <v>6.4328804319798594E-2</v>
      </c>
      <c r="R270" s="56">
        <f t="shared" si="46"/>
        <v>1</v>
      </c>
    </row>
    <row r="271" spans="3:18" x14ac:dyDescent="0.35">
      <c r="C271"/>
      <c r="D271"/>
      <c r="G271" s="57">
        <v>269</v>
      </c>
      <c r="H271" s="57">
        <v>74</v>
      </c>
      <c r="I271" s="57">
        <v>97</v>
      </c>
      <c r="J271" s="57">
        <v>36476.015080104946</v>
      </c>
      <c r="K271" s="57">
        <v>28558.896695492207</v>
      </c>
      <c r="L271" s="57">
        <v>24397.765210954069</v>
      </c>
      <c r="M271" s="57">
        <v>380108.29236363602</v>
      </c>
      <c r="O271" s="56">
        <f t="shared" si="43"/>
        <v>9.596216607979087E-2</v>
      </c>
      <c r="P271" s="56">
        <f t="shared" si="44"/>
        <v>7.5133579743561427E-2</v>
      </c>
      <c r="Q271" s="56">
        <f t="shared" si="45"/>
        <v>6.4186353471114482E-2</v>
      </c>
      <c r="R271" s="56">
        <f t="shared" si="46"/>
        <v>1</v>
      </c>
    </row>
    <row r="272" spans="3:18" x14ac:dyDescent="0.35">
      <c r="C272"/>
      <c r="D272"/>
      <c r="G272" s="57">
        <v>270</v>
      </c>
      <c r="H272" s="57">
        <v>53</v>
      </c>
      <c r="I272" s="57">
        <v>43</v>
      </c>
      <c r="J272" s="57">
        <v>19594.463067190678</v>
      </c>
      <c r="K272" s="57">
        <v>15384.184198881931</v>
      </c>
      <c r="L272" s="57">
        <v>13110.843571949512</v>
      </c>
      <c r="M272" s="57">
        <v>204261.93090909079</v>
      </c>
      <c r="O272" s="56">
        <f t="shared" si="43"/>
        <v>9.5928120232601874E-2</v>
      </c>
      <c r="P272" s="56">
        <f t="shared" si="44"/>
        <v>7.5315963823571433E-2</v>
      </c>
      <c r="Q272" s="56">
        <f t="shared" si="45"/>
        <v>6.4186427268156238E-2</v>
      </c>
      <c r="R272" s="56">
        <f t="shared" si="46"/>
        <v>1</v>
      </c>
    </row>
    <row r="273" spans="3:18" x14ac:dyDescent="0.35">
      <c r="C273"/>
      <c r="D273"/>
      <c r="G273" s="57">
        <v>271</v>
      </c>
      <c r="H273" s="57">
        <v>22</v>
      </c>
      <c r="I273" s="57">
        <v>91</v>
      </c>
      <c r="J273" s="57">
        <v>23648.972847326077</v>
      </c>
      <c r="K273" s="57">
        <v>18429.638921083231</v>
      </c>
      <c r="L273" s="57">
        <v>15757.406199156077</v>
      </c>
      <c r="M273" s="57">
        <v>245346.21963636365</v>
      </c>
      <c r="O273" s="56">
        <f t="shared" si="43"/>
        <v>9.6390206795837569E-2</v>
      </c>
      <c r="P273" s="56">
        <f t="shared" si="44"/>
        <v>7.5116865254326939E-2</v>
      </c>
      <c r="Q273" s="56">
        <f t="shared" si="45"/>
        <v>6.4225184404759481E-2</v>
      </c>
      <c r="R273" s="56">
        <f t="shared" si="46"/>
        <v>1</v>
      </c>
    </row>
    <row r="274" spans="3:18" x14ac:dyDescent="0.35">
      <c r="C274"/>
      <c r="D274"/>
      <c r="G274" s="57">
        <v>272</v>
      </c>
      <c r="H274" s="57">
        <v>16</v>
      </c>
      <c r="I274" s="57">
        <v>33</v>
      </c>
      <c r="J274" s="57">
        <v>8993.0625733973175</v>
      </c>
      <c r="K274" s="57">
        <v>7011.9178573506915</v>
      </c>
      <c r="L274" s="57">
        <v>5992.5769902543989</v>
      </c>
      <c r="M274" s="57">
        <v>93279.045090909145</v>
      </c>
      <c r="O274" s="56">
        <f t="shared" si="43"/>
        <v>9.6410319859436142E-2</v>
      </c>
      <c r="P274" s="56">
        <f t="shared" si="44"/>
        <v>7.5171415514780654E-2</v>
      </c>
      <c r="Q274" s="56">
        <f t="shared" si="45"/>
        <v>6.4243549925002696E-2</v>
      </c>
      <c r="R274" s="56">
        <f t="shared" si="46"/>
        <v>1</v>
      </c>
    </row>
    <row r="275" spans="3:18" x14ac:dyDescent="0.35">
      <c r="C275"/>
      <c r="D275"/>
      <c r="G275" s="57">
        <v>273</v>
      </c>
      <c r="H275" s="57">
        <v>66</v>
      </c>
      <c r="I275" s="57">
        <v>99</v>
      </c>
      <c r="J275" s="57">
        <v>44545.316210179444</v>
      </c>
      <c r="K275" s="57">
        <v>34983.97700771167</v>
      </c>
      <c r="L275" s="57">
        <v>29806.066505956744</v>
      </c>
      <c r="M275" s="57">
        <v>464294.75563636335</v>
      </c>
      <c r="O275" s="56">
        <f t="shared" si="43"/>
        <v>9.5941889649659176E-2</v>
      </c>
      <c r="P275" s="56">
        <f t="shared" si="44"/>
        <v>7.5348637009183012E-2</v>
      </c>
      <c r="Q275" s="56">
        <f t="shared" si="45"/>
        <v>6.4196431564479961E-2</v>
      </c>
      <c r="R275" s="56">
        <f t="shared" si="46"/>
        <v>1</v>
      </c>
    </row>
    <row r="276" spans="3:18" x14ac:dyDescent="0.35">
      <c r="C276"/>
      <c r="D276"/>
      <c r="G276" s="57">
        <v>274</v>
      </c>
      <c r="H276" s="57">
        <v>22</v>
      </c>
      <c r="I276" s="57">
        <v>32</v>
      </c>
      <c r="J276" s="57">
        <v>10480.530354428274</v>
      </c>
      <c r="K276" s="57">
        <v>8204.9365102966876</v>
      </c>
      <c r="L276" s="57">
        <v>6998.4549850275307</v>
      </c>
      <c r="M276" s="57">
        <v>108924.12509090907</v>
      </c>
      <c r="O276" s="56">
        <f t="shared" si="43"/>
        <v>9.6218632425838876E-2</v>
      </c>
      <c r="P276" s="56">
        <f t="shared" si="44"/>
        <v>7.5327082071568366E-2</v>
      </c>
      <c r="Q276" s="56">
        <f t="shared" si="45"/>
        <v>6.4250733978230778E-2</v>
      </c>
      <c r="R276" s="56">
        <f t="shared" si="46"/>
        <v>1</v>
      </c>
    </row>
    <row r="277" spans="3:18" x14ac:dyDescent="0.35">
      <c r="C277"/>
      <c r="D277"/>
      <c r="G277" s="57">
        <v>275</v>
      </c>
      <c r="H277" s="57">
        <v>11</v>
      </c>
      <c r="I277" s="57">
        <v>39</v>
      </c>
      <c r="J277" s="57">
        <v>9165.62081389585</v>
      </c>
      <c r="K277" s="57">
        <v>7121.3997324046704</v>
      </c>
      <c r="L277" s="57">
        <v>6089.2186168944381</v>
      </c>
      <c r="M277" s="57">
        <v>94793.085090909139</v>
      </c>
      <c r="O277" s="56">
        <f t="shared" si="43"/>
        <v>9.6690816688852058E-2</v>
      </c>
      <c r="P277" s="56">
        <f t="shared" si="44"/>
        <v>7.512573016876764E-2</v>
      </c>
      <c r="Q277" s="56">
        <f t="shared" si="45"/>
        <v>6.423694946793547E-2</v>
      </c>
      <c r="R277" s="56">
        <f t="shared" si="46"/>
        <v>1</v>
      </c>
    </row>
    <row r="278" spans="3:18" x14ac:dyDescent="0.35">
      <c r="C278"/>
      <c r="D278"/>
      <c r="G278" s="57">
        <v>276</v>
      </c>
      <c r="H278" s="57">
        <v>36</v>
      </c>
      <c r="I278" s="57">
        <v>97</v>
      </c>
      <c r="J278" s="57">
        <v>34435.045332586007</v>
      </c>
      <c r="K278" s="57">
        <v>26922.377074219847</v>
      </c>
      <c r="L278" s="57">
        <v>22991.455444829135</v>
      </c>
      <c r="M278" s="57">
        <v>358313.62399999989</v>
      </c>
      <c r="O278" s="56">
        <f t="shared" si="43"/>
        <v>9.6103086866119319E-2</v>
      </c>
      <c r="P278" s="56">
        <f t="shared" si="44"/>
        <v>7.5136347799657915E-2</v>
      </c>
      <c r="Q278" s="56">
        <f t="shared" si="45"/>
        <v>6.4165730535630267E-2</v>
      </c>
      <c r="R278" s="56">
        <f t="shared" si="46"/>
        <v>1</v>
      </c>
    </row>
    <row r="279" spans="3:18" x14ac:dyDescent="0.35">
      <c r="C279"/>
      <c r="D279"/>
      <c r="G279" s="57">
        <v>277</v>
      </c>
      <c r="H279" s="57">
        <v>18</v>
      </c>
      <c r="I279" s="57">
        <v>81</v>
      </c>
      <c r="J279" s="57">
        <v>46896.213826438914</v>
      </c>
      <c r="K279" s="57">
        <v>36760.945625297834</v>
      </c>
      <c r="L279" s="57">
        <v>31328.931173217923</v>
      </c>
      <c r="M279" s="57">
        <v>488157.36072727252</v>
      </c>
      <c r="O279" s="56">
        <f t="shared" si="43"/>
        <v>9.6067820746513849E-2</v>
      </c>
      <c r="P279" s="56">
        <f t="shared" si="44"/>
        <v>7.5305523551934553E-2</v>
      </c>
      <c r="Q279" s="56">
        <f t="shared" si="45"/>
        <v>6.4177934604003672E-2</v>
      </c>
      <c r="R279" s="56">
        <f t="shared" si="46"/>
        <v>1</v>
      </c>
    </row>
    <row r="280" spans="3:18" x14ac:dyDescent="0.35">
      <c r="C280"/>
      <c r="D280"/>
      <c r="G280" s="57">
        <v>278</v>
      </c>
      <c r="H280" s="57">
        <v>37</v>
      </c>
      <c r="I280" s="57">
        <v>13</v>
      </c>
      <c r="J280" s="57">
        <v>3970.5489980786401</v>
      </c>
      <c r="K280" s="57">
        <v>3097.8345292552076</v>
      </c>
      <c r="L280" s="57">
        <v>2655.9056621048776</v>
      </c>
      <c r="M280" s="57">
        <v>41332.040727272695</v>
      </c>
      <c r="O280" s="56">
        <f t="shared" si="43"/>
        <v>9.6064673512689575E-2</v>
      </c>
      <c r="P280" s="56">
        <f t="shared" si="44"/>
        <v>7.4949953468208999E-2</v>
      </c>
      <c r="Q280" s="56">
        <f t="shared" si="45"/>
        <v>6.4257791664092553E-2</v>
      </c>
      <c r="R280" s="56">
        <f t="shared" si="46"/>
        <v>1</v>
      </c>
    </row>
    <row r="281" spans="3:18" x14ac:dyDescent="0.35">
      <c r="C281"/>
      <c r="D281"/>
      <c r="G281" s="57">
        <v>279</v>
      </c>
      <c r="H281" s="57">
        <v>43</v>
      </c>
      <c r="I281" s="57">
        <v>16</v>
      </c>
      <c r="J281" s="57">
        <v>6724.6889726151257</v>
      </c>
      <c r="K281" s="57">
        <v>5283.6890017989235</v>
      </c>
      <c r="L281" s="57">
        <v>4498.1218690330352</v>
      </c>
      <c r="M281" s="57">
        <v>70082.117090909131</v>
      </c>
      <c r="O281" s="56">
        <f t="shared" si="43"/>
        <v>9.5954421067103224E-2</v>
      </c>
      <c r="P281" s="56">
        <f t="shared" si="44"/>
        <v>7.5392828029795772E-2</v>
      </c>
      <c r="Q281" s="56">
        <f t="shared" si="45"/>
        <v>6.4183589990555803E-2</v>
      </c>
      <c r="R281" s="56">
        <f t="shared" si="46"/>
        <v>1</v>
      </c>
    </row>
    <row r="282" spans="3:18" x14ac:dyDescent="0.35">
      <c r="C282"/>
      <c r="D282"/>
      <c r="G282" s="57">
        <v>280</v>
      </c>
      <c r="H282" s="57">
        <v>23</v>
      </c>
      <c r="I282" s="57">
        <v>86</v>
      </c>
      <c r="J282" s="57">
        <v>28675.970706758802</v>
      </c>
      <c r="K282" s="57">
        <v>22405.14574669327</v>
      </c>
      <c r="L282" s="57">
        <v>19136.3606188255</v>
      </c>
      <c r="M282" s="57">
        <v>298058.1687272726</v>
      </c>
      <c r="O282" s="56">
        <f t="shared" si="43"/>
        <v>9.6209309844474414E-2</v>
      </c>
      <c r="P282" s="56">
        <f t="shared" si="44"/>
        <v>7.5170379803260121E-2</v>
      </c>
      <c r="Q282" s="56">
        <f t="shared" si="45"/>
        <v>6.4203442906929808E-2</v>
      </c>
      <c r="R282" s="56">
        <f t="shared" si="46"/>
        <v>1</v>
      </c>
    </row>
    <row r="283" spans="3:18" x14ac:dyDescent="0.35">
      <c r="C283"/>
      <c r="D283"/>
      <c r="G283" s="57">
        <v>281</v>
      </c>
      <c r="H283" s="57">
        <v>66</v>
      </c>
      <c r="I283" s="57">
        <v>77</v>
      </c>
      <c r="J283" s="57">
        <v>34727.078499945004</v>
      </c>
      <c r="K283" s="57">
        <v>27293.679571625697</v>
      </c>
      <c r="L283" s="57">
        <v>23234.185810976876</v>
      </c>
      <c r="M283" s="57">
        <v>361970.67709090892</v>
      </c>
      <c r="O283" s="56">
        <f t="shared" si="43"/>
        <v>9.5938927371244764E-2</v>
      </c>
      <c r="P283" s="56">
        <f t="shared" si="44"/>
        <v>7.5403012727384242E-2</v>
      </c>
      <c r="Q283" s="56">
        <f t="shared" si="45"/>
        <v>6.4188033123858845E-2</v>
      </c>
      <c r="R283" s="56">
        <f t="shared" si="46"/>
        <v>1</v>
      </c>
    </row>
    <row r="284" spans="3:18" x14ac:dyDescent="0.35">
      <c r="C284"/>
      <c r="D284"/>
      <c r="G284" s="57">
        <v>282</v>
      </c>
      <c r="H284" s="57">
        <v>36</v>
      </c>
      <c r="I284" s="57">
        <v>87</v>
      </c>
      <c r="J284" s="57">
        <v>25324.631048115327</v>
      </c>
      <c r="K284" s="57">
        <v>19761.153586353939</v>
      </c>
      <c r="L284" s="57">
        <v>16897.212079497447</v>
      </c>
      <c r="M284" s="57">
        <v>263205.21818181826</v>
      </c>
      <c r="O284" s="56">
        <f t="shared" si="43"/>
        <v>9.6216295493888909E-2</v>
      </c>
      <c r="P284" s="56">
        <f t="shared" si="44"/>
        <v>7.5078882261001484E-2</v>
      </c>
      <c r="Q284" s="56">
        <f t="shared" si="45"/>
        <v>6.4197861259061753E-2</v>
      </c>
      <c r="R284" s="56">
        <f t="shared" si="46"/>
        <v>1</v>
      </c>
    </row>
    <row r="285" spans="3:18" x14ac:dyDescent="0.35">
      <c r="C285"/>
      <c r="D285"/>
      <c r="G285" s="57">
        <v>283</v>
      </c>
      <c r="H285" s="57">
        <v>72</v>
      </c>
      <c r="I285" s="57">
        <v>29</v>
      </c>
      <c r="J285" s="57">
        <v>13659.494620142159</v>
      </c>
      <c r="K285" s="57">
        <v>10716.089776468621</v>
      </c>
      <c r="L285" s="57">
        <v>9142.2444637803837</v>
      </c>
      <c r="M285" s="57">
        <v>142475.75200000004</v>
      </c>
      <c r="O285" s="56">
        <f t="shared" si="43"/>
        <v>9.5872416382418224E-2</v>
      </c>
      <c r="P285" s="56">
        <f t="shared" si="44"/>
        <v>7.5213428432850934E-2</v>
      </c>
      <c r="Q285" s="56">
        <f t="shared" si="45"/>
        <v>6.4167020250437995E-2</v>
      </c>
      <c r="R285" s="56">
        <f t="shared" si="46"/>
        <v>1</v>
      </c>
    </row>
    <row r="286" spans="3:18" x14ac:dyDescent="0.35">
      <c r="C286"/>
      <c r="D286"/>
      <c r="G286" s="57">
        <v>284</v>
      </c>
      <c r="H286" s="57">
        <v>73</v>
      </c>
      <c r="I286" s="57">
        <v>27</v>
      </c>
      <c r="J286" s="57">
        <v>9460.9766903805448</v>
      </c>
      <c r="K286" s="57">
        <v>7408.6520228531654</v>
      </c>
      <c r="L286" s="57">
        <v>6334.0063897194759</v>
      </c>
      <c r="M286" s="57">
        <v>98632.824000000066</v>
      </c>
      <c r="O286" s="56">
        <f t="shared" si="43"/>
        <v>9.5921178231503729E-2</v>
      </c>
      <c r="P286" s="56">
        <f t="shared" si="44"/>
        <v>7.5113453335303074E-2</v>
      </c>
      <c r="Q286" s="56">
        <f t="shared" si="45"/>
        <v>6.4218037493476529E-2</v>
      </c>
      <c r="R286" s="56">
        <f t="shared" si="46"/>
        <v>1</v>
      </c>
    </row>
    <row r="287" spans="3:18" x14ac:dyDescent="0.35">
      <c r="C287"/>
      <c r="D287"/>
      <c r="G287" s="57">
        <v>285</v>
      </c>
      <c r="H287" s="57">
        <v>45</v>
      </c>
      <c r="I287" s="57">
        <v>58</v>
      </c>
      <c r="J287" s="57">
        <v>12367.779934362406</v>
      </c>
      <c r="K287" s="57">
        <v>9661.0134284269061</v>
      </c>
      <c r="L287" s="57">
        <v>8257.432245568185</v>
      </c>
      <c r="M287" s="57">
        <v>128505.70909090918</v>
      </c>
      <c r="O287" s="56">
        <f t="shared" si="43"/>
        <v>9.6243038708988649E-2</v>
      </c>
      <c r="P287" s="56">
        <f t="shared" si="44"/>
        <v>7.5179643743239349E-2</v>
      </c>
      <c r="Q287" s="56">
        <f t="shared" si="45"/>
        <v>6.4257318246667194E-2</v>
      </c>
      <c r="R287" s="56">
        <f t="shared" si="46"/>
        <v>1</v>
      </c>
    </row>
    <row r="288" spans="3:18" x14ac:dyDescent="0.35">
      <c r="C288"/>
      <c r="D288"/>
      <c r="G288" s="57">
        <v>286</v>
      </c>
      <c r="H288" s="57">
        <v>18</v>
      </c>
      <c r="I288" s="57">
        <v>21</v>
      </c>
      <c r="J288" s="57">
        <v>6335.2483132999059</v>
      </c>
      <c r="K288" s="57">
        <v>4964.9353538960986</v>
      </c>
      <c r="L288" s="57">
        <v>4228.0740670750292</v>
      </c>
      <c r="M288" s="57">
        <v>65837.8</v>
      </c>
      <c r="O288" s="56">
        <f t="shared" si="43"/>
        <v>9.6225091259123263E-2</v>
      </c>
      <c r="P288" s="56">
        <f t="shared" si="44"/>
        <v>7.5411623017417023E-2</v>
      </c>
      <c r="Q288" s="56">
        <f t="shared" si="45"/>
        <v>6.4219552704905522E-2</v>
      </c>
      <c r="R288" s="56">
        <f t="shared" si="46"/>
        <v>1</v>
      </c>
    </row>
    <row r="289" spans="3:18" x14ac:dyDescent="0.35">
      <c r="C289"/>
      <c r="D289"/>
      <c r="G289" s="57">
        <v>287</v>
      </c>
      <c r="H289" s="57">
        <v>12</v>
      </c>
      <c r="I289" s="57">
        <v>65</v>
      </c>
      <c r="J289" s="57">
        <v>27380.851450639944</v>
      </c>
      <c r="K289" s="57">
        <v>21410.627601384509</v>
      </c>
      <c r="L289" s="57">
        <v>18243.038641472805</v>
      </c>
      <c r="M289" s="57">
        <v>284197.40363636374</v>
      </c>
      <c r="O289" s="56">
        <f t="shared" si="43"/>
        <v>9.6344481336903029E-2</v>
      </c>
      <c r="P289" s="56">
        <f t="shared" si="44"/>
        <v>7.533716820573011E-2</v>
      </c>
      <c r="Q289" s="56">
        <f t="shared" si="45"/>
        <v>6.4191433165994502E-2</v>
      </c>
      <c r="R289" s="56">
        <f t="shared" si="46"/>
        <v>1</v>
      </c>
    </row>
    <row r="290" spans="3:18" x14ac:dyDescent="0.35">
      <c r="C290"/>
      <c r="D290"/>
      <c r="G290" s="57">
        <v>288</v>
      </c>
      <c r="H290" s="57">
        <v>16</v>
      </c>
      <c r="I290" s="57">
        <v>76</v>
      </c>
      <c r="J290" s="57">
        <v>15839.972304741726</v>
      </c>
      <c r="K290" s="57">
        <v>12283.063680064939</v>
      </c>
      <c r="L290" s="57">
        <v>10520.696416214549</v>
      </c>
      <c r="M290" s="57">
        <v>163763.23781818163</v>
      </c>
      <c r="O290" s="56">
        <f t="shared" si="43"/>
        <v>9.672483590198723E-2</v>
      </c>
      <c r="P290" s="56">
        <f t="shared" si="44"/>
        <v>7.5005012380753175E-2</v>
      </c>
      <c r="Q290" s="56">
        <f t="shared" si="45"/>
        <v>6.4243334196256954E-2</v>
      </c>
      <c r="R290" s="56">
        <f t="shared" si="46"/>
        <v>1</v>
      </c>
    </row>
    <row r="291" spans="3:18" x14ac:dyDescent="0.35">
      <c r="C291"/>
      <c r="D291"/>
      <c r="G291" s="57">
        <v>289</v>
      </c>
      <c r="H291" s="57">
        <v>50</v>
      </c>
      <c r="I291" s="57">
        <v>14</v>
      </c>
      <c r="J291" s="57">
        <v>3344.358980535917</v>
      </c>
      <c r="K291" s="57">
        <v>2608.735252927107</v>
      </c>
      <c r="L291" s="57">
        <v>2237.4580863986534</v>
      </c>
      <c r="M291" s="57">
        <v>34813.743999999999</v>
      </c>
      <c r="O291" s="56">
        <f t="shared" si="43"/>
        <v>9.6064329666350076E-2</v>
      </c>
      <c r="P291" s="56">
        <f t="shared" si="44"/>
        <v>7.4934062045355049E-2</v>
      </c>
      <c r="Q291" s="56">
        <f t="shared" si="45"/>
        <v>6.4269389882302047E-2</v>
      </c>
      <c r="R291" s="56">
        <f t="shared" si="46"/>
        <v>1</v>
      </c>
    </row>
    <row r="292" spans="3:18" x14ac:dyDescent="0.35">
      <c r="C292"/>
      <c r="D292"/>
      <c r="G292" s="57">
        <v>290</v>
      </c>
      <c r="H292" s="57">
        <v>41</v>
      </c>
      <c r="I292" s="57">
        <v>85</v>
      </c>
      <c r="J292" s="57">
        <v>41322.948130541758</v>
      </c>
      <c r="K292" s="57">
        <v>32445.368151221675</v>
      </c>
      <c r="L292" s="57">
        <v>27635.423309949318</v>
      </c>
      <c r="M292" s="57">
        <v>430482.86400000029</v>
      </c>
      <c r="O292" s="56">
        <f t="shared" si="43"/>
        <v>9.5992086064874652E-2</v>
      </c>
      <c r="P292" s="56">
        <f t="shared" si="44"/>
        <v>7.5369708911854974E-2</v>
      </c>
      <c r="Q292" s="56">
        <f t="shared" si="45"/>
        <v>6.4196337696613398E-2</v>
      </c>
      <c r="R292" s="56">
        <f t="shared" si="46"/>
        <v>1</v>
      </c>
    </row>
    <row r="293" spans="3:18" x14ac:dyDescent="0.35">
      <c r="C293"/>
      <c r="D293"/>
      <c r="G293" s="57">
        <v>291</v>
      </c>
      <c r="H293" s="57">
        <v>26</v>
      </c>
      <c r="I293" s="57">
        <v>85</v>
      </c>
      <c r="J293" s="57">
        <v>23391.945026505382</v>
      </c>
      <c r="K293" s="57">
        <v>18302.049753615487</v>
      </c>
      <c r="L293" s="57">
        <v>15605.27512717812</v>
      </c>
      <c r="M293" s="57">
        <v>242862.02618181819</v>
      </c>
      <c r="O293" s="56">
        <f t="shared" si="43"/>
        <v>9.6317836898029696E-2</v>
      </c>
      <c r="P293" s="56">
        <f t="shared" si="44"/>
        <v>7.5359866016738622E-2</v>
      </c>
      <c r="Q293" s="56">
        <f t="shared" si="45"/>
        <v>6.4255723187845185E-2</v>
      </c>
      <c r="R293" s="56">
        <f t="shared" si="46"/>
        <v>1</v>
      </c>
    </row>
    <row r="294" spans="3:18" x14ac:dyDescent="0.35">
      <c r="C294"/>
      <c r="D294"/>
      <c r="G294" s="57">
        <v>292</v>
      </c>
      <c r="H294" s="57">
        <v>51</v>
      </c>
      <c r="I294" s="57">
        <v>25</v>
      </c>
      <c r="J294" s="57">
        <v>5039.3926991721064</v>
      </c>
      <c r="K294" s="57">
        <v>3901.5926280741455</v>
      </c>
      <c r="L294" s="57">
        <v>3366.6000361144779</v>
      </c>
      <c r="M294" s="57">
        <v>52415.814545454559</v>
      </c>
      <c r="O294" s="56">
        <f t="shared" si="43"/>
        <v>9.6142600146030099E-2</v>
      </c>
      <c r="P294" s="56">
        <f t="shared" si="44"/>
        <v>7.4435409654670479E-2</v>
      </c>
      <c r="Q294" s="56">
        <f t="shared" si="45"/>
        <v>6.4228707791901055E-2</v>
      </c>
      <c r="R294" s="56">
        <f t="shared" si="46"/>
        <v>1</v>
      </c>
    </row>
    <row r="295" spans="3:18" x14ac:dyDescent="0.35">
      <c r="C295"/>
      <c r="D295"/>
      <c r="G295" s="57">
        <v>293</v>
      </c>
      <c r="H295" s="57">
        <v>26</v>
      </c>
      <c r="I295" s="57">
        <v>43</v>
      </c>
      <c r="J295" s="57">
        <v>15596.077775728971</v>
      </c>
      <c r="K295" s="57">
        <v>12215.426234333239</v>
      </c>
      <c r="L295" s="57">
        <v>10414.480365724252</v>
      </c>
      <c r="M295" s="57">
        <v>162184.13163636348</v>
      </c>
      <c r="O295" s="56">
        <f t="shared" ref="O295:O358" si="47">J295/$M295</f>
        <v>9.6162784967750548E-2</v>
      </c>
      <c r="P295" s="56">
        <f t="shared" ref="P295:P358" si="48">K295/$M295</f>
        <v>7.5318257779507722E-2</v>
      </c>
      <c r="Q295" s="56">
        <f t="shared" ref="Q295:Q358" si="49">L295/$M295</f>
        <v>6.4213929320007593E-2</v>
      </c>
      <c r="R295" s="56">
        <f t="shared" ref="R295:R358" si="50">M295/$M295</f>
        <v>1</v>
      </c>
    </row>
    <row r="296" spans="3:18" x14ac:dyDescent="0.35">
      <c r="C296"/>
      <c r="D296"/>
      <c r="G296" s="57">
        <v>294</v>
      </c>
      <c r="H296" s="57">
        <v>28</v>
      </c>
      <c r="I296" s="57">
        <v>14</v>
      </c>
      <c r="J296" s="57">
        <v>5396.5668278645044</v>
      </c>
      <c r="K296" s="57">
        <v>4222.953036085135</v>
      </c>
      <c r="L296" s="57">
        <v>3606.559193571919</v>
      </c>
      <c r="M296" s="57">
        <v>56193.824000000015</v>
      </c>
      <c r="O296" s="56">
        <f t="shared" si="47"/>
        <v>9.6034874363853634E-2</v>
      </c>
      <c r="P296" s="56">
        <f t="shared" si="48"/>
        <v>7.5149771549363392E-2</v>
      </c>
      <c r="Q296" s="56">
        <f t="shared" si="49"/>
        <v>6.418070415659767E-2</v>
      </c>
      <c r="R296" s="56">
        <f t="shared" si="50"/>
        <v>1</v>
      </c>
    </row>
    <row r="297" spans="3:18" x14ac:dyDescent="0.35">
      <c r="C297"/>
      <c r="D297"/>
      <c r="G297" s="57">
        <v>295</v>
      </c>
      <c r="H297" s="57">
        <v>23</v>
      </c>
      <c r="I297" s="57">
        <v>93</v>
      </c>
      <c r="J297" s="57">
        <v>36873.371483065566</v>
      </c>
      <c r="K297" s="57">
        <v>28849.894763394364</v>
      </c>
      <c r="L297" s="57">
        <v>24612.996436470461</v>
      </c>
      <c r="M297" s="57">
        <v>383395.80290909094</v>
      </c>
      <c r="O297" s="56">
        <f t="shared" si="47"/>
        <v>9.6175730676448773E-2</v>
      </c>
      <c r="P297" s="56">
        <f t="shared" si="48"/>
        <v>7.5248332257395939E-2</v>
      </c>
      <c r="Q297" s="56">
        <f t="shared" si="49"/>
        <v>6.4197354925939504E-2</v>
      </c>
      <c r="R297" s="56">
        <f t="shared" si="50"/>
        <v>1</v>
      </c>
    </row>
    <row r="298" spans="3:18" x14ac:dyDescent="0.35">
      <c r="C298"/>
      <c r="D298"/>
      <c r="G298" s="57">
        <v>296</v>
      </c>
      <c r="H298" s="57">
        <v>62</v>
      </c>
      <c r="I298" s="57">
        <v>20</v>
      </c>
      <c r="J298" s="57">
        <v>6704.8602054306757</v>
      </c>
      <c r="K298" s="57">
        <v>5271.214607172994</v>
      </c>
      <c r="L298" s="57">
        <v>4489.6530430091452</v>
      </c>
      <c r="M298" s="57">
        <v>69874.405818181767</v>
      </c>
      <c r="O298" s="56">
        <f t="shared" si="47"/>
        <v>9.5955881512283694E-2</v>
      </c>
      <c r="P298" s="56">
        <f t="shared" si="48"/>
        <v>7.5438417621597725E-2</v>
      </c>
      <c r="Q298" s="56">
        <f t="shared" si="49"/>
        <v>6.4253183843760261E-2</v>
      </c>
      <c r="R298" s="56">
        <f t="shared" si="50"/>
        <v>1</v>
      </c>
    </row>
    <row r="299" spans="3:18" x14ac:dyDescent="0.35">
      <c r="C299"/>
      <c r="D299"/>
      <c r="G299" s="57">
        <v>297</v>
      </c>
      <c r="H299" s="57">
        <v>29</v>
      </c>
      <c r="I299" s="57">
        <v>67</v>
      </c>
      <c r="J299" s="57">
        <v>36073.305203907214</v>
      </c>
      <c r="K299" s="57">
        <v>28270.49155861665</v>
      </c>
      <c r="L299" s="57">
        <v>24110.55404523062</v>
      </c>
      <c r="M299" s="57">
        <v>375750.52654545457</v>
      </c>
      <c r="O299" s="56">
        <f t="shared" si="47"/>
        <v>9.600333906529715E-2</v>
      </c>
      <c r="P299" s="56">
        <f t="shared" si="48"/>
        <v>7.5237397053113025E-2</v>
      </c>
      <c r="Q299" s="56">
        <f t="shared" si="49"/>
        <v>6.4166387914067133E-2</v>
      </c>
      <c r="R299" s="56">
        <f t="shared" si="50"/>
        <v>1</v>
      </c>
    </row>
    <row r="300" spans="3:18" x14ac:dyDescent="0.35">
      <c r="C300"/>
      <c r="D300"/>
      <c r="G300" s="57">
        <v>298</v>
      </c>
      <c r="H300" s="57">
        <v>23</v>
      </c>
      <c r="I300" s="57">
        <v>19</v>
      </c>
      <c r="J300" s="57">
        <v>6300.0647920215188</v>
      </c>
      <c r="K300" s="57">
        <v>4936.1866164341627</v>
      </c>
      <c r="L300" s="57">
        <v>4207.0443106097746</v>
      </c>
      <c r="M300" s="57">
        <v>65534.15781818184</v>
      </c>
      <c r="O300" s="56">
        <f t="shared" si="47"/>
        <v>9.6134062018473437E-2</v>
      </c>
      <c r="P300" s="56">
        <f t="shared" si="48"/>
        <v>7.5322347624106709E-2</v>
      </c>
      <c r="Q300" s="56">
        <f t="shared" si="49"/>
        <v>6.4196206233119085E-2</v>
      </c>
      <c r="R300" s="56">
        <f t="shared" si="50"/>
        <v>1</v>
      </c>
    </row>
    <row r="301" spans="3:18" x14ac:dyDescent="0.35">
      <c r="C301"/>
      <c r="D301"/>
      <c r="G301" s="57">
        <v>299</v>
      </c>
      <c r="H301" s="57">
        <v>34</v>
      </c>
      <c r="I301" s="57">
        <v>35</v>
      </c>
      <c r="J301" s="57">
        <v>8405.6710707546408</v>
      </c>
      <c r="K301" s="57">
        <v>6588.1622590140769</v>
      </c>
      <c r="L301" s="57">
        <v>5615.0114069100755</v>
      </c>
      <c r="M301" s="57">
        <v>87344.675636363667</v>
      </c>
      <c r="O301" s="56">
        <f t="shared" si="47"/>
        <v>9.6235643552555136E-2</v>
      </c>
      <c r="P301" s="56">
        <f t="shared" si="48"/>
        <v>7.5427176425064982E-2</v>
      </c>
      <c r="Q301" s="56">
        <f t="shared" si="49"/>
        <v>6.4285674724887443E-2</v>
      </c>
      <c r="R301" s="56">
        <f t="shared" si="50"/>
        <v>1</v>
      </c>
    </row>
    <row r="302" spans="3:18" x14ac:dyDescent="0.35">
      <c r="C302"/>
      <c r="D302"/>
      <c r="G302" s="57">
        <v>300</v>
      </c>
      <c r="H302" s="57">
        <v>72</v>
      </c>
      <c r="I302" s="57">
        <v>75</v>
      </c>
      <c r="J302" s="57">
        <v>22859.664401251939</v>
      </c>
      <c r="K302" s="57">
        <v>17937.632684042812</v>
      </c>
      <c r="L302" s="57">
        <v>15291.356222812907</v>
      </c>
      <c r="M302" s="57">
        <v>238116.36581818195</v>
      </c>
      <c r="O302" s="56">
        <f t="shared" si="47"/>
        <v>9.6002071603540462E-2</v>
      </c>
      <c r="P302" s="56">
        <f t="shared" si="48"/>
        <v>7.533137263542572E-2</v>
      </c>
      <c r="Q302" s="56">
        <f t="shared" si="49"/>
        <v>6.4217997659551454E-2</v>
      </c>
      <c r="R302" s="56">
        <f t="shared" si="50"/>
        <v>1</v>
      </c>
    </row>
    <row r="303" spans="3:18" x14ac:dyDescent="0.35">
      <c r="C303"/>
      <c r="D303"/>
      <c r="G303" s="57">
        <v>301</v>
      </c>
      <c r="H303" s="57">
        <v>41</v>
      </c>
      <c r="I303" s="57">
        <v>21</v>
      </c>
      <c r="J303" s="57">
        <v>4139.1767130077478</v>
      </c>
      <c r="K303" s="57">
        <v>3257.3734661552921</v>
      </c>
      <c r="L303" s="57">
        <v>2768.7841560507482</v>
      </c>
      <c r="M303" s="57">
        <v>42997.901818181832</v>
      </c>
      <c r="O303" s="56">
        <f t="shared" si="47"/>
        <v>9.626462078336763E-2</v>
      </c>
      <c r="P303" s="56">
        <f t="shared" si="48"/>
        <v>7.5756567842059183E-2</v>
      </c>
      <c r="Q303" s="56">
        <f t="shared" si="49"/>
        <v>6.4393471285149009E-2</v>
      </c>
      <c r="R303" s="56">
        <f t="shared" si="50"/>
        <v>1</v>
      </c>
    </row>
    <row r="304" spans="3:18" x14ac:dyDescent="0.35">
      <c r="G304" s="57">
        <v>302</v>
      </c>
      <c r="H304" s="57">
        <v>39</v>
      </c>
      <c r="I304" s="57">
        <v>67</v>
      </c>
      <c r="J304" s="57">
        <v>23263.639688538446</v>
      </c>
      <c r="K304" s="57">
        <v>18230.319213951814</v>
      </c>
      <c r="L304" s="57">
        <v>15546.179064263812</v>
      </c>
      <c r="M304" s="57">
        <v>242115.43345454527</v>
      </c>
      <c r="O304" s="56">
        <f t="shared" si="47"/>
        <v>9.6084910229012555E-2</v>
      </c>
      <c r="P304" s="56">
        <f t="shared" si="48"/>
        <v>7.5295981564819869E-2</v>
      </c>
      <c r="Q304" s="56">
        <f t="shared" si="49"/>
        <v>6.4209781435442648E-2</v>
      </c>
      <c r="R304" s="56">
        <f t="shared" si="50"/>
        <v>1</v>
      </c>
    </row>
    <row r="305" spans="7:18" x14ac:dyDescent="0.35">
      <c r="G305" s="57">
        <v>303</v>
      </c>
      <c r="H305" s="57">
        <v>35</v>
      </c>
      <c r="I305" s="57">
        <v>81</v>
      </c>
      <c r="J305" s="57">
        <v>29754.0473584225</v>
      </c>
      <c r="K305" s="57">
        <v>23324.150187280738</v>
      </c>
      <c r="L305" s="57">
        <v>19878.894658538666</v>
      </c>
      <c r="M305" s="57">
        <v>309574.88290909072</v>
      </c>
      <c r="O305" s="56">
        <f t="shared" si="47"/>
        <v>9.6112601509599951E-2</v>
      </c>
      <c r="P305" s="56">
        <f t="shared" si="48"/>
        <v>7.5342514767679239E-2</v>
      </c>
      <c r="Q305" s="56">
        <f t="shared" si="49"/>
        <v>6.4213525566853794E-2</v>
      </c>
      <c r="R305" s="56">
        <f t="shared" si="50"/>
        <v>1</v>
      </c>
    </row>
    <row r="306" spans="7:18" x14ac:dyDescent="0.35">
      <c r="G306" s="57">
        <v>304</v>
      </c>
      <c r="H306" s="57">
        <v>44</v>
      </c>
      <c r="I306" s="57">
        <v>77</v>
      </c>
      <c r="J306" s="57">
        <v>31334.616344029968</v>
      </c>
      <c r="K306" s="57">
        <v>24542.582201038411</v>
      </c>
      <c r="L306" s="57">
        <v>20943.927151371499</v>
      </c>
      <c r="M306" s="57">
        <v>326353.61599999969</v>
      </c>
      <c r="O306" s="56">
        <f t="shared" si="47"/>
        <v>9.6014307204826552E-2</v>
      </c>
      <c r="P306" s="56">
        <f t="shared" si="48"/>
        <v>7.520242153847756E-2</v>
      </c>
      <c r="Q306" s="56">
        <f t="shared" si="49"/>
        <v>6.4175563329353522E-2</v>
      </c>
      <c r="R306" s="56">
        <f t="shared" si="50"/>
        <v>1</v>
      </c>
    </row>
    <row r="307" spans="7:18" x14ac:dyDescent="0.35">
      <c r="G307" s="57">
        <v>305</v>
      </c>
      <c r="H307" s="57">
        <v>19</v>
      </c>
      <c r="I307" s="57">
        <v>30</v>
      </c>
      <c r="J307" s="57">
        <v>11048.094879250126</v>
      </c>
      <c r="K307" s="57">
        <v>8633.0321341052204</v>
      </c>
      <c r="L307" s="57">
        <v>7368.9114380634728</v>
      </c>
      <c r="M307" s="57">
        <v>114802.60436363635</v>
      </c>
      <c r="O307" s="56">
        <f t="shared" si="47"/>
        <v>9.6235577062828398E-2</v>
      </c>
      <c r="P307" s="56">
        <f t="shared" si="48"/>
        <v>7.5198922376013E-2</v>
      </c>
      <c r="Q307" s="56">
        <f t="shared" si="49"/>
        <v>6.4187667857451239E-2</v>
      </c>
      <c r="R307" s="56">
        <f t="shared" si="50"/>
        <v>1</v>
      </c>
    </row>
    <row r="308" spans="7:18" x14ac:dyDescent="0.35">
      <c r="G308" s="57">
        <v>306</v>
      </c>
      <c r="H308" s="57">
        <v>41</v>
      </c>
      <c r="I308" s="57">
        <v>73</v>
      </c>
      <c r="J308" s="57">
        <v>30405.218322457138</v>
      </c>
      <c r="K308" s="57">
        <v>23843.907433254553</v>
      </c>
      <c r="L308" s="57">
        <v>20319.982710534678</v>
      </c>
      <c r="M308" s="57">
        <v>316610.37236363633</v>
      </c>
      <c r="O308" s="56">
        <f t="shared" si="47"/>
        <v>9.6033550939815235E-2</v>
      </c>
      <c r="P308" s="56">
        <f t="shared" si="48"/>
        <v>7.5309937748562206E-2</v>
      </c>
      <c r="Q308" s="56">
        <f t="shared" si="49"/>
        <v>6.4179775788256802E-2</v>
      </c>
      <c r="R308" s="56">
        <f t="shared" si="50"/>
        <v>1</v>
      </c>
    </row>
    <row r="309" spans="7:18" x14ac:dyDescent="0.35">
      <c r="G309" s="57">
        <v>307</v>
      </c>
      <c r="H309" s="57">
        <v>39</v>
      </c>
      <c r="I309" s="57">
        <v>73</v>
      </c>
      <c r="J309" s="57">
        <v>20200.316071106776</v>
      </c>
      <c r="K309" s="57">
        <v>15774.294139500025</v>
      </c>
      <c r="L309" s="57">
        <v>13483.861613009136</v>
      </c>
      <c r="M309" s="57">
        <v>209986.92072727261</v>
      </c>
      <c r="O309" s="56">
        <f t="shared" si="47"/>
        <v>9.6197972717275079E-2</v>
      </c>
      <c r="P309" s="56">
        <f t="shared" si="48"/>
        <v>7.5120365044008652E-2</v>
      </c>
      <c r="Q309" s="56">
        <f t="shared" si="49"/>
        <v>6.4212864145580487E-2</v>
      </c>
      <c r="R309" s="56">
        <f t="shared" si="50"/>
        <v>1</v>
      </c>
    </row>
    <row r="310" spans="7:18" x14ac:dyDescent="0.35">
      <c r="G310" s="57">
        <v>308</v>
      </c>
      <c r="H310" s="57">
        <v>11</v>
      </c>
      <c r="I310" s="57">
        <v>48</v>
      </c>
      <c r="J310" s="57">
        <v>8568.6200831609767</v>
      </c>
      <c r="K310" s="57">
        <v>6611.442998309285</v>
      </c>
      <c r="L310" s="57">
        <v>5670.5614205216452</v>
      </c>
      <c r="M310" s="57">
        <v>88242.255272727329</v>
      </c>
      <c r="O310" s="56">
        <f t="shared" si="47"/>
        <v>9.7103366824411216E-2</v>
      </c>
      <c r="P310" s="56">
        <f t="shared" si="48"/>
        <v>7.4923776345873341E-2</v>
      </c>
      <c r="Q310" s="56">
        <f t="shared" si="49"/>
        <v>6.4261292993881836E-2</v>
      </c>
      <c r="R310" s="56">
        <f t="shared" si="50"/>
        <v>1</v>
      </c>
    </row>
    <row r="311" spans="7:18" x14ac:dyDescent="0.35">
      <c r="G311" s="57">
        <v>309</v>
      </c>
      <c r="H311" s="57">
        <v>41</v>
      </c>
      <c r="I311" s="57">
        <v>40</v>
      </c>
      <c r="J311" s="57">
        <v>17274.842625684934</v>
      </c>
      <c r="K311" s="57">
        <v>13511.598624502905</v>
      </c>
      <c r="L311" s="57">
        <v>11540.313332323572</v>
      </c>
      <c r="M311" s="57">
        <v>179873.79127272742</v>
      </c>
      <c r="O311" s="56">
        <f t="shared" si="47"/>
        <v>9.6038686367001358E-2</v>
      </c>
      <c r="P311" s="56">
        <f t="shared" si="48"/>
        <v>7.5117105882404014E-2</v>
      </c>
      <c r="Q311" s="56">
        <f t="shared" si="49"/>
        <v>6.4157836729120649E-2</v>
      </c>
      <c r="R311" s="56">
        <f t="shared" si="50"/>
        <v>1</v>
      </c>
    </row>
    <row r="312" spans="7:18" x14ac:dyDescent="0.35">
      <c r="G312" s="57">
        <v>310</v>
      </c>
      <c r="H312" s="57">
        <v>60</v>
      </c>
      <c r="I312" s="57">
        <v>68</v>
      </c>
      <c r="J312" s="57">
        <v>32085.105558840507</v>
      </c>
      <c r="K312" s="57">
        <v>25229.207338814438</v>
      </c>
      <c r="L312" s="57">
        <v>21472.327282706145</v>
      </c>
      <c r="M312" s="57">
        <v>334434.3352727273</v>
      </c>
      <c r="O312" s="56">
        <f t="shared" si="47"/>
        <v>9.593843147915862E-2</v>
      </c>
      <c r="P312" s="56">
        <f t="shared" si="48"/>
        <v>7.5438448382521228E-2</v>
      </c>
      <c r="Q312" s="56">
        <f t="shared" si="49"/>
        <v>6.4204912648085949E-2</v>
      </c>
      <c r="R312" s="56">
        <f t="shared" si="50"/>
        <v>1</v>
      </c>
    </row>
    <row r="313" spans="7:18" x14ac:dyDescent="0.35">
      <c r="G313" s="57">
        <v>311</v>
      </c>
      <c r="H313" s="57">
        <v>38</v>
      </c>
      <c r="I313" s="57">
        <v>89</v>
      </c>
      <c r="J313" s="57">
        <v>37540.060977609959</v>
      </c>
      <c r="K313" s="57">
        <v>29469.952848013632</v>
      </c>
      <c r="L313" s="57">
        <v>25090.165310980447</v>
      </c>
      <c r="M313" s="57">
        <v>390857.55927272688</v>
      </c>
      <c r="O313" s="56">
        <f t="shared" si="47"/>
        <v>9.6045375321539589E-2</v>
      </c>
      <c r="P313" s="56">
        <f t="shared" si="48"/>
        <v>7.5398190846938482E-2</v>
      </c>
      <c r="Q313" s="56">
        <f t="shared" si="49"/>
        <v>6.4192606016539644E-2</v>
      </c>
      <c r="R313" s="56">
        <f t="shared" si="50"/>
        <v>1</v>
      </c>
    </row>
    <row r="314" spans="7:18" x14ac:dyDescent="0.35">
      <c r="G314" s="57">
        <v>312</v>
      </c>
      <c r="H314" s="57">
        <v>32</v>
      </c>
      <c r="I314" s="57">
        <v>30</v>
      </c>
      <c r="J314" s="57">
        <v>7969.2920400989924</v>
      </c>
      <c r="K314" s="57">
        <v>6245.0584974234816</v>
      </c>
      <c r="L314" s="57">
        <v>5324.1765919073514</v>
      </c>
      <c r="M314" s="57">
        <v>82852.606545454488</v>
      </c>
      <c r="O314" s="56">
        <f t="shared" si="47"/>
        <v>9.6186376897230016E-2</v>
      </c>
      <c r="P314" s="56">
        <f t="shared" si="48"/>
        <v>7.5375522362079533E-2</v>
      </c>
      <c r="Q314" s="56">
        <f t="shared" si="49"/>
        <v>6.426082188478173E-2</v>
      </c>
      <c r="R314" s="56">
        <f t="shared" si="50"/>
        <v>1</v>
      </c>
    </row>
    <row r="315" spans="7:18" x14ac:dyDescent="0.35">
      <c r="G315" s="57">
        <v>313</v>
      </c>
      <c r="H315" s="57">
        <v>51</v>
      </c>
      <c r="I315" s="57">
        <v>58</v>
      </c>
      <c r="J315" s="57">
        <v>21878.127573361744</v>
      </c>
      <c r="K315" s="57">
        <v>17155.714267630145</v>
      </c>
      <c r="L315" s="57">
        <v>14632.88064068709</v>
      </c>
      <c r="M315" s="57">
        <v>227886.794181818</v>
      </c>
      <c r="O315" s="56">
        <f t="shared" si="47"/>
        <v>9.6004367659437179E-2</v>
      </c>
      <c r="P315" s="56">
        <f t="shared" si="48"/>
        <v>7.5281739467283781E-2</v>
      </c>
      <c r="Q315" s="56">
        <f t="shared" si="49"/>
        <v>6.4211182983303292E-2</v>
      </c>
      <c r="R315" s="56">
        <f t="shared" si="50"/>
        <v>1</v>
      </c>
    </row>
    <row r="316" spans="7:18" x14ac:dyDescent="0.35">
      <c r="G316" s="57">
        <v>314</v>
      </c>
      <c r="H316" s="57">
        <v>58</v>
      </c>
      <c r="I316" s="57">
        <v>49</v>
      </c>
      <c r="J316" s="57">
        <v>20954.824393018785</v>
      </c>
      <c r="K316" s="57">
        <v>16434.585787521606</v>
      </c>
      <c r="L316" s="57">
        <v>14015.014258528756</v>
      </c>
      <c r="M316" s="57">
        <v>218394.63927272716</v>
      </c>
      <c r="O316" s="56">
        <f t="shared" si="47"/>
        <v>9.5949353257021988E-2</v>
      </c>
      <c r="P316" s="56">
        <f t="shared" si="48"/>
        <v>7.5251782013744398E-2</v>
      </c>
      <c r="Q316" s="56">
        <f t="shared" si="49"/>
        <v>6.4172885860202214E-2</v>
      </c>
      <c r="R316" s="56">
        <f t="shared" si="50"/>
        <v>1</v>
      </c>
    </row>
    <row r="317" spans="7:18" x14ac:dyDescent="0.35">
      <c r="G317" s="57">
        <v>315</v>
      </c>
      <c r="H317" s="57">
        <v>29</v>
      </c>
      <c r="I317" s="57">
        <v>11</v>
      </c>
      <c r="J317" s="57">
        <v>6707.3492122622438</v>
      </c>
      <c r="K317" s="57">
        <v>5266.6030471272361</v>
      </c>
      <c r="L317" s="57">
        <v>4485.9827833789759</v>
      </c>
      <c r="M317" s="57">
        <v>69937.803636363606</v>
      </c>
      <c r="O317" s="56">
        <f t="shared" si="47"/>
        <v>9.5904487466272254E-2</v>
      </c>
      <c r="P317" s="56">
        <f t="shared" si="48"/>
        <v>7.5304095543385172E-2</v>
      </c>
      <c r="Q317" s="56">
        <f t="shared" si="49"/>
        <v>6.4142460159365436E-2</v>
      </c>
      <c r="R317" s="56">
        <f t="shared" si="50"/>
        <v>1</v>
      </c>
    </row>
    <row r="318" spans="7:18" x14ac:dyDescent="0.35">
      <c r="G318" s="57">
        <v>316</v>
      </c>
      <c r="H318" s="57">
        <v>65</v>
      </c>
      <c r="I318" s="57">
        <v>73</v>
      </c>
      <c r="J318" s="57">
        <v>26175.809590395638</v>
      </c>
      <c r="K318" s="57">
        <v>20549.789632579872</v>
      </c>
      <c r="L318" s="57">
        <v>17509.717749096257</v>
      </c>
      <c r="M318" s="57">
        <v>272721.56436363613</v>
      </c>
      <c r="O318" s="56">
        <f t="shared" si="47"/>
        <v>9.5979977423031534E-2</v>
      </c>
      <c r="P318" s="56">
        <f t="shared" si="48"/>
        <v>7.5350805795392092E-2</v>
      </c>
      <c r="Q318" s="56">
        <f t="shared" si="49"/>
        <v>6.4203642238387468E-2</v>
      </c>
      <c r="R318" s="56">
        <f t="shared" si="50"/>
        <v>1</v>
      </c>
    </row>
    <row r="319" spans="7:18" x14ac:dyDescent="0.35">
      <c r="G319" s="57">
        <v>317</v>
      </c>
      <c r="H319" s="57">
        <v>16</v>
      </c>
      <c r="I319" s="57">
        <v>38</v>
      </c>
      <c r="J319" s="57">
        <v>14100.011324672403</v>
      </c>
      <c r="K319" s="57">
        <v>10966.009848572208</v>
      </c>
      <c r="L319" s="57">
        <v>9394.8390778756475</v>
      </c>
      <c r="M319" s="57">
        <v>146402.24581818172</v>
      </c>
      <c r="O319" s="56">
        <f t="shared" si="47"/>
        <v>9.6310075339850559E-2</v>
      </c>
      <c r="P319" s="56">
        <f t="shared" si="48"/>
        <v>7.4903289818320104E-2</v>
      </c>
      <c r="Q319" s="56">
        <f t="shared" si="49"/>
        <v>6.4171413664945984E-2</v>
      </c>
      <c r="R319" s="56">
        <f t="shared" si="50"/>
        <v>1</v>
      </c>
    </row>
    <row r="320" spans="7:18" x14ac:dyDescent="0.35">
      <c r="G320" s="57">
        <v>318</v>
      </c>
      <c r="H320" s="57">
        <v>34</v>
      </c>
      <c r="I320" s="57">
        <v>86</v>
      </c>
      <c r="J320" s="57">
        <v>34776.758235131958</v>
      </c>
      <c r="K320" s="57">
        <v>27275.987093873038</v>
      </c>
      <c r="L320" s="57">
        <v>23234.707024026131</v>
      </c>
      <c r="M320" s="57">
        <v>361992.36581818195</v>
      </c>
      <c r="O320" s="56">
        <f t="shared" si="47"/>
        <v>9.6070418934191812E-2</v>
      </c>
      <c r="P320" s="56">
        <f t="shared" si="48"/>
        <v>7.5349619686656488E-2</v>
      </c>
      <c r="Q320" s="56">
        <f t="shared" si="49"/>
        <v>6.4185627151309141E-2</v>
      </c>
      <c r="R320" s="56">
        <f t="shared" si="50"/>
        <v>1</v>
      </c>
    </row>
    <row r="321" spans="7:18" x14ac:dyDescent="0.35">
      <c r="G321" s="57">
        <v>319</v>
      </c>
      <c r="H321" s="57">
        <v>51</v>
      </c>
      <c r="I321" s="57">
        <v>11</v>
      </c>
      <c r="J321" s="57">
        <v>4327.3856544727123</v>
      </c>
      <c r="K321" s="57">
        <v>3385.0911583473653</v>
      </c>
      <c r="L321" s="57">
        <v>2895.5532271796278</v>
      </c>
      <c r="M321" s="57">
        <v>45120.894545454546</v>
      </c>
      <c r="O321" s="56">
        <f t="shared" si="47"/>
        <v>9.5906468567756947E-2</v>
      </c>
      <c r="P321" s="56">
        <f t="shared" si="48"/>
        <v>7.5022696080132956E-2</v>
      </c>
      <c r="Q321" s="56">
        <f t="shared" si="49"/>
        <v>6.4173222990130729E-2</v>
      </c>
      <c r="R321" s="56">
        <f t="shared" si="50"/>
        <v>1</v>
      </c>
    </row>
    <row r="322" spans="7:18" x14ac:dyDescent="0.35">
      <c r="G322" s="57">
        <v>320</v>
      </c>
      <c r="H322" s="57">
        <v>67</v>
      </c>
      <c r="I322" s="57">
        <v>45</v>
      </c>
      <c r="J322" s="57">
        <v>16171.154399890474</v>
      </c>
      <c r="K322" s="57">
        <v>12670.206517736273</v>
      </c>
      <c r="L322" s="57">
        <v>10821.403759853305</v>
      </c>
      <c r="M322" s="57">
        <v>168530.58690909075</v>
      </c>
      <c r="O322" s="56">
        <f t="shared" si="47"/>
        <v>9.595382474169846E-2</v>
      </c>
      <c r="P322" s="56">
        <f t="shared" si="48"/>
        <v>7.5180456854225947E-2</v>
      </c>
      <c r="Q322" s="56">
        <f t="shared" si="49"/>
        <v>6.4210325011747671E-2</v>
      </c>
      <c r="R322" s="56">
        <f t="shared" si="50"/>
        <v>1</v>
      </c>
    </row>
    <row r="323" spans="7:18" x14ac:dyDescent="0.35">
      <c r="G323" s="57">
        <v>321</v>
      </c>
      <c r="H323" s="57">
        <v>14</v>
      </c>
      <c r="I323" s="57">
        <v>53</v>
      </c>
      <c r="J323" s="57">
        <v>12328.528105120387</v>
      </c>
      <c r="K323" s="57">
        <v>9586.1225244379402</v>
      </c>
      <c r="L323" s="57">
        <v>8195.9423415283436</v>
      </c>
      <c r="M323" s="57">
        <v>127569.75709090897</v>
      </c>
      <c r="O323" s="56">
        <f t="shared" si="47"/>
        <v>9.6641464138987207E-2</v>
      </c>
      <c r="P323" s="56">
        <f t="shared" si="48"/>
        <v>7.5144162245340498E-2</v>
      </c>
      <c r="Q323" s="56">
        <f t="shared" si="49"/>
        <v>6.4246750393102472E-2</v>
      </c>
      <c r="R323" s="56">
        <f t="shared" si="50"/>
        <v>1</v>
      </c>
    </row>
    <row r="324" spans="7:18" x14ac:dyDescent="0.35">
      <c r="G324" s="57">
        <v>322</v>
      </c>
      <c r="H324" s="57">
        <v>32</v>
      </c>
      <c r="I324" s="57">
        <v>90</v>
      </c>
      <c r="J324" s="57">
        <v>42836.429650217928</v>
      </c>
      <c r="K324" s="57">
        <v>33577.089035560442</v>
      </c>
      <c r="L324" s="57">
        <v>28626.981072389513</v>
      </c>
      <c r="M324" s="57">
        <v>446059.54109090898</v>
      </c>
      <c r="O324" s="56">
        <f t="shared" si="47"/>
        <v>9.6032985967421935E-2</v>
      </c>
      <c r="P324" s="56">
        <f t="shared" si="48"/>
        <v>7.5274903779532151E-2</v>
      </c>
      <c r="Q324" s="56">
        <f t="shared" si="49"/>
        <v>6.4177488508322708E-2</v>
      </c>
      <c r="R324" s="56">
        <f t="shared" si="50"/>
        <v>1</v>
      </c>
    </row>
    <row r="325" spans="7:18" x14ac:dyDescent="0.35">
      <c r="G325" s="57">
        <v>323</v>
      </c>
      <c r="H325" s="57">
        <v>26</v>
      </c>
      <c r="I325" s="57">
        <v>58</v>
      </c>
      <c r="J325" s="57">
        <v>20702.518822207661</v>
      </c>
      <c r="K325" s="57">
        <v>16216.980225397176</v>
      </c>
      <c r="L325" s="57">
        <v>13823.92043261604</v>
      </c>
      <c r="M325" s="57">
        <v>215296.48799999992</v>
      </c>
      <c r="O325" s="56">
        <f t="shared" si="47"/>
        <v>9.6158181745201854E-2</v>
      </c>
      <c r="P325" s="56">
        <f t="shared" si="48"/>
        <v>7.5323942234474264E-2</v>
      </c>
      <c r="Q325" s="56">
        <f t="shared" si="49"/>
        <v>6.4208759562376344E-2</v>
      </c>
      <c r="R325" s="56">
        <f t="shared" si="50"/>
        <v>1</v>
      </c>
    </row>
    <row r="326" spans="7:18" x14ac:dyDescent="0.35">
      <c r="G326" s="57">
        <v>324</v>
      </c>
      <c r="H326" s="57">
        <v>61</v>
      </c>
      <c r="I326" s="57">
        <v>89</v>
      </c>
      <c r="J326" s="57">
        <v>33900.620698410494</v>
      </c>
      <c r="K326" s="57">
        <v>26591.454261023169</v>
      </c>
      <c r="L326" s="57">
        <v>22667.288777391448</v>
      </c>
      <c r="M326" s="57">
        <v>353143.36509090872</v>
      </c>
      <c r="O326" s="56">
        <f t="shared" si="47"/>
        <v>9.599676519388535E-2</v>
      </c>
      <c r="P326" s="56">
        <f t="shared" si="48"/>
        <v>7.5299317188580919E-2</v>
      </c>
      <c r="Q326" s="56">
        <f t="shared" si="49"/>
        <v>6.4187214083878577E-2</v>
      </c>
      <c r="R326" s="56">
        <f t="shared" si="50"/>
        <v>1</v>
      </c>
    </row>
    <row r="327" spans="7:18" x14ac:dyDescent="0.35">
      <c r="G327" s="57">
        <v>325</v>
      </c>
      <c r="H327" s="57">
        <v>65</v>
      </c>
      <c r="I327" s="57">
        <v>40</v>
      </c>
      <c r="J327" s="57">
        <v>11010.560835184449</v>
      </c>
      <c r="K327" s="57">
        <v>8593.2998891798034</v>
      </c>
      <c r="L327" s="57">
        <v>7357.8919081585727</v>
      </c>
      <c r="M327" s="57">
        <v>114640.77309090919</v>
      </c>
      <c r="O327" s="56">
        <f t="shared" si="47"/>
        <v>9.6044021148157868E-2</v>
      </c>
      <c r="P327" s="56">
        <f t="shared" si="48"/>
        <v>7.4958495633707795E-2</v>
      </c>
      <c r="Q327" s="56">
        <f t="shared" si="49"/>
        <v>6.4182155351689973E-2</v>
      </c>
      <c r="R327" s="56">
        <f t="shared" si="50"/>
        <v>1</v>
      </c>
    </row>
    <row r="328" spans="7:18" x14ac:dyDescent="0.35">
      <c r="G328" s="57">
        <v>326</v>
      </c>
      <c r="H328" s="57">
        <v>72</v>
      </c>
      <c r="I328" s="57">
        <v>77</v>
      </c>
      <c r="J328" s="57">
        <v>21105.260801566001</v>
      </c>
      <c r="K328" s="57">
        <v>16502.485739554624</v>
      </c>
      <c r="L328" s="57">
        <v>14115.303906187688</v>
      </c>
      <c r="M328" s="57">
        <v>219714.31490909078</v>
      </c>
      <c r="O328" s="56">
        <f t="shared" si="47"/>
        <v>9.6057741209527175E-2</v>
      </c>
      <c r="P328" s="56">
        <f t="shared" si="48"/>
        <v>7.5108832787625646E-2</v>
      </c>
      <c r="Q328" s="56">
        <f t="shared" si="49"/>
        <v>6.4243897408450837E-2</v>
      </c>
      <c r="R328" s="56">
        <f t="shared" si="50"/>
        <v>1</v>
      </c>
    </row>
    <row r="329" spans="7:18" x14ac:dyDescent="0.35">
      <c r="G329" s="57">
        <v>327</v>
      </c>
      <c r="H329" s="57">
        <v>26</v>
      </c>
      <c r="I329" s="57">
        <v>54</v>
      </c>
      <c r="J329" s="57">
        <v>7856.7523463380849</v>
      </c>
      <c r="K329" s="57">
        <v>6055.6489114140777</v>
      </c>
      <c r="L329" s="57">
        <v>5224.6504303923321</v>
      </c>
      <c r="M329" s="57">
        <v>81264.324363636362</v>
      </c>
      <c r="O329" s="56">
        <f t="shared" si="47"/>
        <v>9.6681445491150528E-2</v>
      </c>
      <c r="P329" s="56">
        <f t="shared" si="48"/>
        <v>7.4517926025160192E-2</v>
      </c>
      <c r="Q329" s="56">
        <f t="shared" si="49"/>
        <v>6.4292055232175474E-2</v>
      </c>
      <c r="R329" s="56">
        <f t="shared" si="50"/>
        <v>1</v>
      </c>
    </row>
    <row r="330" spans="7:18" x14ac:dyDescent="0.35">
      <c r="G330" s="57">
        <v>328</v>
      </c>
      <c r="H330" s="57">
        <v>18</v>
      </c>
      <c r="I330" s="57">
        <v>53</v>
      </c>
      <c r="J330" s="57">
        <v>28520.225398120965</v>
      </c>
      <c r="K330" s="57">
        <v>22361.866794180227</v>
      </c>
      <c r="L330" s="57">
        <v>19046.38450942111</v>
      </c>
      <c r="M330" s="57">
        <v>296863.62036363664</v>
      </c>
      <c r="O330" s="56">
        <f t="shared" si="47"/>
        <v>9.6071810224458404E-2</v>
      </c>
      <c r="P330" s="56">
        <f t="shared" si="48"/>
        <v>7.5327070278225883E-2</v>
      </c>
      <c r="Q330" s="56">
        <f t="shared" si="49"/>
        <v>6.4158701851343911E-2</v>
      </c>
      <c r="R330" s="56">
        <f t="shared" si="50"/>
        <v>1</v>
      </c>
    </row>
    <row r="331" spans="7:18" x14ac:dyDescent="0.35">
      <c r="G331" s="57">
        <v>329</v>
      </c>
      <c r="H331" s="57">
        <v>36</v>
      </c>
      <c r="I331" s="57">
        <v>57</v>
      </c>
      <c r="J331" s="57">
        <v>27087.592216368132</v>
      </c>
      <c r="K331" s="57">
        <v>21241.238038801795</v>
      </c>
      <c r="L331" s="57">
        <v>18111.664533565738</v>
      </c>
      <c r="M331" s="57">
        <v>282170.34181818162</v>
      </c>
      <c r="O331" s="56">
        <f t="shared" si="47"/>
        <v>9.5997304471574146E-2</v>
      </c>
      <c r="P331" s="56">
        <f t="shared" si="48"/>
        <v>7.5278067503241466E-2</v>
      </c>
      <c r="Q331" s="56">
        <f t="shared" si="49"/>
        <v>6.4186988670964257E-2</v>
      </c>
      <c r="R331" s="56">
        <f t="shared" si="50"/>
        <v>1</v>
      </c>
    </row>
    <row r="332" spans="7:18" x14ac:dyDescent="0.35">
      <c r="G332" s="57">
        <v>330</v>
      </c>
      <c r="H332" s="57">
        <v>21</v>
      </c>
      <c r="I332" s="57">
        <v>54</v>
      </c>
      <c r="J332" s="57">
        <v>16115.332461258531</v>
      </c>
      <c r="K332" s="57">
        <v>12584.405811294419</v>
      </c>
      <c r="L332" s="57">
        <v>10748.088965996305</v>
      </c>
      <c r="M332" s="57">
        <v>167326.02836363635</v>
      </c>
      <c r="O332" s="56">
        <f t="shared" si="47"/>
        <v>9.6310972171265316E-2</v>
      </c>
      <c r="P332" s="56">
        <f t="shared" si="48"/>
        <v>7.5208895677280591E-2</v>
      </c>
      <c r="Q332" s="56">
        <f t="shared" si="49"/>
        <v>6.4234411532426608E-2</v>
      </c>
      <c r="R332" s="56">
        <f t="shared" si="50"/>
        <v>1</v>
      </c>
    </row>
    <row r="333" spans="7:18" x14ac:dyDescent="0.35">
      <c r="G333" s="57">
        <v>331</v>
      </c>
      <c r="H333" s="57">
        <v>37</v>
      </c>
      <c r="I333" s="57">
        <v>86</v>
      </c>
      <c r="J333" s="57">
        <v>37458.600428248021</v>
      </c>
      <c r="K333" s="57">
        <v>29371.875499806709</v>
      </c>
      <c r="L333" s="57">
        <v>25036.992577117438</v>
      </c>
      <c r="M333" s="57">
        <v>390137.66036363615</v>
      </c>
      <c r="O333" s="56">
        <f t="shared" si="47"/>
        <v>9.6013802905707518E-2</v>
      </c>
      <c r="P333" s="56">
        <f t="shared" si="48"/>
        <v>7.5285927209462492E-2</v>
      </c>
      <c r="Q333" s="56">
        <f t="shared" si="49"/>
        <v>6.4174764758114289E-2</v>
      </c>
      <c r="R333" s="56">
        <f t="shared" si="50"/>
        <v>1</v>
      </c>
    </row>
    <row r="334" spans="7:18" x14ac:dyDescent="0.35">
      <c r="G334" s="57">
        <v>332</v>
      </c>
      <c r="H334" s="57">
        <v>15</v>
      </c>
      <c r="I334" s="57">
        <v>61</v>
      </c>
      <c r="J334" s="57">
        <v>27198.404878052617</v>
      </c>
      <c r="K334" s="57">
        <v>21306.015193022205</v>
      </c>
      <c r="L334" s="57">
        <v>18152.074997009335</v>
      </c>
      <c r="M334" s="57">
        <v>282767.61599999986</v>
      </c>
      <c r="O334" s="56">
        <f t="shared" si="47"/>
        <v>9.6186420718179524E-2</v>
      </c>
      <c r="P334" s="56">
        <f t="shared" si="48"/>
        <v>7.5348144509667675E-2</v>
      </c>
      <c r="Q334" s="56">
        <f t="shared" si="49"/>
        <v>6.4194320600734364E-2</v>
      </c>
      <c r="R334" s="56">
        <f t="shared" si="50"/>
        <v>1</v>
      </c>
    </row>
    <row r="335" spans="7:18" x14ac:dyDescent="0.35">
      <c r="G335" s="57">
        <v>333</v>
      </c>
      <c r="H335" s="57">
        <v>53</v>
      </c>
      <c r="I335" s="57">
        <v>33</v>
      </c>
      <c r="J335" s="57">
        <v>10293.368897220938</v>
      </c>
      <c r="K335" s="57">
        <v>8034.460614646775</v>
      </c>
      <c r="L335" s="57">
        <v>6878.519648358435</v>
      </c>
      <c r="M335" s="57">
        <v>107123.96072727277</v>
      </c>
      <c r="O335" s="56">
        <f t="shared" si="47"/>
        <v>9.6088389818099224E-2</v>
      </c>
      <c r="P335" s="56">
        <f t="shared" si="48"/>
        <v>7.50015268302274E-2</v>
      </c>
      <c r="Q335" s="56">
        <f t="shared" si="49"/>
        <v>6.4210841362283833E-2</v>
      </c>
      <c r="R335" s="56">
        <f t="shared" si="50"/>
        <v>1</v>
      </c>
    </row>
    <row r="336" spans="7:18" x14ac:dyDescent="0.35">
      <c r="G336" s="57">
        <v>334</v>
      </c>
      <c r="H336" s="57">
        <v>60</v>
      </c>
      <c r="I336" s="57">
        <v>64</v>
      </c>
      <c r="J336" s="57">
        <v>25982.874851017939</v>
      </c>
      <c r="K336" s="57">
        <v>20399.215996483723</v>
      </c>
      <c r="L336" s="57">
        <v>17380.387089943641</v>
      </c>
      <c r="M336" s="57">
        <v>270752.06109090918</v>
      </c>
      <c r="O336" s="56">
        <f t="shared" si="47"/>
        <v>9.5965566231807145E-2</v>
      </c>
      <c r="P336" s="56">
        <f t="shared" si="48"/>
        <v>7.5342791165805278E-2</v>
      </c>
      <c r="Q336" s="56">
        <f t="shared" si="49"/>
        <v>6.4193000119426261E-2</v>
      </c>
      <c r="R336" s="56">
        <f t="shared" si="50"/>
        <v>1</v>
      </c>
    </row>
    <row r="337" spans="7:18" x14ac:dyDescent="0.35">
      <c r="G337" s="57">
        <v>335</v>
      </c>
      <c r="H337" s="57">
        <v>65</v>
      </c>
      <c r="I337" s="57">
        <v>83</v>
      </c>
      <c r="J337" s="57">
        <v>37532.251407010393</v>
      </c>
      <c r="K337" s="57">
        <v>29473.305502703439</v>
      </c>
      <c r="L337" s="57">
        <v>25110.326535805623</v>
      </c>
      <c r="M337" s="57">
        <v>391240.44872727251</v>
      </c>
      <c r="O337" s="56">
        <f t="shared" si="47"/>
        <v>9.5931418975479008E-2</v>
      </c>
      <c r="P337" s="56">
        <f t="shared" si="48"/>
        <v>7.533297131874217E-2</v>
      </c>
      <c r="Q337" s="56">
        <f t="shared" si="49"/>
        <v>6.4181315141343245E-2</v>
      </c>
      <c r="R337" s="56">
        <f t="shared" si="50"/>
        <v>1</v>
      </c>
    </row>
    <row r="338" spans="7:18" x14ac:dyDescent="0.35">
      <c r="G338" s="57">
        <v>336</v>
      </c>
      <c r="H338" s="57">
        <v>65</v>
      </c>
      <c r="I338" s="57">
        <v>39</v>
      </c>
      <c r="J338" s="57">
        <v>10596.373423539575</v>
      </c>
      <c r="K338" s="57">
        <v>8287.6807791905358</v>
      </c>
      <c r="L338" s="57">
        <v>7086.3053091182992</v>
      </c>
      <c r="M338" s="57">
        <v>110348.90763636371</v>
      </c>
      <c r="O338" s="56">
        <f t="shared" si="47"/>
        <v>9.6026083542740115E-2</v>
      </c>
      <c r="P338" s="56">
        <f t="shared" si="48"/>
        <v>7.5104330044672443E-2</v>
      </c>
      <c r="Q338" s="56">
        <f t="shared" si="49"/>
        <v>6.4217267401232708E-2</v>
      </c>
      <c r="R338" s="56">
        <f t="shared" si="50"/>
        <v>1</v>
      </c>
    </row>
    <row r="339" spans="7:18" x14ac:dyDescent="0.35">
      <c r="G339" s="57">
        <v>337</v>
      </c>
      <c r="H339" s="57">
        <v>61</v>
      </c>
      <c r="I339" s="57">
        <v>34</v>
      </c>
      <c r="J339" s="57">
        <v>7546.9713030607736</v>
      </c>
      <c r="K339" s="57">
        <v>5882.1579366578562</v>
      </c>
      <c r="L339" s="57">
        <v>5043.6967186016855</v>
      </c>
      <c r="M339" s="57">
        <v>78514.861090909093</v>
      </c>
      <c r="O339" s="56">
        <f t="shared" si="47"/>
        <v>9.6121564735654946E-2</v>
      </c>
      <c r="P339" s="56">
        <f t="shared" si="48"/>
        <v>7.4917765311297568E-2</v>
      </c>
      <c r="Q339" s="56">
        <f t="shared" si="49"/>
        <v>6.423875236513249E-2</v>
      </c>
      <c r="R339" s="56">
        <f t="shared" si="50"/>
        <v>1</v>
      </c>
    </row>
    <row r="340" spans="7:18" x14ac:dyDescent="0.35">
      <c r="G340" s="57">
        <v>338</v>
      </c>
      <c r="H340" s="57">
        <v>32</v>
      </c>
      <c r="I340" s="57">
        <v>76</v>
      </c>
      <c r="J340" s="57">
        <v>29201.688896477135</v>
      </c>
      <c r="K340" s="57">
        <v>22835.188810049167</v>
      </c>
      <c r="L340" s="57">
        <v>19500.896346264322</v>
      </c>
      <c r="M340" s="57">
        <v>303796.50545454561</v>
      </c>
      <c r="O340" s="56">
        <f t="shared" si="47"/>
        <v>9.6122530615633847E-2</v>
      </c>
      <c r="P340" s="56">
        <f t="shared" si="48"/>
        <v>7.5166068075347869E-2</v>
      </c>
      <c r="Q340" s="56">
        <f t="shared" si="49"/>
        <v>6.4190653928315411E-2</v>
      </c>
      <c r="R340" s="56">
        <f t="shared" si="50"/>
        <v>1</v>
      </c>
    </row>
    <row r="341" spans="7:18" x14ac:dyDescent="0.35">
      <c r="G341" s="57">
        <v>339</v>
      </c>
      <c r="H341" s="57">
        <v>64</v>
      </c>
      <c r="I341" s="57">
        <v>38</v>
      </c>
      <c r="J341" s="57">
        <v>10194.480736155982</v>
      </c>
      <c r="K341" s="57">
        <v>7972.4235137977039</v>
      </c>
      <c r="L341" s="57">
        <v>6817.3413367012836</v>
      </c>
      <c r="M341" s="57">
        <v>106177.16436363639</v>
      </c>
      <c r="O341" s="56">
        <f t="shared" si="47"/>
        <v>9.6013872636886807E-2</v>
      </c>
      <c r="P341" s="56">
        <f t="shared" si="48"/>
        <v>7.5086046623864297E-2</v>
      </c>
      <c r="Q341" s="56">
        <f t="shared" si="49"/>
        <v>6.4207227397345051E-2</v>
      </c>
      <c r="R341" s="56">
        <f t="shared" si="50"/>
        <v>1</v>
      </c>
    </row>
    <row r="342" spans="7:18" x14ac:dyDescent="0.35">
      <c r="G342" s="57">
        <v>340</v>
      </c>
      <c r="H342" s="57">
        <v>27</v>
      </c>
      <c r="I342" s="57">
        <v>79</v>
      </c>
      <c r="J342" s="57">
        <v>27089.247242114801</v>
      </c>
      <c r="K342" s="57">
        <v>21189.486477542629</v>
      </c>
      <c r="L342" s="57">
        <v>18078.928420376404</v>
      </c>
      <c r="M342" s="57">
        <v>281566.39418181818</v>
      </c>
      <c r="O342" s="56">
        <f t="shared" si="47"/>
        <v>9.6209092426783854E-2</v>
      </c>
      <c r="P342" s="56">
        <f t="shared" si="48"/>
        <v>7.5255736889750305E-2</v>
      </c>
      <c r="Q342" s="56">
        <f t="shared" si="49"/>
        <v>6.4208402685663357E-2</v>
      </c>
      <c r="R342" s="56">
        <f t="shared" si="50"/>
        <v>1</v>
      </c>
    </row>
    <row r="343" spans="7:18" x14ac:dyDescent="0.35">
      <c r="G343" s="57">
        <v>341</v>
      </c>
      <c r="H343" s="57">
        <v>72</v>
      </c>
      <c r="I343" s="57">
        <v>65</v>
      </c>
      <c r="J343" s="57">
        <v>19887.319581430686</v>
      </c>
      <c r="K343" s="57">
        <v>15604.071483818256</v>
      </c>
      <c r="L343" s="57">
        <v>13297.853103807338</v>
      </c>
      <c r="M343" s="57">
        <v>207131.51636363624</v>
      </c>
      <c r="O343" s="56">
        <f t="shared" si="47"/>
        <v>9.6013006280110835E-2</v>
      </c>
      <c r="P343" s="56">
        <f t="shared" si="48"/>
        <v>7.5334124703765687E-2</v>
      </c>
      <c r="Q343" s="56">
        <f t="shared" si="49"/>
        <v>6.4200047087290546E-2</v>
      </c>
      <c r="R343" s="56">
        <f t="shared" si="50"/>
        <v>1</v>
      </c>
    </row>
    <row r="344" spans="7:18" x14ac:dyDescent="0.35">
      <c r="G344" s="57">
        <v>342</v>
      </c>
      <c r="H344" s="57">
        <v>59</v>
      </c>
      <c r="I344" s="57">
        <v>96</v>
      </c>
      <c r="J344" s="57">
        <v>33838.409489694415</v>
      </c>
      <c r="K344" s="57">
        <v>26536.862271800994</v>
      </c>
      <c r="L344" s="57">
        <v>22632.611187163708</v>
      </c>
      <c r="M344" s="57">
        <v>352438.48145454563</v>
      </c>
      <c r="O344" s="56">
        <f t="shared" si="47"/>
        <v>9.6012244037711844E-2</v>
      </c>
      <c r="P344" s="56">
        <f t="shared" si="48"/>
        <v>7.5295019324453316E-2</v>
      </c>
      <c r="Q344" s="56">
        <f t="shared" si="49"/>
        <v>6.4217196413277194E-2</v>
      </c>
      <c r="R344" s="56">
        <f t="shared" si="50"/>
        <v>1</v>
      </c>
    </row>
    <row r="345" spans="7:18" x14ac:dyDescent="0.35">
      <c r="G345" s="57">
        <v>343</v>
      </c>
      <c r="H345" s="57">
        <v>66</v>
      </c>
      <c r="I345" s="57">
        <v>51</v>
      </c>
      <c r="J345" s="57">
        <v>14428.794023985949</v>
      </c>
      <c r="K345" s="57">
        <v>11294.235585456103</v>
      </c>
      <c r="L345" s="57">
        <v>9645.8700528231475</v>
      </c>
      <c r="M345" s="57">
        <v>150263.67345454532</v>
      </c>
      <c r="O345" s="56">
        <f t="shared" si="47"/>
        <v>9.6023168423009772E-2</v>
      </c>
      <c r="P345" s="56">
        <f t="shared" si="48"/>
        <v>7.5162781035514895E-2</v>
      </c>
      <c r="Q345" s="56">
        <f t="shared" si="49"/>
        <v>6.4192960487825537E-2</v>
      </c>
      <c r="R345" s="56">
        <f t="shared" si="50"/>
        <v>1</v>
      </c>
    </row>
    <row r="346" spans="7:18" x14ac:dyDescent="0.35">
      <c r="G346" s="57">
        <v>344</v>
      </c>
      <c r="H346" s="57">
        <v>41</v>
      </c>
      <c r="I346" s="57">
        <v>79</v>
      </c>
      <c r="J346" s="57">
        <v>38398.229399484793</v>
      </c>
      <c r="K346" s="57">
        <v>30113.358262729769</v>
      </c>
      <c r="L346" s="57">
        <v>25676.567261871656</v>
      </c>
      <c r="M346" s="57">
        <v>400066.09236363618</v>
      </c>
      <c r="O346" s="56">
        <f t="shared" si="47"/>
        <v>9.5979714683200629E-2</v>
      </c>
      <c r="P346" s="56">
        <f t="shared" si="48"/>
        <v>7.5270958567912133E-2</v>
      </c>
      <c r="Q346" s="56">
        <f t="shared" si="49"/>
        <v>6.4180813500518283E-2</v>
      </c>
      <c r="R346" s="56">
        <f t="shared" si="50"/>
        <v>1</v>
      </c>
    </row>
    <row r="347" spans="7:18" x14ac:dyDescent="0.35">
      <c r="G347" s="57">
        <v>345</v>
      </c>
      <c r="H347" s="57">
        <v>53</v>
      </c>
      <c r="I347" s="57">
        <v>84</v>
      </c>
      <c r="J347" s="57">
        <v>37810.85354336835</v>
      </c>
      <c r="K347" s="57">
        <v>29656.616456226267</v>
      </c>
      <c r="L347" s="57">
        <v>25294.156501782782</v>
      </c>
      <c r="M347" s="57">
        <v>394058.31490909058</v>
      </c>
      <c r="O347" s="56">
        <f t="shared" si="47"/>
        <v>9.5952431690450007E-2</v>
      </c>
      <c r="P347" s="56">
        <f t="shared" si="48"/>
        <v>7.5259461186773999E-2</v>
      </c>
      <c r="Q347" s="56">
        <f t="shared" si="49"/>
        <v>6.4188866329639951E-2</v>
      </c>
      <c r="R347" s="56">
        <f t="shared" si="50"/>
        <v>1</v>
      </c>
    </row>
    <row r="348" spans="7:18" x14ac:dyDescent="0.35">
      <c r="G348" s="57">
        <v>346</v>
      </c>
      <c r="H348" s="57">
        <v>30</v>
      </c>
      <c r="I348" s="57">
        <v>17</v>
      </c>
      <c r="J348" s="57">
        <v>6203.6907937571532</v>
      </c>
      <c r="K348" s="57">
        <v>4852.6261277078629</v>
      </c>
      <c r="L348" s="57">
        <v>4146.8173374776989</v>
      </c>
      <c r="M348" s="57">
        <v>64566.506909090946</v>
      </c>
      <c r="O348" s="56">
        <f t="shared" si="47"/>
        <v>9.6082180851008295E-2</v>
      </c>
      <c r="P348" s="56">
        <f t="shared" si="48"/>
        <v>7.515701808896548E-2</v>
      </c>
      <c r="Q348" s="56">
        <f t="shared" si="49"/>
        <v>6.4225517779928534E-2</v>
      </c>
      <c r="R348" s="56">
        <f t="shared" si="50"/>
        <v>1</v>
      </c>
    </row>
    <row r="349" spans="7:18" x14ac:dyDescent="0.35">
      <c r="G349" s="57">
        <v>347</v>
      </c>
      <c r="H349" s="57">
        <v>66</v>
      </c>
      <c r="I349" s="57">
        <v>29</v>
      </c>
      <c r="J349" s="57">
        <v>7395.7447331596859</v>
      </c>
      <c r="K349" s="57">
        <v>5793.7113799746048</v>
      </c>
      <c r="L349" s="57">
        <v>4944.438142572676</v>
      </c>
      <c r="M349" s="57">
        <v>76999.986909090891</v>
      </c>
      <c r="O349" s="56">
        <f t="shared" si="47"/>
        <v>9.604864922758212E-2</v>
      </c>
      <c r="P349" s="56">
        <f t="shared" si="48"/>
        <v>7.5243017726936506E-2</v>
      </c>
      <c r="Q349" s="56">
        <f t="shared" si="49"/>
        <v>6.4213493288125714E-2</v>
      </c>
      <c r="R349" s="56">
        <f t="shared" si="50"/>
        <v>1</v>
      </c>
    </row>
    <row r="350" spans="7:18" x14ac:dyDescent="0.35">
      <c r="G350" s="57">
        <v>348</v>
      </c>
      <c r="H350" s="57">
        <v>74</v>
      </c>
      <c r="I350" s="57">
        <v>37</v>
      </c>
      <c r="J350" s="57">
        <v>24311.338118253192</v>
      </c>
      <c r="K350" s="57">
        <v>19124.146381434868</v>
      </c>
      <c r="L350" s="57">
        <v>16274.028991676245</v>
      </c>
      <c r="M350" s="57">
        <v>253653.00218181804</v>
      </c>
      <c r="O350" s="56">
        <f t="shared" si="47"/>
        <v>9.5844866448010213E-2</v>
      </c>
      <c r="P350" s="56">
        <f t="shared" si="48"/>
        <v>7.5394914378843866E-2</v>
      </c>
      <c r="Q350" s="56">
        <f t="shared" si="49"/>
        <v>6.4158629512340831E-2</v>
      </c>
      <c r="R350" s="56">
        <f t="shared" si="50"/>
        <v>1</v>
      </c>
    </row>
    <row r="351" spans="7:18" x14ac:dyDescent="0.35">
      <c r="G351" s="57">
        <v>349</v>
      </c>
      <c r="H351" s="57">
        <v>22</v>
      </c>
      <c r="I351" s="57">
        <v>36</v>
      </c>
      <c r="J351" s="57">
        <v>7834.780443187823</v>
      </c>
      <c r="K351" s="57">
        <v>6108.7483698729111</v>
      </c>
      <c r="L351" s="57">
        <v>5220.4175542704406</v>
      </c>
      <c r="M351" s="57">
        <v>81276.837090909074</v>
      </c>
      <c r="O351" s="56">
        <f t="shared" si="47"/>
        <v>9.639622706312416E-2</v>
      </c>
      <c r="P351" s="56">
        <f t="shared" si="48"/>
        <v>7.5159769849806116E-2</v>
      </c>
      <c r="Q351" s="56">
        <f t="shared" si="49"/>
        <v>6.4230077610320194E-2</v>
      </c>
      <c r="R351" s="56">
        <f t="shared" si="50"/>
        <v>1</v>
      </c>
    </row>
    <row r="352" spans="7:18" x14ac:dyDescent="0.35">
      <c r="G352" s="57">
        <v>350</v>
      </c>
      <c r="H352" s="57">
        <v>19</v>
      </c>
      <c r="I352" s="57">
        <v>33</v>
      </c>
      <c r="J352" s="57">
        <v>8481.3301301663651</v>
      </c>
      <c r="K352" s="57">
        <v>6590.9269663181358</v>
      </c>
      <c r="L352" s="57">
        <v>5641.1347607747575</v>
      </c>
      <c r="M352" s="57">
        <v>87896.90400000001</v>
      </c>
      <c r="O352" s="56">
        <f t="shared" si="47"/>
        <v>9.6491796004172847E-2</v>
      </c>
      <c r="P352" s="56">
        <f t="shared" si="48"/>
        <v>7.4984745382136953E-2</v>
      </c>
      <c r="Q352" s="56">
        <f t="shared" si="49"/>
        <v>6.4178992706896212E-2</v>
      </c>
      <c r="R352" s="56">
        <f t="shared" si="50"/>
        <v>1</v>
      </c>
    </row>
    <row r="353" spans="7:18" x14ac:dyDescent="0.35">
      <c r="G353" s="57">
        <v>351</v>
      </c>
      <c r="H353" s="57">
        <v>22</v>
      </c>
      <c r="I353" s="57">
        <v>77</v>
      </c>
      <c r="J353" s="57">
        <v>22161.521038740633</v>
      </c>
      <c r="K353" s="57">
        <v>17291.892683002308</v>
      </c>
      <c r="L353" s="57">
        <v>14768.360810934497</v>
      </c>
      <c r="M353" s="57">
        <v>229927.20290909082</v>
      </c>
      <c r="O353" s="56">
        <f t="shared" si="47"/>
        <v>9.6384946010511466E-2</v>
      </c>
      <c r="P353" s="56">
        <f t="shared" si="48"/>
        <v>7.5205945465440294E-2</v>
      </c>
      <c r="Q353" s="56">
        <f t="shared" si="49"/>
        <v>6.4230593962270946E-2</v>
      </c>
      <c r="R353" s="56">
        <f t="shared" si="50"/>
        <v>1</v>
      </c>
    </row>
    <row r="354" spans="7:18" x14ac:dyDescent="0.35">
      <c r="G354" s="57">
        <v>352</v>
      </c>
      <c r="H354" s="57">
        <v>37</v>
      </c>
      <c r="I354" s="57">
        <v>92</v>
      </c>
      <c r="J354" s="57">
        <v>38808.193831444194</v>
      </c>
      <c r="K354" s="57">
        <v>30396.4712528167</v>
      </c>
      <c r="L354" s="57">
        <v>25940.090318298393</v>
      </c>
      <c r="M354" s="57">
        <v>404090.18545454583</v>
      </c>
      <c r="O354" s="56">
        <f t="shared" si="47"/>
        <v>9.6038446931816263E-2</v>
      </c>
      <c r="P354" s="56">
        <f t="shared" si="48"/>
        <v>7.5221998323529812E-2</v>
      </c>
      <c r="Q354" s="56">
        <f t="shared" si="49"/>
        <v>6.4193814282124576E-2</v>
      </c>
      <c r="R354" s="56">
        <f t="shared" si="50"/>
        <v>1</v>
      </c>
    </row>
    <row r="355" spans="7:18" x14ac:dyDescent="0.35">
      <c r="G355" s="57">
        <v>353</v>
      </c>
      <c r="H355" s="57">
        <v>11</v>
      </c>
      <c r="I355" s="57">
        <v>48</v>
      </c>
      <c r="J355" s="57">
        <v>17865.627233984898</v>
      </c>
      <c r="K355" s="57">
        <v>13927.024526557603</v>
      </c>
      <c r="L355" s="57">
        <v>11898.627625925366</v>
      </c>
      <c r="M355" s="57">
        <v>185375.22036363636</v>
      </c>
      <c r="O355" s="56">
        <f t="shared" si="47"/>
        <v>9.6375487505499749E-2</v>
      </c>
      <c r="P355" s="56">
        <f t="shared" si="48"/>
        <v>7.512883598594261E-2</v>
      </c>
      <c r="Q355" s="56">
        <f t="shared" si="49"/>
        <v>6.4186721410686612E-2</v>
      </c>
      <c r="R355" s="56">
        <f t="shared" si="50"/>
        <v>1</v>
      </c>
    </row>
    <row r="356" spans="7:18" x14ac:dyDescent="0.35">
      <c r="G356" s="57">
        <v>354</v>
      </c>
      <c r="H356" s="57">
        <v>59</v>
      </c>
      <c r="I356" s="57">
        <v>73</v>
      </c>
      <c r="J356" s="57">
        <v>19984.573309055839</v>
      </c>
      <c r="K356" s="57">
        <v>15632.245275589174</v>
      </c>
      <c r="L356" s="57">
        <v>13354.313052501522</v>
      </c>
      <c r="M356" s="57">
        <v>207979.04509090926</v>
      </c>
      <c r="O356" s="56">
        <f t="shared" si="47"/>
        <v>9.6089359869502358E-2</v>
      </c>
      <c r="P356" s="56">
        <f t="shared" si="48"/>
        <v>7.5162597600908293E-2</v>
      </c>
      <c r="Q356" s="56">
        <f t="shared" si="49"/>
        <v>6.4209896947378747E-2</v>
      </c>
      <c r="R356" s="56">
        <f t="shared" si="50"/>
        <v>1</v>
      </c>
    </row>
    <row r="357" spans="7:18" x14ac:dyDescent="0.35">
      <c r="G357" s="57">
        <v>355</v>
      </c>
      <c r="H357" s="57">
        <v>57</v>
      </c>
      <c r="I357" s="57">
        <v>76</v>
      </c>
      <c r="J357" s="57">
        <v>25496.175424094166</v>
      </c>
      <c r="K357" s="57">
        <v>19961.830124247328</v>
      </c>
      <c r="L357" s="57">
        <v>17050.239128635207</v>
      </c>
      <c r="M357" s="57">
        <v>265514.23345454526</v>
      </c>
      <c r="O357" s="56">
        <f t="shared" si="47"/>
        <v>9.6025644623149692E-2</v>
      </c>
      <c r="P357" s="56">
        <f t="shared" si="48"/>
        <v>7.5181770350043003E-2</v>
      </c>
      <c r="Q357" s="56">
        <f t="shared" si="49"/>
        <v>6.4215913801676183E-2</v>
      </c>
      <c r="R357" s="56">
        <f t="shared" si="50"/>
        <v>1</v>
      </c>
    </row>
    <row r="358" spans="7:18" x14ac:dyDescent="0.35">
      <c r="G358" s="57">
        <v>356</v>
      </c>
      <c r="H358" s="57">
        <v>28</v>
      </c>
      <c r="I358" s="57">
        <v>86</v>
      </c>
      <c r="J358" s="57">
        <v>36070.585382657278</v>
      </c>
      <c r="K358" s="57">
        <v>28270.871552516495</v>
      </c>
      <c r="L358" s="57">
        <v>24102.981196366523</v>
      </c>
      <c r="M358" s="57">
        <v>375367.63709090889</v>
      </c>
      <c r="O358" s="56">
        <f t="shared" si="47"/>
        <v>9.6094020417432729E-2</v>
      </c>
      <c r="P358" s="56">
        <f t="shared" si="48"/>
        <v>7.5315154421982514E-2</v>
      </c>
      <c r="Q358" s="56">
        <f t="shared" si="49"/>
        <v>6.421166561711103E-2</v>
      </c>
      <c r="R358" s="56">
        <f t="shared" si="50"/>
        <v>1</v>
      </c>
    </row>
    <row r="359" spans="7:18" x14ac:dyDescent="0.35">
      <c r="G359" s="57">
        <v>357</v>
      </c>
      <c r="H359" s="57">
        <v>55</v>
      </c>
      <c r="I359" s="57">
        <v>93</v>
      </c>
      <c r="J359" s="57">
        <v>30373.212772788873</v>
      </c>
      <c r="K359" s="57">
        <v>23806.202818932121</v>
      </c>
      <c r="L359" s="57">
        <v>20310.482342554977</v>
      </c>
      <c r="M359" s="57">
        <v>316251.67418181815</v>
      </c>
      <c r="O359" s="56">
        <f t="shared" ref="O359:O360" si="51">J359/$M359</f>
        <v>9.6041271090083868E-2</v>
      </c>
      <c r="P359" s="56">
        <f t="shared" ref="P359:P360" si="52">K359/$M359</f>
        <v>7.5276132151779709E-2</v>
      </c>
      <c r="Q359" s="56">
        <f t="shared" ref="Q359:Q360" si="53">L359/$M359</f>
        <v>6.4222529082575405E-2</v>
      </c>
      <c r="R359" s="56">
        <f t="shared" ref="R359:R360" si="54">M359/$M359</f>
        <v>1</v>
      </c>
    </row>
    <row r="360" spans="7:18" x14ac:dyDescent="0.35">
      <c r="G360" s="57">
        <v>358</v>
      </c>
      <c r="H360" s="57">
        <v>71</v>
      </c>
      <c r="I360" s="57">
        <v>95</v>
      </c>
      <c r="J360" s="57">
        <v>17084.82220425412</v>
      </c>
      <c r="K360" s="57">
        <v>13265.641684765931</v>
      </c>
      <c r="L360" s="57">
        <v>11399.59051228385</v>
      </c>
      <c r="M360" s="57">
        <v>177479.68945454562</v>
      </c>
      <c r="O360" s="56">
        <f t="shared" si="51"/>
        <v>9.626353447406566E-2</v>
      </c>
      <c r="P360" s="56">
        <f t="shared" si="52"/>
        <v>7.4744562183626087E-2</v>
      </c>
      <c r="Q360" s="56">
        <f t="shared" si="53"/>
        <v>6.4230394741610158E-2</v>
      </c>
      <c r="R360" s="56">
        <f t="shared" si="54"/>
        <v>1</v>
      </c>
    </row>
    <row r="361" spans="7:18" x14ac:dyDescent="0.35">
      <c r="G361" s="57">
        <f>G360+1</f>
        <v>359</v>
      </c>
      <c r="H361" s="57">
        <v>69</v>
      </c>
      <c r="I361" s="57">
        <v>13</v>
      </c>
      <c r="J361" s="57">
        <v>5684.8869184915584</v>
      </c>
      <c r="K361" s="57">
        <v>4439.0048583910348</v>
      </c>
      <c r="L361" s="57">
        <v>3803.5515064704387</v>
      </c>
      <c r="M361" s="57">
        <v>59301.151272727286</v>
      </c>
      <c r="O361" s="56">
        <f t="shared" ref="O361:O424" si="55">J361/$M361</f>
        <v>9.586469733693094E-2</v>
      </c>
      <c r="P361" s="56">
        <f t="shared" ref="P361:P424" si="56">K361/$M361</f>
        <v>7.4855289705522826E-2</v>
      </c>
      <c r="Q361" s="56">
        <f t="shared" ref="Q361:Q424" si="57">L361/$M361</f>
        <v>6.413958961737222E-2</v>
      </c>
      <c r="R361" s="56">
        <f t="shared" ref="R361:R424" si="58">M361/$M361</f>
        <v>1</v>
      </c>
    </row>
    <row r="362" spans="7:18" x14ac:dyDescent="0.35">
      <c r="G362" s="57">
        <f t="shared" ref="G362:G425" si="59">G361+1</f>
        <v>360</v>
      </c>
      <c r="H362" s="57">
        <v>66</v>
      </c>
      <c r="I362" s="57">
        <v>95</v>
      </c>
      <c r="J362" s="57">
        <v>32269.707847313704</v>
      </c>
      <c r="K362" s="57">
        <v>25291.738713035531</v>
      </c>
      <c r="L362" s="57">
        <v>21578.954293841049</v>
      </c>
      <c r="M362" s="57">
        <v>336072.66836363613</v>
      </c>
      <c r="O362" s="56">
        <f t="shared" si="55"/>
        <v>9.602003044293192E-2</v>
      </c>
      <c r="P362" s="56">
        <f t="shared" si="56"/>
        <v>7.5256755737331954E-2</v>
      </c>
      <c r="Q362" s="56">
        <f t="shared" si="57"/>
        <v>6.420919141955414E-2</v>
      </c>
      <c r="R362" s="56">
        <f t="shared" si="58"/>
        <v>1</v>
      </c>
    </row>
    <row r="363" spans="7:18" x14ac:dyDescent="0.35">
      <c r="G363" s="57">
        <f t="shared" si="59"/>
        <v>361</v>
      </c>
      <c r="H363" s="57">
        <v>38</v>
      </c>
      <c r="I363" s="57">
        <v>34</v>
      </c>
      <c r="J363" s="57">
        <v>18783.509421732699</v>
      </c>
      <c r="K363" s="57">
        <v>14762.86950068915</v>
      </c>
      <c r="L363" s="57">
        <v>12560.886793866062</v>
      </c>
      <c r="M363" s="57">
        <v>195736.59272727286</v>
      </c>
      <c r="O363" s="56">
        <f t="shared" si="55"/>
        <v>9.5963198091960591E-2</v>
      </c>
      <c r="P363" s="56">
        <f t="shared" si="56"/>
        <v>7.5422123656044282E-2</v>
      </c>
      <c r="Q363" s="56">
        <f t="shared" si="57"/>
        <v>6.4172399339594191E-2</v>
      </c>
      <c r="R363" s="56">
        <f t="shared" si="58"/>
        <v>1</v>
      </c>
    </row>
    <row r="364" spans="7:18" x14ac:dyDescent="0.35">
      <c r="G364" s="57">
        <f t="shared" si="59"/>
        <v>362</v>
      </c>
      <c r="H364" s="57">
        <v>10</v>
      </c>
      <c r="I364" s="57">
        <v>96</v>
      </c>
      <c r="J364" s="57">
        <v>36486.517089844201</v>
      </c>
      <c r="K364" s="57">
        <v>28421.354609163482</v>
      </c>
      <c r="L364" s="57">
        <v>24280.220641630342</v>
      </c>
      <c r="M364" s="57">
        <v>378264.75054545485</v>
      </c>
      <c r="O364" s="56">
        <f t="shared" si="55"/>
        <v>9.6457618737222875E-2</v>
      </c>
      <c r="P364" s="56">
        <f t="shared" si="56"/>
        <v>7.5136143582451465E-2</v>
      </c>
      <c r="Q364" s="56">
        <f t="shared" si="57"/>
        <v>6.4188430475264874E-2</v>
      </c>
      <c r="R364" s="56">
        <f t="shared" si="58"/>
        <v>1</v>
      </c>
    </row>
    <row r="365" spans="7:18" x14ac:dyDescent="0.35">
      <c r="G365" s="57">
        <f t="shared" si="59"/>
        <v>363</v>
      </c>
      <c r="H365" s="57">
        <v>29</v>
      </c>
      <c r="I365" s="57">
        <v>74</v>
      </c>
      <c r="J365" s="57">
        <v>18951.032265556078</v>
      </c>
      <c r="K365" s="57">
        <v>14757.033735055535</v>
      </c>
      <c r="L365" s="57">
        <v>12639.162223780675</v>
      </c>
      <c r="M365" s="57">
        <v>196750.12363636371</v>
      </c>
      <c r="O365" s="56">
        <f t="shared" si="55"/>
        <v>9.6320306769319422E-2</v>
      </c>
      <c r="P365" s="56">
        <f t="shared" si="56"/>
        <v>7.5003936273654842E-2</v>
      </c>
      <c r="Q365" s="56">
        <f t="shared" si="57"/>
        <v>6.4239665979273025E-2</v>
      </c>
      <c r="R365" s="56">
        <f t="shared" si="58"/>
        <v>1</v>
      </c>
    </row>
    <row r="366" spans="7:18" x14ac:dyDescent="0.35">
      <c r="G366" s="57">
        <f t="shared" si="59"/>
        <v>364</v>
      </c>
      <c r="H366" s="57">
        <v>11</v>
      </c>
      <c r="I366" s="57">
        <v>37</v>
      </c>
      <c r="J366" s="57">
        <v>6843.1677027211026</v>
      </c>
      <c r="K366" s="57">
        <v>5305.9263212591286</v>
      </c>
      <c r="L366" s="57">
        <v>4538.44952559169</v>
      </c>
      <c r="M366" s="57">
        <v>70620.998545454553</v>
      </c>
      <c r="O366" s="56">
        <f t="shared" si="55"/>
        <v>9.6899900081652918E-2</v>
      </c>
      <c r="P366" s="56">
        <f t="shared" si="56"/>
        <v>7.5132417135733612E-2</v>
      </c>
      <c r="Q366" s="56">
        <f t="shared" si="57"/>
        <v>6.42648733247599E-2</v>
      </c>
      <c r="R366" s="56">
        <f t="shared" si="58"/>
        <v>1</v>
      </c>
    </row>
    <row r="367" spans="7:18" x14ac:dyDescent="0.35">
      <c r="G367" s="57">
        <f t="shared" si="59"/>
        <v>365</v>
      </c>
      <c r="H367" s="57">
        <v>28</v>
      </c>
      <c r="I367" s="57">
        <v>45</v>
      </c>
      <c r="J367" s="57">
        <v>17367.25705685787</v>
      </c>
      <c r="K367" s="57">
        <v>13590.247918944598</v>
      </c>
      <c r="L367" s="57">
        <v>11605.641713217674</v>
      </c>
      <c r="M367" s="57">
        <v>180749.68218181824</v>
      </c>
      <c r="O367" s="56">
        <f t="shared" si="55"/>
        <v>9.6084578668237663E-2</v>
      </c>
      <c r="P367" s="56">
        <f t="shared" si="56"/>
        <v>7.518822580984684E-2</v>
      </c>
      <c r="Q367" s="56">
        <f t="shared" si="57"/>
        <v>6.4208365808042872E-2</v>
      </c>
      <c r="R367" s="56">
        <f t="shared" si="58"/>
        <v>1</v>
      </c>
    </row>
    <row r="368" spans="7:18" x14ac:dyDescent="0.35">
      <c r="G368" s="57">
        <f t="shared" si="59"/>
        <v>366</v>
      </c>
      <c r="H368" s="57">
        <v>55</v>
      </c>
      <c r="I368" s="57">
        <v>32</v>
      </c>
      <c r="J368" s="57">
        <v>7360.2654577762487</v>
      </c>
      <c r="K368" s="57">
        <v>5742.3072821671658</v>
      </c>
      <c r="L368" s="57">
        <v>4913.205100257479</v>
      </c>
      <c r="M368" s="57">
        <v>76533.679272727255</v>
      </c>
      <c r="O368" s="56">
        <f t="shared" si="55"/>
        <v>9.6170281211072989E-2</v>
      </c>
      <c r="P368" s="56">
        <f t="shared" si="56"/>
        <v>7.5029808271787013E-2</v>
      </c>
      <c r="Q368" s="56">
        <f t="shared" si="57"/>
        <v>6.4196640576357308E-2</v>
      </c>
      <c r="R368" s="56">
        <f t="shared" si="58"/>
        <v>1</v>
      </c>
    </row>
    <row r="369" spans="7:18" x14ac:dyDescent="0.35">
      <c r="G369" s="57">
        <f t="shared" si="59"/>
        <v>367</v>
      </c>
      <c r="H369" s="57">
        <v>18</v>
      </c>
      <c r="I369" s="57">
        <v>56</v>
      </c>
      <c r="J369" s="57">
        <v>15017.798745300846</v>
      </c>
      <c r="K369" s="57">
        <v>11698.924552733266</v>
      </c>
      <c r="L369" s="57">
        <v>9998.3878311552653</v>
      </c>
      <c r="M369" s="57">
        <v>155712.54909090919</v>
      </c>
      <c r="O369" s="56">
        <f t="shared" si="55"/>
        <v>9.6445654720693386E-2</v>
      </c>
      <c r="P369" s="56">
        <f t="shared" si="56"/>
        <v>7.5131546050942355E-2</v>
      </c>
      <c r="Q369" s="56">
        <f t="shared" si="57"/>
        <v>6.4210546224620191E-2</v>
      </c>
      <c r="R369" s="56">
        <f t="shared" si="58"/>
        <v>1</v>
      </c>
    </row>
    <row r="370" spans="7:18" x14ac:dyDescent="0.35">
      <c r="G370" s="57">
        <f t="shared" si="59"/>
        <v>368</v>
      </c>
      <c r="H370" s="57">
        <v>12</v>
      </c>
      <c r="I370" s="57">
        <v>11</v>
      </c>
      <c r="J370" s="57">
        <v>1125.2750989594938</v>
      </c>
      <c r="K370" s="57">
        <v>860.25554211584711</v>
      </c>
      <c r="L370" s="57">
        <v>744.89736153892784</v>
      </c>
      <c r="M370" s="57">
        <v>11569.267636363636</v>
      </c>
      <c r="O370" s="56">
        <f t="shared" si="55"/>
        <v>9.7264160042647402E-2</v>
      </c>
      <c r="P370" s="56">
        <f t="shared" si="56"/>
        <v>7.4356957514921496E-2</v>
      </c>
      <c r="Q370" s="56">
        <f t="shared" si="57"/>
        <v>6.4385869957543682E-2</v>
      </c>
      <c r="R370" s="56">
        <f t="shared" si="58"/>
        <v>1</v>
      </c>
    </row>
    <row r="371" spans="7:18" x14ac:dyDescent="0.35">
      <c r="G371" s="57">
        <f t="shared" si="59"/>
        <v>369</v>
      </c>
      <c r="H371" s="57">
        <v>19</v>
      </c>
      <c r="I371" s="57">
        <v>42</v>
      </c>
      <c r="J371" s="57">
        <v>14464.571983007987</v>
      </c>
      <c r="K371" s="57">
        <v>11310.790240428994</v>
      </c>
      <c r="L371" s="57">
        <v>9648.4870022121031</v>
      </c>
      <c r="M371" s="57">
        <v>150264.50763636373</v>
      </c>
      <c r="O371" s="56">
        <f t="shared" si="55"/>
        <v>9.6260735223063332E-2</v>
      </c>
      <c r="P371" s="56">
        <f t="shared" si="56"/>
        <v>7.5272533869413905E-2</v>
      </c>
      <c r="Q371" s="56">
        <f t="shared" si="57"/>
        <v>6.4210019744390973E-2</v>
      </c>
      <c r="R371" s="56">
        <f t="shared" si="58"/>
        <v>1</v>
      </c>
    </row>
    <row r="372" spans="7:18" x14ac:dyDescent="0.35">
      <c r="G372" s="57">
        <f t="shared" si="59"/>
        <v>370</v>
      </c>
      <c r="H372" s="57">
        <v>35</v>
      </c>
      <c r="I372" s="57">
        <v>82</v>
      </c>
      <c r="J372" s="57">
        <v>38948.44276804111</v>
      </c>
      <c r="K372" s="57">
        <v>30568.622675125498</v>
      </c>
      <c r="L372" s="57">
        <v>26029.713902203483</v>
      </c>
      <c r="M372" s="57">
        <v>405612.56727272703</v>
      </c>
      <c r="O372" s="56">
        <f t="shared" si="55"/>
        <v>9.6023757424293102E-2</v>
      </c>
      <c r="P372" s="56">
        <f t="shared" si="56"/>
        <v>7.5364091602644234E-2</v>
      </c>
      <c r="Q372" s="56">
        <f t="shared" si="57"/>
        <v>6.417383484250265E-2</v>
      </c>
      <c r="R372" s="56">
        <f t="shared" si="58"/>
        <v>1</v>
      </c>
    </row>
    <row r="373" spans="7:18" x14ac:dyDescent="0.35">
      <c r="G373" s="57">
        <f t="shared" si="59"/>
        <v>371</v>
      </c>
      <c r="H373" s="57">
        <v>39</v>
      </c>
      <c r="I373" s="57">
        <v>52</v>
      </c>
      <c r="J373" s="57">
        <v>8959.3657128569848</v>
      </c>
      <c r="K373" s="57">
        <v>6946.5453304616294</v>
      </c>
      <c r="L373" s="57">
        <v>5978.1708772564371</v>
      </c>
      <c r="M373" s="57">
        <v>92919.51272727277</v>
      </c>
      <c r="O373" s="56">
        <f t="shared" si="55"/>
        <v>9.6420713474397346E-2</v>
      </c>
      <c r="P373" s="56">
        <f t="shared" si="56"/>
        <v>7.4758736099384993E-2</v>
      </c>
      <c r="Q373" s="56">
        <f t="shared" si="57"/>
        <v>6.4337088107671345E-2</v>
      </c>
      <c r="R373" s="56">
        <f t="shared" si="58"/>
        <v>1</v>
      </c>
    </row>
    <row r="374" spans="7:18" x14ac:dyDescent="0.35">
      <c r="G374" s="57">
        <f t="shared" si="59"/>
        <v>372</v>
      </c>
      <c r="H374" s="57">
        <v>55</v>
      </c>
      <c r="I374" s="57">
        <v>56</v>
      </c>
      <c r="J374" s="57">
        <v>7895.0090423183692</v>
      </c>
      <c r="K374" s="57">
        <v>6125.6205870844433</v>
      </c>
      <c r="L374" s="57">
        <v>5262.4605058239713</v>
      </c>
      <c r="M374" s="57">
        <v>81872.442909090896</v>
      </c>
      <c r="O374" s="56">
        <f t="shared" si="55"/>
        <v>9.6430603042891846E-2</v>
      </c>
      <c r="P374" s="56">
        <f t="shared" si="56"/>
        <v>7.4819076717744681E-2</v>
      </c>
      <c r="Q374" s="56">
        <f t="shared" si="57"/>
        <v>6.42763342443229E-2</v>
      </c>
      <c r="R374" s="56">
        <f t="shared" si="58"/>
        <v>1</v>
      </c>
    </row>
    <row r="375" spans="7:18" x14ac:dyDescent="0.35">
      <c r="G375" s="57">
        <f t="shared" si="59"/>
        <v>373</v>
      </c>
      <c r="H375" s="57">
        <v>46</v>
      </c>
      <c r="I375" s="57">
        <v>44</v>
      </c>
      <c r="J375" s="57">
        <v>18000.101422383024</v>
      </c>
      <c r="K375" s="57">
        <v>14143.239661307771</v>
      </c>
      <c r="L375" s="57">
        <v>12036.975769670729</v>
      </c>
      <c r="M375" s="57">
        <v>187478.19272727272</v>
      </c>
      <c r="O375" s="56">
        <f t="shared" si="55"/>
        <v>9.6011707604670787E-2</v>
      </c>
      <c r="P375" s="56">
        <f t="shared" si="56"/>
        <v>7.5439385539000522E-2</v>
      </c>
      <c r="Q375" s="56">
        <f t="shared" si="57"/>
        <v>6.4204671458408469E-2</v>
      </c>
      <c r="R375" s="56">
        <f t="shared" si="58"/>
        <v>1</v>
      </c>
    </row>
    <row r="376" spans="7:18" x14ac:dyDescent="0.35">
      <c r="G376" s="57">
        <f t="shared" si="59"/>
        <v>374</v>
      </c>
      <c r="H376" s="57">
        <v>23</v>
      </c>
      <c r="I376" s="57">
        <v>70</v>
      </c>
      <c r="J376" s="57">
        <v>22636.777269176728</v>
      </c>
      <c r="K376" s="57">
        <v>17656.456874980799</v>
      </c>
      <c r="L376" s="57">
        <v>15105.617902551321</v>
      </c>
      <c r="M376" s="57">
        <v>235220.92072727272</v>
      </c>
      <c r="O376" s="56">
        <f t="shared" si="55"/>
        <v>9.6236241228827499E-2</v>
      </c>
      <c r="P376" s="56">
        <f t="shared" si="56"/>
        <v>7.5063292926451072E-2</v>
      </c>
      <c r="Q376" s="56">
        <f t="shared" si="57"/>
        <v>6.4218853730555511E-2</v>
      </c>
      <c r="R376" s="56">
        <f t="shared" si="58"/>
        <v>1</v>
      </c>
    </row>
    <row r="377" spans="7:18" x14ac:dyDescent="0.35">
      <c r="G377" s="57">
        <f t="shared" si="59"/>
        <v>375</v>
      </c>
      <c r="H377" s="57">
        <v>27</v>
      </c>
      <c r="I377" s="57">
        <v>90</v>
      </c>
      <c r="J377" s="57">
        <v>26312.034494042357</v>
      </c>
      <c r="K377" s="57">
        <v>20542.825799580452</v>
      </c>
      <c r="L377" s="57">
        <v>17544.811506876977</v>
      </c>
      <c r="M377" s="57">
        <v>273258.77745454549</v>
      </c>
      <c r="O377" s="56">
        <f t="shared" si="55"/>
        <v>9.6289805360119357E-2</v>
      </c>
      <c r="P377" s="56">
        <f t="shared" si="56"/>
        <v>7.5177185490400561E-2</v>
      </c>
      <c r="Q377" s="56">
        <f t="shared" si="57"/>
        <v>6.4205847915701164E-2</v>
      </c>
      <c r="R377" s="56">
        <f t="shared" si="58"/>
        <v>1</v>
      </c>
    </row>
    <row r="378" spans="7:18" x14ac:dyDescent="0.35">
      <c r="G378" s="57">
        <f t="shared" si="59"/>
        <v>376</v>
      </c>
      <c r="H378" s="57">
        <v>21</v>
      </c>
      <c r="I378" s="57">
        <v>27</v>
      </c>
      <c r="J378" s="57">
        <v>11034.46660326151</v>
      </c>
      <c r="K378" s="57">
        <v>8645.6579225563673</v>
      </c>
      <c r="L378" s="57">
        <v>7369.2395918231559</v>
      </c>
      <c r="M378" s="57">
        <v>114803.43854545445</v>
      </c>
      <c r="O378" s="56">
        <f t="shared" si="55"/>
        <v>9.6116168148505432E-2</v>
      </c>
      <c r="P378" s="56">
        <f t="shared" si="56"/>
        <v>7.530835340905985E-2</v>
      </c>
      <c r="Q378" s="56">
        <f t="shared" si="57"/>
        <v>6.4190059855266726E-2</v>
      </c>
      <c r="R378" s="56">
        <f t="shared" si="58"/>
        <v>1</v>
      </c>
    </row>
    <row r="379" spans="7:18" x14ac:dyDescent="0.35">
      <c r="G379" s="57">
        <f t="shared" si="59"/>
        <v>377</v>
      </c>
      <c r="H379" s="57">
        <v>47</v>
      </c>
      <c r="I379" s="57">
        <v>42</v>
      </c>
      <c r="J379" s="57">
        <v>12256.473089658628</v>
      </c>
      <c r="K379" s="57">
        <v>9569.5754856274834</v>
      </c>
      <c r="L379" s="57">
        <v>8189.7405428483617</v>
      </c>
      <c r="M379" s="57">
        <v>127577.2647272726</v>
      </c>
      <c r="O379" s="56">
        <f t="shared" si="55"/>
        <v>9.6070981893676882E-2</v>
      </c>
      <c r="P379" s="56">
        <f t="shared" si="56"/>
        <v>7.5010038082292924E-2</v>
      </c>
      <c r="Q379" s="56">
        <f t="shared" si="57"/>
        <v>6.4194357516254338E-2</v>
      </c>
      <c r="R379" s="56">
        <f t="shared" si="58"/>
        <v>1</v>
      </c>
    </row>
    <row r="380" spans="7:18" x14ac:dyDescent="0.35">
      <c r="G380" s="57">
        <f t="shared" si="59"/>
        <v>378</v>
      </c>
      <c r="H380" s="57">
        <v>62</v>
      </c>
      <c r="I380" s="57">
        <v>97</v>
      </c>
      <c r="J380" s="57">
        <v>40481.318344393498</v>
      </c>
      <c r="K380" s="57">
        <v>31764.037595241109</v>
      </c>
      <c r="L380" s="57">
        <v>27077.880195404854</v>
      </c>
      <c r="M380" s="57">
        <v>421795.6945454544</v>
      </c>
      <c r="O380" s="56">
        <f t="shared" si="55"/>
        <v>9.5973759020982777E-2</v>
      </c>
      <c r="P380" s="56">
        <f t="shared" si="56"/>
        <v>7.5306689959155307E-2</v>
      </c>
      <c r="Q380" s="56">
        <f t="shared" si="57"/>
        <v>6.419667281000857E-2</v>
      </c>
      <c r="R380" s="56">
        <f t="shared" si="58"/>
        <v>1</v>
      </c>
    </row>
    <row r="381" spans="7:18" x14ac:dyDescent="0.35">
      <c r="G381" s="57">
        <f t="shared" si="59"/>
        <v>379</v>
      </c>
      <c r="H381" s="57">
        <v>74</v>
      </c>
      <c r="I381" s="57">
        <v>18</v>
      </c>
      <c r="J381" s="57">
        <v>8350.7111447992556</v>
      </c>
      <c r="K381" s="57">
        <v>6563.7739530109993</v>
      </c>
      <c r="L381" s="57">
        <v>5588.9987757759227</v>
      </c>
      <c r="M381" s="57">
        <v>87101.094545454485</v>
      </c>
      <c r="O381" s="56">
        <f t="shared" si="55"/>
        <v>9.5873779639374823E-2</v>
      </c>
      <c r="P381" s="56">
        <f t="shared" si="56"/>
        <v>7.5358111023342361E-2</v>
      </c>
      <c r="Q381" s="56">
        <f t="shared" si="57"/>
        <v>6.4166803011404802E-2</v>
      </c>
      <c r="R381" s="56">
        <f t="shared" si="58"/>
        <v>1</v>
      </c>
    </row>
    <row r="382" spans="7:18" x14ac:dyDescent="0.35">
      <c r="G382" s="57">
        <f t="shared" si="59"/>
        <v>380</v>
      </c>
      <c r="H382" s="57">
        <v>46</v>
      </c>
      <c r="I382" s="57">
        <v>33</v>
      </c>
      <c r="J382" s="57">
        <v>11330.868255554951</v>
      </c>
      <c r="K382" s="57">
        <v>8877.2590767734218</v>
      </c>
      <c r="L382" s="57">
        <v>7577.6815601023854</v>
      </c>
      <c r="M382" s="57">
        <v>118030.05381818175</v>
      </c>
      <c r="O382" s="56">
        <f t="shared" si="55"/>
        <v>9.5999856723012908E-2</v>
      </c>
      <c r="P382" s="56">
        <f t="shared" si="56"/>
        <v>7.5211853164519518E-2</v>
      </c>
      <c r="Q382" s="56">
        <f t="shared" si="57"/>
        <v>6.4201288696990266E-2</v>
      </c>
      <c r="R382" s="56">
        <f t="shared" si="58"/>
        <v>1</v>
      </c>
    </row>
    <row r="383" spans="7:18" x14ac:dyDescent="0.35">
      <c r="G383" s="57">
        <f t="shared" si="59"/>
        <v>381</v>
      </c>
      <c r="H383" s="57">
        <v>49</v>
      </c>
      <c r="I383" s="57">
        <v>80</v>
      </c>
      <c r="J383" s="57">
        <v>36435.847307004398</v>
      </c>
      <c r="K383" s="57">
        <v>28597.364089800933</v>
      </c>
      <c r="L383" s="57">
        <v>24373.381994149699</v>
      </c>
      <c r="M383" s="57">
        <v>379630.30618181842</v>
      </c>
      <c r="O383" s="56">
        <f t="shared" si="55"/>
        <v>9.5977182837331171E-2</v>
      </c>
      <c r="P383" s="56">
        <f t="shared" si="56"/>
        <v>7.5329507745107785E-2</v>
      </c>
      <c r="Q383" s="56">
        <f t="shared" si="57"/>
        <v>6.4202940590513402E-2</v>
      </c>
      <c r="R383" s="56">
        <f t="shared" si="58"/>
        <v>1</v>
      </c>
    </row>
    <row r="384" spans="7:18" x14ac:dyDescent="0.35">
      <c r="G384" s="57">
        <f t="shared" si="59"/>
        <v>382</v>
      </c>
      <c r="H384" s="57">
        <v>71</v>
      </c>
      <c r="I384" s="57">
        <v>17</v>
      </c>
      <c r="J384" s="57">
        <v>7415.1092824458183</v>
      </c>
      <c r="K384" s="57">
        <v>5803.4896760412903</v>
      </c>
      <c r="L384" s="57">
        <v>4961.4198015171296</v>
      </c>
      <c r="M384" s="57">
        <v>77331.157090909022</v>
      </c>
      <c r="O384" s="56">
        <f t="shared" si="55"/>
        <v>9.5887732207714904E-2</v>
      </c>
      <c r="P384" s="56">
        <f t="shared" si="56"/>
        <v>7.5047237030461331E-2</v>
      </c>
      <c r="Q384" s="56">
        <f t="shared" si="57"/>
        <v>6.4158096014062999E-2</v>
      </c>
      <c r="R384" s="56">
        <f t="shared" si="58"/>
        <v>1</v>
      </c>
    </row>
    <row r="385" spans="7:18" x14ac:dyDescent="0.35">
      <c r="G385" s="57">
        <f t="shared" si="59"/>
        <v>383</v>
      </c>
      <c r="H385" s="57">
        <v>43</v>
      </c>
      <c r="I385" s="57">
        <v>51</v>
      </c>
      <c r="J385" s="57">
        <v>18742.70229069961</v>
      </c>
      <c r="K385" s="57">
        <v>14703.988832817082</v>
      </c>
      <c r="L385" s="57">
        <v>12524.052899024971</v>
      </c>
      <c r="M385" s="57">
        <v>195125.13745454527</v>
      </c>
      <c r="O385" s="56">
        <f t="shared" si="55"/>
        <v>9.6054780717659993E-2</v>
      </c>
      <c r="P385" s="56">
        <f t="shared" si="56"/>
        <v>7.5356712234180487E-2</v>
      </c>
      <c r="Q385" s="56">
        <f t="shared" si="57"/>
        <v>6.4184723005986197E-2</v>
      </c>
      <c r="R385" s="56">
        <f t="shared" si="58"/>
        <v>1</v>
      </c>
    </row>
    <row r="386" spans="7:18" x14ac:dyDescent="0.35">
      <c r="G386" s="57">
        <f t="shared" si="59"/>
        <v>384</v>
      </c>
      <c r="H386" s="57">
        <v>51</v>
      </c>
      <c r="I386" s="57">
        <v>95</v>
      </c>
      <c r="J386" s="57">
        <v>36195.791683359363</v>
      </c>
      <c r="K386" s="57">
        <v>28351.470512545231</v>
      </c>
      <c r="L386" s="57">
        <v>24201.076209749739</v>
      </c>
      <c r="M386" s="57">
        <v>376984.28145454515</v>
      </c>
      <c r="O386" s="56">
        <f t="shared" si="55"/>
        <v>9.601406070221967E-2</v>
      </c>
      <c r="P386" s="56">
        <f t="shared" si="56"/>
        <v>7.5205975175290457E-2</v>
      </c>
      <c r="Q386" s="56">
        <f t="shared" si="57"/>
        <v>6.4196512693773369E-2</v>
      </c>
      <c r="R386" s="56">
        <f t="shared" si="58"/>
        <v>1</v>
      </c>
    </row>
    <row r="387" spans="7:18" x14ac:dyDescent="0.35">
      <c r="G387" s="57">
        <f t="shared" si="59"/>
        <v>385</v>
      </c>
      <c r="H387" s="57">
        <v>69</v>
      </c>
      <c r="I387" s="57">
        <v>79</v>
      </c>
      <c r="J387" s="57">
        <v>28754.88316451326</v>
      </c>
      <c r="K387" s="57">
        <v>22550.76003344353</v>
      </c>
      <c r="L387" s="57">
        <v>19233.338679913708</v>
      </c>
      <c r="M387" s="57">
        <v>299578.88218181807</v>
      </c>
      <c r="O387" s="56">
        <f t="shared" si="55"/>
        <v>9.5984346276656349E-2</v>
      </c>
      <c r="P387" s="56">
        <f t="shared" si="56"/>
        <v>7.5274865401751517E-2</v>
      </c>
      <c r="Q387" s="56">
        <f t="shared" si="57"/>
        <v>6.4201249900654747E-2</v>
      </c>
      <c r="R387" s="56">
        <f t="shared" si="58"/>
        <v>1</v>
      </c>
    </row>
    <row r="388" spans="7:18" x14ac:dyDescent="0.35">
      <c r="G388" s="57">
        <f t="shared" si="59"/>
        <v>386</v>
      </c>
      <c r="H388" s="57">
        <v>66</v>
      </c>
      <c r="I388" s="57">
        <v>31</v>
      </c>
      <c r="J388" s="57">
        <v>8086.6394290236012</v>
      </c>
      <c r="K388" s="57">
        <v>6325.945466744125</v>
      </c>
      <c r="L388" s="57">
        <v>5403.6740196131586</v>
      </c>
      <c r="M388" s="57">
        <v>84151.427636363645</v>
      </c>
      <c r="O388" s="56">
        <f t="shared" si="55"/>
        <v>9.6096283285504125E-2</v>
      </c>
      <c r="P388" s="56">
        <f t="shared" si="56"/>
        <v>7.5173358841633578E-2</v>
      </c>
      <c r="Q388" s="56">
        <f t="shared" si="57"/>
        <v>6.4213693949003364E-2</v>
      </c>
      <c r="R388" s="56">
        <f t="shared" si="58"/>
        <v>1</v>
      </c>
    </row>
    <row r="389" spans="7:18" x14ac:dyDescent="0.35">
      <c r="G389" s="57">
        <f t="shared" si="59"/>
        <v>387</v>
      </c>
      <c r="H389" s="57">
        <v>26</v>
      </c>
      <c r="I389" s="57">
        <v>12</v>
      </c>
      <c r="J389" s="57">
        <v>5789.6874576243699</v>
      </c>
      <c r="K389" s="57">
        <v>4552.8071008074367</v>
      </c>
      <c r="L389" s="57">
        <v>3873.8823971905181</v>
      </c>
      <c r="M389" s="57">
        <v>60361.396363636326</v>
      </c>
      <c r="O389" s="56">
        <f t="shared" si="55"/>
        <v>9.5917056370688383E-2</v>
      </c>
      <c r="P389" s="56">
        <f t="shared" si="56"/>
        <v>7.5425808133726277E-2</v>
      </c>
      <c r="Q389" s="56">
        <f t="shared" si="57"/>
        <v>6.4178144154469416E-2</v>
      </c>
      <c r="R389" s="56">
        <f t="shared" si="58"/>
        <v>1</v>
      </c>
    </row>
    <row r="390" spans="7:18" x14ac:dyDescent="0.35">
      <c r="G390" s="57">
        <f t="shared" si="59"/>
        <v>388</v>
      </c>
      <c r="H390" s="57">
        <v>24</v>
      </c>
      <c r="I390" s="57">
        <v>84</v>
      </c>
      <c r="J390" s="57">
        <v>30096.93564051978</v>
      </c>
      <c r="K390" s="57">
        <v>23516.062593939478</v>
      </c>
      <c r="L390" s="57">
        <v>20085.458791833265</v>
      </c>
      <c r="M390" s="57">
        <v>312860.72509090888</v>
      </c>
      <c r="O390" s="56">
        <f t="shared" si="55"/>
        <v>9.6199149419520208E-2</v>
      </c>
      <c r="P390" s="56">
        <f t="shared" si="56"/>
        <v>7.5164636235840548E-2</v>
      </c>
      <c r="Q390" s="56">
        <f t="shared" si="57"/>
        <v>6.4199361508214148E-2</v>
      </c>
      <c r="R390" s="56">
        <f t="shared" si="58"/>
        <v>1</v>
      </c>
    </row>
    <row r="391" spans="7:18" x14ac:dyDescent="0.35">
      <c r="G391" s="57">
        <f t="shared" si="59"/>
        <v>389</v>
      </c>
      <c r="H391" s="57">
        <v>70</v>
      </c>
      <c r="I391" s="57">
        <v>75</v>
      </c>
      <c r="J391" s="57">
        <v>27423.91511554076</v>
      </c>
      <c r="K391" s="57">
        <v>21490.974794441343</v>
      </c>
      <c r="L391" s="57">
        <v>18350.39908977774</v>
      </c>
      <c r="M391" s="57">
        <v>285776.5098181818</v>
      </c>
      <c r="O391" s="56">
        <f t="shared" si="55"/>
        <v>9.5962803706254735E-2</v>
      </c>
      <c r="P391" s="56">
        <f t="shared" si="56"/>
        <v>7.5202033953435998E-2</v>
      </c>
      <c r="Q391" s="56">
        <f t="shared" si="57"/>
        <v>6.4212412354859832E-2</v>
      </c>
      <c r="R391" s="56">
        <f t="shared" si="58"/>
        <v>1</v>
      </c>
    </row>
    <row r="392" spans="7:18" x14ac:dyDescent="0.35">
      <c r="G392" s="57">
        <f t="shared" si="59"/>
        <v>390</v>
      </c>
      <c r="H392" s="57">
        <v>30</v>
      </c>
      <c r="I392" s="57">
        <v>78</v>
      </c>
      <c r="J392" s="57">
        <v>34051.629671239054</v>
      </c>
      <c r="K392" s="57">
        <v>26659.552814942046</v>
      </c>
      <c r="L392" s="57">
        <v>22749.714746868893</v>
      </c>
      <c r="M392" s="57">
        <v>354432.17600000009</v>
      </c>
      <c r="O392" s="56">
        <f t="shared" si="55"/>
        <v>9.6073753956353689E-2</v>
      </c>
      <c r="P392" s="56">
        <f t="shared" si="56"/>
        <v>7.5217642810572707E-2</v>
      </c>
      <c r="Q392" s="56">
        <f t="shared" si="57"/>
        <v>6.4186369882143227E-2</v>
      </c>
      <c r="R392" s="56">
        <f t="shared" si="58"/>
        <v>1</v>
      </c>
    </row>
    <row r="393" spans="7:18" x14ac:dyDescent="0.35">
      <c r="G393" s="57">
        <f t="shared" si="59"/>
        <v>391</v>
      </c>
      <c r="H393" s="57">
        <v>28</v>
      </c>
      <c r="I393" s="57">
        <v>11</v>
      </c>
      <c r="J393" s="57">
        <v>11509.211239221428</v>
      </c>
      <c r="K393" s="57">
        <v>9051.5552414139474</v>
      </c>
      <c r="L393" s="57">
        <v>7701.9108114929368</v>
      </c>
      <c r="M393" s="57">
        <v>120091.31709090903</v>
      </c>
      <c r="O393" s="56">
        <f t="shared" si="55"/>
        <v>9.5837163901774547E-2</v>
      </c>
      <c r="P393" s="56">
        <f t="shared" si="56"/>
        <v>7.5372270541107705E-2</v>
      </c>
      <c r="Q393" s="56">
        <f t="shared" si="57"/>
        <v>6.4133785839509086E-2</v>
      </c>
      <c r="R393" s="56">
        <f t="shared" si="58"/>
        <v>1</v>
      </c>
    </row>
    <row r="394" spans="7:18" x14ac:dyDescent="0.35">
      <c r="G394" s="57">
        <f t="shared" si="59"/>
        <v>392</v>
      </c>
      <c r="H394" s="57">
        <v>60</v>
      </c>
      <c r="I394" s="57">
        <v>13</v>
      </c>
      <c r="J394" s="57">
        <v>2619.6879978629518</v>
      </c>
      <c r="K394" s="57">
        <v>2042.7105282133787</v>
      </c>
      <c r="L394" s="57">
        <v>1749.0408964860137</v>
      </c>
      <c r="M394" s="57">
        <v>27259.393454545465</v>
      </c>
      <c r="O394" s="56">
        <f t="shared" si="55"/>
        <v>9.6102211600240961E-2</v>
      </c>
      <c r="P394" s="56">
        <f t="shared" si="56"/>
        <v>7.4936022755589221E-2</v>
      </c>
      <c r="Q394" s="56">
        <f t="shared" si="57"/>
        <v>6.4162869192321059E-2</v>
      </c>
      <c r="R394" s="56">
        <f t="shared" si="58"/>
        <v>1</v>
      </c>
    </row>
    <row r="395" spans="7:18" x14ac:dyDescent="0.35">
      <c r="G395" s="57">
        <f t="shared" si="59"/>
        <v>393</v>
      </c>
      <c r="H395" s="57">
        <v>70</v>
      </c>
      <c r="I395" s="57">
        <v>11</v>
      </c>
      <c r="J395" s="57">
        <v>1541.471870412777</v>
      </c>
      <c r="K395" s="57">
        <v>1184.2601782314298</v>
      </c>
      <c r="L395" s="57">
        <v>1028.9677613699275</v>
      </c>
      <c r="M395" s="57">
        <v>16017.959272727257</v>
      </c>
      <c r="O395" s="56">
        <f t="shared" si="55"/>
        <v>9.6233973639659659E-2</v>
      </c>
      <c r="P395" s="56">
        <f t="shared" si="56"/>
        <v>7.3933274399554313E-2</v>
      </c>
      <c r="Q395" s="56">
        <f t="shared" si="57"/>
        <v>6.4238380423521507E-2</v>
      </c>
      <c r="R395" s="56">
        <f t="shared" si="58"/>
        <v>1</v>
      </c>
    </row>
    <row r="396" spans="7:18" x14ac:dyDescent="0.35">
      <c r="G396" s="57">
        <f t="shared" si="59"/>
        <v>394</v>
      </c>
      <c r="H396" s="57">
        <v>17</v>
      </c>
      <c r="I396" s="57">
        <v>99</v>
      </c>
      <c r="J396" s="57">
        <v>27595.567328958175</v>
      </c>
      <c r="K396" s="57">
        <v>21493.327165388739</v>
      </c>
      <c r="L396" s="57">
        <v>18371.329477981071</v>
      </c>
      <c r="M396" s="57">
        <v>286010.08072727261</v>
      </c>
      <c r="O396" s="56">
        <f t="shared" si="55"/>
        <v>9.6484596832347905E-2</v>
      </c>
      <c r="P396" s="56">
        <f t="shared" si="56"/>
        <v>7.514884479153687E-2</v>
      </c>
      <c r="Q396" s="56">
        <f t="shared" si="57"/>
        <v>6.4233153710058249E-2</v>
      </c>
      <c r="R396" s="56">
        <f t="shared" si="58"/>
        <v>1</v>
      </c>
    </row>
    <row r="397" spans="7:18" x14ac:dyDescent="0.35">
      <c r="G397" s="57">
        <f t="shared" si="59"/>
        <v>395</v>
      </c>
      <c r="H397" s="57">
        <v>53</v>
      </c>
      <c r="I397" s="57">
        <v>98</v>
      </c>
      <c r="J397" s="57">
        <v>30210.26116828858</v>
      </c>
      <c r="K397" s="57">
        <v>23700.861662006399</v>
      </c>
      <c r="L397" s="57">
        <v>20193.811982105726</v>
      </c>
      <c r="M397" s="57">
        <v>314448.17309090885</v>
      </c>
      <c r="O397" s="56">
        <f t="shared" si="55"/>
        <v>9.6073896284188665E-2</v>
      </c>
      <c r="P397" s="56">
        <f t="shared" si="56"/>
        <v>7.5372871239911252E-2</v>
      </c>
      <c r="Q397" s="56">
        <f t="shared" si="57"/>
        <v>6.4219841965078212E-2</v>
      </c>
      <c r="R397" s="56">
        <f t="shared" si="58"/>
        <v>1</v>
      </c>
    </row>
    <row r="398" spans="7:18" x14ac:dyDescent="0.35">
      <c r="G398" s="57">
        <f t="shared" si="59"/>
        <v>396</v>
      </c>
      <c r="H398" s="57">
        <v>74</v>
      </c>
      <c r="I398" s="57">
        <v>56</v>
      </c>
      <c r="J398" s="57">
        <v>16975.366077045168</v>
      </c>
      <c r="K398" s="57">
        <v>13295.893640989267</v>
      </c>
      <c r="L398" s="57">
        <v>11347.225741787272</v>
      </c>
      <c r="M398" s="57">
        <v>176753.11709090916</v>
      </c>
      <c r="O398" s="56">
        <f t="shared" si="55"/>
        <v>9.6039981395712834E-2</v>
      </c>
      <c r="P398" s="56">
        <f t="shared" si="56"/>
        <v>7.5222965568130892E-2</v>
      </c>
      <c r="Q398" s="56">
        <f t="shared" si="57"/>
        <v>6.4198164810587585E-2</v>
      </c>
      <c r="R398" s="56">
        <f t="shared" si="58"/>
        <v>1</v>
      </c>
    </row>
    <row r="399" spans="7:18" x14ac:dyDescent="0.35">
      <c r="G399" s="57">
        <f t="shared" si="59"/>
        <v>397</v>
      </c>
      <c r="H399" s="57">
        <v>14</v>
      </c>
      <c r="I399" s="57">
        <v>69</v>
      </c>
      <c r="J399" s="57">
        <v>16173.881355291425</v>
      </c>
      <c r="K399" s="57">
        <v>12582.66869123779</v>
      </c>
      <c r="L399" s="57">
        <v>10753.298022708761</v>
      </c>
      <c r="M399" s="57">
        <v>167310.17890909102</v>
      </c>
      <c r="O399" s="56">
        <f t="shared" si="55"/>
        <v>9.6670038014122259E-2</v>
      </c>
      <c r="P399" s="56">
        <f t="shared" si="56"/>
        <v>7.5205637656240013E-2</v>
      </c>
      <c r="Q399" s="56">
        <f t="shared" si="57"/>
        <v>6.4271630649272271E-2</v>
      </c>
      <c r="R399" s="56">
        <f t="shared" si="58"/>
        <v>1</v>
      </c>
    </row>
    <row r="400" spans="7:18" x14ac:dyDescent="0.35">
      <c r="G400" s="57">
        <f t="shared" si="59"/>
        <v>398</v>
      </c>
      <c r="H400" s="57">
        <v>20</v>
      </c>
      <c r="I400" s="57">
        <v>99</v>
      </c>
      <c r="J400" s="57">
        <v>26279.618876663641</v>
      </c>
      <c r="K400" s="57">
        <v>20469.749799436049</v>
      </c>
      <c r="L400" s="57">
        <v>17498.902162623584</v>
      </c>
      <c r="M400" s="57">
        <v>272472.97818181809</v>
      </c>
      <c r="O400" s="56">
        <f t="shared" si="55"/>
        <v>9.6448532445399235E-2</v>
      </c>
      <c r="P400" s="56">
        <f t="shared" si="56"/>
        <v>7.5125797559921048E-2</v>
      </c>
      <c r="Q400" s="56">
        <f t="shared" si="57"/>
        <v>6.4222523199885043E-2</v>
      </c>
      <c r="R400" s="56">
        <f t="shared" si="58"/>
        <v>1</v>
      </c>
    </row>
    <row r="401" spans="7:18" x14ac:dyDescent="0.35">
      <c r="G401" s="57">
        <f t="shared" si="59"/>
        <v>399</v>
      </c>
      <c r="H401" s="57">
        <v>12</v>
      </c>
      <c r="I401" s="57">
        <v>47</v>
      </c>
      <c r="J401" s="57">
        <v>10899.910532477468</v>
      </c>
      <c r="K401" s="57">
        <v>8449.3614148123761</v>
      </c>
      <c r="L401" s="57">
        <v>7241.4363752842582</v>
      </c>
      <c r="M401" s="57">
        <v>112642.90763636357</v>
      </c>
      <c r="O401" s="56">
        <f t="shared" si="55"/>
        <v>9.676517377964719E-2</v>
      </c>
      <c r="P401" s="56">
        <f t="shared" si="56"/>
        <v>7.5010150147125101E-2</v>
      </c>
      <c r="Q401" s="56">
        <f t="shared" si="57"/>
        <v>6.428666062723834E-2</v>
      </c>
      <c r="R401" s="56">
        <f t="shared" si="58"/>
        <v>1</v>
      </c>
    </row>
    <row r="402" spans="7:18" x14ac:dyDescent="0.35">
      <c r="G402" s="57">
        <f t="shared" si="59"/>
        <v>400</v>
      </c>
      <c r="H402" s="57">
        <v>74</v>
      </c>
      <c r="I402" s="57">
        <v>69</v>
      </c>
      <c r="J402" s="57">
        <v>18170.884589698715</v>
      </c>
      <c r="K402" s="57">
        <v>14195.132243428587</v>
      </c>
      <c r="L402" s="57">
        <v>12145.555141986761</v>
      </c>
      <c r="M402" s="57">
        <v>189109.85236363634</v>
      </c>
      <c r="O402" s="56">
        <f t="shared" si="55"/>
        <v>9.6086398263154529E-2</v>
      </c>
      <c r="P402" s="56">
        <f t="shared" si="56"/>
        <v>7.5062891044581817E-2</v>
      </c>
      <c r="Q402" s="56">
        <f t="shared" si="57"/>
        <v>6.4224867135067421E-2</v>
      </c>
      <c r="R402" s="56">
        <f t="shared" si="58"/>
        <v>1</v>
      </c>
    </row>
    <row r="403" spans="7:18" x14ac:dyDescent="0.35">
      <c r="G403" s="57">
        <f t="shared" si="59"/>
        <v>401</v>
      </c>
      <c r="H403" s="57">
        <v>14</v>
      </c>
      <c r="I403" s="57">
        <v>41</v>
      </c>
      <c r="J403" s="57">
        <v>19667.260593399507</v>
      </c>
      <c r="K403" s="57">
        <v>15409.235890153621</v>
      </c>
      <c r="L403" s="57">
        <v>13120.693861974296</v>
      </c>
      <c r="M403" s="57">
        <v>204406.24436363619</v>
      </c>
      <c r="O403" s="56">
        <f t="shared" si="55"/>
        <v>9.6216535138778314E-2</v>
      </c>
      <c r="P403" s="56">
        <f t="shared" si="56"/>
        <v>7.5385348124398691E-2</v>
      </c>
      <c r="Q403" s="56">
        <f t="shared" si="57"/>
        <v>6.4189300590214576E-2</v>
      </c>
      <c r="R403" s="56">
        <f t="shared" si="58"/>
        <v>1</v>
      </c>
    </row>
    <row r="404" spans="7:18" x14ac:dyDescent="0.35">
      <c r="G404" s="57">
        <f t="shared" si="59"/>
        <v>402</v>
      </c>
      <c r="H404" s="57">
        <v>19</v>
      </c>
      <c r="I404" s="57">
        <v>29</v>
      </c>
      <c r="J404" s="57">
        <v>9447.7909261293134</v>
      </c>
      <c r="K404" s="57">
        <v>7373.377704250669</v>
      </c>
      <c r="L404" s="57">
        <v>6307.805906204143</v>
      </c>
      <c r="M404" s="57">
        <v>98141.490909090935</v>
      </c>
      <c r="O404" s="56">
        <f t="shared" si="55"/>
        <v>9.626704096925591E-2</v>
      </c>
      <c r="P404" s="56">
        <f t="shared" si="56"/>
        <v>7.5130076341316993E-2</v>
      </c>
      <c r="Q404" s="56">
        <f t="shared" si="57"/>
        <v>6.4272570630163978E-2</v>
      </c>
      <c r="R404" s="56">
        <f t="shared" si="58"/>
        <v>1</v>
      </c>
    </row>
    <row r="405" spans="7:18" x14ac:dyDescent="0.35">
      <c r="G405" s="57">
        <f t="shared" si="59"/>
        <v>403</v>
      </c>
      <c r="H405" s="57">
        <v>39</v>
      </c>
      <c r="I405" s="57">
        <v>77</v>
      </c>
      <c r="J405" s="57">
        <v>31718.613335660375</v>
      </c>
      <c r="K405" s="57">
        <v>24876.455566412915</v>
      </c>
      <c r="L405" s="57">
        <v>21209.311481405879</v>
      </c>
      <c r="M405" s="57">
        <v>330306.80363636377</v>
      </c>
      <c r="O405" s="56">
        <f t="shared" si="55"/>
        <v>9.6027732358124659E-2</v>
      </c>
      <c r="P405" s="56">
        <f t="shared" si="56"/>
        <v>7.5313179421515997E-2</v>
      </c>
      <c r="Q405" s="56">
        <f t="shared" si="57"/>
        <v>6.4210943425662234E-2</v>
      </c>
      <c r="R405" s="56">
        <f t="shared" si="58"/>
        <v>1</v>
      </c>
    </row>
    <row r="406" spans="7:18" x14ac:dyDescent="0.35">
      <c r="G406" s="57">
        <f t="shared" si="59"/>
        <v>404</v>
      </c>
      <c r="H406" s="57">
        <v>25</v>
      </c>
      <c r="I406" s="57">
        <v>84</v>
      </c>
      <c r="J406" s="57">
        <v>33432.310195919439</v>
      </c>
      <c r="K406" s="57">
        <v>26219.037853049496</v>
      </c>
      <c r="L406" s="57">
        <v>22318.827377268626</v>
      </c>
      <c r="M406" s="57">
        <v>347672.80072727246</v>
      </c>
      <c r="O406" s="56">
        <f t="shared" si="55"/>
        <v>9.6160269442949586E-2</v>
      </c>
      <c r="P406" s="56">
        <f t="shared" si="56"/>
        <v>7.5412968164905975E-2</v>
      </c>
      <c r="Q406" s="56">
        <f t="shared" si="57"/>
        <v>6.4194919276346699E-2</v>
      </c>
      <c r="R406" s="56">
        <f t="shared" si="58"/>
        <v>1</v>
      </c>
    </row>
    <row r="407" spans="7:18" x14ac:dyDescent="0.35">
      <c r="G407" s="57">
        <f t="shared" si="59"/>
        <v>405</v>
      </c>
      <c r="H407" s="57">
        <v>31</v>
      </c>
      <c r="I407" s="57">
        <v>47</v>
      </c>
      <c r="J407" s="57">
        <v>11253.724439941561</v>
      </c>
      <c r="K407" s="57">
        <v>8780.0540534473457</v>
      </c>
      <c r="L407" s="57">
        <v>7507.2264590548803</v>
      </c>
      <c r="M407" s="57">
        <v>116882.21963636357</v>
      </c>
      <c r="O407" s="56">
        <f t="shared" si="55"/>
        <v>9.6282603760892149E-2</v>
      </c>
      <c r="P407" s="56">
        <f t="shared" si="56"/>
        <v>7.5118816880474074E-2</v>
      </c>
      <c r="Q407" s="56">
        <f t="shared" si="57"/>
        <v>6.4228986088824117E-2</v>
      </c>
      <c r="R407" s="56">
        <f t="shared" si="58"/>
        <v>1</v>
      </c>
    </row>
    <row r="408" spans="7:18" x14ac:dyDescent="0.35">
      <c r="G408" s="57">
        <f t="shared" si="59"/>
        <v>406</v>
      </c>
      <c r="H408" s="57">
        <v>19</v>
      </c>
      <c r="I408" s="57">
        <v>62</v>
      </c>
      <c r="J408" s="57">
        <v>28030.038607988812</v>
      </c>
      <c r="K408" s="57">
        <v>21970.533742978158</v>
      </c>
      <c r="L408" s="57">
        <v>18710.98041072343</v>
      </c>
      <c r="M408" s="57">
        <v>291493.15781818208</v>
      </c>
      <c r="O408" s="56">
        <f t="shared" si="55"/>
        <v>9.6160194008644478E-2</v>
      </c>
      <c r="P408" s="56">
        <f t="shared" si="56"/>
        <v>7.5372382348275244E-2</v>
      </c>
      <c r="Q408" s="56">
        <f t="shared" si="57"/>
        <v>6.4190118734774371E-2</v>
      </c>
      <c r="R408" s="56">
        <f t="shared" si="58"/>
        <v>1</v>
      </c>
    </row>
    <row r="409" spans="7:18" x14ac:dyDescent="0.35">
      <c r="G409" s="57">
        <f t="shared" si="59"/>
        <v>407</v>
      </c>
      <c r="H409" s="57">
        <v>71</v>
      </c>
      <c r="I409" s="57">
        <v>15</v>
      </c>
      <c r="J409" s="57">
        <v>6612.2184557015862</v>
      </c>
      <c r="K409" s="57">
        <v>5199.1870909138079</v>
      </c>
      <c r="L409" s="57">
        <v>4426.9002080615455</v>
      </c>
      <c r="M409" s="57">
        <v>68970.152727272682</v>
      </c>
      <c r="O409" s="56">
        <f t="shared" si="55"/>
        <v>9.5870723700557131E-2</v>
      </c>
      <c r="P409" s="56">
        <f t="shared" si="56"/>
        <v>7.5383145974358662E-2</v>
      </c>
      <c r="Q409" s="56">
        <f t="shared" si="57"/>
        <v>6.4185738801634237E-2</v>
      </c>
      <c r="R409" s="56">
        <f t="shared" si="58"/>
        <v>1</v>
      </c>
    </row>
    <row r="410" spans="7:18" x14ac:dyDescent="0.35">
      <c r="G410" s="57">
        <f t="shared" si="59"/>
        <v>408</v>
      </c>
      <c r="H410" s="57">
        <v>20</v>
      </c>
      <c r="I410" s="57">
        <v>94</v>
      </c>
      <c r="J410" s="57">
        <v>30328.052697658233</v>
      </c>
      <c r="K410" s="57">
        <v>23656.377436492938</v>
      </c>
      <c r="L410" s="57">
        <v>20213.173524252903</v>
      </c>
      <c r="M410" s="57">
        <v>314843.57527272752</v>
      </c>
      <c r="O410" s="56">
        <f t="shared" si="55"/>
        <v>9.632736723748328E-2</v>
      </c>
      <c r="P410" s="56">
        <f t="shared" si="56"/>
        <v>7.5136922886233359E-2</v>
      </c>
      <c r="Q410" s="56">
        <f t="shared" si="57"/>
        <v>6.4200686028748108E-2</v>
      </c>
      <c r="R410" s="56">
        <f t="shared" si="58"/>
        <v>1</v>
      </c>
    </row>
    <row r="411" spans="7:18" x14ac:dyDescent="0.35">
      <c r="G411" s="57">
        <f t="shared" si="59"/>
        <v>409</v>
      </c>
      <c r="H411" s="57">
        <v>70</v>
      </c>
      <c r="I411" s="57">
        <v>36</v>
      </c>
      <c r="J411" s="57">
        <v>9784.9645741111217</v>
      </c>
      <c r="K411" s="57">
        <v>7673.8794661079746</v>
      </c>
      <c r="L411" s="57">
        <v>6540.1512816809327</v>
      </c>
      <c r="M411" s="57">
        <v>101853.5999999999</v>
      </c>
      <c r="O411" s="56">
        <f t="shared" si="55"/>
        <v>9.6068912381213137E-2</v>
      </c>
      <c r="P411" s="56">
        <f t="shared" si="56"/>
        <v>7.5342250702066321E-2</v>
      </c>
      <c r="Q411" s="56">
        <f t="shared" si="57"/>
        <v>6.4211292302686782E-2</v>
      </c>
      <c r="R411" s="56">
        <f t="shared" si="58"/>
        <v>1</v>
      </c>
    </row>
    <row r="412" spans="7:18" x14ac:dyDescent="0.35">
      <c r="G412" s="57">
        <f t="shared" si="59"/>
        <v>410</v>
      </c>
      <c r="H412" s="57">
        <v>63</v>
      </c>
      <c r="I412" s="57">
        <v>20</v>
      </c>
      <c r="J412" s="57">
        <v>8170.9504105522756</v>
      </c>
      <c r="K412" s="57">
        <v>6409.9805572824844</v>
      </c>
      <c r="L412" s="57">
        <v>5470.7316534249076</v>
      </c>
      <c r="M412" s="57">
        <v>85209.170181818175</v>
      </c>
      <c r="O412" s="56">
        <f t="shared" si="55"/>
        <v>9.5892852765931319E-2</v>
      </c>
      <c r="P412" s="56">
        <f t="shared" si="56"/>
        <v>7.5226416870448967E-2</v>
      </c>
      <c r="Q412" s="56">
        <f t="shared" si="57"/>
        <v>6.4203555107408439E-2</v>
      </c>
      <c r="R412" s="56">
        <f t="shared" si="58"/>
        <v>1</v>
      </c>
    </row>
    <row r="413" spans="7:18" x14ac:dyDescent="0.35">
      <c r="G413" s="57">
        <f t="shared" si="59"/>
        <v>411</v>
      </c>
      <c r="H413" s="57">
        <v>54</v>
      </c>
      <c r="I413" s="57">
        <v>13</v>
      </c>
      <c r="J413" s="57">
        <v>2681.7131634199832</v>
      </c>
      <c r="K413" s="57">
        <v>2107.6628760521112</v>
      </c>
      <c r="L413" s="57">
        <v>1793.110735417097</v>
      </c>
      <c r="M413" s="57">
        <v>27900.879272727285</v>
      </c>
      <c r="O413" s="56">
        <f t="shared" si="55"/>
        <v>9.6115722275509782E-2</v>
      </c>
      <c r="P413" s="56">
        <f t="shared" si="56"/>
        <v>7.5541091570985791E-2</v>
      </c>
      <c r="Q413" s="56">
        <f t="shared" si="57"/>
        <v>6.4267176596467968E-2</v>
      </c>
      <c r="R413" s="56">
        <f t="shared" si="58"/>
        <v>1</v>
      </c>
    </row>
    <row r="414" spans="7:18" x14ac:dyDescent="0.35">
      <c r="G414" s="57">
        <f t="shared" si="59"/>
        <v>412</v>
      </c>
      <c r="H414" s="57">
        <v>27</v>
      </c>
      <c r="I414" s="57">
        <v>86</v>
      </c>
      <c r="J414" s="57">
        <v>37039.20909778557</v>
      </c>
      <c r="K414" s="57">
        <v>29021.101964858688</v>
      </c>
      <c r="L414" s="57">
        <v>24738.968428375556</v>
      </c>
      <c r="M414" s="57">
        <v>385417.85963636363</v>
      </c>
      <c r="O414" s="56">
        <f t="shared" si="55"/>
        <v>9.6101434253024878E-2</v>
      </c>
      <c r="P414" s="56">
        <f t="shared" si="56"/>
        <v>7.5297761220094198E-2</v>
      </c>
      <c r="Q414" s="56">
        <f t="shared" si="57"/>
        <v>6.4187395082616117E-2</v>
      </c>
      <c r="R414" s="56">
        <f t="shared" si="58"/>
        <v>1</v>
      </c>
    </row>
    <row r="415" spans="7:18" x14ac:dyDescent="0.35">
      <c r="G415" s="57">
        <f t="shared" si="59"/>
        <v>413</v>
      </c>
      <c r="H415" s="57">
        <v>19</v>
      </c>
      <c r="I415" s="57">
        <v>46</v>
      </c>
      <c r="J415" s="57">
        <v>16282.854297195769</v>
      </c>
      <c r="K415" s="57">
        <v>12758.520362359899</v>
      </c>
      <c r="L415" s="57">
        <v>10870.1505583049</v>
      </c>
      <c r="M415" s="57">
        <v>169242.14400000012</v>
      </c>
      <c r="O415" s="56">
        <f t="shared" si="55"/>
        <v>9.6210399563336643E-2</v>
      </c>
      <c r="P415" s="56">
        <f t="shared" si="56"/>
        <v>7.5386189638201997E-2</v>
      </c>
      <c r="Q415" s="56">
        <f t="shared" si="57"/>
        <v>6.4228390762438539E-2</v>
      </c>
      <c r="R415" s="56">
        <f t="shared" si="58"/>
        <v>1</v>
      </c>
    </row>
    <row r="416" spans="7:18" x14ac:dyDescent="0.35">
      <c r="G416" s="57">
        <f t="shared" si="59"/>
        <v>414</v>
      </c>
      <c r="H416" s="57">
        <v>67</v>
      </c>
      <c r="I416" s="57">
        <v>17</v>
      </c>
      <c r="J416" s="57">
        <v>8656.5761510770662</v>
      </c>
      <c r="K416" s="57">
        <v>6809.428730715752</v>
      </c>
      <c r="L416" s="57">
        <v>5797.2642461425748</v>
      </c>
      <c r="M416" s="57">
        <v>90318.533818181808</v>
      </c>
      <c r="O416" s="56">
        <f t="shared" si="55"/>
        <v>9.5844958782251979E-2</v>
      </c>
      <c r="P416" s="56">
        <f t="shared" si="56"/>
        <v>7.5393481745658741E-2</v>
      </c>
      <c r="Q416" s="56">
        <f t="shared" si="57"/>
        <v>6.4186872849518531E-2</v>
      </c>
      <c r="R416" s="56">
        <f t="shared" si="58"/>
        <v>1</v>
      </c>
    </row>
    <row r="417" spans="7:18" x14ac:dyDescent="0.35">
      <c r="G417" s="57">
        <f t="shared" si="59"/>
        <v>415</v>
      </c>
      <c r="H417" s="57">
        <v>10</v>
      </c>
      <c r="I417" s="57">
        <v>40</v>
      </c>
      <c r="J417" s="57">
        <v>10894.988066887072</v>
      </c>
      <c r="K417" s="57">
        <v>8477.1774364424673</v>
      </c>
      <c r="L417" s="57">
        <v>7238.0171397631339</v>
      </c>
      <c r="M417" s="57">
        <v>112768.03490909094</v>
      </c>
      <c r="O417" s="56">
        <f t="shared" si="55"/>
        <v>9.6614152012759413E-2</v>
      </c>
      <c r="P417" s="56">
        <f t="shared" si="56"/>
        <v>7.5173584813076039E-2</v>
      </c>
      <c r="Q417" s="56">
        <f t="shared" si="57"/>
        <v>6.4185007263788285E-2</v>
      </c>
      <c r="R417" s="56">
        <f t="shared" si="58"/>
        <v>1</v>
      </c>
    </row>
    <row r="418" spans="7:18" x14ac:dyDescent="0.35">
      <c r="G418" s="57">
        <f t="shared" si="59"/>
        <v>416</v>
      </c>
      <c r="H418" s="57">
        <v>54</v>
      </c>
      <c r="I418" s="57">
        <v>100</v>
      </c>
      <c r="J418" s="57">
        <v>35510.899986535442</v>
      </c>
      <c r="K418" s="57">
        <v>27824.925256760147</v>
      </c>
      <c r="L418" s="57">
        <v>23734.554704488251</v>
      </c>
      <c r="M418" s="57">
        <v>369767.77454545471</v>
      </c>
      <c r="O418" s="56">
        <f t="shared" si="55"/>
        <v>9.6035680854525546E-2</v>
      </c>
      <c r="P418" s="56">
        <f t="shared" si="56"/>
        <v>7.5249730160949144E-2</v>
      </c>
      <c r="Q418" s="56">
        <f t="shared" si="57"/>
        <v>6.4187731701780881E-2</v>
      </c>
      <c r="R418" s="56">
        <f t="shared" si="58"/>
        <v>1</v>
      </c>
    </row>
    <row r="419" spans="7:18" x14ac:dyDescent="0.35">
      <c r="G419" s="57">
        <f t="shared" si="59"/>
        <v>417</v>
      </c>
      <c r="H419" s="57">
        <v>45</v>
      </c>
      <c r="I419" s="57">
        <v>23</v>
      </c>
      <c r="J419" s="57">
        <v>6784.8226159565429</v>
      </c>
      <c r="K419" s="57">
        <v>5307.0573104962696</v>
      </c>
      <c r="L419" s="57">
        <v>4538.8108021053558</v>
      </c>
      <c r="M419" s="57">
        <v>70645.189818181752</v>
      </c>
      <c r="O419" s="56">
        <f t="shared" si="55"/>
        <v>9.6040829296637445E-2</v>
      </c>
      <c r="P419" s="56">
        <f t="shared" si="56"/>
        <v>7.512269871671301E-2</v>
      </c>
      <c r="Q419" s="56">
        <f t="shared" si="57"/>
        <v>6.4247980843236616E-2</v>
      </c>
      <c r="R419" s="56">
        <f t="shared" si="58"/>
        <v>1</v>
      </c>
    </row>
    <row r="420" spans="7:18" x14ac:dyDescent="0.35">
      <c r="G420" s="57">
        <f t="shared" si="59"/>
        <v>418</v>
      </c>
      <c r="H420" s="57">
        <v>41</v>
      </c>
      <c r="I420" s="57">
        <v>68</v>
      </c>
      <c r="J420" s="57">
        <v>24090.391535698636</v>
      </c>
      <c r="K420" s="57">
        <v>18847.733876962833</v>
      </c>
      <c r="L420" s="57">
        <v>16088.207864529697</v>
      </c>
      <c r="M420" s="57">
        <v>250699.16436363617</v>
      </c>
      <c r="O420" s="56">
        <f t="shared" si="55"/>
        <v>9.6092827420660276E-2</v>
      </c>
      <c r="P420" s="56">
        <f t="shared" si="56"/>
        <v>7.5180680896185265E-2</v>
      </c>
      <c r="Q420" s="56">
        <f t="shared" si="57"/>
        <v>6.4173360550950784E-2</v>
      </c>
      <c r="R420" s="56">
        <f t="shared" si="58"/>
        <v>1</v>
      </c>
    </row>
    <row r="421" spans="7:18" x14ac:dyDescent="0.35">
      <c r="G421" s="57">
        <f t="shared" si="59"/>
        <v>419</v>
      </c>
      <c r="H421" s="57">
        <v>63</v>
      </c>
      <c r="I421" s="57">
        <v>80</v>
      </c>
      <c r="J421" s="57">
        <v>37956.623375307936</v>
      </c>
      <c r="K421" s="57">
        <v>29775.70203020905</v>
      </c>
      <c r="L421" s="57">
        <v>25389.027942388584</v>
      </c>
      <c r="M421" s="57">
        <v>395707.49236363667</v>
      </c>
      <c r="O421" s="56">
        <f t="shared" si="55"/>
        <v>9.5920911551575005E-2</v>
      </c>
      <c r="P421" s="56">
        <f t="shared" si="56"/>
        <v>7.5246748178441292E-2</v>
      </c>
      <c r="Q421" s="56">
        <f t="shared" si="57"/>
        <v>6.4161099883995265E-2</v>
      </c>
      <c r="R421" s="56">
        <f t="shared" si="58"/>
        <v>1</v>
      </c>
    </row>
    <row r="422" spans="7:18" x14ac:dyDescent="0.35">
      <c r="G422" s="57">
        <f t="shared" si="59"/>
        <v>420</v>
      </c>
      <c r="H422" s="57">
        <v>14</v>
      </c>
      <c r="I422" s="57">
        <v>61</v>
      </c>
      <c r="J422" s="57">
        <v>15725.397212608266</v>
      </c>
      <c r="K422" s="57">
        <v>12220.500490433284</v>
      </c>
      <c r="L422" s="57">
        <v>10455.310070500995</v>
      </c>
      <c r="M422" s="57">
        <v>162846.47200000004</v>
      </c>
      <c r="O422" s="56">
        <f t="shared" si="55"/>
        <v>9.6565783829865609E-2</v>
      </c>
      <c r="P422" s="56">
        <f t="shared" si="56"/>
        <v>7.5043077939283082E-2</v>
      </c>
      <c r="Q422" s="56">
        <f t="shared" si="57"/>
        <v>6.4203479154899906E-2</v>
      </c>
      <c r="R422" s="56">
        <f t="shared" si="58"/>
        <v>1</v>
      </c>
    </row>
    <row r="423" spans="7:18" x14ac:dyDescent="0.35">
      <c r="G423" s="57">
        <f t="shared" si="59"/>
        <v>421</v>
      </c>
      <c r="H423" s="57">
        <v>33</v>
      </c>
      <c r="I423" s="57">
        <v>72</v>
      </c>
      <c r="J423" s="57">
        <v>25846.054462789732</v>
      </c>
      <c r="K423" s="57">
        <v>20261.152001900096</v>
      </c>
      <c r="L423" s="57">
        <v>17259.191425820984</v>
      </c>
      <c r="M423" s="57">
        <v>268870.14690909075</v>
      </c>
      <c r="O423" s="56">
        <f t="shared" si="55"/>
        <v>9.612839045135306E-2</v>
      </c>
      <c r="P423" s="56">
        <f t="shared" si="56"/>
        <v>7.5356644219600602E-2</v>
      </c>
      <c r="Q423" s="56">
        <f t="shared" si="57"/>
        <v>6.4191549802874129E-2</v>
      </c>
      <c r="R423" s="56">
        <f t="shared" si="58"/>
        <v>1</v>
      </c>
    </row>
    <row r="424" spans="7:18" x14ac:dyDescent="0.35">
      <c r="G424" s="57">
        <f t="shared" si="59"/>
        <v>422</v>
      </c>
      <c r="H424" s="57">
        <v>56</v>
      </c>
      <c r="I424" s="57">
        <v>37</v>
      </c>
      <c r="J424" s="57">
        <v>15684.200843056888</v>
      </c>
      <c r="K424" s="57">
        <v>12328.595891592742</v>
      </c>
      <c r="L424" s="57">
        <v>10498.563665377111</v>
      </c>
      <c r="M424" s="57">
        <v>163488.79200000002</v>
      </c>
      <c r="O424" s="56">
        <f t="shared" si="55"/>
        <v>9.5934410250317875E-2</v>
      </c>
      <c r="P424" s="56">
        <f t="shared" si="56"/>
        <v>7.5409425568406796E-2</v>
      </c>
      <c r="Q424" s="56">
        <f t="shared" si="57"/>
        <v>6.4215800587584679E-2</v>
      </c>
      <c r="R424" s="56">
        <f t="shared" si="58"/>
        <v>1</v>
      </c>
    </row>
    <row r="425" spans="7:18" x14ac:dyDescent="0.35">
      <c r="G425" s="57">
        <f t="shared" si="59"/>
        <v>423</v>
      </c>
      <c r="H425" s="57">
        <v>20</v>
      </c>
      <c r="I425" s="57">
        <v>22</v>
      </c>
      <c r="J425" s="57">
        <v>6376.7507156415786</v>
      </c>
      <c r="K425" s="57">
        <v>4984.5522958906367</v>
      </c>
      <c r="L425" s="57">
        <v>4253.1824403608907</v>
      </c>
      <c r="M425" s="57">
        <v>66250.719999999928</v>
      </c>
      <c r="O425" s="56">
        <f t="shared" ref="O425:O488" si="60">J425/$M425</f>
        <v>9.6251794933573331E-2</v>
      </c>
      <c r="P425" s="56">
        <f t="shared" ref="P425:P488" si="61">K425/$M425</f>
        <v>7.523770754326356E-2</v>
      </c>
      <c r="Q425" s="56">
        <f t="shared" ref="Q425:Q488" si="62">L425/$M425</f>
        <v>6.4198282529773193E-2</v>
      </c>
      <c r="R425" s="56">
        <f t="shared" ref="R425:R488" si="63">M425/$M425</f>
        <v>1</v>
      </c>
    </row>
    <row r="426" spans="7:18" x14ac:dyDescent="0.35">
      <c r="G426" s="57">
        <f t="shared" ref="G426:G489" si="64">G425+1</f>
        <v>424</v>
      </c>
      <c r="H426" s="57">
        <v>58</v>
      </c>
      <c r="I426" s="57">
        <v>54</v>
      </c>
      <c r="J426" s="57">
        <v>27875.38677391813</v>
      </c>
      <c r="K426" s="57">
        <v>21894.083847878999</v>
      </c>
      <c r="L426" s="57">
        <v>18647.226553119792</v>
      </c>
      <c r="M426" s="57">
        <v>290574.72363636363</v>
      </c>
      <c r="O426" s="56">
        <f t="shared" si="60"/>
        <v>9.5931904967764714E-2</v>
      </c>
      <c r="P426" s="56">
        <f t="shared" si="61"/>
        <v>7.5347516720959171E-2</v>
      </c>
      <c r="Q426" s="56">
        <f t="shared" si="62"/>
        <v>6.4173601611871953E-2</v>
      </c>
      <c r="R426" s="56">
        <f t="shared" si="63"/>
        <v>1</v>
      </c>
    </row>
    <row r="427" spans="7:18" x14ac:dyDescent="0.35">
      <c r="G427" s="57">
        <f t="shared" si="64"/>
        <v>425</v>
      </c>
      <c r="H427" s="57">
        <v>59</v>
      </c>
      <c r="I427" s="57">
        <v>16</v>
      </c>
      <c r="J427" s="57">
        <v>2630.6974064020969</v>
      </c>
      <c r="K427" s="57">
        <v>2031.6828929294556</v>
      </c>
      <c r="L427" s="57">
        <v>1759.1365333855174</v>
      </c>
      <c r="M427" s="57">
        <v>27346.148363636345</v>
      </c>
      <c r="O427" s="56">
        <f t="shared" si="60"/>
        <v>9.6199924443483159E-2</v>
      </c>
      <c r="P427" s="56">
        <f t="shared" si="61"/>
        <v>7.4295029263832066E-2</v>
      </c>
      <c r="Q427" s="56">
        <f t="shared" si="62"/>
        <v>6.4328493723991367E-2</v>
      </c>
      <c r="R427" s="56">
        <f t="shared" si="63"/>
        <v>1</v>
      </c>
    </row>
    <row r="428" spans="7:18" x14ac:dyDescent="0.35">
      <c r="G428" s="57">
        <f t="shared" si="64"/>
        <v>426</v>
      </c>
      <c r="H428" s="57">
        <v>10</v>
      </c>
      <c r="I428" s="57">
        <v>95</v>
      </c>
      <c r="J428" s="57">
        <v>27948.559503082444</v>
      </c>
      <c r="K428" s="57">
        <v>21727.289762925502</v>
      </c>
      <c r="L428" s="57">
        <v>18565.351845665504</v>
      </c>
      <c r="M428" s="57">
        <v>289098.2218181818</v>
      </c>
      <c r="O428" s="56">
        <f t="shared" si="60"/>
        <v>9.667496163521791E-2</v>
      </c>
      <c r="P428" s="56">
        <f t="shared" si="61"/>
        <v>7.5155390532253494E-2</v>
      </c>
      <c r="Q428" s="56">
        <f t="shared" si="62"/>
        <v>6.4218146098946022E-2</v>
      </c>
      <c r="R428" s="56">
        <f t="shared" si="63"/>
        <v>1</v>
      </c>
    </row>
    <row r="429" spans="7:18" x14ac:dyDescent="0.35">
      <c r="G429" s="57">
        <f t="shared" si="64"/>
        <v>427</v>
      </c>
      <c r="H429" s="57">
        <v>29</v>
      </c>
      <c r="I429" s="57">
        <v>58</v>
      </c>
      <c r="J429" s="57">
        <v>27336.727294632008</v>
      </c>
      <c r="K429" s="57">
        <v>21409.273253649742</v>
      </c>
      <c r="L429" s="57">
        <v>18261.255785805381</v>
      </c>
      <c r="M429" s="57">
        <v>284592.80581818189</v>
      </c>
      <c r="O429" s="56">
        <f t="shared" si="60"/>
        <v>9.6055580941482588E-2</v>
      </c>
      <c r="P429" s="56">
        <f t="shared" si="61"/>
        <v>7.5227738776107736E-2</v>
      </c>
      <c r="Q429" s="56">
        <f t="shared" si="62"/>
        <v>6.4166259344840812E-2</v>
      </c>
      <c r="R429" s="56">
        <f t="shared" si="63"/>
        <v>1</v>
      </c>
    </row>
    <row r="430" spans="7:18" x14ac:dyDescent="0.35">
      <c r="G430" s="57">
        <f t="shared" si="64"/>
        <v>428</v>
      </c>
      <c r="H430" s="57">
        <v>52</v>
      </c>
      <c r="I430" s="57">
        <v>61</v>
      </c>
      <c r="J430" s="57">
        <v>25624.561386920293</v>
      </c>
      <c r="K430" s="57">
        <v>20088.142283912399</v>
      </c>
      <c r="L430" s="57">
        <v>17136.456964616038</v>
      </c>
      <c r="M430" s="57">
        <v>266940.68436363619</v>
      </c>
      <c r="O430" s="56">
        <f t="shared" si="60"/>
        <v>9.599346554462862E-2</v>
      </c>
      <c r="P430" s="56">
        <f t="shared" si="61"/>
        <v>7.5253205901531325E-2</v>
      </c>
      <c r="Q430" s="56">
        <f t="shared" si="62"/>
        <v>6.4195748225744947E-2</v>
      </c>
      <c r="R430" s="56">
        <f t="shared" si="63"/>
        <v>1</v>
      </c>
    </row>
    <row r="431" spans="7:18" x14ac:dyDescent="0.35">
      <c r="G431" s="57">
        <f t="shared" si="64"/>
        <v>429</v>
      </c>
      <c r="H431" s="57">
        <v>11</v>
      </c>
      <c r="I431" s="57">
        <v>40</v>
      </c>
      <c r="J431" s="57">
        <v>14183.0332630552</v>
      </c>
      <c r="K431" s="57">
        <v>11065.549924048315</v>
      </c>
      <c r="L431" s="57">
        <v>9442.703386764304</v>
      </c>
      <c r="M431" s="57">
        <v>147067.92290909096</v>
      </c>
      <c r="O431" s="56">
        <f t="shared" si="60"/>
        <v>9.643865897135398E-2</v>
      </c>
      <c r="P431" s="56">
        <f t="shared" si="61"/>
        <v>7.5241083882638421E-2</v>
      </c>
      <c r="Q431" s="56">
        <f t="shared" si="62"/>
        <v>6.4206410208167877E-2</v>
      </c>
      <c r="R431" s="56">
        <f t="shared" si="63"/>
        <v>1</v>
      </c>
    </row>
    <row r="432" spans="7:18" x14ac:dyDescent="0.35">
      <c r="G432" s="57">
        <f t="shared" si="64"/>
        <v>430</v>
      </c>
      <c r="H432" s="57">
        <v>75</v>
      </c>
      <c r="I432" s="57">
        <v>22</v>
      </c>
      <c r="J432" s="57">
        <v>9180.7930607524158</v>
      </c>
      <c r="K432" s="57">
        <v>7232.9831993691405</v>
      </c>
      <c r="L432" s="57">
        <v>6145.507744910331</v>
      </c>
      <c r="M432" s="57">
        <v>95750.725818181905</v>
      </c>
      <c r="O432" s="56">
        <f t="shared" si="60"/>
        <v>9.5882229427540211E-2</v>
      </c>
      <c r="P432" s="56">
        <f t="shared" si="61"/>
        <v>7.553972189311263E-2</v>
      </c>
      <c r="Q432" s="56">
        <f t="shared" si="62"/>
        <v>6.418236198626677E-2</v>
      </c>
      <c r="R432" s="56">
        <f t="shared" si="63"/>
        <v>1</v>
      </c>
    </row>
    <row r="433" spans="7:18" x14ac:dyDescent="0.35">
      <c r="G433" s="57">
        <f t="shared" si="64"/>
        <v>431</v>
      </c>
      <c r="H433" s="57">
        <v>50</v>
      </c>
      <c r="I433" s="57">
        <v>50</v>
      </c>
      <c r="J433" s="57">
        <v>18512.494061926944</v>
      </c>
      <c r="K433" s="57">
        <v>14517.24140435596</v>
      </c>
      <c r="L433" s="57">
        <v>12381.424798480928</v>
      </c>
      <c r="M433" s="57">
        <v>192886.19345454537</v>
      </c>
      <c r="O433" s="56">
        <f t="shared" si="60"/>
        <v>9.5976252786021773E-2</v>
      </c>
      <c r="P433" s="56">
        <f t="shared" si="61"/>
        <v>7.5263247951321222E-2</v>
      </c>
      <c r="Q433" s="56">
        <f t="shared" si="62"/>
        <v>6.4190311274915979E-2</v>
      </c>
      <c r="R433" s="56">
        <f t="shared" si="63"/>
        <v>1</v>
      </c>
    </row>
    <row r="434" spans="7:18" x14ac:dyDescent="0.35">
      <c r="G434" s="57">
        <f t="shared" si="64"/>
        <v>432</v>
      </c>
      <c r="H434" s="57">
        <v>50</v>
      </c>
      <c r="I434" s="57">
        <v>12</v>
      </c>
      <c r="J434" s="57">
        <v>8204.0822614383487</v>
      </c>
      <c r="K434" s="57">
        <v>6455.1023474100484</v>
      </c>
      <c r="L434" s="57">
        <v>5491.8773395291</v>
      </c>
      <c r="M434" s="57">
        <v>85594.562181818183</v>
      </c>
      <c r="O434" s="56">
        <f t="shared" si="60"/>
        <v>9.5848171336064644E-2</v>
      </c>
      <c r="P434" s="56">
        <f t="shared" si="61"/>
        <v>7.5414864950161836E-2</v>
      </c>
      <c r="Q434" s="56">
        <f t="shared" si="62"/>
        <v>6.4161521474499383E-2</v>
      </c>
      <c r="R434" s="56">
        <f t="shared" si="63"/>
        <v>1</v>
      </c>
    </row>
    <row r="435" spans="7:18" x14ac:dyDescent="0.35">
      <c r="G435" s="57">
        <f t="shared" si="64"/>
        <v>433</v>
      </c>
      <c r="H435" s="57">
        <v>19</v>
      </c>
      <c r="I435" s="57">
        <v>47</v>
      </c>
      <c r="J435" s="57">
        <v>12777.416040451435</v>
      </c>
      <c r="K435" s="57">
        <v>9965.3516702990146</v>
      </c>
      <c r="L435" s="57">
        <v>8513.8104454783552</v>
      </c>
      <c r="M435" s="57">
        <v>132564.00363636372</v>
      </c>
      <c r="O435" s="56">
        <f t="shared" si="60"/>
        <v>9.6386769333711139E-2</v>
      </c>
      <c r="P435" s="56">
        <f t="shared" si="61"/>
        <v>7.5173888815511097E-2</v>
      </c>
      <c r="Q435" s="56">
        <f t="shared" si="62"/>
        <v>6.4224149934642788E-2</v>
      </c>
      <c r="R435" s="56">
        <f t="shared" si="63"/>
        <v>1</v>
      </c>
    </row>
    <row r="436" spans="7:18" x14ac:dyDescent="0.35">
      <c r="G436" s="57">
        <f t="shared" si="64"/>
        <v>434</v>
      </c>
      <c r="H436" s="57">
        <v>26</v>
      </c>
      <c r="I436" s="57">
        <v>14</v>
      </c>
      <c r="J436" s="57">
        <v>6195.6209569941839</v>
      </c>
      <c r="K436" s="57">
        <v>4864.8580291103863</v>
      </c>
      <c r="L436" s="57">
        <v>4142.6615910064538</v>
      </c>
      <c r="M436" s="57">
        <v>64518.124363636322</v>
      </c>
      <c r="O436" s="56">
        <f t="shared" si="60"/>
        <v>9.6029154878627523E-2</v>
      </c>
      <c r="P436" s="56">
        <f t="shared" si="61"/>
        <v>7.5402967415654068E-2</v>
      </c>
      <c r="Q436" s="56">
        <f t="shared" si="62"/>
        <v>6.4209268819682849E-2</v>
      </c>
      <c r="R436" s="56">
        <f t="shared" si="63"/>
        <v>1</v>
      </c>
    </row>
    <row r="437" spans="7:18" x14ac:dyDescent="0.35">
      <c r="G437" s="57">
        <f t="shared" si="64"/>
        <v>435</v>
      </c>
      <c r="H437" s="57">
        <v>51</v>
      </c>
      <c r="I437" s="57">
        <v>53</v>
      </c>
      <c r="J437" s="57">
        <v>12651.877158340054</v>
      </c>
      <c r="K437" s="57">
        <v>9904.8736787385351</v>
      </c>
      <c r="L437" s="57">
        <v>8455.2242411446732</v>
      </c>
      <c r="M437" s="57">
        <v>131600.52363636368</v>
      </c>
      <c r="O437" s="56">
        <f t="shared" si="60"/>
        <v>9.6138501646843788E-2</v>
      </c>
      <c r="P437" s="56">
        <f t="shared" si="61"/>
        <v>7.5264698080590567E-2</v>
      </c>
      <c r="Q437" s="56">
        <f t="shared" si="62"/>
        <v>6.4249168677383117E-2</v>
      </c>
      <c r="R437" s="56">
        <f t="shared" si="63"/>
        <v>1</v>
      </c>
    </row>
    <row r="438" spans="7:18" x14ac:dyDescent="0.35">
      <c r="G438" s="57">
        <f t="shared" si="64"/>
        <v>436</v>
      </c>
      <c r="H438" s="57">
        <v>37</v>
      </c>
      <c r="I438" s="57">
        <v>100</v>
      </c>
      <c r="J438" s="57">
        <v>37358.888428302344</v>
      </c>
      <c r="K438" s="57">
        <v>29261.400260203562</v>
      </c>
      <c r="L438" s="57">
        <v>24958.134895553991</v>
      </c>
      <c r="M438" s="57">
        <v>388828.82909090939</v>
      </c>
      <c r="O438" s="56">
        <f t="shared" si="60"/>
        <v>9.6080551731846306E-2</v>
      </c>
      <c r="P438" s="56">
        <f t="shared" si="61"/>
        <v>7.5255223046648514E-2</v>
      </c>
      <c r="Q438" s="56">
        <f t="shared" si="62"/>
        <v>6.4187974317405111E-2</v>
      </c>
      <c r="R438" s="56">
        <f t="shared" si="63"/>
        <v>1</v>
      </c>
    </row>
    <row r="439" spans="7:18" x14ac:dyDescent="0.35">
      <c r="G439" s="57">
        <f t="shared" si="64"/>
        <v>437</v>
      </c>
      <c r="H439" s="57">
        <v>19</v>
      </c>
      <c r="I439" s="57">
        <v>88</v>
      </c>
      <c r="J439" s="57">
        <v>25201.637292780266</v>
      </c>
      <c r="K439" s="57">
        <v>19608.679006659509</v>
      </c>
      <c r="L439" s="57">
        <v>16788.820089236684</v>
      </c>
      <c r="M439" s="57">
        <v>261475.12509090919</v>
      </c>
      <c r="O439" s="56">
        <f t="shared" si="60"/>
        <v>9.6382542255284157E-2</v>
      </c>
      <c r="P439" s="56">
        <f t="shared" si="61"/>
        <v>7.4992521754572258E-2</v>
      </c>
      <c r="Q439" s="56">
        <f t="shared" si="62"/>
        <v>6.4208096595802677E-2</v>
      </c>
      <c r="R439" s="56">
        <f t="shared" si="63"/>
        <v>1</v>
      </c>
    </row>
    <row r="440" spans="7:18" x14ac:dyDescent="0.35">
      <c r="G440" s="57">
        <f t="shared" si="64"/>
        <v>438</v>
      </c>
      <c r="H440" s="57">
        <v>34</v>
      </c>
      <c r="I440" s="57">
        <v>56</v>
      </c>
      <c r="J440" s="57">
        <v>28820.389163578155</v>
      </c>
      <c r="K440" s="57">
        <v>22593.30563451496</v>
      </c>
      <c r="L440" s="57">
        <v>19266.022505517809</v>
      </c>
      <c r="M440" s="57">
        <v>300261.24290909077</v>
      </c>
      <c r="O440" s="56">
        <f t="shared" si="60"/>
        <v>9.5984379749950013E-2</v>
      </c>
      <c r="P440" s="56">
        <f t="shared" si="61"/>
        <v>7.5245494275648056E-2</v>
      </c>
      <c r="Q440" s="56">
        <f t="shared" si="62"/>
        <v>6.4164200210650987E-2</v>
      </c>
      <c r="R440" s="56">
        <f t="shared" si="63"/>
        <v>1</v>
      </c>
    </row>
    <row r="441" spans="7:18" x14ac:dyDescent="0.35">
      <c r="G441" s="57">
        <f t="shared" si="64"/>
        <v>439</v>
      </c>
      <c r="H441" s="57">
        <v>47</v>
      </c>
      <c r="I441" s="57">
        <v>77</v>
      </c>
      <c r="J441" s="57">
        <v>19879.198070726368</v>
      </c>
      <c r="K441" s="57">
        <v>15487.558223880291</v>
      </c>
      <c r="L441" s="57">
        <v>13267.234965569052</v>
      </c>
      <c r="M441" s="57">
        <v>206637.68072727261</v>
      </c>
      <c r="O441" s="56">
        <f t="shared" si="60"/>
        <v>9.6203161014779312E-2</v>
      </c>
      <c r="P441" s="56">
        <f t="shared" si="61"/>
        <v>7.495030997914312E-2</v>
      </c>
      <c r="Q441" s="56">
        <f t="shared" si="62"/>
        <v>6.4205303306126421E-2</v>
      </c>
      <c r="R441" s="56">
        <f t="shared" si="63"/>
        <v>1</v>
      </c>
    </row>
    <row r="442" spans="7:18" x14ac:dyDescent="0.35">
      <c r="G442" s="57">
        <f t="shared" si="64"/>
        <v>440</v>
      </c>
      <c r="H442" s="57">
        <v>66</v>
      </c>
      <c r="I442" s="57">
        <v>45</v>
      </c>
      <c r="J442" s="57">
        <v>7660.4528652063691</v>
      </c>
      <c r="K442" s="57">
        <v>5937.2443369012117</v>
      </c>
      <c r="L442" s="57">
        <v>5112.5716191244255</v>
      </c>
      <c r="M442" s="57">
        <v>79585.950545454456</v>
      </c>
      <c r="O442" s="56">
        <f t="shared" si="60"/>
        <v>9.6253833907923275E-2</v>
      </c>
      <c r="P442" s="56">
        <f t="shared" si="61"/>
        <v>7.4601663939544621E-2</v>
      </c>
      <c r="Q442" s="56">
        <f t="shared" si="62"/>
        <v>6.4239625010251628E-2</v>
      </c>
      <c r="R442" s="56">
        <f t="shared" si="63"/>
        <v>1</v>
      </c>
    </row>
    <row r="443" spans="7:18" x14ac:dyDescent="0.35">
      <c r="G443" s="57">
        <f t="shared" si="64"/>
        <v>441</v>
      </c>
      <c r="H443" s="57">
        <v>59</v>
      </c>
      <c r="I443" s="57">
        <v>63</v>
      </c>
      <c r="J443" s="57">
        <v>19760.229777972829</v>
      </c>
      <c r="K443" s="57">
        <v>15489.138600238577</v>
      </c>
      <c r="L443" s="57">
        <v>13206.274555266948</v>
      </c>
      <c r="M443" s="57">
        <v>205729.25672727279</v>
      </c>
      <c r="O443" s="56">
        <f t="shared" si="60"/>
        <v>9.60496824434076E-2</v>
      </c>
      <c r="P443" s="56">
        <f t="shared" si="61"/>
        <v>7.5288944541183664E-2</v>
      </c>
      <c r="Q443" s="56">
        <f t="shared" si="62"/>
        <v>6.4192496319441766E-2</v>
      </c>
      <c r="R443" s="56">
        <f t="shared" si="63"/>
        <v>1</v>
      </c>
    </row>
    <row r="444" spans="7:18" x14ac:dyDescent="0.35">
      <c r="G444" s="57">
        <f t="shared" si="64"/>
        <v>442</v>
      </c>
      <c r="H444" s="57">
        <v>73</v>
      </c>
      <c r="I444" s="57">
        <v>22</v>
      </c>
      <c r="J444" s="57">
        <v>3039.4501501398781</v>
      </c>
      <c r="K444" s="57">
        <v>2363.1626676385495</v>
      </c>
      <c r="L444" s="57">
        <v>2033.6185514434724</v>
      </c>
      <c r="M444" s="57">
        <v>31604.646545454565</v>
      </c>
      <c r="O444" s="56">
        <f t="shared" si="60"/>
        <v>9.6170990103257997E-2</v>
      </c>
      <c r="P444" s="56">
        <f t="shared" si="61"/>
        <v>7.4772633961901522E-2</v>
      </c>
      <c r="Q444" s="56">
        <f t="shared" si="62"/>
        <v>6.4345555914339145E-2</v>
      </c>
      <c r="R444" s="56">
        <f t="shared" si="63"/>
        <v>1</v>
      </c>
    </row>
    <row r="445" spans="7:18" x14ac:dyDescent="0.35">
      <c r="G445" s="57">
        <f t="shared" si="64"/>
        <v>443</v>
      </c>
      <c r="H445" s="57">
        <v>51</v>
      </c>
      <c r="I445" s="57">
        <v>20</v>
      </c>
      <c r="J445" s="57">
        <v>7292.4328950271465</v>
      </c>
      <c r="K445" s="57">
        <v>5706.62222453709</v>
      </c>
      <c r="L445" s="57">
        <v>4880.3918574175359</v>
      </c>
      <c r="M445" s="57">
        <v>75990.626909090846</v>
      </c>
      <c r="O445" s="56">
        <f t="shared" si="60"/>
        <v>9.5964899773115897E-2</v>
      </c>
      <c r="P445" s="56">
        <f t="shared" si="61"/>
        <v>7.5096396182703432E-2</v>
      </c>
      <c r="Q445" s="56">
        <f t="shared" si="62"/>
        <v>6.4223603040623009E-2</v>
      </c>
      <c r="R445" s="56">
        <f t="shared" si="63"/>
        <v>1</v>
      </c>
    </row>
    <row r="446" spans="7:18" x14ac:dyDescent="0.35">
      <c r="G446" s="57">
        <f t="shared" si="64"/>
        <v>444</v>
      </c>
      <c r="H446" s="57">
        <v>17</v>
      </c>
      <c r="I446" s="57">
        <v>84</v>
      </c>
      <c r="J446" s="57">
        <v>30351.097390638104</v>
      </c>
      <c r="K446" s="57">
        <v>23711.888633994258</v>
      </c>
      <c r="L446" s="57">
        <v>20235.050044072905</v>
      </c>
      <c r="M446" s="57">
        <v>315283.18909090926</v>
      </c>
      <c r="O446" s="56">
        <f t="shared" si="60"/>
        <v>9.6266145613893225E-2</v>
      </c>
      <c r="P446" s="56">
        <f t="shared" si="61"/>
        <v>7.5208223763421567E-2</v>
      </c>
      <c r="Q446" s="56">
        <f t="shared" si="62"/>
        <v>6.4180554955748995E-2</v>
      </c>
      <c r="R446" s="56">
        <f t="shared" si="63"/>
        <v>1</v>
      </c>
    </row>
    <row r="447" spans="7:18" x14ac:dyDescent="0.35">
      <c r="G447" s="57">
        <f t="shared" si="64"/>
        <v>445</v>
      </c>
      <c r="H447" s="57">
        <v>71</v>
      </c>
      <c r="I447" s="57">
        <v>89</v>
      </c>
      <c r="J447" s="57">
        <v>18632.820643573603</v>
      </c>
      <c r="K447" s="57">
        <v>14522.507217481892</v>
      </c>
      <c r="L447" s="57">
        <v>12446.957122807285</v>
      </c>
      <c r="M447" s="57">
        <v>193675.32945454548</v>
      </c>
      <c r="O447" s="56">
        <f t="shared" si="60"/>
        <v>9.6206474495486125E-2</v>
      </c>
      <c r="P447" s="56">
        <f t="shared" si="61"/>
        <v>7.498377443519591E-2</v>
      </c>
      <c r="Q447" s="56">
        <f t="shared" si="62"/>
        <v>6.4267127660823292E-2</v>
      </c>
      <c r="R447" s="56">
        <f t="shared" si="63"/>
        <v>1</v>
      </c>
    </row>
    <row r="448" spans="7:18" x14ac:dyDescent="0.35">
      <c r="G448" s="57">
        <f t="shared" si="64"/>
        <v>446</v>
      </c>
      <c r="H448" s="57">
        <v>15</v>
      </c>
      <c r="I448" s="57">
        <v>67</v>
      </c>
      <c r="J448" s="57">
        <v>22992.297653117577</v>
      </c>
      <c r="K448" s="57">
        <v>17929.959638293549</v>
      </c>
      <c r="L448" s="57">
        <v>15319.180913749657</v>
      </c>
      <c r="M448" s="57">
        <v>238600.19127272742</v>
      </c>
      <c r="O448" s="56">
        <f t="shared" si="60"/>
        <v>9.6363282571038128E-2</v>
      </c>
      <c r="P448" s="56">
        <f t="shared" si="61"/>
        <v>7.5146459617876207E-2</v>
      </c>
      <c r="Q448" s="56">
        <f t="shared" si="62"/>
        <v>6.4204394942162291E-2</v>
      </c>
      <c r="R448" s="56">
        <f t="shared" si="63"/>
        <v>1</v>
      </c>
    </row>
    <row r="449" spans="7:18" x14ac:dyDescent="0.35">
      <c r="G449" s="57">
        <f t="shared" si="64"/>
        <v>447</v>
      </c>
      <c r="H449" s="57">
        <v>27</v>
      </c>
      <c r="I449" s="57">
        <v>70</v>
      </c>
      <c r="J449" s="57">
        <v>24037.573556523203</v>
      </c>
      <c r="K449" s="57">
        <v>18752.417527578844</v>
      </c>
      <c r="L449" s="57">
        <v>16047.011206005023</v>
      </c>
      <c r="M449" s="57">
        <v>249893.34472727266</v>
      </c>
      <c r="O449" s="56">
        <f t="shared" si="60"/>
        <v>9.6191331476863498E-2</v>
      </c>
      <c r="P449" s="56">
        <f t="shared" si="61"/>
        <v>7.5041684475610035E-2</v>
      </c>
      <c r="Q449" s="56">
        <f t="shared" si="62"/>
        <v>6.4215440485293152E-2</v>
      </c>
      <c r="R449" s="56">
        <f t="shared" si="63"/>
        <v>1</v>
      </c>
    </row>
    <row r="450" spans="7:18" x14ac:dyDescent="0.35">
      <c r="G450" s="57">
        <f t="shared" si="64"/>
        <v>448</v>
      </c>
      <c r="H450" s="57">
        <v>13</v>
      </c>
      <c r="I450" s="57">
        <v>53</v>
      </c>
      <c r="J450" s="57">
        <v>9491.7944643434021</v>
      </c>
      <c r="K450" s="57">
        <v>7360.035787902556</v>
      </c>
      <c r="L450" s="57">
        <v>6293.9624096979169</v>
      </c>
      <c r="M450" s="57">
        <v>97832.84363636357</v>
      </c>
      <c r="O450" s="56">
        <f t="shared" si="60"/>
        <v>9.7020531260683801E-2</v>
      </c>
      <c r="P450" s="56">
        <f t="shared" si="61"/>
        <v>7.5230725330433901E-2</v>
      </c>
      <c r="Q450" s="56">
        <f t="shared" si="62"/>
        <v>6.4333838982459146E-2</v>
      </c>
      <c r="R450" s="56">
        <f t="shared" si="63"/>
        <v>1</v>
      </c>
    </row>
    <row r="451" spans="7:18" x14ac:dyDescent="0.35">
      <c r="G451" s="57">
        <f t="shared" si="64"/>
        <v>449</v>
      </c>
      <c r="H451" s="57">
        <v>27</v>
      </c>
      <c r="I451" s="57">
        <v>44</v>
      </c>
      <c r="J451" s="57">
        <v>12646.931552109445</v>
      </c>
      <c r="K451" s="57">
        <v>9903.6882907773615</v>
      </c>
      <c r="L451" s="57">
        <v>8443.6172526825758</v>
      </c>
      <c r="M451" s="57">
        <v>131370.28945454556</v>
      </c>
      <c r="O451" s="56">
        <f t="shared" si="60"/>
        <v>9.6269343735329999E-2</v>
      </c>
      <c r="P451" s="56">
        <f t="shared" si="61"/>
        <v>7.5387580646262192E-2</v>
      </c>
      <c r="Q451" s="56">
        <f t="shared" si="62"/>
        <v>6.4273415912690729E-2</v>
      </c>
      <c r="R451" s="56">
        <f t="shared" si="63"/>
        <v>1</v>
      </c>
    </row>
    <row r="452" spans="7:18" x14ac:dyDescent="0.35">
      <c r="G452" s="57">
        <f t="shared" si="64"/>
        <v>450</v>
      </c>
      <c r="H452" s="57">
        <v>70</v>
      </c>
      <c r="I452" s="57">
        <v>48</v>
      </c>
      <c r="J452" s="57">
        <v>16600.541259168804</v>
      </c>
      <c r="K452" s="57">
        <v>13008.430916251407</v>
      </c>
      <c r="L452" s="57">
        <v>11098.196812151851</v>
      </c>
      <c r="M452" s="57">
        <v>172920.05163636367</v>
      </c>
      <c r="O452" s="56">
        <f t="shared" si="60"/>
        <v>9.6001250879096112E-2</v>
      </c>
      <c r="P452" s="56">
        <f t="shared" si="61"/>
        <v>7.5228007354560839E-2</v>
      </c>
      <c r="Q452" s="56">
        <f t="shared" si="62"/>
        <v>6.4181086618516778E-2</v>
      </c>
      <c r="R452" s="56">
        <f t="shared" si="63"/>
        <v>1</v>
      </c>
    </row>
    <row r="453" spans="7:18" x14ac:dyDescent="0.35">
      <c r="G453" s="57">
        <f t="shared" si="64"/>
        <v>451</v>
      </c>
      <c r="H453" s="57">
        <v>26</v>
      </c>
      <c r="I453" s="57">
        <v>22</v>
      </c>
      <c r="J453" s="57">
        <v>11664.171582985742</v>
      </c>
      <c r="K453" s="57">
        <v>9131.5491895754585</v>
      </c>
      <c r="L453" s="57">
        <v>7796.8977114117697</v>
      </c>
      <c r="M453" s="57">
        <v>121476.05890909092</v>
      </c>
      <c r="O453" s="56">
        <f t="shared" si="60"/>
        <v>9.6020332629616026E-2</v>
      </c>
      <c r="P453" s="56">
        <f t="shared" si="61"/>
        <v>7.51715957167267E-2</v>
      </c>
      <c r="Q453" s="56">
        <f t="shared" si="62"/>
        <v>6.4184644953346207E-2</v>
      </c>
      <c r="R453" s="56">
        <f t="shared" si="63"/>
        <v>1</v>
      </c>
    </row>
    <row r="454" spans="7:18" x14ac:dyDescent="0.35">
      <c r="G454" s="57">
        <f t="shared" si="64"/>
        <v>452</v>
      </c>
      <c r="H454" s="57">
        <v>59</v>
      </c>
      <c r="I454" s="57">
        <v>65</v>
      </c>
      <c r="J454" s="57">
        <v>15699.585525238041</v>
      </c>
      <c r="K454" s="57">
        <v>12238.895029860594</v>
      </c>
      <c r="L454" s="57">
        <v>10488.840189133949</v>
      </c>
      <c r="M454" s="57">
        <v>163318.61890909099</v>
      </c>
      <c r="O454" s="56">
        <f t="shared" si="60"/>
        <v>9.6128571439714372E-2</v>
      </c>
      <c r="P454" s="56">
        <f t="shared" si="61"/>
        <v>7.4938761493404518E-2</v>
      </c>
      <c r="Q454" s="56">
        <f t="shared" si="62"/>
        <v>6.4223174670442279E-2</v>
      </c>
      <c r="R454" s="56">
        <f t="shared" si="63"/>
        <v>1</v>
      </c>
    </row>
    <row r="455" spans="7:18" x14ac:dyDescent="0.35">
      <c r="G455" s="57">
        <f t="shared" si="64"/>
        <v>453</v>
      </c>
      <c r="H455" s="57">
        <v>57</v>
      </c>
      <c r="I455" s="57">
        <v>31</v>
      </c>
      <c r="J455" s="57">
        <v>2802.4423602171528</v>
      </c>
      <c r="K455" s="57">
        <v>2166.0135593704663</v>
      </c>
      <c r="L455" s="57">
        <v>1867.7159057015431</v>
      </c>
      <c r="M455" s="57">
        <v>28977.807999999972</v>
      </c>
      <c r="O455" s="56">
        <f t="shared" si="60"/>
        <v>9.6709949911227083E-2</v>
      </c>
      <c r="P455" s="56">
        <f t="shared" si="61"/>
        <v>7.4747322481067871E-2</v>
      </c>
      <c r="Q455" s="56">
        <f t="shared" si="62"/>
        <v>6.4453319095134631E-2</v>
      </c>
      <c r="R455" s="56">
        <f t="shared" si="63"/>
        <v>1</v>
      </c>
    </row>
    <row r="456" spans="7:18" x14ac:dyDescent="0.35">
      <c r="G456" s="57">
        <f t="shared" si="64"/>
        <v>454</v>
      </c>
      <c r="H456" s="57">
        <v>23</v>
      </c>
      <c r="I456" s="57">
        <v>25</v>
      </c>
      <c r="J456" s="57">
        <v>9820.6546669363415</v>
      </c>
      <c r="K456" s="57">
        <v>7682.5871355380632</v>
      </c>
      <c r="L456" s="57">
        <v>6558.9750494018472</v>
      </c>
      <c r="M456" s="57">
        <v>102215.63490909099</v>
      </c>
      <c r="O456" s="56">
        <f t="shared" si="60"/>
        <v>9.6077813102375967E-2</v>
      </c>
      <c r="P456" s="56">
        <f t="shared" si="61"/>
        <v>7.5160587148637659E-2</v>
      </c>
      <c r="Q456" s="56">
        <f t="shared" si="62"/>
        <v>6.4168021411159834E-2</v>
      </c>
      <c r="R456" s="56">
        <f t="shared" si="63"/>
        <v>1</v>
      </c>
    </row>
    <row r="457" spans="7:18" x14ac:dyDescent="0.35">
      <c r="G457" s="57">
        <f t="shared" si="64"/>
        <v>455</v>
      </c>
      <c r="H457" s="57">
        <v>38</v>
      </c>
      <c r="I457" s="57">
        <v>81</v>
      </c>
      <c r="J457" s="57">
        <v>47238.146101280414</v>
      </c>
      <c r="K457" s="57">
        <v>37107.733869102682</v>
      </c>
      <c r="L457" s="57">
        <v>31593.571181939587</v>
      </c>
      <c r="M457" s="57">
        <v>492277.38472727302</v>
      </c>
      <c r="O457" s="56">
        <f t="shared" si="60"/>
        <v>9.5958391684905164E-2</v>
      </c>
      <c r="P457" s="56">
        <f t="shared" si="61"/>
        <v>7.5379724968801409E-2</v>
      </c>
      <c r="Q457" s="56">
        <f t="shared" si="62"/>
        <v>6.4178392431012782E-2</v>
      </c>
      <c r="R457" s="56">
        <f t="shared" si="63"/>
        <v>1</v>
      </c>
    </row>
    <row r="458" spans="7:18" x14ac:dyDescent="0.35">
      <c r="G458" s="57">
        <f t="shared" si="64"/>
        <v>456</v>
      </c>
      <c r="H458" s="57">
        <v>14</v>
      </c>
      <c r="I458" s="57">
        <v>54</v>
      </c>
      <c r="J458" s="57">
        <v>25091.37643156376</v>
      </c>
      <c r="K458" s="57">
        <v>19663.788715596471</v>
      </c>
      <c r="L458" s="57">
        <v>16745.398277136464</v>
      </c>
      <c r="M458" s="57">
        <v>260829.46836363638</v>
      </c>
      <c r="O458" s="56">
        <f t="shared" si="60"/>
        <v>9.6198395790856442E-2</v>
      </c>
      <c r="P458" s="56">
        <f t="shared" si="61"/>
        <v>7.5389444447979806E-2</v>
      </c>
      <c r="Q458" s="56">
        <f t="shared" si="62"/>
        <v>6.4200561317675986E-2</v>
      </c>
      <c r="R458" s="56">
        <f t="shared" si="63"/>
        <v>1</v>
      </c>
    </row>
    <row r="459" spans="7:18" x14ac:dyDescent="0.35">
      <c r="G459" s="57">
        <f t="shared" si="64"/>
        <v>457</v>
      </c>
      <c r="H459" s="57">
        <v>38</v>
      </c>
      <c r="I459" s="57">
        <v>76</v>
      </c>
      <c r="J459" s="57">
        <v>25832.579149690599</v>
      </c>
      <c r="K459" s="57">
        <v>20187.65387284027</v>
      </c>
      <c r="L459" s="57">
        <v>17253.833316715652</v>
      </c>
      <c r="M459" s="57">
        <v>268780.88945454563</v>
      </c>
      <c r="O459" s="56">
        <f t="shared" si="60"/>
        <v>9.6110178078933794E-2</v>
      </c>
      <c r="P459" s="56">
        <f t="shared" si="61"/>
        <v>7.5108218868567542E-2</v>
      </c>
      <c r="Q459" s="56">
        <f t="shared" si="62"/>
        <v>6.4192931840243439E-2</v>
      </c>
      <c r="R459" s="56">
        <f t="shared" si="63"/>
        <v>1</v>
      </c>
    </row>
    <row r="460" spans="7:18" x14ac:dyDescent="0.35">
      <c r="G460" s="57">
        <f t="shared" si="64"/>
        <v>458</v>
      </c>
      <c r="H460" s="57">
        <v>30</v>
      </c>
      <c r="I460" s="57">
        <v>59</v>
      </c>
      <c r="J460" s="57">
        <v>17747.370900019716</v>
      </c>
      <c r="K460" s="57">
        <v>13857.242833600303</v>
      </c>
      <c r="L460" s="57">
        <v>11845.239594161449</v>
      </c>
      <c r="M460" s="57">
        <v>184503.50036363624</v>
      </c>
      <c r="O460" s="56">
        <f t="shared" si="60"/>
        <v>9.618988726523664E-2</v>
      </c>
      <c r="P460" s="56">
        <f t="shared" si="61"/>
        <v>7.5105582313014077E-2</v>
      </c>
      <c r="Q460" s="56">
        <f t="shared" si="62"/>
        <v>6.4200622594236839E-2</v>
      </c>
      <c r="R460" s="56">
        <f t="shared" si="63"/>
        <v>1</v>
      </c>
    </row>
    <row r="461" spans="7:18" x14ac:dyDescent="0.35">
      <c r="G461" s="57">
        <f t="shared" si="64"/>
        <v>459</v>
      </c>
      <c r="H461" s="57">
        <v>64</v>
      </c>
      <c r="I461" s="57">
        <v>86</v>
      </c>
      <c r="J461" s="57">
        <v>18637.440653370199</v>
      </c>
      <c r="K461" s="57">
        <v>14529.042531828796</v>
      </c>
      <c r="L461" s="57">
        <v>12446.14087875232</v>
      </c>
      <c r="M461" s="57">
        <v>193676.16363636346</v>
      </c>
      <c r="O461" s="56">
        <f t="shared" si="60"/>
        <v>9.6229914427481703E-2</v>
      </c>
      <c r="P461" s="56">
        <f t="shared" si="61"/>
        <v>7.5017194986925648E-2</v>
      </c>
      <c r="Q461" s="56">
        <f t="shared" si="62"/>
        <v>6.4262636377497448E-2</v>
      </c>
      <c r="R461" s="56">
        <f t="shared" si="63"/>
        <v>1</v>
      </c>
    </row>
    <row r="462" spans="7:18" x14ac:dyDescent="0.35">
      <c r="G462" s="57">
        <f t="shared" si="64"/>
        <v>460</v>
      </c>
      <c r="H462" s="57">
        <v>33</v>
      </c>
      <c r="I462" s="57">
        <v>28</v>
      </c>
      <c r="J462" s="57">
        <v>9122.9874190256123</v>
      </c>
      <c r="K462" s="57">
        <v>7141.8551671009036</v>
      </c>
      <c r="L462" s="57">
        <v>6095.7708079453932</v>
      </c>
      <c r="M462" s="57">
        <v>94917.378181818101</v>
      </c>
      <c r="O462" s="56">
        <f t="shared" si="60"/>
        <v>9.6115038086599464E-2</v>
      </c>
      <c r="P462" s="56">
        <f t="shared" si="61"/>
        <v>7.5242861780488599E-2</v>
      </c>
      <c r="Q462" s="56">
        <f t="shared" si="62"/>
        <v>6.422186247357882E-2</v>
      </c>
      <c r="R462" s="56">
        <f t="shared" si="63"/>
        <v>1</v>
      </c>
    </row>
    <row r="463" spans="7:18" x14ac:dyDescent="0.35">
      <c r="G463" s="57">
        <f t="shared" si="64"/>
        <v>461</v>
      </c>
      <c r="H463" s="57">
        <v>28</v>
      </c>
      <c r="I463" s="57">
        <v>51</v>
      </c>
      <c r="J463" s="57">
        <v>21094.641608388756</v>
      </c>
      <c r="K463" s="57">
        <v>16548.165444235106</v>
      </c>
      <c r="L463" s="57">
        <v>14088.381339970929</v>
      </c>
      <c r="M463" s="57">
        <v>219520.78472727246</v>
      </c>
      <c r="O463" s="56">
        <f t="shared" si="60"/>
        <v>9.6094051570543765E-2</v>
      </c>
      <c r="P463" s="56">
        <f t="shared" si="61"/>
        <v>7.5383137249596499E-2</v>
      </c>
      <c r="Q463" s="56">
        <f t="shared" si="62"/>
        <v>6.4177892573926462E-2</v>
      </c>
      <c r="R463" s="56">
        <f t="shared" si="63"/>
        <v>1</v>
      </c>
    </row>
    <row r="464" spans="7:18" x14ac:dyDescent="0.35">
      <c r="G464" s="57">
        <f t="shared" si="64"/>
        <v>462</v>
      </c>
      <c r="H464" s="57">
        <v>72</v>
      </c>
      <c r="I464" s="57">
        <v>91</v>
      </c>
      <c r="J464" s="57">
        <v>31080.50760613109</v>
      </c>
      <c r="K464" s="57">
        <v>24333.110285095005</v>
      </c>
      <c r="L464" s="57">
        <v>20789.030077611649</v>
      </c>
      <c r="M464" s="57">
        <v>323763.48145454563</v>
      </c>
      <c r="O464" s="56">
        <f t="shared" si="60"/>
        <v>9.5997570406947202E-2</v>
      </c>
      <c r="P464" s="56">
        <f t="shared" si="61"/>
        <v>7.5157056551824919E-2</v>
      </c>
      <c r="Q464" s="56">
        <f t="shared" si="62"/>
        <v>6.4210546489722922E-2</v>
      </c>
      <c r="R464" s="56">
        <f t="shared" si="63"/>
        <v>1</v>
      </c>
    </row>
    <row r="465" spans="7:18" x14ac:dyDescent="0.35">
      <c r="G465" s="57">
        <f t="shared" si="64"/>
        <v>463</v>
      </c>
      <c r="H465" s="57">
        <v>74</v>
      </c>
      <c r="I465" s="57">
        <v>24</v>
      </c>
      <c r="J465" s="57">
        <v>8222.396865291872</v>
      </c>
      <c r="K465" s="57">
        <v>6440.3694537575002</v>
      </c>
      <c r="L465" s="57">
        <v>5501.85444333548</v>
      </c>
      <c r="M465" s="57">
        <v>85713.016000000047</v>
      </c>
      <c r="O465" s="56">
        <f t="shared" si="60"/>
        <v>9.592938446235362E-2</v>
      </c>
      <c r="P465" s="56">
        <f t="shared" si="61"/>
        <v>7.5138756682619781E-2</v>
      </c>
      <c r="Q465" s="56">
        <f t="shared" si="62"/>
        <v>6.4189252695710491E-2</v>
      </c>
      <c r="R465" s="56">
        <f t="shared" si="63"/>
        <v>1</v>
      </c>
    </row>
    <row r="466" spans="7:18" x14ac:dyDescent="0.35">
      <c r="G466" s="57">
        <f t="shared" si="64"/>
        <v>464</v>
      </c>
      <c r="H466" s="57">
        <v>19</v>
      </c>
      <c r="I466" s="57">
        <v>36</v>
      </c>
      <c r="J466" s="57">
        <v>15474.120732472828</v>
      </c>
      <c r="K466" s="57">
        <v>12129.182725941662</v>
      </c>
      <c r="L466" s="57">
        <v>10334.762433209191</v>
      </c>
      <c r="M466" s="57">
        <v>160960.38690909088</v>
      </c>
      <c r="O466" s="56">
        <f t="shared" si="60"/>
        <v>9.6136204873889158E-2</v>
      </c>
      <c r="P466" s="56">
        <f t="shared" si="61"/>
        <v>7.5355079338819714E-2</v>
      </c>
      <c r="Q466" s="56">
        <f t="shared" si="62"/>
        <v>6.4206868731287156E-2</v>
      </c>
      <c r="R466" s="56">
        <f t="shared" si="63"/>
        <v>1</v>
      </c>
    </row>
    <row r="467" spans="7:18" x14ac:dyDescent="0.35">
      <c r="G467" s="57">
        <f t="shared" si="64"/>
        <v>465</v>
      </c>
      <c r="H467" s="57">
        <v>31</v>
      </c>
      <c r="I467" s="57">
        <v>38</v>
      </c>
      <c r="J467" s="57">
        <v>6073.313491975834</v>
      </c>
      <c r="K467" s="57">
        <v>4687.7067949278007</v>
      </c>
      <c r="L467" s="57">
        <v>4041.9910316767846</v>
      </c>
      <c r="M467" s="57">
        <v>62929.842181818152</v>
      </c>
      <c r="O467" s="56">
        <f t="shared" si="60"/>
        <v>9.650927574915405E-2</v>
      </c>
      <c r="P467" s="56">
        <f t="shared" si="61"/>
        <v>7.449099874402966E-2</v>
      </c>
      <c r="Q467" s="56">
        <f t="shared" si="62"/>
        <v>6.4230115499075674E-2</v>
      </c>
      <c r="R467" s="56">
        <f t="shared" si="63"/>
        <v>1</v>
      </c>
    </row>
    <row r="468" spans="7:18" x14ac:dyDescent="0.35">
      <c r="G468" s="57">
        <f t="shared" si="64"/>
        <v>466</v>
      </c>
      <c r="H468" s="57">
        <v>49</v>
      </c>
      <c r="I468" s="57">
        <v>56</v>
      </c>
      <c r="J468" s="57">
        <v>21127.652333879807</v>
      </c>
      <c r="K468" s="57">
        <v>16525.846823446082</v>
      </c>
      <c r="L468" s="57">
        <v>14118.596798253104</v>
      </c>
      <c r="M468" s="57">
        <v>219961.23272727252</v>
      </c>
      <c r="O468" s="56">
        <f t="shared" si="60"/>
        <v>9.6051709075824956E-2</v>
      </c>
      <c r="P468" s="56">
        <f t="shared" si="61"/>
        <v>7.5130724712460101E-2</v>
      </c>
      <c r="Q468" s="56">
        <f t="shared" si="62"/>
        <v>6.4186750652368799E-2</v>
      </c>
      <c r="R468" s="56">
        <f t="shared" si="63"/>
        <v>1</v>
      </c>
    </row>
    <row r="469" spans="7:18" x14ac:dyDescent="0.35">
      <c r="G469" s="57">
        <f t="shared" si="64"/>
        <v>467</v>
      </c>
      <c r="H469" s="57">
        <v>49</v>
      </c>
      <c r="I469" s="57">
        <v>26</v>
      </c>
      <c r="J469" s="57">
        <v>17745.739801428987</v>
      </c>
      <c r="K469" s="57">
        <v>13967.167498993584</v>
      </c>
      <c r="L469" s="57">
        <v>11876.141879262754</v>
      </c>
      <c r="M469" s="57">
        <v>185082.42254545449</v>
      </c>
      <c r="O469" s="56">
        <f t="shared" si="60"/>
        <v>9.5880200601279678E-2</v>
      </c>
      <c r="P469" s="56">
        <f t="shared" si="61"/>
        <v>7.5464581168227254E-2</v>
      </c>
      <c r="Q469" s="56">
        <f t="shared" si="62"/>
        <v>6.4166773461948212E-2</v>
      </c>
      <c r="R469" s="56">
        <f t="shared" si="63"/>
        <v>1</v>
      </c>
    </row>
    <row r="470" spans="7:18" x14ac:dyDescent="0.35">
      <c r="G470" s="57">
        <f t="shared" si="64"/>
        <v>468</v>
      </c>
      <c r="H470" s="57">
        <v>66</v>
      </c>
      <c r="I470" s="57">
        <v>21</v>
      </c>
      <c r="J470" s="57">
        <v>3157.2135149692817</v>
      </c>
      <c r="K470" s="57">
        <v>2462.6694906681946</v>
      </c>
      <c r="L470" s="57">
        <v>2113.143424668955</v>
      </c>
      <c r="M470" s="57">
        <v>32807.536727272702</v>
      </c>
      <c r="O470" s="56">
        <f t="shared" si="60"/>
        <v>9.6234397029409086E-2</v>
      </c>
      <c r="P470" s="56">
        <f t="shared" si="61"/>
        <v>7.5064138802624358E-2</v>
      </c>
      <c r="Q470" s="56">
        <f t="shared" si="62"/>
        <v>6.4410304322308723E-2</v>
      </c>
      <c r="R470" s="56">
        <f t="shared" si="63"/>
        <v>1</v>
      </c>
    </row>
    <row r="471" spans="7:18" x14ac:dyDescent="0.35">
      <c r="G471" s="57">
        <f t="shared" si="64"/>
        <v>469</v>
      </c>
      <c r="H471" s="57">
        <v>13</v>
      </c>
      <c r="I471" s="57">
        <v>33</v>
      </c>
      <c r="J471" s="57">
        <v>7295.5972061900984</v>
      </c>
      <c r="K471" s="57">
        <v>5654.1056171897353</v>
      </c>
      <c r="L471" s="57">
        <v>4849.4704074850315</v>
      </c>
      <c r="M471" s="57">
        <v>75513.474909090961</v>
      </c>
      <c r="O471" s="56">
        <f t="shared" si="60"/>
        <v>9.6613183474513795E-2</v>
      </c>
      <c r="P471" s="56">
        <f t="shared" si="61"/>
        <v>7.48754526790959E-2</v>
      </c>
      <c r="Q471" s="56">
        <f t="shared" si="62"/>
        <v>6.421993443320155E-2</v>
      </c>
      <c r="R471" s="56">
        <f t="shared" si="63"/>
        <v>1</v>
      </c>
    </row>
    <row r="472" spans="7:18" x14ac:dyDescent="0.35">
      <c r="G472" s="57">
        <f t="shared" si="64"/>
        <v>470</v>
      </c>
      <c r="H472" s="57">
        <v>71</v>
      </c>
      <c r="I472" s="57">
        <v>34</v>
      </c>
      <c r="J472" s="57">
        <v>17902.974183628266</v>
      </c>
      <c r="K472" s="57">
        <v>14069.940793238489</v>
      </c>
      <c r="L472" s="57">
        <v>11985.37755909815</v>
      </c>
      <c r="M472" s="57">
        <v>186715.75054545453</v>
      </c>
      <c r="O472" s="56">
        <f t="shared" si="60"/>
        <v>9.5883577744931184E-2</v>
      </c>
      <c r="P472" s="56">
        <f t="shared" si="61"/>
        <v>7.535486830723083E-2</v>
      </c>
      <c r="Q472" s="56">
        <f t="shared" si="62"/>
        <v>6.4190500930345451E-2</v>
      </c>
      <c r="R472" s="56">
        <f t="shared" si="63"/>
        <v>1</v>
      </c>
    </row>
    <row r="473" spans="7:18" x14ac:dyDescent="0.35">
      <c r="G473" s="57">
        <f t="shared" si="64"/>
        <v>471</v>
      </c>
      <c r="H473" s="57">
        <v>69</v>
      </c>
      <c r="I473" s="57">
        <v>38</v>
      </c>
      <c r="J473" s="57">
        <v>13273.588264536409</v>
      </c>
      <c r="K473" s="57">
        <v>10405.426606011304</v>
      </c>
      <c r="L473" s="57">
        <v>8880.8445892130458</v>
      </c>
      <c r="M473" s="57">
        <v>138334.8734545453</v>
      </c>
      <c r="O473" s="56">
        <f t="shared" si="60"/>
        <v>9.5952581825998515E-2</v>
      </c>
      <c r="P473" s="56">
        <f t="shared" si="61"/>
        <v>7.5219113923795697E-2</v>
      </c>
      <c r="Q473" s="56">
        <f t="shared" si="62"/>
        <v>6.4198161804305653E-2</v>
      </c>
      <c r="R473" s="56">
        <f t="shared" si="63"/>
        <v>1</v>
      </c>
    </row>
    <row r="474" spans="7:18" x14ac:dyDescent="0.35">
      <c r="G474" s="57">
        <f t="shared" si="64"/>
        <v>472</v>
      </c>
      <c r="H474" s="57">
        <v>44</v>
      </c>
      <c r="I474" s="57">
        <v>73</v>
      </c>
      <c r="J474" s="57">
        <v>20675.5147485376</v>
      </c>
      <c r="K474" s="57">
        <v>16154.438144774696</v>
      </c>
      <c r="L474" s="57">
        <v>13806.836801955462</v>
      </c>
      <c r="M474" s="57">
        <v>215008.69527272737</v>
      </c>
      <c r="O474" s="56">
        <f t="shared" si="60"/>
        <v>9.6161295813231101E-2</v>
      </c>
      <c r="P474" s="56">
        <f t="shared" si="61"/>
        <v>7.5133882954285316E-2</v>
      </c>
      <c r="Q474" s="56">
        <f t="shared" si="62"/>
        <v>6.4215248524912935E-2</v>
      </c>
      <c r="R474" s="56">
        <f t="shared" si="63"/>
        <v>1</v>
      </c>
    </row>
    <row r="475" spans="7:18" x14ac:dyDescent="0.35">
      <c r="G475" s="57">
        <f t="shared" si="64"/>
        <v>473</v>
      </c>
      <c r="H475" s="57">
        <v>45</v>
      </c>
      <c r="I475" s="57">
        <v>47</v>
      </c>
      <c r="J475" s="57">
        <v>17911.192725469071</v>
      </c>
      <c r="K475" s="57">
        <v>14045.787244781101</v>
      </c>
      <c r="L475" s="57">
        <v>11979.338300407959</v>
      </c>
      <c r="M475" s="57">
        <v>186607.30690909087</v>
      </c>
      <c r="O475" s="56">
        <f t="shared" si="60"/>
        <v>9.5983340749860521E-2</v>
      </c>
      <c r="P475" s="56">
        <f t="shared" si="61"/>
        <v>7.5269224326911063E-2</v>
      </c>
      <c r="Q475" s="56">
        <f t="shared" si="62"/>
        <v>6.419544067609266E-2</v>
      </c>
      <c r="R475" s="56">
        <f t="shared" si="63"/>
        <v>1</v>
      </c>
    </row>
    <row r="476" spans="7:18" x14ac:dyDescent="0.35">
      <c r="G476" s="57">
        <f t="shared" si="64"/>
        <v>474</v>
      </c>
      <c r="H476" s="57">
        <v>71</v>
      </c>
      <c r="I476" s="57">
        <v>69</v>
      </c>
      <c r="J476" s="57">
        <v>37213.295922834055</v>
      </c>
      <c r="K476" s="57">
        <v>29236.552969664212</v>
      </c>
      <c r="L476" s="57">
        <v>24906.864838741076</v>
      </c>
      <c r="M476" s="57">
        <v>388067.22109090927</v>
      </c>
      <c r="O476" s="56">
        <f t="shared" si="60"/>
        <v>9.5893942854081995E-2</v>
      </c>
      <c r="P476" s="56">
        <f t="shared" si="61"/>
        <v>7.5338888163438075E-2</v>
      </c>
      <c r="Q476" s="56">
        <f t="shared" si="62"/>
        <v>6.4181831098036365E-2</v>
      </c>
      <c r="R476" s="56">
        <f t="shared" si="63"/>
        <v>1</v>
      </c>
    </row>
    <row r="477" spans="7:18" x14ac:dyDescent="0.35">
      <c r="G477" s="57">
        <f t="shared" si="64"/>
        <v>475</v>
      </c>
      <c r="H477" s="57">
        <v>64</v>
      </c>
      <c r="I477" s="57">
        <v>43</v>
      </c>
      <c r="J477" s="57">
        <v>8517.7033595167341</v>
      </c>
      <c r="K477" s="57">
        <v>6601.3488402195035</v>
      </c>
      <c r="L477" s="57">
        <v>5687.31689742254</v>
      </c>
      <c r="M477" s="57">
        <v>88529.213818181874</v>
      </c>
      <c r="O477" s="56">
        <f t="shared" si="60"/>
        <v>9.6213475667027704E-2</v>
      </c>
      <c r="P477" s="56">
        <f t="shared" si="61"/>
        <v>7.4566897812705271E-2</v>
      </c>
      <c r="Q477" s="56">
        <f t="shared" si="62"/>
        <v>6.4242261420088376E-2</v>
      </c>
      <c r="R477" s="56">
        <f t="shared" si="63"/>
        <v>1</v>
      </c>
    </row>
    <row r="478" spans="7:18" x14ac:dyDescent="0.35">
      <c r="G478" s="57">
        <f t="shared" si="64"/>
        <v>476</v>
      </c>
      <c r="H478" s="57">
        <v>65</v>
      </c>
      <c r="I478" s="57">
        <v>90</v>
      </c>
      <c r="J478" s="57">
        <v>32225.004310220174</v>
      </c>
      <c r="K478" s="57">
        <v>25269.353953643913</v>
      </c>
      <c r="L478" s="57">
        <v>21548.78851968985</v>
      </c>
      <c r="M478" s="57">
        <v>335667.25599999999</v>
      </c>
      <c r="O478" s="56">
        <f t="shared" si="60"/>
        <v>9.6002823433633255E-2</v>
      </c>
      <c r="P478" s="56">
        <f t="shared" si="61"/>
        <v>7.5280962029981011E-2</v>
      </c>
      <c r="Q478" s="56">
        <f t="shared" si="62"/>
        <v>6.4196873941406579E-2</v>
      </c>
      <c r="R478" s="56">
        <f t="shared" si="63"/>
        <v>1</v>
      </c>
    </row>
    <row r="479" spans="7:18" x14ac:dyDescent="0.35">
      <c r="G479" s="57">
        <f t="shared" si="64"/>
        <v>477</v>
      </c>
      <c r="H479" s="57">
        <v>16</v>
      </c>
      <c r="I479" s="57">
        <v>60</v>
      </c>
      <c r="J479" s="57">
        <v>15109.307093531941</v>
      </c>
      <c r="K479" s="57">
        <v>11749.6012820538</v>
      </c>
      <c r="L479" s="57">
        <v>10052.214269083475</v>
      </c>
      <c r="M479" s="57">
        <v>156547.56509090899</v>
      </c>
      <c r="O479" s="56">
        <f t="shared" si="60"/>
        <v>9.6515759186403136E-2</v>
      </c>
      <c r="P479" s="56">
        <f t="shared" si="61"/>
        <v>7.5054513145769275E-2</v>
      </c>
      <c r="Q479" s="56">
        <f t="shared" si="62"/>
        <v>6.4211885143317549E-2</v>
      </c>
      <c r="R479" s="56">
        <f t="shared" si="63"/>
        <v>1</v>
      </c>
    </row>
    <row r="480" spans="7:18" x14ac:dyDescent="0.35">
      <c r="G480" s="57">
        <f t="shared" si="64"/>
        <v>478</v>
      </c>
      <c r="H480" s="57">
        <v>31</v>
      </c>
      <c r="I480" s="57">
        <v>83</v>
      </c>
      <c r="J480" s="57">
        <v>27595.810925707072</v>
      </c>
      <c r="K480" s="57">
        <v>21593.216323471061</v>
      </c>
      <c r="L480" s="57">
        <v>18426.104650980207</v>
      </c>
      <c r="M480" s="57">
        <v>286937.69090909074</v>
      </c>
      <c r="O480" s="56">
        <f t="shared" si="60"/>
        <v>9.6173531048767441E-2</v>
      </c>
      <c r="P480" s="56">
        <f t="shared" si="61"/>
        <v>7.5254025551883139E-2</v>
      </c>
      <c r="Q480" s="56">
        <f t="shared" si="62"/>
        <v>6.4216396920884378E-2</v>
      </c>
      <c r="R480" s="56">
        <f t="shared" si="63"/>
        <v>1</v>
      </c>
    </row>
    <row r="481" spans="7:18" x14ac:dyDescent="0.35">
      <c r="G481" s="57">
        <f t="shared" si="64"/>
        <v>479</v>
      </c>
      <c r="H481" s="57">
        <v>44</v>
      </c>
      <c r="I481" s="57">
        <v>58</v>
      </c>
      <c r="J481" s="57">
        <v>27606.208881694762</v>
      </c>
      <c r="K481" s="57">
        <v>21673.001399178625</v>
      </c>
      <c r="L481" s="57">
        <v>18455.027129380724</v>
      </c>
      <c r="M481" s="57">
        <v>287619.21745454532</v>
      </c>
      <c r="O481" s="56">
        <f t="shared" si="60"/>
        <v>9.5981795396052019E-2</v>
      </c>
      <c r="P481" s="56">
        <f t="shared" si="61"/>
        <v>7.5353106064979039E-2</v>
      </c>
      <c r="Q481" s="56">
        <f t="shared" si="62"/>
        <v>6.4164791534826127E-2</v>
      </c>
      <c r="R481" s="56">
        <f t="shared" si="63"/>
        <v>1</v>
      </c>
    </row>
    <row r="482" spans="7:18" x14ac:dyDescent="0.35">
      <c r="G482" s="57">
        <f t="shared" si="64"/>
        <v>480</v>
      </c>
      <c r="H482" s="57">
        <v>63</v>
      </c>
      <c r="I482" s="57">
        <v>29</v>
      </c>
      <c r="J482" s="57">
        <v>14988.456253619768</v>
      </c>
      <c r="K482" s="57">
        <v>11779.804030403422</v>
      </c>
      <c r="L482" s="57">
        <v>10033.782297176016</v>
      </c>
      <c r="M482" s="57">
        <v>156346.52727272714</v>
      </c>
      <c r="O482" s="56">
        <f t="shared" si="60"/>
        <v>9.5866895895130852E-2</v>
      </c>
      <c r="P482" s="56">
        <f t="shared" si="61"/>
        <v>7.534420006563379E-2</v>
      </c>
      <c r="Q482" s="56">
        <f t="shared" si="62"/>
        <v>6.4176560056708687E-2</v>
      </c>
      <c r="R482" s="56">
        <f t="shared" si="63"/>
        <v>1</v>
      </c>
    </row>
    <row r="483" spans="7:18" x14ac:dyDescent="0.35">
      <c r="G483" s="57">
        <f t="shared" si="64"/>
        <v>481</v>
      </c>
      <c r="H483" s="57">
        <v>15</v>
      </c>
      <c r="I483" s="57">
        <v>20</v>
      </c>
      <c r="J483" s="57">
        <v>8087.2906362017948</v>
      </c>
      <c r="K483" s="57">
        <v>6322.8462136800008</v>
      </c>
      <c r="L483" s="57">
        <v>5402.8494948697116</v>
      </c>
      <c r="M483" s="57">
        <v>84146.422545454523</v>
      </c>
      <c r="O483" s="56">
        <f t="shared" si="60"/>
        <v>9.6109738139291329E-2</v>
      </c>
      <c r="P483" s="56">
        <f t="shared" si="61"/>
        <v>7.5140998540544041E-2</v>
      </c>
      <c r="Q483" s="56">
        <f t="shared" si="62"/>
        <v>6.4207714736193106E-2</v>
      </c>
      <c r="R483" s="56">
        <f t="shared" si="63"/>
        <v>1</v>
      </c>
    </row>
    <row r="484" spans="7:18" x14ac:dyDescent="0.35">
      <c r="G484" s="57">
        <f t="shared" si="64"/>
        <v>482</v>
      </c>
      <c r="H484" s="57">
        <v>16</v>
      </c>
      <c r="I484" s="57">
        <v>95</v>
      </c>
      <c r="J484" s="57">
        <v>41081.364399082719</v>
      </c>
      <c r="K484" s="57">
        <v>32131.291674000568</v>
      </c>
      <c r="L484" s="57">
        <v>27394.562498097745</v>
      </c>
      <c r="M484" s="57">
        <v>426760.7447272726</v>
      </c>
      <c r="O484" s="56">
        <f t="shared" si="60"/>
        <v>9.6263222207413512E-2</v>
      </c>
      <c r="P484" s="56">
        <f t="shared" si="61"/>
        <v>7.5291113512641644E-2</v>
      </c>
      <c r="Q484" s="56">
        <f t="shared" si="62"/>
        <v>6.4191851843366288E-2</v>
      </c>
      <c r="R484" s="56">
        <f t="shared" si="63"/>
        <v>1</v>
      </c>
    </row>
    <row r="485" spans="7:18" x14ac:dyDescent="0.35">
      <c r="G485" s="57">
        <f t="shared" si="64"/>
        <v>483</v>
      </c>
      <c r="H485" s="57">
        <v>48</v>
      </c>
      <c r="I485" s="57">
        <v>33</v>
      </c>
      <c r="J485" s="57">
        <v>7992.6211775451729</v>
      </c>
      <c r="K485" s="57">
        <v>6241.1782737108906</v>
      </c>
      <c r="L485" s="57">
        <v>5335.8581065659191</v>
      </c>
      <c r="M485" s="57">
        <v>83135.394181818134</v>
      </c>
      <c r="O485" s="56">
        <f t="shared" si="60"/>
        <v>9.6139812124607385E-2</v>
      </c>
      <c r="P485" s="56">
        <f t="shared" si="61"/>
        <v>7.5072456624928688E-2</v>
      </c>
      <c r="Q485" s="56">
        <f t="shared" si="62"/>
        <v>6.4182748624446659E-2</v>
      </c>
      <c r="R485" s="56">
        <f t="shared" si="63"/>
        <v>1</v>
      </c>
    </row>
    <row r="486" spans="7:18" x14ac:dyDescent="0.35">
      <c r="G486" s="57">
        <f t="shared" si="64"/>
        <v>484</v>
      </c>
      <c r="H486" s="57">
        <v>36</v>
      </c>
      <c r="I486" s="57">
        <v>94</v>
      </c>
      <c r="J486" s="57">
        <v>45792.451919587911</v>
      </c>
      <c r="K486" s="57">
        <v>35915.593523124247</v>
      </c>
      <c r="L486" s="57">
        <v>30609.748808353215</v>
      </c>
      <c r="M486" s="57">
        <v>476967.64581818151</v>
      </c>
      <c r="O486" s="56">
        <f t="shared" si="60"/>
        <v>9.6007459459931249E-2</v>
      </c>
      <c r="P486" s="56">
        <f t="shared" si="61"/>
        <v>7.5299852805561479E-2</v>
      </c>
      <c r="Q486" s="56">
        <f t="shared" si="62"/>
        <v>6.4175734091661121E-2</v>
      </c>
      <c r="R486" s="56">
        <f t="shared" si="63"/>
        <v>1</v>
      </c>
    </row>
    <row r="487" spans="7:18" x14ac:dyDescent="0.35">
      <c r="G487" s="57">
        <f t="shared" si="64"/>
        <v>485</v>
      </c>
      <c r="H487" s="57">
        <v>56</v>
      </c>
      <c r="I487" s="57">
        <v>63</v>
      </c>
      <c r="J487" s="57">
        <v>25271.892815446317</v>
      </c>
      <c r="K487" s="57">
        <v>19851.742415068456</v>
      </c>
      <c r="L487" s="57">
        <v>16897.27832500542</v>
      </c>
      <c r="M487" s="57">
        <v>263251.93236363615</v>
      </c>
      <c r="O487" s="56">
        <f t="shared" si="60"/>
        <v>9.5998888169746277E-2</v>
      </c>
      <c r="P487" s="56">
        <f t="shared" si="61"/>
        <v>7.5409674059473852E-2</v>
      </c>
      <c r="Q487" s="56">
        <f t="shared" si="62"/>
        <v>6.4186720960759391E-2</v>
      </c>
      <c r="R487" s="56">
        <f t="shared" si="63"/>
        <v>1</v>
      </c>
    </row>
    <row r="488" spans="7:18" x14ac:dyDescent="0.35">
      <c r="G488" s="57">
        <f t="shared" si="64"/>
        <v>486</v>
      </c>
      <c r="H488" s="57">
        <v>49</v>
      </c>
      <c r="I488" s="57">
        <v>28</v>
      </c>
      <c r="J488" s="57">
        <v>12249.437227031185</v>
      </c>
      <c r="K488" s="57">
        <v>9606.9874986487921</v>
      </c>
      <c r="L488" s="57">
        <v>8189.6137290667475</v>
      </c>
      <c r="M488" s="57">
        <v>127603.12436363645</v>
      </c>
      <c r="O488" s="56">
        <f t="shared" si="60"/>
        <v>9.5996373820153524E-2</v>
      </c>
      <c r="P488" s="56">
        <f t="shared" si="61"/>
        <v>7.528802720591167E-2</v>
      </c>
      <c r="Q488" s="56">
        <f t="shared" si="62"/>
        <v>6.4180354281360943E-2</v>
      </c>
      <c r="R488" s="56">
        <f t="shared" si="63"/>
        <v>1</v>
      </c>
    </row>
    <row r="489" spans="7:18" x14ac:dyDescent="0.35">
      <c r="G489" s="57">
        <f t="shared" si="64"/>
        <v>487</v>
      </c>
      <c r="H489" s="57">
        <v>66</v>
      </c>
      <c r="I489" s="57">
        <v>72</v>
      </c>
      <c r="J489" s="57">
        <v>21604.879441615514</v>
      </c>
      <c r="K489" s="57">
        <v>16929.852717273876</v>
      </c>
      <c r="L489" s="57">
        <v>14445.03830339731</v>
      </c>
      <c r="M489" s="57">
        <v>225006.3643636365</v>
      </c>
      <c r="O489" s="56">
        <f t="shared" ref="O489:O500" si="65">J489/$M489</f>
        <v>9.6018970408763685E-2</v>
      </c>
      <c r="P489" s="56">
        <f t="shared" ref="P489:P500" si="66">K489/$M489</f>
        <v>7.52416615643514E-2</v>
      </c>
      <c r="Q489" s="56">
        <f t="shared" ref="Q489:Q500" si="67">L489/$M489</f>
        <v>6.4198354318780265E-2</v>
      </c>
      <c r="R489" s="56">
        <f t="shared" ref="R489:R500" si="68">M489/$M489</f>
        <v>1</v>
      </c>
    </row>
    <row r="490" spans="7:18" x14ac:dyDescent="0.35">
      <c r="G490" s="57">
        <f t="shared" ref="G490:G500" si="69">G489+1</f>
        <v>488</v>
      </c>
      <c r="H490" s="57">
        <v>17</v>
      </c>
      <c r="I490" s="57">
        <v>30</v>
      </c>
      <c r="J490" s="57">
        <v>15039.991412482748</v>
      </c>
      <c r="K490" s="57">
        <v>11777.206893171402</v>
      </c>
      <c r="L490" s="57">
        <v>10039.846397931691</v>
      </c>
      <c r="M490" s="57">
        <v>156472.48872727269</v>
      </c>
      <c r="O490" s="56">
        <f t="shared" si="65"/>
        <v>9.6119078406792943E-2</v>
      </c>
      <c r="P490" s="56">
        <f t="shared" si="66"/>
        <v>7.5266949410504713E-2</v>
      </c>
      <c r="Q490" s="56">
        <f t="shared" si="67"/>
        <v>6.4163652534669352E-2</v>
      </c>
      <c r="R490" s="56">
        <f t="shared" si="68"/>
        <v>1</v>
      </c>
    </row>
    <row r="491" spans="7:18" x14ac:dyDescent="0.35">
      <c r="G491" s="57">
        <f t="shared" si="69"/>
        <v>489</v>
      </c>
      <c r="H491" s="57">
        <v>72</v>
      </c>
      <c r="I491" s="57">
        <v>44</v>
      </c>
      <c r="J491" s="57">
        <v>11763.602762372153</v>
      </c>
      <c r="K491" s="57">
        <v>9197.2358005262267</v>
      </c>
      <c r="L491" s="57">
        <v>7865.8497415851589</v>
      </c>
      <c r="M491" s="57">
        <v>122486.25309090901</v>
      </c>
      <c r="O491" s="56">
        <f t="shared" si="65"/>
        <v>9.6040187902892538E-2</v>
      </c>
      <c r="P491" s="56">
        <f t="shared" si="66"/>
        <v>7.5087902261979228E-2</v>
      </c>
      <c r="Q491" s="56">
        <f t="shared" si="67"/>
        <v>6.421822484640087E-2</v>
      </c>
      <c r="R491" s="56">
        <f t="shared" si="68"/>
        <v>1</v>
      </c>
    </row>
    <row r="492" spans="7:18" x14ac:dyDescent="0.35">
      <c r="G492" s="57">
        <f t="shared" si="69"/>
        <v>490</v>
      </c>
      <c r="H492" s="57">
        <v>36</v>
      </c>
      <c r="I492" s="57">
        <v>91</v>
      </c>
      <c r="J492" s="57">
        <v>37083.917113961892</v>
      </c>
      <c r="K492" s="57">
        <v>29084.097627919487</v>
      </c>
      <c r="L492" s="57">
        <v>24777.70239681263</v>
      </c>
      <c r="M492" s="57">
        <v>386101.05454545462</v>
      </c>
      <c r="O492" s="56">
        <f t="shared" si="65"/>
        <v>9.6047179041299682E-2</v>
      </c>
      <c r="P492" s="56">
        <f t="shared" si="66"/>
        <v>7.5327682443549232E-2</v>
      </c>
      <c r="Q492" s="56">
        <f t="shared" si="67"/>
        <v>6.4174138104809597E-2</v>
      </c>
      <c r="R492" s="56">
        <f t="shared" si="68"/>
        <v>1</v>
      </c>
    </row>
    <row r="493" spans="7:18" x14ac:dyDescent="0.35">
      <c r="G493" s="57">
        <f t="shared" si="69"/>
        <v>491</v>
      </c>
      <c r="H493" s="57">
        <v>30</v>
      </c>
      <c r="I493" s="57">
        <v>46</v>
      </c>
      <c r="J493" s="57">
        <v>12292.099175772793</v>
      </c>
      <c r="K493" s="57">
        <v>9579.9481005800826</v>
      </c>
      <c r="L493" s="57">
        <v>8197.514261364613</v>
      </c>
      <c r="M493" s="57">
        <v>127640.66254545464</v>
      </c>
      <c r="O493" s="56">
        <f t="shared" si="65"/>
        <v>9.6302376771159451E-2</v>
      </c>
      <c r="P493" s="56">
        <f t="shared" si="66"/>
        <v>7.5054045548913748E-2</v>
      </c>
      <c r="Q493" s="56">
        <f t="shared" si="67"/>
        <v>6.4223375982911113E-2</v>
      </c>
      <c r="R493" s="56">
        <f t="shared" si="68"/>
        <v>1</v>
      </c>
    </row>
    <row r="494" spans="7:18" x14ac:dyDescent="0.35">
      <c r="G494" s="57">
        <f t="shared" si="69"/>
        <v>492</v>
      </c>
      <c r="H494" s="57">
        <v>13</v>
      </c>
      <c r="I494" s="57">
        <v>42</v>
      </c>
      <c r="J494" s="57">
        <v>18479.538353612872</v>
      </c>
      <c r="K494" s="57">
        <v>14472.379509459199</v>
      </c>
      <c r="L494" s="57">
        <v>12334.177997123348</v>
      </c>
      <c r="M494" s="57">
        <v>192079.5396363638</v>
      </c>
      <c r="O494" s="56">
        <f t="shared" si="65"/>
        <v>9.6207739713441057E-2</v>
      </c>
      <c r="P494" s="56">
        <f t="shared" si="66"/>
        <v>7.5345763202356933E-2</v>
      </c>
      <c r="Q494" s="56">
        <f t="shared" si="67"/>
        <v>6.4213908573884815E-2</v>
      </c>
      <c r="R494" s="56">
        <f t="shared" si="68"/>
        <v>1</v>
      </c>
    </row>
    <row r="495" spans="7:18" x14ac:dyDescent="0.35">
      <c r="G495" s="57">
        <f t="shared" si="69"/>
        <v>493</v>
      </c>
      <c r="H495" s="57">
        <v>32</v>
      </c>
      <c r="I495" s="57">
        <v>45</v>
      </c>
      <c r="J495" s="57">
        <v>10306.438445567705</v>
      </c>
      <c r="K495" s="57">
        <v>8058.2655474553458</v>
      </c>
      <c r="L495" s="57">
        <v>6877.2096367739032</v>
      </c>
      <c r="M495" s="57">
        <v>107007.1752727272</v>
      </c>
      <c r="O495" s="56">
        <f t="shared" si="65"/>
        <v>9.6315395853594651E-2</v>
      </c>
      <c r="P495" s="56">
        <f t="shared" si="66"/>
        <v>7.5305843060686301E-2</v>
      </c>
      <c r="Q495" s="56">
        <f t="shared" si="67"/>
        <v>6.4268677490514889E-2</v>
      </c>
      <c r="R495" s="56">
        <f t="shared" si="68"/>
        <v>1</v>
      </c>
    </row>
    <row r="496" spans="7:18" x14ac:dyDescent="0.35">
      <c r="G496" s="57">
        <f t="shared" si="69"/>
        <v>494</v>
      </c>
      <c r="H496" s="57">
        <v>15</v>
      </c>
      <c r="I496" s="57">
        <v>54</v>
      </c>
      <c r="J496" s="57">
        <v>21138.313783846366</v>
      </c>
      <c r="K496" s="57">
        <v>16539.628164612455</v>
      </c>
      <c r="L496" s="57">
        <v>14095.658687503399</v>
      </c>
      <c r="M496" s="57">
        <v>219580.01163636343</v>
      </c>
      <c r="O496" s="56">
        <f t="shared" si="65"/>
        <v>9.6267021876529343E-2</v>
      </c>
      <c r="P496" s="56">
        <f t="shared" si="66"/>
        <v>7.5323924255924476E-2</v>
      </c>
      <c r="Q496" s="56">
        <f t="shared" si="67"/>
        <v>6.419372411204069E-2</v>
      </c>
      <c r="R496" s="56">
        <f t="shared" si="68"/>
        <v>1</v>
      </c>
    </row>
    <row r="497" spans="7:18" x14ac:dyDescent="0.35">
      <c r="G497" s="57">
        <f t="shared" si="69"/>
        <v>495</v>
      </c>
      <c r="H497" s="57">
        <v>70</v>
      </c>
      <c r="I497" s="57">
        <v>53</v>
      </c>
      <c r="J497" s="57">
        <v>19076.846030623143</v>
      </c>
      <c r="K497" s="57">
        <v>14971.384439780619</v>
      </c>
      <c r="L497" s="57">
        <v>12761.212931946571</v>
      </c>
      <c r="M497" s="57">
        <v>198773.84872727288</v>
      </c>
      <c r="O497" s="56">
        <f t="shared" si="65"/>
        <v>9.5972614872479919E-2</v>
      </c>
      <c r="P497" s="56">
        <f t="shared" si="66"/>
        <v>7.5318682692118444E-2</v>
      </c>
      <c r="Q497" s="56">
        <f t="shared" si="67"/>
        <v>6.4199657116140854E-2</v>
      </c>
      <c r="R497" s="56">
        <f t="shared" si="68"/>
        <v>1</v>
      </c>
    </row>
    <row r="498" spans="7:18" x14ac:dyDescent="0.35">
      <c r="G498" s="57">
        <f t="shared" si="69"/>
        <v>496</v>
      </c>
      <c r="H498" s="57">
        <v>10</v>
      </c>
      <c r="I498" s="57">
        <v>100</v>
      </c>
      <c r="J498" s="57">
        <v>30798.835668494627</v>
      </c>
      <c r="K498" s="57">
        <v>23995.934392994026</v>
      </c>
      <c r="L498" s="57">
        <v>20472.013943924831</v>
      </c>
      <c r="M498" s="57">
        <v>318678.30909090902</v>
      </c>
      <c r="O498" s="56">
        <f t="shared" si="65"/>
        <v>9.6645534979629494E-2</v>
      </c>
      <c r="P498" s="56">
        <f t="shared" si="66"/>
        <v>7.52982983418201E-2</v>
      </c>
      <c r="Q498" s="56">
        <f t="shared" si="67"/>
        <v>6.4240374571853276E-2</v>
      </c>
      <c r="R498" s="56">
        <f t="shared" si="68"/>
        <v>1</v>
      </c>
    </row>
    <row r="499" spans="7:18" x14ac:dyDescent="0.35">
      <c r="G499" s="57">
        <f t="shared" si="69"/>
        <v>497</v>
      </c>
      <c r="H499" s="57">
        <v>46</v>
      </c>
      <c r="I499" s="57">
        <v>55</v>
      </c>
      <c r="J499" s="57">
        <v>15591.843018656537</v>
      </c>
      <c r="K499" s="57">
        <v>12178.69582782472</v>
      </c>
      <c r="L499" s="57">
        <v>10407.817922268659</v>
      </c>
      <c r="M499" s="57">
        <v>162097.37672727276</v>
      </c>
      <c r="O499" s="56">
        <f t="shared" si="65"/>
        <v>9.6188126751055689E-2</v>
      </c>
      <c r="P499" s="56">
        <f t="shared" si="66"/>
        <v>7.5131973593349735E-2</v>
      </c>
      <c r="Q499" s="56">
        <f t="shared" si="67"/>
        <v>6.42071952822513E-2</v>
      </c>
      <c r="R499" s="56">
        <f t="shared" si="68"/>
        <v>1</v>
      </c>
    </row>
    <row r="500" spans="7:18" x14ac:dyDescent="0.35">
      <c r="G500" s="57">
        <f t="shared" si="69"/>
        <v>498</v>
      </c>
      <c r="H500" s="57">
        <v>15</v>
      </c>
      <c r="I500" s="57">
        <v>54</v>
      </c>
      <c r="J500" s="57">
        <v>14826.597649388612</v>
      </c>
      <c r="K500" s="57">
        <v>11560.112802227126</v>
      </c>
      <c r="L500" s="57">
        <v>9859.9651612134312</v>
      </c>
      <c r="M500" s="57">
        <v>153557.02327272735</v>
      </c>
      <c r="O500" s="56">
        <f t="shared" si="65"/>
        <v>9.6554344004543519E-2</v>
      </c>
      <c r="P500" s="56">
        <f t="shared" si="66"/>
        <v>7.5282214748950999E-2</v>
      </c>
      <c r="Q500" s="56">
        <f t="shared" si="67"/>
        <v>6.4210447370430496E-2</v>
      </c>
      <c r="R500" s="56">
        <f t="shared" si="68"/>
        <v>1</v>
      </c>
    </row>
    <row r="501" spans="7:18" x14ac:dyDescent="0.35">
      <c r="G501" s="57">
        <v>499</v>
      </c>
      <c r="H501" s="57">
        <v>22</v>
      </c>
      <c r="I501" s="57">
        <v>18</v>
      </c>
      <c r="J501" s="57">
        <v>2570.3098809553803</v>
      </c>
      <c r="K501" s="57">
        <v>1973.25661871134</v>
      </c>
      <c r="L501" s="57">
        <v>1708.8674992286412</v>
      </c>
      <c r="M501" s="57">
        <v>26598.721454545452</v>
      </c>
      <c r="O501" s="56">
        <f t="shared" ref="O501:O564" si="70">J501/$M501</f>
        <v>9.6632835730385849E-2</v>
      </c>
      <c r="P501" s="56">
        <f t="shared" ref="P501:P564" si="71">K501/$M501</f>
        <v>7.4186145453774457E-2</v>
      </c>
      <c r="Q501" s="56">
        <f t="shared" ref="Q501:Q564" si="72">L501/$M501</f>
        <v>6.4246227103393838E-2</v>
      </c>
      <c r="R501" s="56">
        <f t="shared" ref="R501:R564" si="73">M501/$M501</f>
        <v>1</v>
      </c>
    </row>
    <row r="502" spans="7:18" x14ac:dyDescent="0.35">
      <c r="G502" s="57">
        <v>500</v>
      </c>
      <c r="H502" s="57">
        <v>28</v>
      </c>
      <c r="I502" s="57">
        <v>55</v>
      </c>
      <c r="J502" s="57">
        <v>22498.385167782555</v>
      </c>
      <c r="K502" s="57">
        <v>17605.698639187649</v>
      </c>
      <c r="L502" s="57">
        <v>15022.734362078394</v>
      </c>
      <c r="M502" s="57">
        <v>234070.58399999989</v>
      </c>
      <c r="O502" s="56">
        <f t="shared" si="70"/>
        <v>9.6117952043826949E-2</v>
      </c>
      <c r="P502" s="56">
        <f t="shared" si="71"/>
        <v>7.5215340340192671E-2</v>
      </c>
      <c r="Q502" s="56">
        <f t="shared" si="72"/>
        <v>6.4180360066425093E-2</v>
      </c>
      <c r="R502" s="56">
        <f t="shared" si="73"/>
        <v>1</v>
      </c>
    </row>
    <row r="503" spans="7:18" x14ac:dyDescent="0.35">
      <c r="G503" s="57">
        <v>501</v>
      </c>
      <c r="H503" s="10">
        <v>46</v>
      </c>
      <c r="I503" s="10">
        <v>38</v>
      </c>
      <c r="J503" s="10">
        <v>22779.163324477329</v>
      </c>
      <c r="K503" s="10">
        <v>17909.157177693014</v>
      </c>
      <c r="L503" s="10">
        <v>15242.328351278427</v>
      </c>
      <c r="M503" s="10">
        <v>237552.45890909099</v>
      </c>
      <c r="O503" s="56">
        <f t="shared" si="70"/>
        <v>9.5891086242953574E-2</v>
      </c>
      <c r="P503" s="56">
        <f t="shared" si="71"/>
        <v>7.5390325404068634E-2</v>
      </c>
      <c r="Q503" s="56">
        <f t="shared" si="72"/>
        <v>6.4164052105693078E-2</v>
      </c>
      <c r="R503" s="56">
        <f t="shared" si="73"/>
        <v>1</v>
      </c>
    </row>
    <row r="504" spans="7:18" x14ac:dyDescent="0.35">
      <c r="G504" s="57">
        <v>502</v>
      </c>
      <c r="H504" s="10">
        <v>10</v>
      </c>
      <c r="I504" s="10">
        <v>99</v>
      </c>
      <c r="J504" s="10">
        <v>40806.294354176665</v>
      </c>
      <c r="K504" s="10">
        <v>31842.664519549606</v>
      </c>
      <c r="L504" s="10">
        <v>27174.81424959642</v>
      </c>
      <c r="M504" s="10">
        <v>423400.66036363615</v>
      </c>
      <c r="O504" s="56">
        <f t="shared" si="70"/>
        <v>9.6377493410450335E-2</v>
      </c>
      <c r="P504" s="56">
        <f t="shared" si="71"/>
        <v>7.5206931638230431E-2</v>
      </c>
      <c r="Q504" s="56">
        <f t="shared" si="72"/>
        <v>6.4182267042893662E-2</v>
      </c>
      <c r="R504" s="56">
        <f t="shared" si="73"/>
        <v>1</v>
      </c>
    </row>
    <row r="505" spans="7:18" x14ac:dyDescent="0.35">
      <c r="G505" s="57">
        <v>503</v>
      </c>
      <c r="H505" s="10">
        <v>52</v>
      </c>
      <c r="I505" s="10">
        <v>87</v>
      </c>
      <c r="J505" s="10">
        <v>15682.856313063874</v>
      </c>
      <c r="K505" s="10">
        <v>12211.550713387138</v>
      </c>
      <c r="L505" s="10">
        <v>10460.461162393978</v>
      </c>
      <c r="M505" s="10">
        <v>162789.74763636364</v>
      </c>
      <c r="O505" s="56">
        <f t="shared" si="70"/>
        <v>9.6338108147301219E-2</v>
      </c>
      <c r="P505" s="56">
        <f t="shared" si="71"/>
        <v>7.5014249304354519E-2</v>
      </c>
      <c r="Q505" s="56">
        <f t="shared" si="72"/>
        <v>6.4257493572386012E-2</v>
      </c>
      <c r="R505" s="56">
        <f t="shared" si="73"/>
        <v>1</v>
      </c>
    </row>
    <row r="506" spans="7:18" x14ac:dyDescent="0.35">
      <c r="G506" s="57">
        <v>504</v>
      </c>
      <c r="H506" s="10">
        <v>49</v>
      </c>
      <c r="I506" s="10">
        <v>44</v>
      </c>
      <c r="J506" s="10">
        <v>13176.986914232439</v>
      </c>
      <c r="K506" s="10">
        <v>10310.879159088605</v>
      </c>
      <c r="L506" s="10">
        <v>8804.4910011797638</v>
      </c>
      <c r="M506" s="10">
        <v>137177.86327272718</v>
      </c>
      <c r="O506" s="56">
        <f t="shared" si="70"/>
        <v>9.6057677236413133E-2</v>
      </c>
      <c r="P506" s="56">
        <f t="shared" si="71"/>
        <v>7.516430795097935E-2</v>
      </c>
      <c r="Q506" s="56">
        <f t="shared" si="72"/>
        <v>6.4183030637204971E-2</v>
      </c>
      <c r="R506" s="56">
        <f t="shared" si="73"/>
        <v>1</v>
      </c>
    </row>
    <row r="507" spans="7:18" x14ac:dyDescent="0.35">
      <c r="G507" s="57">
        <v>505</v>
      </c>
      <c r="H507" s="10">
        <v>51</v>
      </c>
      <c r="I507" s="10">
        <v>25</v>
      </c>
      <c r="J507" s="10">
        <v>7900.3303612443706</v>
      </c>
      <c r="K507" s="10">
        <v>6197.8168064402553</v>
      </c>
      <c r="L507" s="10">
        <v>5284.6403373381727</v>
      </c>
      <c r="M507" s="10">
        <v>82295.373090909037</v>
      </c>
      <c r="O507" s="56">
        <f t="shared" si="70"/>
        <v>9.5999690681481342E-2</v>
      </c>
      <c r="P507" s="56">
        <f t="shared" si="71"/>
        <v>7.5311850152179602E-2</v>
      </c>
      <c r="Q507" s="56">
        <f t="shared" si="72"/>
        <v>6.4215521952861204E-2</v>
      </c>
      <c r="R507" s="56">
        <f t="shared" si="73"/>
        <v>1</v>
      </c>
    </row>
    <row r="508" spans="7:18" x14ac:dyDescent="0.35">
      <c r="G508" s="57">
        <v>506</v>
      </c>
      <c r="H508" s="10">
        <v>66</v>
      </c>
      <c r="I508" s="10">
        <v>91</v>
      </c>
      <c r="J508" s="10">
        <v>32407.216816773787</v>
      </c>
      <c r="K508" s="10">
        <v>25414.327845429365</v>
      </c>
      <c r="L508" s="10">
        <v>21670.320618260692</v>
      </c>
      <c r="M508" s="10">
        <v>337555.84363636345</v>
      </c>
      <c r="O508" s="56">
        <f t="shared" si="70"/>
        <v>9.6005497839003182E-2</v>
      </c>
      <c r="P508" s="56">
        <f t="shared" si="71"/>
        <v>7.528925457681393E-2</v>
      </c>
      <c r="Q508" s="56">
        <f t="shared" si="72"/>
        <v>6.419773506159572E-2</v>
      </c>
      <c r="R508" s="56">
        <f t="shared" si="73"/>
        <v>1</v>
      </c>
    </row>
    <row r="509" spans="7:18" x14ac:dyDescent="0.35">
      <c r="G509" s="57">
        <v>507</v>
      </c>
      <c r="H509" s="10">
        <v>21</v>
      </c>
      <c r="I509" s="10">
        <v>98</v>
      </c>
      <c r="J509" s="10">
        <v>43074.663348620117</v>
      </c>
      <c r="K509" s="10">
        <v>33704.105663484574</v>
      </c>
      <c r="L509" s="10">
        <v>28755.498090941332</v>
      </c>
      <c r="M509" s="10">
        <v>447916.42981818179</v>
      </c>
      <c r="O509" s="56">
        <f t="shared" si="70"/>
        <v>9.6166741117545029E-2</v>
      </c>
      <c r="P509" s="56">
        <f t="shared" si="71"/>
        <v>7.5246415223406166E-2</v>
      </c>
      <c r="Q509" s="56">
        <f t="shared" si="72"/>
        <v>6.4198355265989604E-2</v>
      </c>
      <c r="R509" s="56">
        <f t="shared" si="73"/>
        <v>1</v>
      </c>
    </row>
    <row r="510" spans="7:18" x14ac:dyDescent="0.35">
      <c r="G510" s="57">
        <v>508</v>
      </c>
      <c r="H510" s="10">
        <v>38</v>
      </c>
      <c r="I510" s="10">
        <v>13</v>
      </c>
      <c r="J510" s="10">
        <v>7238.7192402555384</v>
      </c>
      <c r="K510" s="10">
        <v>5706.7127093441459</v>
      </c>
      <c r="L510" s="10">
        <v>4848.9574751242744</v>
      </c>
      <c r="M510" s="10">
        <v>75497.625454545472</v>
      </c>
      <c r="O510" s="56">
        <f t="shared" si="70"/>
        <v>9.5880091548226548E-2</v>
      </c>
      <c r="P510" s="56">
        <f t="shared" si="71"/>
        <v>7.5587976111645541E-2</v>
      </c>
      <c r="Q510" s="56">
        <f t="shared" si="72"/>
        <v>6.4226622306732886E-2</v>
      </c>
      <c r="R510" s="56">
        <f t="shared" si="73"/>
        <v>1</v>
      </c>
    </row>
    <row r="511" spans="7:18" x14ac:dyDescent="0.35">
      <c r="G511" s="57">
        <v>509</v>
      </c>
      <c r="H511" s="10">
        <v>65</v>
      </c>
      <c r="I511" s="10">
        <v>41</v>
      </c>
      <c r="J511" s="10">
        <v>12041.073640649185</v>
      </c>
      <c r="K511" s="10">
        <v>9370.9702841631552</v>
      </c>
      <c r="L511" s="10">
        <v>8048.9214283268138</v>
      </c>
      <c r="M511" s="10">
        <v>125345.82836363638</v>
      </c>
      <c r="O511" s="56">
        <f t="shared" si="70"/>
        <v>9.6062819144784373E-2</v>
      </c>
      <c r="P511" s="56">
        <f t="shared" si="71"/>
        <v>7.4760926681798789E-2</v>
      </c>
      <c r="Q511" s="56">
        <f t="shared" si="72"/>
        <v>6.4213716031907911E-2</v>
      </c>
      <c r="R511" s="56">
        <f t="shared" si="73"/>
        <v>1</v>
      </c>
    </row>
    <row r="512" spans="7:18" x14ac:dyDescent="0.35">
      <c r="G512" s="57">
        <v>510</v>
      </c>
      <c r="H512" s="10">
        <v>61</v>
      </c>
      <c r="I512" s="10">
        <v>34</v>
      </c>
      <c r="J512" s="10">
        <v>13844.489228170329</v>
      </c>
      <c r="K512" s="10">
        <v>10845.678439402182</v>
      </c>
      <c r="L512" s="10">
        <v>9255.7683811029237</v>
      </c>
      <c r="M512" s="10">
        <v>144250.89090909096</v>
      </c>
      <c r="O512" s="56">
        <f t="shared" si="70"/>
        <v>9.5975069137668831E-2</v>
      </c>
      <c r="P512" s="56">
        <f t="shared" si="71"/>
        <v>7.5186214594939918E-2</v>
      </c>
      <c r="Q512" s="56">
        <f t="shared" si="72"/>
        <v>6.4164375850794889E-2</v>
      </c>
      <c r="R512" s="56">
        <f t="shared" si="73"/>
        <v>1</v>
      </c>
    </row>
    <row r="513" spans="7:18" x14ac:dyDescent="0.35">
      <c r="G513" s="57">
        <v>511</v>
      </c>
      <c r="H513" s="10">
        <v>56</v>
      </c>
      <c r="I513" s="10">
        <v>78</v>
      </c>
      <c r="J513" s="10">
        <v>15659.530533973029</v>
      </c>
      <c r="K513" s="10">
        <v>12202.301377964537</v>
      </c>
      <c r="L513" s="10">
        <v>10462.223067739687</v>
      </c>
      <c r="M513" s="10">
        <v>162648.7709090909</v>
      </c>
      <c r="O513" s="56">
        <f t="shared" si="70"/>
        <v>9.6278197778239552E-2</v>
      </c>
      <c r="P513" s="56">
        <f t="shared" si="71"/>
        <v>7.502240139757807E-2</v>
      </c>
      <c r="Q513" s="56">
        <f t="shared" si="72"/>
        <v>6.4324021689578736E-2</v>
      </c>
      <c r="R513" s="56">
        <f t="shared" si="73"/>
        <v>1</v>
      </c>
    </row>
    <row r="514" spans="7:18" x14ac:dyDescent="0.35">
      <c r="G514" s="57">
        <v>512</v>
      </c>
      <c r="H514" s="10">
        <v>19</v>
      </c>
      <c r="I514" s="10">
        <v>25</v>
      </c>
      <c r="J514" s="10">
        <v>3044.0486146786525</v>
      </c>
      <c r="K514" s="10">
        <v>2338.4011875739648</v>
      </c>
      <c r="L514" s="10">
        <v>2019.6207956359526</v>
      </c>
      <c r="M514" s="10">
        <v>31417.789818181802</v>
      </c>
      <c r="O514" s="56">
        <f t="shared" si="70"/>
        <v>9.6889330290096665E-2</v>
      </c>
      <c r="P514" s="56">
        <f t="shared" si="71"/>
        <v>7.4429207181872084E-2</v>
      </c>
      <c r="Q514" s="56">
        <f t="shared" si="72"/>
        <v>6.428271394403362E-2</v>
      </c>
      <c r="R514" s="56">
        <f t="shared" si="73"/>
        <v>1</v>
      </c>
    </row>
    <row r="515" spans="7:18" x14ac:dyDescent="0.35">
      <c r="G515" s="57">
        <v>513</v>
      </c>
      <c r="H515" s="10">
        <v>22</v>
      </c>
      <c r="I515" s="10">
        <v>53</v>
      </c>
      <c r="J515" s="10">
        <v>16515.012302307874</v>
      </c>
      <c r="K515" s="10">
        <v>12922.561333426063</v>
      </c>
      <c r="L515" s="10">
        <v>11023.891879781491</v>
      </c>
      <c r="M515" s="10">
        <v>171593.70254545464</v>
      </c>
      <c r="O515" s="56">
        <f t="shared" si="70"/>
        <v>9.6244862470597367E-2</v>
      </c>
      <c r="P515" s="56">
        <f t="shared" si="71"/>
        <v>7.5309065203036318E-2</v>
      </c>
      <c r="Q515" s="56">
        <f t="shared" si="72"/>
        <v>6.4244151832211299E-2</v>
      </c>
      <c r="R515" s="56">
        <f t="shared" si="73"/>
        <v>1</v>
      </c>
    </row>
    <row r="516" spans="7:18" x14ac:dyDescent="0.35">
      <c r="G516" s="57">
        <v>514</v>
      </c>
      <c r="H516" s="10">
        <v>18</v>
      </c>
      <c r="I516" s="10">
        <v>15</v>
      </c>
      <c r="J516" s="10">
        <v>2660.6507401060921</v>
      </c>
      <c r="K516" s="10">
        <v>2072.8101935009731</v>
      </c>
      <c r="L516" s="10">
        <v>1774.4717462972501</v>
      </c>
      <c r="M516" s="10">
        <v>27553.859636363632</v>
      </c>
      <c r="O516" s="56">
        <f t="shared" si="70"/>
        <v>9.6561816573775161E-2</v>
      </c>
      <c r="P516" s="56">
        <f t="shared" si="71"/>
        <v>7.5227580486235221E-2</v>
      </c>
      <c r="Q516" s="56">
        <f t="shared" si="72"/>
        <v>6.4400115617756437E-2</v>
      </c>
      <c r="R516" s="56">
        <f t="shared" si="73"/>
        <v>1</v>
      </c>
    </row>
    <row r="517" spans="7:18" x14ac:dyDescent="0.35">
      <c r="G517" s="57">
        <v>515</v>
      </c>
      <c r="H517" s="10">
        <v>20</v>
      </c>
      <c r="I517" s="10">
        <v>43</v>
      </c>
      <c r="J517" s="10">
        <v>20882.689433243755</v>
      </c>
      <c r="K517" s="10">
        <v>16358.867155290329</v>
      </c>
      <c r="L517" s="10">
        <v>13942.664761119631</v>
      </c>
      <c r="M517" s="10">
        <v>217294.35345454526</v>
      </c>
      <c r="O517" s="56">
        <f t="shared" si="70"/>
        <v>9.6103230945723137E-2</v>
      </c>
      <c r="P517" s="56">
        <f t="shared" si="71"/>
        <v>7.5284363791405934E-2</v>
      </c>
      <c r="Q517" s="56">
        <f t="shared" si="72"/>
        <v>6.4164873773566458E-2</v>
      </c>
      <c r="R517" s="56">
        <f t="shared" si="73"/>
        <v>1</v>
      </c>
    </row>
    <row r="518" spans="7:18" x14ac:dyDescent="0.35">
      <c r="G518" s="57">
        <v>516</v>
      </c>
      <c r="H518" s="10">
        <v>18</v>
      </c>
      <c r="I518" s="10">
        <v>33</v>
      </c>
      <c r="J518" s="10">
        <v>16078.219861790174</v>
      </c>
      <c r="K518" s="10">
        <v>12605.424008156328</v>
      </c>
      <c r="L518" s="10">
        <v>10728.501712131501</v>
      </c>
      <c r="M518" s="10">
        <v>167232.60000000006</v>
      </c>
      <c r="O518" s="56">
        <f t="shared" si="70"/>
        <v>9.614285648725289E-2</v>
      </c>
      <c r="P518" s="56">
        <f t="shared" si="71"/>
        <v>7.5376595281998388E-2</v>
      </c>
      <c r="Q518" s="56">
        <f t="shared" si="72"/>
        <v>6.4153171762751385E-2</v>
      </c>
      <c r="R518" s="56">
        <f t="shared" si="73"/>
        <v>1</v>
      </c>
    </row>
    <row r="519" spans="7:18" x14ac:dyDescent="0.35">
      <c r="G519" s="57">
        <v>517</v>
      </c>
      <c r="H519" s="10">
        <v>19</v>
      </c>
      <c r="I519" s="10">
        <v>36</v>
      </c>
      <c r="J519" s="10">
        <v>11344.585527786623</v>
      </c>
      <c r="K519" s="10">
        <v>8847.7514308136851</v>
      </c>
      <c r="L519" s="10">
        <v>7561.8085727643975</v>
      </c>
      <c r="M519" s="10">
        <v>117788.97527272714</v>
      </c>
      <c r="O519" s="56">
        <f t="shared" si="70"/>
        <v>9.6312795841202531E-2</v>
      </c>
      <c r="P519" s="56">
        <f t="shared" si="71"/>
        <v>7.5115276368842757E-2</v>
      </c>
      <c r="Q519" s="56">
        <f t="shared" si="72"/>
        <v>6.419793155731153E-2</v>
      </c>
      <c r="R519" s="56">
        <f t="shared" si="73"/>
        <v>1</v>
      </c>
    </row>
    <row r="520" spans="7:18" x14ac:dyDescent="0.35">
      <c r="G520" s="57">
        <v>518</v>
      </c>
      <c r="H520" s="10">
        <v>27</v>
      </c>
      <c r="I520" s="10">
        <v>67</v>
      </c>
      <c r="J520" s="10">
        <v>20893.676362295544</v>
      </c>
      <c r="K520" s="10">
        <v>16289.721465219973</v>
      </c>
      <c r="L520" s="10">
        <v>13936.964540331805</v>
      </c>
      <c r="M520" s="10">
        <v>217079.13454545438</v>
      </c>
      <c r="O520" s="56">
        <f t="shared" si="70"/>
        <v>9.6249123187473362E-2</v>
      </c>
      <c r="P520" s="56">
        <f t="shared" si="71"/>
        <v>7.504047544380206E-2</v>
      </c>
      <c r="Q520" s="56">
        <f t="shared" si="72"/>
        <v>6.4202230073906671E-2</v>
      </c>
      <c r="R520" s="56">
        <f t="shared" si="73"/>
        <v>1</v>
      </c>
    </row>
    <row r="521" spans="7:18" x14ac:dyDescent="0.35">
      <c r="G521" s="57">
        <v>519</v>
      </c>
      <c r="H521" s="10">
        <v>53</v>
      </c>
      <c r="I521" s="10">
        <v>97</v>
      </c>
      <c r="J521" s="10">
        <v>61787.264498103999</v>
      </c>
      <c r="K521" s="10">
        <v>48570.79334806175</v>
      </c>
      <c r="L521" s="10">
        <v>41338.399572877577</v>
      </c>
      <c r="M521" s="10">
        <v>644305.35272727266</v>
      </c>
      <c r="O521" s="56">
        <f t="shared" si="70"/>
        <v>9.5897487482550628E-2</v>
      </c>
      <c r="P521" s="56">
        <f t="shared" si="71"/>
        <v>7.5384742874581134E-2</v>
      </c>
      <c r="Q521" s="56">
        <f t="shared" si="72"/>
        <v>6.4159640142514324E-2</v>
      </c>
      <c r="R521" s="56">
        <f t="shared" si="73"/>
        <v>1</v>
      </c>
    </row>
    <row r="522" spans="7:18" x14ac:dyDescent="0.35">
      <c r="G522" s="57">
        <v>520</v>
      </c>
      <c r="H522" s="10">
        <v>56</v>
      </c>
      <c r="I522" s="10">
        <v>83</v>
      </c>
      <c r="J522" s="10">
        <v>22271.628592213121</v>
      </c>
      <c r="K522" s="10">
        <v>17392.840206616045</v>
      </c>
      <c r="L522" s="10">
        <v>14879.554529185283</v>
      </c>
      <c r="M522" s="10">
        <v>231673.14545454548</v>
      </c>
      <c r="O522" s="56">
        <f t="shared" si="70"/>
        <v>9.613383781929459E-2</v>
      </c>
      <c r="P522" s="56">
        <f t="shared" si="71"/>
        <v>7.5074908541907542E-2</v>
      </c>
      <c r="Q522" s="56">
        <f t="shared" si="72"/>
        <v>6.4226496774114322E-2</v>
      </c>
      <c r="R522" s="56">
        <f t="shared" si="73"/>
        <v>1</v>
      </c>
    </row>
    <row r="523" spans="7:18" x14ac:dyDescent="0.35">
      <c r="G523" s="57">
        <v>521</v>
      </c>
      <c r="H523" s="10">
        <v>15</v>
      </c>
      <c r="I523" s="10">
        <v>11</v>
      </c>
      <c r="J523" s="10">
        <v>4243.2142157950711</v>
      </c>
      <c r="K523" s="10">
        <v>3316.244037558949</v>
      </c>
      <c r="L523" s="10">
        <v>2832.348028144921</v>
      </c>
      <c r="M523" s="10">
        <v>44128.218181818163</v>
      </c>
      <c r="O523" s="56">
        <f t="shared" si="70"/>
        <v>9.6156481966076138E-2</v>
      </c>
      <c r="P523" s="56">
        <f t="shared" si="71"/>
        <v>7.515019128792555E-2</v>
      </c>
      <c r="Q523" s="56">
        <f t="shared" si="72"/>
        <v>6.4184509251540844E-2</v>
      </c>
      <c r="R523" s="56">
        <f t="shared" si="73"/>
        <v>1</v>
      </c>
    </row>
    <row r="524" spans="7:18" x14ac:dyDescent="0.35">
      <c r="G524" s="57">
        <v>522</v>
      </c>
      <c r="H524" s="10">
        <v>12</v>
      </c>
      <c r="I524" s="10">
        <v>97</v>
      </c>
      <c r="J524" s="10">
        <v>47103.534585948779</v>
      </c>
      <c r="K524" s="10">
        <v>36891.099518496871</v>
      </c>
      <c r="L524" s="10">
        <v>31412.545547406666</v>
      </c>
      <c r="M524" s="10">
        <v>489361.91927272768</v>
      </c>
      <c r="O524" s="56">
        <f t="shared" si="70"/>
        <v>9.6255006225152095E-2</v>
      </c>
      <c r="P524" s="56">
        <f t="shared" si="71"/>
        <v>7.5386126434445727E-2</v>
      </c>
      <c r="Q524" s="56">
        <f t="shared" si="72"/>
        <v>6.4190825461226883E-2</v>
      </c>
      <c r="R524" s="56">
        <f t="shared" si="73"/>
        <v>1</v>
      </c>
    </row>
    <row r="525" spans="7:18" x14ac:dyDescent="0.35">
      <c r="G525" s="57">
        <v>523</v>
      </c>
      <c r="H525" s="10">
        <v>11</v>
      </c>
      <c r="I525" s="10">
        <v>84</v>
      </c>
      <c r="J525" s="10">
        <v>34564.34162211333</v>
      </c>
      <c r="K525" s="10">
        <v>27010.332379801668</v>
      </c>
      <c r="L525" s="10">
        <v>23027.814736971843</v>
      </c>
      <c r="M525" s="10">
        <v>358705.68945454527</v>
      </c>
      <c r="O525" s="56">
        <f t="shared" si="70"/>
        <v>9.6358498452234001E-2</v>
      </c>
      <c r="P525" s="56">
        <f t="shared" si="71"/>
        <v>7.5299425612328857E-2</v>
      </c>
      <c r="Q525" s="56">
        <f t="shared" si="72"/>
        <v>6.4196959830741404E-2</v>
      </c>
      <c r="R525" s="56">
        <f t="shared" si="73"/>
        <v>1</v>
      </c>
    </row>
    <row r="526" spans="7:18" x14ac:dyDescent="0.35">
      <c r="G526" s="57">
        <v>524</v>
      </c>
      <c r="H526" s="10">
        <v>17</v>
      </c>
      <c r="I526" s="10">
        <v>19</v>
      </c>
      <c r="J526" s="10">
        <v>6405.8207268478063</v>
      </c>
      <c r="K526" s="10">
        <v>5000.4439883242958</v>
      </c>
      <c r="L526" s="10">
        <v>4270.569382715662</v>
      </c>
      <c r="M526" s="10">
        <v>66521.829090909145</v>
      </c>
      <c r="O526" s="56">
        <f t="shared" si="70"/>
        <v>9.6296521223034504E-2</v>
      </c>
      <c r="P526" s="56">
        <f t="shared" si="71"/>
        <v>7.5169971371211966E-2</v>
      </c>
      <c r="Q526" s="56">
        <f t="shared" si="72"/>
        <v>6.4198015013680332E-2</v>
      </c>
      <c r="R526" s="56">
        <f t="shared" si="73"/>
        <v>1</v>
      </c>
    </row>
    <row r="527" spans="7:18" x14ac:dyDescent="0.35">
      <c r="G527" s="57">
        <v>525</v>
      </c>
      <c r="H527" s="10">
        <v>16</v>
      </c>
      <c r="I527" s="10">
        <v>97</v>
      </c>
      <c r="J527" s="10">
        <v>37047.177637532601</v>
      </c>
      <c r="K527" s="10">
        <v>28959.573399121142</v>
      </c>
      <c r="L527" s="10">
        <v>24693.530613040486</v>
      </c>
      <c r="M527" s="10">
        <v>384618.71345454577</v>
      </c>
      <c r="O527" s="56">
        <f t="shared" si="70"/>
        <v>9.6321828193912967E-2</v>
      </c>
      <c r="P527" s="56">
        <f t="shared" si="71"/>
        <v>7.5294239167443905E-2</v>
      </c>
      <c r="Q527" s="56">
        <f t="shared" si="72"/>
        <v>6.4202623921362487E-2</v>
      </c>
      <c r="R527" s="56">
        <f t="shared" si="73"/>
        <v>1</v>
      </c>
    </row>
    <row r="528" spans="7:18" x14ac:dyDescent="0.35">
      <c r="G528" s="57">
        <v>526</v>
      </c>
      <c r="H528" s="10">
        <v>11</v>
      </c>
      <c r="I528" s="10">
        <v>51</v>
      </c>
      <c r="J528" s="10">
        <v>20018.462086217169</v>
      </c>
      <c r="K528" s="10">
        <v>15639.926992599532</v>
      </c>
      <c r="L528" s="10">
        <v>13340.508355983568</v>
      </c>
      <c r="M528" s="10">
        <v>207813.04290909087</v>
      </c>
      <c r="O528" s="56">
        <f t="shared" si="70"/>
        <v>9.6329189958372211E-2</v>
      </c>
      <c r="P528" s="56">
        <f t="shared" si="71"/>
        <v>7.5259602446807516E-2</v>
      </c>
      <c r="Q528" s="56">
        <f t="shared" si="72"/>
        <v>6.4194759718808683E-2</v>
      </c>
      <c r="R528" s="56">
        <f t="shared" si="73"/>
        <v>1</v>
      </c>
    </row>
    <row r="529" spans="7:18" x14ac:dyDescent="0.35">
      <c r="G529" s="57">
        <v>527</v>
      </c>
      <c r="H529" s="10">
        <v>45</v>
      </c>
      <c r="I529" s="10">
        <v>25</v>
      </c>
      <c r="J529" s="10">
        <v>9845.1893327501984</v>
      </c>
      <c r="K529" s="10">
        <v>7707.6696724800113</v>
      </c>
      <c r="L529" s="10">
        <v>6585.6993494206436</v>
      </c>
      <c r="M529" s="10">
        <v>102615.208</v>
      </c>
      <c r="O529" s="56">
        <f t="shared" si="70"/>
        <v>9.5942789812892046E-2</v>
      </c>
      <c r="P529" s="56">
        <f t="shared" si="71"/>
        <v>7.511235247391411E-2</v>
      </c>
      <c r="Q529" s="56">
        <f t="shared" si="72"/>
        <v>6.417858987744432E-2</v>
      </c>
      <c r="R529" s="56">
        <f t="shared" si="73"/>
        <v>1</v>
      </c>
    </row>
    <row r="530" spans="7:18" x14ac:dyDescent="0.35">
      <c r="G530" s="57">
        <v>528</v>
      </c>
      <c r="H530" s="10">
        <v>11</v>
      </c>
      <c r="I530" s="10">
        <v>71</v>
      </c>
      <c r="J530" s="10">
        <v>21329.099854211108</v>
      </c>
      <c r="K530" s="10">
        <v>16602.372850797317</v>
      </c>
      <c r="L530" s="10">
        <v>14175.671651024171</v>
      </c>
      <c r="M530" s="10">
        <v>220781.23345454564</v>
      </c>
      <c r="O530" s="56">
        <f t="shared" si="70"/>
        <v>9.6607395114505223E-2</v>
      </c>
      <c r="P530" s="56">
        <f t="shared" si="71"/>
        <v>7.5198297387062144E-2</v>
      </c>
      <c r="Q530" s="56">
        <f t="shared" si="72"/>
        <v>6.4206868623834609E-2</v>
      </c>
      <c r="R530" s="56">
        <f t="shared" si="73"/>
        <v>1</v>
      </c>
    </row>
    <row r="531" spans="7:18" x14ac:dyDescent="0.35">
      <c r="G531" s="57">
        <v>529</v>
      </c>
      <c r="H531" s="10">
        <v>54</v>
      </c>
      <c r="I531" s="10">
        <v>45</v>
      </c>
      <c r="J531" s="10">
        <v>7237.6510044487395</v>
      </c>
      <c r="K531" s="10">
        <v>5649.6359472864297</v>
      </c>
      <c r="L531" s="10">
        <v>4832.2377244315485</v>
      </c>
      <c r="M531" s="10">
        <v>75120.575272727277</v>
      </c>
      <c r="O531" s="56">
        <f t="shared" si="70"/>
        <v>9.6347118990666031E-2</v>
      </c>
      <c r="P531" s="56">
        <f t="shared" si="71"/>
        <v>7.5207570319786213E-2</v>
      </c>
      <c r="Q531" s="56">
        <f t="shared" si="72"/>
        <v>6.4326420649575416E-2</v>
      </c>
      <c r="R531" s="56">
        <f t="shared" si="73"/>
        <v>1</v>
      </c>
    </row>
    <row r="532" spans="7:18" x14ac:dyDescent="0.35">
      <c r="G532" s="57">
        <v>530</v>
      </c>
      <c r="H532" s="10">
        <v>55</v>
      </c>
      <c r="I532" s="10">
        <v>40</v>
      </c>
      <c r="J532" s="10">
        <v>20095.266419595358</v>
      </c>
      <c r="K532" s="10">
        <v>15776.14562562866</v>
      </c>
      <c r="L532" s="10">
        <v>13441.614718023367</v>
      </c>
      <c r="M532" s="10">
        <v>209478.06981818171</v>
      </c>
      <c r="O532" s="56">
        <f t="shared" si="70"/>
        <v>9.5930167950455225E-2</v>
      </c>
      <c r="P532" s="56">
        <f t="shared" si="71"/>
        <v>7.5311681262490632E-2</v>
      </c>
      <c r="Q532" s="56">
        <f t="shared" si="72"/>
        <v>6.4167169048722536E-2</v>
      </c>
      <c r="R532" s="56">
        <f t="shared" si="73"/>
        <v>1</v>
      </c>
    </row>
    <row r="533" spans="7:18" x14ac:dyDescent="0.35">
      <c r="G533" s="57">
        <v>531</v>
      </c>
      <c r="H533" s="10">
        <v>65</v>
      </c>
      <c r="I533" s="10">
        <v>80</v>
      </c>
      <c r="J533" s="10">
        <v>53694.587767020981</v>
      </c>
      <c r="K533" s="10">
        <v>42219.836146126567</v>
      </c>
      <c r="L533" s="10">
        <v>35939.319705899987</v>
      </c>
      <c r="M533" s="10">
        <v>560165.60363636364</v>
      </c>
      <c r="O533" s="56">
        <f t="shared" si="70"/>
        <v>9.5854846171307032E-2</v>
      </c>
      <c r="P533" s="56">
        <f t="shared" si="71"/>
        <v>7.5370275989908767E-2</v>
      </c>
      <c r="Q533" s="56">
        <f t="shared" si="72"/>
        <v>6.4158383650471884E-2</v>
      </c>
      <c r="R533" s="56">
        <f t="shared" si="73"/>
        <v>1</v>
      </c>
    </row>
    <row r="534" spans="7:18" x14ac:dyDescent="0.35">
      <c r="G534" s="57">
        <v>532</v>
      </c>
      <c r="H534" s="10">
        <v>50</v>
      </c>
      <c r="I534" s="10">
        <v>63</v>
      </c>
      <c r="J534" s="10">
        <v>16336.640796454527</v>
      </c>
      <c r="K534" s="10">
        <v>12747.649524809254</v>
      </c>
      <c r="L534" s="10">
        <v>10912.723003596166</v>
      </c>
      <c r="M534" s="10">
        <v>169865.27781818181</v>
      </c>
      <c r="O534" s="56">
        <f t="shared" si="70"/>
        <v>9.6174103420598581E-2</v>
      </c>
      <c r="P534" s="56">
        <f t="shared" si="71"/>
        <v>7.5045646105815211E-2</v>
      </c>
      <c r="Q534" s="56">
        <f t="shared" si="72"/>
        <v>6.4243400086018657E-2</v>
      </c>
      <c r="R534" s="56">
        <f t="shared" si="73"/>
        <v>1</v>
      </c>
    </row>
    <row r="535" spans="7:18" x14ac:dyDescent="0.35">
      <c r="G535" s="57">
        <v>533</v>
      </c>
      <c r="H535" s="10">
        <v>65</v>
      </c>
      <c r="I535" s="10">
        <v>56</v>
      </c>
      <c r="J535" s="10">
        <v>20167.130096413748</v>
      </c>
      <c r="K535" s="10">
        <v>15813.321499367783</v>
      </c>
      <c r="L535" s="10">
        <v>13493.055595514556</v>
      </c>
      <c r="M535" s="10">
        <v>210129.56581818176</v>
      </c>
      <c r="O535" s="56">
        <f t="shared" si="70"/>
        <v>9.5974738337696403E-2</v>
      </c>
      <c r="P535" s="56">
        <f t="shared" si="71"/>
        <v>7.5255100051225224E-2</v>
      </c>
      <c r="Q535" s="56">
        <f t="shared" si="72"/>
        <v>6.4213027533639194E-2</v>
      </c>
      <c r="R535" s="56">
        <f t="shared" si="73"/>
        <v>1</v>
      </c>
    </row>
    <row r="536" spans="7:18" x14ac:dyDescent="0.35">
      <c r="G536" s="57">
        <v>534</v>
      </c>
      <c r="H536" s="10">
        <v>35</v>
      </c>
      <c r="I536" s="10">
        <v>59</v>
      </c>
      <c r="J536" s="10">
        <v>30931.45957655484</v>
      </c>
      <c r="K536" s="10">
        <v>24267.472771563498</v>
      </c>
      <c r="L536" s="10">
        <v>20679.866320518526</v>
      </c>
      <c r="M536" s="10">
        <v>322296.1556363639</v>
      </c>
      <c r="O536" s="56">
        <f t="shared" si="70"/>
        <v>9.5972164221076794E-2</v>
      </c>
      <c r="P536" s="56">
        <f t="shared" si="71"/>
        <v>7.5295570074821766E-2</v>
      </c>
      <c r="Q536" s="56">
        <f t="shared" si="72"/>
        <v>6.4164173102489425E-2</v>
      </c>
      <c r="R536" s="56">
        <f t="shared" si="73"/>
        <v>1</v>
      </c>
    </row>
    <row r="537" spans="7:18" x14ac:dyDescent="0.35">
      <c r="G537" s="57">
        <v>535</v>
      </c>
      <c r="H537" s="10">
        <v>64</v>
      </c>
      <c r="I537" s="10">
        <v>33</v>
      </c>
      <c r="J537" s="10">
        <v>11022.923893887393</v>
      </c>
      <c r="K537" s="10">
        <v>8642.9114014346687</v>
      </c>
      <c r="L537" s="10">
        <v>7369.9538641619793</v>
      </c>
      <c r="M537" s="10">
        <v>114845.98181818188</v>
      </c>
      <c r="O537" s="56">
        <f t="shared" si="70"/>
        <v>9.5980057111082095E-2</v>
      </c>
      <c r="P537" s="56">
        <f t="shared" si="71"/>
        <v>7.5256541540283675E-2</v>
      </c>
      <c r="Q537" s="56">
        <f t="shared" si="72"/>
        <v>6.417250083533356E-2</v>
      </c>
      <c r="R537" s="56">
        <f t="shared" si="73"/>
        <v>1</v>
      </c>
    </row>
    <row r="538" spans="7:18" x14ac:dyDescent="0.35">
      <c r="G538" s="57">
        <v>536</v>
      </c>
      <c r="H538" s="10">
        <v>61</v>
      </c>
      <c r="I538" s="10">
        <v>47</v>
      </c>
      <c r="J538" s="10">
        <v>10681.424998596822</v>
      </c>
      <c r="K538" s="10">
        <v>8335.1741161095597</v>
      </c>
      <c r="L538" s="10">
        <v>7139.5939726202778</v>
      </c>
      <c r="M538" s="10">
        <v>111150.55636363629</v>
      </c>
      <c r="O538" s="56">
        <f t="shared" si="70"/>
        <v>9.6098709246689173E-2</v>
      </c>
      <c r="P538" s="56">
        <f t="shared" si="71"/>
        <v>7.4989945069105141E-2</v>
      </c>
      <c r="Q538" s="56">
        <f t="shared" si="72"/>
        <v>6.4233542378884997E-2</v>
      </c>
      <c r="R538" s="56">
        <f t="shared" si="73"/>
        <v>1</v>
      </c>
    </row>
    <row r="539" spans="7:18" x14ac:dyDescent="0.35">
      <c r="G539" s="57">
        <v>537</v>
      </c>
      <c r="H539" s="10">
        <v>71</v>
      </c>
      <c r="I539" s="10">
        <v>31</v>
      </c>
      <c r="J539" s="10">
        <v>19265.445910690782</v>
      </c>
      <c r="K539" s="10">
        <v>15168.114294821784</v>
      </c>
      <c r="L539" s="10">
        <v>12896.974645602793</v>
      </c>
      <c r="M539" s="10">
        <v>201012.79272727284</v>
      </c>
      <c r="O539" s="56">
        <f t="shared" si="70"/>
        <v>9.5841889709126465E-2</v>
      </c>
      <c r="P539" s="56">
        <f t="shared" si="71"/>
        <v>7.5458452614015237E-2</v>
      </c>
      <c r="Q539" s="56">
        <f t="shared" si="72"/>
        <v>6.4159969475678896E-2</v>
      </c>
      <c r="R539" s="56">
        <f t="shared" si="73"/>
        <v>1</v>
      </c>
    </row>
    <row r="540" spans="7:18" x14ac:dyDescent="0.35">
      <c r="G540" s="57">
        <v>538</v>
      </c>
      <c r="H540" s="10">
        <v>53</v>
      </c>
      <c r="I540" s="10">
        <v>97</v>
      </c>
      <c r="J540" s="10">
        <v>42032.296135548037</v>
      </c>
      <c r="K540" s="10">
        <v>32963.81419954259</v>
      </c>
      <c r="L540" s="10">
        <v>28100.290558815486</v>
      </c>
      <c r="M540" s="10">
        <v>437916.258181818</v>
      </c>
      <c r="O540" s="56">
        <f t="shared" si="70"/>
        <v>9.5982497452964374E-2</v>
      </c>
      <c r="P540" s="56">
        <f t="shared" si="71"/>
        <v>7.5274241555691179E-2</v>
      </c>
      <c r="Q540" s="56">
        <f t="shared" si="72"/>
        <v>6.4168182920371394E-2</v>
      </c>
      <c r="R540" s="56">
        <f t="shared" si="73"/>
        <v>1</v>
      </c>
    </row>
    <row r="541" spans="7:18" x14ac:dyDescent="0.35">
      <c r="G541" s="57">
        <v>539</v>
      </c>
      <c r="H541" s="10">
        <v>38</v>
      </c>
      <c r="I541" s="10">
        <v>61</v>
      </c>
      <c r="J541" s="10">
        <v>19195.010655705082</v>
      </c>
      <c r="K541" s="10">
        <v>15041.232037234096</v>
      </c>
      <c r="L541" s="10">
        <v>12822.821369079538</v>
      </c>
      <c r="M541" s="10">
        <v>199678.10181818195</v>
      </c>
      <c r="O541" s="56">
        <f t="shared" si="70"/>
        <v>9.6129773274703956E-2</v>
      </c>
      <c r="P541" s="56">
        <f t="shared" si="71"/>
        <v>7.5327398949985899E-2</v>
      </c>
      <c r="Q541" s="56">
        <f t="shared" si="72"/>
        <v>6.4217464270345637E-2</v>
      </c>
      <c r="R541" s="56">
        <f t="shared" si="73"/>
        <v>1</v>
      </c>
    </row>
    <row r="542" spans="7:18" x14ac:dyDescent="0.35">
      <c r="G542" s="57">
        <v>540</v>
      </c>
      <c r="H542" s="10">
        <v>31</v>
      </c>
      <c r="I542" s="10">
        <v>90</v>
      </c>
      <c r="J542" s="10">
        <v>50780.139694251506</v>
      </c>
      <c r="K542" s="10">
        <v>39856.750892239063</v>
      </c>
      <c r="L542" s="10">
        <v>33952.098118679241</v>
      </c>
      <c r="M542" s="10">
        <v>528998.9025454548</v>
      </c>
      <c r="O542" s="56">
        <f t="shared" si="70"/>
        <v>9.5992901780903347E-2</v>
      </c>
      <c r="P542" s="56">
        <f t="shared" si="71"/>
        <v>7.5343730772322967E-2</v>
      </c>
      <c r="Q542" s="56">
        <f t="shared" si="72"/>
        <v>6.4181793110169777E-2</v>
      </c>
      <c r="R542" s="56">
        <f t="shared" si="73"/>
        <v>1</v>
      </c>
    </row>
    <row r="543" spans="7:18" x14ac:dyDescent="0.35">
      <c r="G543" s="57">
        <v>541</v>
      </c>
      <c r="H543" s="10">
        <v>73</v>
      </c>
      <c r="I543" s="10">
        <v>82</v>
      </c>
      <c r="J543" s="10">
        <v>26266.887834032779</v>
      </c>
      <c r="K543" s="10">
        <v>20552.085099495351</v>
      </c>
      <c r="L543" s="10">
        <v>17559.631183973743</v>
      </c>
      <c r="M543" s="10">
        <v>273564.08799999987</v>
      </c>
      <c r="O543" s="56">
        <f t="shared" si="70"/>
        <v>9.6017309969548312E-2</v>
      </c>
      <c r="P543" s="56">
        <f t="shared" si="71"/>
        <v>7.512713108562466E-2</v>
      </c>
      <c r="Q543" s="56">
        <f t="shared" si="72"/>
        <v>6.4188363729868483E-2</v>
      </c>
      <c r="R543" s="56">
        <f t="shared" si="73"/>
        <v>1</v>
      </c>
    </row>
    <row r="544" spans="7:18" x14ac:dyDescent="0.35">
      <c r="G544" s="57">
        <v>542</v>
      </c>
      <c r="H544" s="10">
        <v>12</v>
      </c>
      <c r="I544" s="10">
        <v>95</v>
      </c>
      <c r="J544" s="10">
        <v>42033.030162791605</v>
      </c>
      <c r="K544" s="10">
        <v>32853.534385194922</v>
      </c>
      <c r="L544" s="10">
        <v>28012.751827107411</v>
      </c>
      <c r="M544" s="10">
        <v>436480.63127272745</v>
      </c>
      <c r="O544" s="56">
        <f t="shared" si="70"/>
        <v>9.6299874842620412E-2</v>
      </c>
      <c r="P544" s="56">
        <f t="shared" si="71"/>
        <v>7.5269168964949909E-2</v>
      </c>
      <c r="Q544" s="56">
        <f t="shared" si="72"/>
        <v>6.4178682443308974E-2</v>
      </c>
      <c r="R544" s="56">
        <f t="shared" si="73"/>
        <v>1</v>
      </c>
    </row>
    <row r="545" spans="7:18" x14ac:dyDescent="0.35">
      <c r="G545" s="57">
        <v>543</v>
      </c>
      <c r="H545" s="10">
        <v>47</v>
      </c>
      <c r="I545" s="10">
        <v>34</v>
      </c>
      <c r="J545" s="10">
        <v>7509.5949189651619</v>
      </c>
      <c r="K545" s="10">
        <v>5852.5001302904593</v>
      </c>
      <c r="L545" s="10">
        <v>5021.8450408471681</v>
      </c>
      <c r="M545" s="10">
        <v>78092.765090909088</v>
      </c>
      <c r="O545" s="56">
        <f t="shared" si="70"/>
        <v>9.6162492264464161E-2</v>
      </c>
      <c r="P545" s="56">
        <f t="shared" si="71"/>
        <v>7.494292363034484E-2</v>
      </c>
      <c r="Q545" s="56">
        <f t="shared" si="72"/>
        <v>6.4306149679821872E-2</v>
      </c>
      <c r="R545" s="56">
        <f t="shared" si="73"/>
        <v>1</v>
      </c>
    </row>
    <row r="546" spans="7:18" x14ac:dyDescent="0.35">
      <c r="G546" s="57">
        <v>544</v>
      </c>
      <c r="H546" s="10">
        <v>47</v>
      </c>
      <c r="I546" s="10">
        <v>51</v>
      </c>
      <c r="J546" s="10">
        <v>17461.289357407466</v>
      </c>
      <c r="K546" s="10">
        <v>13687.270244085472</v>
      </c>
      <c r="L546" s="10">
        <v>11673.733492439424</v>
      </c>
      <c r="M546" s="10">
        <v>181844.96290909094</v>
      </c>
      <c r="O546" s="56">
        <f t="shared" si="70"/>
        <v>9.6022947669641104E-2</v>
      </c>
      <c r="P546" s="56">
        <f t="shared" si="71"/>
        <v>7.5268899534644232E-2</v>
      </c>
      <c r="Q546" s="56">
        <f t="shared" si="72"/>
        <v>6.4196078382855334E-2</v>
      </c>
      <c r="R546" s="56">
        <f t="shared" si="73"/>
        <v>1</v>
      </c>
    </row>
    <row r="547" spans="7:18" x14ac:dyDescent="0.35">
      <c r="G547" s="57">
        <v>545</v>
      </c>
      <c r="H547" s="10">
        <v>49</v>
      </c>
      <c r="I547" s="10">
        <v>98</v>
      </c>
      <c r="J547" s="10">
        <v>30929.069544529913</v>
      </c>
      <c r="K547" s="10">
        <v>24196.832134451484</v>
      </c>
      <c r="L547" s="10">
        <v>20672.301752342963</v>
      </c>
      <c r="M547" s="10">
        <v>321919.1054545457</v>
      </c>
      <c r="O547" s="56">
        <f t="shared" si="70"/>
        <v>9.6077148017848946E-2</v>
      </c>
      <c r="P547" s="56">
        <f t="shared" si="71"/>
        <v>7.5164324591067255E-2</v>
      </c>
      <c r="Q547" s="56">
        <f t="shared" si="72"/>
        <v>6.4215827523358499E-2</v>
      </c>
      <c r="R547" s="56">
        <f t="shared" si="73"/>
        <v>1</v>
      </c>
    </row>
    <row r="548" spans="7:18" x14ac:dyDescent="0.35">
      <c r="G548" s="57">
        <v>546</v>
      </c>
      <c r="H548" s="10">
        <v>30</v>
      </c>
      <c r="I548" s="10">
        <v>79</v>
      </c>
      <c r="J548" s="10">
        <v>25836.752845737046</v>
      </c>
      <c r="K548" s="10">
        <v>20236.926033526182</v>
      </c>
      <c r="L548" s="10">
        <v>17246.525449883393</v>
      </c>
      <c r="M548" s="10">
        <v>268584.85672727256</v>
      </c>
      <c r="O548" s="56">
        <f t="shared" si="70"/>
        <v>9.6195865845006667E-2</v>
      </c>
      <c r="P548" s="56">
        <f t="shared" si="71"/>
        <v>7.5346489299935621E-2</v>
      </c>
      <c r="Q548" s="56">
        <f t="shared" si="72"/>
        <v>6.4212575720141676E-2</v>
      </c>
      <c r="R548" s="56">
        <f t="shared" si="73"/>
        <v>1</v>
      </c>
    </row>
    <row r="549" spans="7:18" x14ac:dyDescent="0.35">
      <c r="G549" s="57">
        <v>547</v>
      </c>
      <c r="H549" s="10">
        <v>49</v>
      </c>
      <c r="I549" s="10">
        <v>93</v>
      </c>
      <c r="J549" s="10">
        <v>40221.896985407628</v>
      </c>
      <c r="K549" s="10">
        <v>31553.893154421814</v>
      </c>
      <c r="L549" s="10">
        <v>26901.200763178618</v>
      </c>
      <c r="M549" s="10">
        <v>419062.91490909108</v>
      </c>
      <c r="O549" s="56">
        <f t="shared" si="70"/>
        <v>9.5980568917994377E-2</v>
      </c>
      <c r="P549" s="56">
        <f t="shared" si="71"/>
        <v>7.5296314781915077E-2</v>
      </c>
      <c r="Q549" s="56">
        <f t="shared" si="72"/>
        <v>6.4193704110072344E-2</v>
      </c>
      <c r="R549" s="56">
        <f t="shared" si="73"/>
        <v>1</v>
      </c>
    </row>
    <row r="550" spans="7:18" x14ac:dyDescent="0.35">
      <c r="G550" s="57">
        <v>548</v>
      </c>
      <c r="H550" s="10">
        <v>40</v>
      </c>
      <c r="I550" s="10">
        <v>73</v>
      </c>
      <c r="J550" s="10">
        <v>21427.555335491688</v>
      </c>
      <c r="K550" s="10">
        <v>16736.509080507025</v>
      </c>
      <c r="L550" s="10">
        <v>14313.035333490512</v>
      </c>
      <c r="M550" s="10">
        <v>222881.70327272729</v>
      </c>
      <c r="O550" s="56">
        <f t="shared" si="70"/>
        <v>9.6138691605708176E-2</v>
      </c>
      <c r="P550" s="56">
        <f t="shared" si="71"/>
        <v>7.509144463073103E-2</v>
      </c>
      <c r="Q550" s="56">
        <f t="shared" si="72"/>
        <v>6.421808126608082E-2</v>
      </c>
      <c r="R550" s="56">
        <f t="shared" si="73"/>
        <v>1</v>
      </c>
    </row>
    <row r="551" spans="7:18" x14ac:dyDescent="0.35">
      <c r="G551" s="57">
        <v>549</v>
      </c>
      <c r="H551" s="10">
        <v>12</v>
      </c>
      <c r="I551" s="10">
        <v>32</v>
      </c>
      <c r="J551" s="10">
        <v>4298.2171836969919</v>
      </c>
      <c r="K551" s="10">
        <v>3312.9137834240923</v>
      </c>
      <c r="L551" s="10">
        <v>2847.0709404339573</v>
      </c>
      <c r="M551" s="10">
        <v>44250.008727272769</v>
      </c>
      <c r="O551" s="56">
        <f t="shared" si="70"/>
        <v>9.7134832451408221E-2</v>
      </c>
      <c r="P551" s="56">
        <f t="shared" si="71"/>
        <v>7.4868093334007235E-2</v>
      </c>
      <c r="Q551" s="56">
        <f t="shared" si="72"/>
        <v>6.4340573534829873E-2</v>
      </c>
      <c r="R551" s="56">
        <f t="shared" si="73"/>
        <v>1</v>
      </c>
    </row>
    <row r="552" spans="7:18" x14ac:dyDescent="0.35">
      <c r="G552" s="57">
        <v>550</v>
      </c>
      <c r="H552" s="10">
        <v>35</v>
      </c>
      <c r="I552" s="10">
        <v>31</v>
      </c>
      <c r="J552" s="10">
        <v>8378.8538911252872</v>
      </c>
      <c r="K552" s="10">
        <v>6537.5885218081667</v>
      </c>
      <c r="L552" s="10">
        <v>5593.9128014826683</v>
      </c>
      <c r="M552" s="10">
        <v>87107.767999999938</v>
      </c>
      <c r="O552" s="56">
        <f t="shared" si="70"/>
        <v>9.6189514247745314E-2</v>
      </c>
      <c r="P552" s="56">
        <f t="shared" si="71"/>
        <v>7.5051728128404938E-2</v>
      </c>
      <c r="Q552" s="56">
        <f t="shared" si="72"/>
        <v>6.421830027240133E-2</v>
      </c>
      <c r="R552" s="56">
        <f t="shared" si="73"/>
        <v>1</v>
      </c>
    </row>
    <row r="553" spans="7:18" x14ac:dyDescent="0.35">
      <c r="G553" s="57">
        <v>551</v>
      </c>
      <c r="H553" s="10">
        <v>49</v>
      </c>
      <c r="I553" s="10">
        <v>64</v>
      </c>
      <c r="J553" s="10">
        <v>16467.468561453305</v>
      </c>
      <c r="K553" s="10">
        <v>12886.930027967363</v>
      </c>
      <c r="L553" s="10">
        <v>11002.964095032363</v>
      </c>
      <c r="M553" s="10">
        <v>171246.682909091</v>
      </c>
      <c r="O553" s="56">
        <f t="shared" si="70"/>
        <v>9.6162263009761884E-2</v>
      </c>
      <c r="P553" s="56">
        <f t="shared" si="71"/>
        <v>7.5253603801532273E-2</v>
      </c>
      <c r="Q553" s="56">
        <f t="shared" si="72"/>
        <v>6.4252129782119402E-2</v>
      </c>
      <c r="R553" s="56">
        <f t="shared" si="73"/>
        <v>1</v>
      </c>
    </row>
    <row r="554" spans="7:18" x14ac:dyDescent="0.35">
      <c r="G554" s="57">
        <v>552</v>
      </c>
      <c r="H554" s="10">
        <v>74</v>
      </c>
      <c r="I554" s="10">
        <v>68</v>
      </c>
      <c r="J554" s="10">
        <v>15801.367258535947</v>
      </c>
      <c r="K554" s="10">
        <v>12349.920469731853</v>
      </c>
      <c r="L554" s="10">
        <v>10554.190808639347</v>
      </c>
      <c r="M554" s="10">
        <v>164325.47636363644</v>
      </c>
      <c r="O554" s="56">
        <f t="shared" si="70"/>
        <v>9.6158962129335598E-2</v>
      </c>
      <c r="P554" s="56">
        <f t="shared" si="71"/>
        <v>7.5155239120698908E-2</v>
      </c>
      <c r="Q554" s="56">
        <f t="shared" si="72"/>
        <v>6.4227355624905905E-2</v>
      </c>
      <c r="R554" s="56">
        <f t="shared" si="73"/>
        <v>1</v>
      </c>
    </row>
    <row r="555" spans="7:18" x14ac:dyDescent="0.35">
      <c r="G555" s="57">
        <v>553</v>
      </c>
      <c r="H555" s="10">
        <v>17</v>
      </c>
      <c r="I555" s="10">
        <v>15</v>
      </c>
      <c r="J555" s="10">
        <v>5631.9072105989117</v>
      </c>
      <c r="K555" s="10">
        <v>4405.2047414797862</v>
      </c>
      <c r="L555" s="10">
        <v>3762.6638368742438</v>
      </c>
      <c r="M555" s="10">
        <v>58597.936000000023</v>
      </c>
      <c r="O555" s="56">
        <f t="shared" si="70"/>
        <v>9.6111016787330347E-2</v>
      </c>
      <c r="P555" s="56">
        <f t="shared" si="71"/>
        <v>7.5176790211173725E-2</v>
      </c>
      <c r="Q555" s="56">
        <f t="shared" si="72"/>
        <v>6.4211542141590833E-2</v>
      </c>
      <c r="R555" s="56">
        <f t="shared" si="73"/>
        <v>1</v>
      </c>
    </row>
    <row r="556" spans="7:18" x14ac:dyDescent="0.35">
      <c r="G556" s="57">
        <v>554</v>
      </c>
      <c r="H556" s="10">
        <v>39</v>
      </c>
      <c r="I556" s="10">
        <v>75</v>
      </c>
      <c r="J556" s="10">
        <v>28457.753886347709</v>
      </c>
      <c r="K556" s="10">
        <v>22271.859971940758</v>
      </c>
      <c r="L556" s="10">
        <v>19012.421191532256</v>
      </c>
      <c r="M556" s="10">
        <v>296201.2800000002</v>
      </c>
      <c r="O556" s="56">
        <f t="shared" si="70"/>
        <v>9.6075728931177107E-2</v>
      </c>
      <c r="P556" s="56">
        <f t="shared" si="71"/>
        <v>7.5191639860370432E-2</v>
      </c>
      <c r="Q556" s="56">
        <f t="shared" si="72"/>
        <v>6.4187505170579418E-2</v>
      </c>
      <c r="R556" s="56">
        <f t="shared" si="73"/>
        <v>1</v>
      </c>
    </row>
    <row r="557" spans="7:18" x14ac:dyDescent="0.35">
      <c r="G557" s="57">
        <v>555</v>
      </c>
      <c r="H557" s="10">
        <v>61</v>
      </c>
      <c r="I557" s="10">
        <v>23</v>
      </c>
      <c r="J557" s="10">
        <v>8953.4811359151809</v>
      </c>
      <c r="K557" s="10">
        <v>6997.1598581078915</v>
      </c>
      <c r="L557" s="10">
        <v>5988.6116996185319</v>
      </c>
      <c r="M557" s="10">
        <v>93364.965818181896</v>
      </c>
      <c r="O557" s="56">
        <f t="shared" si="70"/>
        <v>9.5897653444774036E-2</v>
      </c>
      <c r="P557" s="56">
        <f t="shared" si="71"/>
        <v>7.4944169869178748E-2</v>
      </c>
      <c r="Q557" s="56">
        <f t="shared" si="72"/>
        <v>6.4141957822602333E-2</v>
      </c>
      <c r="R557" s="56">
        <f t="shared" si="73"/>
        <v>1</v>
      </c>
    </row>
    <row r="558" spans="7:18" x14ac:dyDescent="0.35">
      <c r="G558" s="57">
        <v>556</v>
      </c>
      <c r="H558" s="10">
        <v>25</v>
      </c>
      <c r="I558" s="10">
        <v>28</v>
      </c>
      <c r="J558" s="10">
        <v>16535.865812550928</v>
      </c>
      <c r="K558" s="10">
        <v>12967.749660382608</v>
      </c>
      <c r="L558" s="10">
        <v>11053.437542947415</v>
      </c>
      <c r="M558" s="10">
        <v>172253.54036363645</v>
      </c>
      <c r="O558" s="56">
        <f t="shared" si="70"/>
        <v>9.599724788032124E-2</v>
      </c>
      <c r="P558" s="56">
        <f t="shared" si="71"/>
        <v>7.5282920937398398E-2</v>
      </c>
      <c r="Q558" s="56">
        <f t="shared" si="72"/>
        <v>6.4169581186041325E-2</v>
      </c>
      <c r="R558" s="56">
        <f t="shared" si="73"/>
        <v>1</v>
      </c>
    </row>
    <row r="559" spans="7:18" x14ac:dyDescent="0.35">
      <c r="G559" s="57">
        <v>557</v>
      </c>
      <c r="H559" s="10">
        <v>46</v>
      </c>
      <c r="I559" s="10">
        <v>11</v>
      </c>
      <c r="J559" s="10">
        <v>3386.2322648575923</v>
      </c>
      <c r="K559" s="10">
        <v>2655.5974754116514</v>
      </c>
      <c r="L559" s="10">
        <v>2265.2662159584215</v>
      </c>
      <c r="M559" s="10">
        <v>35285.890909090915</v>
      </c>
      <c r="O559" s="56">
        <f t="shared" si="70"/>
        <v>9.596561621702393E-2</v>
      </c>
      <c r="P559" s="56">
        <f t="shared" si="71"/>
        <v>7.5259470768455905E-2</v>
      </c>
      <c r="Q559" s="56">
        <f t="shared" si="72"/>
        <v>6.419750664067285E-2</v>
      </c>
      <c r="R559" s="56">
        <f t="shared" si="73"/>
        <v>1</v>
      </c>
    </row>
    <row r="560" spans="7:18" x14ac:dyDescent="0.35">
      <c r="G560" s="57">
        <v>558</v>
      </c>
      <c r="H560" s="10">
        <v>13</v>
      </c>
      <c r="I560" s="10">
        <v>83</v>
      </c>
      <c r="J560" s="10">
        <v>28765.352974119258</v>
      </c>
      <c r="K560" s="10">
        <v>22447.526668861286</v>
      </c>
      <c r="L560" s="10">
        <v>19156.571527781598</v>
      </c>
      <c r="M560" s="10">
        <v>298476.09381818207</v>
      </c>
      <c r="O560" s="56">
        <f t="shared" si="70"/>
        <v>9.6374059999732475E-2</v>
      </c>
      <c r="P560" s="56">
        <f t="shared" si="71"/>
        <v>7.5207117533959991E-2</v>
      </c>
      <c r="Q560" s="56">
        <f t="shared" si="72"/>
        <v>6.4181259151196546E-2</v>
      </c>
      <c r="R560" s="56">
        <f t="shared" si="73"/>
        <v>1</v>
      </c>
    </row>
    <row r="561" spans="7:18" x14ac:dyDescent="0.35">
      <c r="G561" s="57">
        <v>559</v>
      </c>
      <c r="H561" s="10">
        <v>24</v>
      </c>
      <c r="I561" s="10">
        <v>14</v>
      </c>
      <c r="J561" s="10">
        <v>847.73255308392936</v>
      </c>
      <c r="K561" s="10">
        <v>639.01891723347921</v>
      </c>
      <c r="L561" s="10">
        <v>559.32725850143629</v>
      </c>
      <c r="M561" s="10">
        <v>8677.1592727272691</v>
      </c>
      <c r="O561" s="56">
        <f t="shared" si="70"/>
        <v>9.7697014246170832E-2</v>
      </c>
      <c r="P561" s="56">
        <f t="shared" si="71"/>
        <v>7.3643792530344185E-2</v>
      </c>
      <c r="Q561" s="56">
        <f t="shared" si="72"/>
        <v>6.4459720159733488E-2</v>
      </c>
      <c r="R561" s="56">
        <f t="shared" si="73"/>
        <v>1</v>
      </c>
    </row>
    <row r="562" spans="7:18" x14ac:dyDescent="0.35">
      <c r="G562" s="57">
        <v>560</v>
      </c>
      <c r="H562" s="10">
        <v>36</v>
      </c>
      <c r="I562" s="10">
        <v>90</v>
      </c>
      <c r="J562" s="10">
        <v>31512.298097057421</v>
      </c>
      <c r="K562" s="10">
        <v>24686.221965806661</v>
      </c>
      <c r="L562" s="10">
        <v>21048.276251019804</v>
      </c>
      <c r="M562" s="10">
        <v>327884.33963636385</v>
      </c>
      <c r="O562" s="56">
        <f t="shared" si="70"/>
        <v>9.6107969450464611E-2</v>
      </c>
      <c r="P562" s="56">
        <f t="shared" si="71"/>
        <v>7.5289420632850643E-2</v>
      </c>
      <c r="Q562" s="56">
        <f t="shared" si="72"/>
        <v>6.4194210294895873E-2</v>
      </c>
      <c r="R562" s="56">
        <f t="shared" si="73"/>
        <v>1</v>
      </c>
    </row>
    <row r="563" spans="7:18" x14ac:dyDescent="0.35">
      <c r="G563" s="57">
        <v>561</v>
      </c>
      <c r="H563" s="10">
        <v>43</v>
      </c>
      <c r="I563" s="10">
        <v>56</v>
      </c>
      <c r="J563" s="10">
        <v>29678.366587449691</v>
      </c>
      <c r="K563" s="10">
        <v>23341.811345946971</v>
      </c>
      <c r="L563" s="10">
        <v>19849.40743051812</v>
      </c>
      <c r="M563" s="10">
        <v>309302.10545454547</v>
      </c>
      <c r="O563" s="56">
        <f t="shared" si="70"/>
        <v>9.5952682067374978E-2</v>
      </c>
      <c r="P563" s="56">
        <f t="shared" si="71"/>
        <v>7.5466060315510022E-2</v>
      </c>
      <c r="Q563" s="56">
        <f t="shared" si="72"/>
        <v>6.4174821575649299E-2</v>
      </c>
      <c r="R563" s="56">
        <f t="shared" si="73"/>
        <v>1</v>
      </c>
    </row>
    <row r="564" spans="7:18" x14ac:dyDescent="0.35">
      <c r="G564" s="57">
        <v>562</v>
      </c>
      <c r="H564" s="10">
        <v>51</v>
      </c>
      <c r="I564" s="10">
        <v>72</v>
      </c>
      <c r="J564" s="10">
        <v>17640.22624934651</v>
      </c>
      <c r="K564" s="10">
        <v>13757.214799135929</v>
      </c>
      <c r="L564" s="10">
        <v>11775.498765452783</v>
      </c>
      <c r="M564" s="10">
        <v>183398.20945454531</v>
      </c>
      <c r="O564" s="56">
        <f t="shared" si="70"/>
        <v>9.6185378809374833E-2</v>
      </c>
      <c r="P564" s="56">
        <f t="shared" si="71"/>
        <v>7.5012808685820956E-2</v>
      </c>
      <c r="Q564" s="56">
        <f t="shared" si="72"/>
        <v>6.4207272254592565E-2</v>
      </c>
      <c r="R564" s="56">
        <f t="shared" si="73"/>
        <v>1</v>
      </c>
    </row>
    <row r="565" spans="7:18" x14ac:dyDescent="0.35">
      <c r="G565" s="57">
        <v>563</v>
      </c>
      <c r="H565" s="10">
        <v>54</v>
      </c>
      <c r="I565" s="10">
        <v>87</v>
      </c>
      <c r="J565" s="10">
        <v>39036.458771848971</v>
      </c>
      <c r="K565" s="10">
        <v>30652.973271481562</v>
      </c>
      <c r="L565" s="10">
        <v>26104.0240414822</v>
      </c>
      <c r="M565" s="10">
        <v>406712.01890909107</v>
      </c>
      <c r="O565" s="56">
        <f t="shared" ref="O565:O628" si="74">J565/$M565</f>
        <v>9.598058812364349E-2</v>
      </c>
      <c r="P565" s="56">
        <f t="shared" ref="P565:P628" si="75">K565/$M565</f>
        <v>7.5367758626118109E-2</v>
      </c>
      <c r="Q565" s="56">
        <f t="shared" ref="Q565:Q628" si="76">L565/$M565</f>
        <v>6.4183065234954401E-2</v>
      </c>
      <c r="R565" s="56">
        <f t="shared" ref="R565:R628" si="77">M565/$M565</f>
        <v>1</v>
      </c>
    </row>
    <row r="566" spans="7:18" x14ac:dyDescent="0.35">
      <c r="G566" s="57">
        <v>564</v>
      </c>
      <c r="H566" s="10">
        <v>62</v>
      </c>
      <c r="I566" s="10">
        <v>88</v>
      </c>
      <c r="J566" s="10">
        <v>30966.677010972726</v>
      </c>
      <c r="K566" s="10">
        <v>24242.639361614525</v>
      </c>
      <c r="L566" s="10">
        <v>20708.636672746048</v>
      </c>
      <c r="M566" s="10">
        <v>322639.8385454549</v>
      </c>
      <c r="O566" s="56">
        <f t="shared" si="74"/>
        <v>9.5979086620482573E-2</v>
      </c>
      <c r="P566" s="56">
        <f t="shared" si="75"/>
        <v>7.5138394163928132E-2</v>
      </c>
      <c r="Q566" s="56">
        <f t="shared" si="76"/>
        <v>6.4184995771464609E-2</v>
      </c>
      <c r="R566" s="56">
        <f t="shared" si="77"/>
        <v>1</v>
      </c>
    </row>
    <row r="567" spans="7:18" x14ac:dyDescent="0.35">
      <c r="G567" s="57">
        <v>565</v>
      </c>
      <c r="H567" s="10">
        <v>56</v>
      </c>
      <c r="I567" s="10">
        <v>46</v>
      </c>
      <c r="J567" s="10">
        <v>15352.168721247999</v>
      </c>
      <c r="K567" s="10">
        <v>12024.327195026228</v>
      </c>
      <c r="L567" s="10">
        <v>10259.147959580207</v>
      </c>
      <c r="M567" s="10">
        <v>159863.43781818173</v>
      </c>
      <c r="O567" s="56">
        <f t="shared" si="74"/>
        <v>9.6033019999911151E-2</v>
      </c>
      <c r="P567" s="56">
        <f t="shared" si="75"/>
        <v>7.5216243058040047E-2</v>
      </c>
      <c r="Q567" s="56">
        <f t="shared" si="76"/>
        <v>6.4174448514289384E-2</v>
      </c>
      <c r="R567" s="56">
        <f t="shared" si="77"/>
        <v>1</v>
      </c>
    </row>
    <row r="568" spans="7:18" x14ac:dyDescent="0.35">
      <c r="G568" s="57">
        <v>566</v>
      </c>
      <c r="H568" s="10">
        <v>59</v>
      </c>
      <c r="I568" s="10">
        <v>52</v>
      </c>
      <c r="J568" s="10">
        <v>21919.871130265197</v>
      </c>
      <c r="K568" s="10">
        <v>17208.059206971149</v>
      </c>
      <c r="L568" s="10">
        <v>14662.773622443878</v>
      </c>
      <c r="M568" s="10">
        <v>228445.69600000014</v>
      </c>
      <c r="O568" s="56">
        <f t="shared" si="74"/>
        <v>9.5952217590762501E-2</v>
      </c>
      <c r="P568" s="56">
        <f t="shared" si="75"/>
        <v>7.5326694738740624E-2</v>
      </c>
      <c r="Q568" s="56">
        <f t="shared" si="76"/>
        <v>6.4184941450785168E-2</v>
      </c>
      <c r="R568" s="56">
        <f t="shared" si="77"/>
        <v>1</v>
      </c>
    </row>
    <row r="569" spans="7:18" x14ac:dyDescent="0.35">
      <c r="G569" s="57">
        <v>567</v>
      </c>
      <c r="H569" s="10">
        <v>15</v>
      </c>
      <c r="I569" s="10">
        <v>93</v>
      </c>
      <c r="J569" s="10">
        <v>29685.733557781368</v>
      </c>
      <c r="K569" s="10">
        <v>23124.290579049124</v>
      </c>
      <c r="L569" s="10">
        <v>19764.838644024159</v>
      </c>
      <c r="M569" s="10">
        <v>307885.66472727264</v>
      </c>
      <c r="O569" s="56">
        <f t="shared" si="74"/>
        <v>9.6418043964720493E-2</v>
      </c>
      <c r="P569" s="56">
        <f t="shared" si="75"/>
        <v>7.5106746524014972E-2</v>
      </c>
      <c r="Q569" s="56">
        <f t="shared" si="76"/>
        <v>6.4195384548130868E-2</v>
      </c>
      <c r="R569" s="56">
        <f t="shared" si="77"/>
        <v>1</v>
      </c>
    </row>
    <row r="570" spans="7:18" x14ac:dyDescent="0.35">
      <c r="G570" s="57">
        <v>568</v>
      </c>
      <c r="H570" s="10">
        <v>67</v>
      </c>
      <c r="I570" s="10">
        <v>70</v>
      </c>
      <c r="J570" s="10">
        <v>25333.186260507679</v>
      </c>
      <c r="K570" s="10">
        <v>19880.182905946207</v>
      </c>
      <c r="L570" s="10">
        <v>16941.381286690437</v>
      </c>
      <c r="M570" s="10">
        <v>263916.7752727273</v>
      </c>
      <c r="O570" s="56">
        <f t="shared" si="74"/>
        <v>9.5989299029320047E-2</v>
      </c>
      <c r="P570" s="56">
        <f t="shared" si="75"/>
        <v>7.532746975027392E-2</v>
      </c>
      <c r="Q570" s="56">
        <f t="shared" si="76"/>
        <v>6.4192135074337311E-2</v>
      </c>
      <c r="R570" s="56">
        <f t="shared" si="77"/>
        <v>1</v>
      </c>
    </row>
    <row r="571" spans="7:18" x14ac:dyDescent="0.35">
      <c r="G571" s="57">
        <v>569</v>
      </c>
      <c r="H571" s="10">
        <v>60</v>
      </c>
      <c r="I571" s="10">
        <v>94</v>
      </c>
      <c r="J571" s="10">
        <v>42858.867798251842</v>
      </c>
      <c r="K571" s="10">
        <v>33626.151249025257</v>
      </c>
      <c r="L571" s="10">
        <v>28669.652885942767</v>
      </c>
      <c r="M571" s="10">
        <v>446752.74618181848</v>
      </c>
      <c r="O571" s="56">
        <f t="shared" si="74"/>
        <v>9.5934201109105735E-2</v>
      </c>
      <c r="P571" s="56">
        <f t="shared" si="75"/>
        <v>7.5267922886679148E-2</v>
      </c>
      <c r="Q571" s="56">
        <f t="shared" si="76"/>
        <v>6.417342284063958E-2</v>
      </c>
      <c r="R571" s="56">
        <f t="shared" si="77"/>
        <v>1</v>
      </c>
    </row>
    <row r="572" spans="7:18" x14ac:dyDescent="0.35">
      <c r="G572" s="57">
        <v>570</v>
      </c>
      <c r="H572" s="10">
        <v>61</v>
      </c>
      <c r="I572" s="10">
        <v>85</v>
      </c>
      <c r="J572" s="10">
        <v>29042.510137219666</v>
      </c>
      <c r="K572" s="10">
        <v>22805.102024857901</v>
      </c>
      <c r="L572" s="10">
        <v>19419.261778776345</v>
      </c>
      <c r="M572" s="10">
        <v>302489.34254545462</v>
      </c>
      <c r="O572" s="56">
        <f t="shared" si="74"/>
        <v>9.6011680586252354E-2</v>
      </c>
      <c r="P572" s="56">
        <f t="shared" si="75"/>
        <v>7.53914231587548E-2</v>
      </c>
      <c r="Q572" s="56">
        <f t="shared" si="76"/>
        <v>6.4198168488723673E-2</v>
      </c>
      <c r="R572" s="56">
        <f t="shared" si="77"/>
        <v>1</v>
      </c>
    </row>
    <row r="573" spans="7:18" x14ac:dyDescent="0.35">
      <c r="G573" s="57">
        <v>571</v>
      </c>
      <c r="H573" s="10">
        <v>41</v>
      </c>
      <c r="I573" s="10">
        <v>33</v>
      </c>
      <c r="J573" s="10">
        <v>18512.340618354596</v>
      </c>
      <c r="K573" s="10">
        <v>14546.494617148373</v>
      </c>
      <c r="L573" s="10">
        <v>12383.879207880093</v>
      </c>
      <c r="M573" s="10">
        <v>193002.97890909095</v>
      </c>
      <c r="O573" s="56">
        <f t="shared" si="74"/>
        <v>9.5917382845548488E-2</v>
      </c>
      <c r="P573" s="56">
        <f t="shared" si="75"/>
        <v>7.5369275123987195E-2</v>
      </c>
      <c r="Q573" s="56">
        <f t="shared" si="76"/>
        <v>6.4164186883940266E-2</v>
      </c>
      <c r="R573" s="56">
        <f t="shared" si="77"/>
        <v>1</v>
      </c>
    </row>
    <row r="574" spans="7:18" x14ac:dyDescent="0.35">
      <c r="G574" s="57">
        <v>572</v>
      </c>
      <c r="H574" s="10">
        <v>25</v>
      </c>
      <c r="I574" s="10">
        <v>25</v>
      </c>
      <c r="J574" s="10">
        <v>13253.063560600593</v>
      </c>
      <c r="K574" s="10">
        <v>10407.425573556624</v>
      </c>
      <c r="L574" s="10">
        <v>8862.784777961926</v>
      </c>
      <c r="M574" s="10">
        <v>138050.41745454542</v>
      </c>
      <c r="O574" s="56">
        <f t="shared" si="74"/>
        <v>9.6001618864820212E-2</v>
      </c>
      <c r="P574" s="56">
        <f t="shared" si="75"/>
        <v>7.5388584587101168E-2</v>
      </c>
      <c r="Q574" s="56">
        <f t="shared" si="76"/>
        <v>6.4199623162168942E-2</v>
      </c>
      <c r="R574" s="56">
        <f t="shared" si="77"/>
        <v>1</v>
      </c>
    </row>
    <row r="575" spans="7:18" x14ac:dyDescent="0.35">
      <c r="G575" s="57">
        <v>573</v>
      </c>
      <c r="H575" s="10">
        <v>69</v>
      </c>
      <c r="I575" s="10">
        <v>51</v>
      </c>
      <c r="J575" s="10">
        <v>17589.689504003913</v>
      </c>
      <c r="K575" s="10">
        <v>13760.968283035541</v>
      </c>
      <c r="L575" s="10">
        <v>11760.163552541027</v>
      </c>
      <c r="M575" s="10">
        <v>183190.49818181814</v>
      </c>
      <c r="O575" s="56">
        <f t="shared" si="74"/>
        <v>9.6018569077452889E-2</v>
      </c>
      <c r="P575" s="56">
        <f t="shared" si="75"/>
        <v>7.5118351768319672E-2</v>
      </c>
      <c r="Q575" s="56">
        <f t="shared" si="76"/>
        <v>6.4196362088982176E-2</v>
      </c>
      <c r="R575" s="56">
        <f t="shared" si="77"/>
        <v>1</v>
      </c>
    </row>
    <row r="576" spans="7:18" x14ac:dyDescent="0.35">
      <c r="G576" s="57">
        <v>574</v>
      </c>
      <c r="H576" s="10">
        <v>59</v>
      </c>
      <c r="I576" s="10">
        <v>56</v>
      </c>
      <c r="J576" s="10">
        <v>22243.142214813117</v>
      </c>
      <c r="K576" s="10">
        <v>17416.650809152179</v>
      </c>
      <c r="L576" s="10">
        <v>14868.008579322741</v>
      </c>
      <c r="M576" s="10">
        <v>231716.52290909088</v>
      </c>
      <c r="O576" s="56">
        <f t="shared" si="74"/>
        <v>9.5992905191054273E-2</v>
      </c>
      <c r="P576" s="56">
        <f t="shared" si="75"/>
        <v>7.5163611944864359E-2</v>
      </c>
      <c r="Q576" s="56">
        <f t="shared" si="76"/>
        <v>6.4164645631057962E-2</v>
      </c>
      <c r="R576" s="56">
        <f t="shared" si="77"/>
        <v>1</v>
      </c>
    </row>
    <row r="577" spans="7:18" x14ac:dyDescent="0.35">
      <c r="G577" s="57">
        <v>575</v>
      </c>
      <c r="H577" s="10">
        <v>70</v>
      </c>
      <c r="I577" s="10">
        <v>17</v>
      </c>
      <c r="J577" s="10">
        <v>5297.5215114339235</v>
      </c>
      <c r="K577" s="10">
        <v>4128.7103639685056</v>
      </c>
      <c r="L577" s="10">
        <v>3546.0123473686576</v>
      </c>
      <c r="M577" s="10">
        <v>55231.17818181817</v>
      </c>
      <c r="O577" s="56">
        <f t="shared" si="74"/>
        <v>9.5915417447637236E-2</v>
      </c>
      <c r="P577" s="56">
        <f t="shared" si="75"/>
        <v>7.4753255314905745E-2</v>
      </c>
      <c r="Q577" s="56">
        <f t="shared" si="76"/>
        <v>6.4203090792221904E-2</v>
      </c>
      <c r="R577" s="56">
        <f t="shared" si="77"/>
        <v>1</v>
      </c>
    </row>
    <row r="578" spans="7:18" x14ac:dyDescent="0.35">
      <c r="G578" s="57">
        <v>576</v>
      </c>
      <c r="H578" s="10">
        <v>31</v>
      </c>
      <c r="I578" s="10">
        <v>68</v>
      </c>
      <c r="J578" s="10">
        <v>15632.917622038964</v>
      </c>
      <c r="K578" s="10">
        <v>12228.308207035507</v>
      </c>
      <c r="L578" s="10">
        <v>10429.83474346717</v>
      </c>
      <c r="M578" s="10">
        <v>162290.07272727275</v>
      </c>
      <c r="O578" s="56">
        <f t="shared" si="74"/>
        <v>9.6327011007690921E-2</v>
      </c>
      <c r="P578" s="56">
        <f t="shared" si="75"/>
        <v>7.534846710916869E-2</v>
      </c>
      <c r="Q578" s="56">
        <f t="shared" si="76"/>
        <v>6.4266621908503477E-2</v>
      </c>
      <c r="R578" s="56">
        <f t="shared" si="77"/>
        <v>1</v>
      </c>
    </row>
    <row r="579" spans="7:18" x14ac:dyDescent="0.35">
      <c r="G579" s="57">
        <v>577</v>
      </c>
      <c r="H579" s="10">
        <v>32</v>
      </c>
      <c r="I579" s="10">
        <v>85</v>
      </c>
      <c r="J579" s="10">
        <v>28641.466269830118</v>
      </c>
      <c r="K579" s="10">
        <v>22418.066126530863</v>
      </c>
      <c r="L579" s="10">
        <v>19125.054338603364</v>
      </c>
      <c r="M579" s="10">
        <v>297924.69963636348</v>
      </c>
      <c r="O579" s="56">
        <f t="shared" si="74"/>
        <v>9.6136595269841321E-2</v>
      </c>
      <c r="P579" s="56">
        <f t="shared" si="75"/>
        <v>7.5247423774845029E-2</v>
      </c>
      <c r="Q579" s="56">
        <f t="shared" si="76"/>
        <v>6.4194255669122902E-2</v>
      </c>
      <c r="R579" s="56">
        <f t="shared" si="77"/>
        <v>1</v>
      </c>
    </row>
    <row r="580" spans="7:18" x14ac:dyDescent="0.35">
      <c r="G580" s="57">
        <v>578</v>
      </c>
      <c r="H580" s="10">
        <v>55</v>
      </c>
      <c r="I580" s="10">
        <v>52</v>
      </c>
      <c r="J580" s="10">
        <v>22279.768448812396</v>
      </c>
      <c r="K580" s="10">
        <v>17469.780087850675</v>
      </c>
      <c r="L580" s="10">
        <v>14900.722453900757</v>
      </c>
      <c r="M580" s="10">
        <v>232189.50399999981</v>
      </c>
      <c r="O580" s="56">
        <f t="shared" si="74"/>
        <v>9.5955105915607686E-2</v>
      </c>
      <c r="P580" s="56">
        <f t="shared" si="75"/>
        <v>7.5239318689662604E-2</v>
      </c>
      <c r="Q580" s="56">
        <f t="shared" si="76"/>
        <v>6.41748321832014E-2</v>
      </c>
      <c r="R580" s="56">
        <f t="shared" si="77"/>
        <v>1</v>
      </c>
    </row>
    <row r="581" spans="7:18" x14ac:dyDescent="0.35">
      <c r="G581" s="57">
        <v>579</v>
      </c>
      <c r="H581" s="10">
        <v>55</v>
      </c>
      <c r="I581" s="10">
        <v>66</v>
      </c>
      <c r="J581" s="10">
        <v>27881.795787563748</v>
      </c>
      <c r="K581" s="10">
        <v>21878.971333602116</v>
      </c>
      <c r="L581" s="10">
        <v>18646.065593928193</v>
      </c>
      <c r="M581" s="10">
        <v>290563.04509090929</v>
      </c>
      <c r="O581" s="56">
        <f t="shared" si="74"/>
        <v>9.5957817962846206E-2</v>
      </c>
      <c r="P581" s="56">
        <f t="shared" si="75"/>
        <v>7.5298534012667645E-2</v>
      </c>
      <c r="Q581" s="56">
        <f t="shared" si="76"/>
        <v>6.4172185379232749E-2</v>
      </c>
      <c r="R581" s="56">
        <f t="shared" si="77"/>
        <v>1</v>
      </c>
    </row>
    <row r="582" spans="7:18" x14ac:dyDescent="0.35">
      <c r="G582" s="57">
        <v>580</v>
      </c>
      <c r="H582" s="10">
        <v>74</v>
      </c>
      <c r="I582" s="10">
        <v>35</v>
      </c>
      <c r="J582" s="10">
        <v>8690.5496203815001</v>
      </c>
      <c r="K582" s="10">
        <v>6764.8367479597382</v>
      </c>
      <c r="L582" s="10">
        <v>5810.4540385836217</v>
      </c>
      <c r="M582" s="10">
        <v>90512.064000000042</v>
      </c>
      <c r="O582" s="56">
        <f t="shared" si="74"/>
        <v>9.6015373380298738E-2</v>
      </c>
      <c r="P582" s="56">
        <f t="shared" si="75"/>
        <v>7.4739614245894731E-2</v>
      </c>
      <c r="Q582" s="56">
        <f t="shared" si="76"/>
        <v>6.4195354539518829E-2</v>
      </c>
      <c r="R582" s="56">
        <f t="shared" si="77"/>
        <v>1</v>
      </c>
    </row>
    <row r="583" spans="7:18" x14ac:dyDescent="0.35">
      <c r="G583" s="57">
        <v>581</v>
      </c>
      <c r="H583" s="10">
        <v>10</v>
      </c>
      <c r="I583" s="10">
        <v>74</v>
      </c>
      <c r="J583" s="10">
        <v>26041.66036203027</v>
      </c>
      <c r="K583" s="10">
        <v>20306.666223172899</v>
      </c>
      <c r="L583" s="10">
        <v>17324.677139796473</v>
      </c>
      <c r="M583" s="10">
        <v>269856.984</v>
      </c>
      <c r="O583" s="56">
        <f t="shared" si="74"/>
        <v>9.6501709816894238E-2</v>
      </c>
      <c r="P583" s="56">
        <f t="shared" si="75"/>
        <v>7.5249733848551797E-2</v>
      </c>
      <c r="Q583" s="56">
        <f t="shared" si="76"/>
        <v>6.4199476637582492E-2</v>
      </c>
      <c r="R583" s="56">
        <f t="shared" si="77"/>
        <v>1</v>
      </c>
    </row>
    <row r="584" spans="7:18" x14ac:dyDescent="0.35">
      <c r="G584" s="57">
        <v>582</v>
      </c>
      <c r="H584" s="10">
        <v>47</v>
      </c>
      <c r="I584" s="10">
        <v>60</v>
      </c>
      <c r="J584" s="10">
        <v>16603.05736662963</v>
      </c>
      <c r="K584" s="10">
        <v>12986.824910590894</v>
      </c>
      <c r="L584" s="10">
        <v>11092.025062445717</v>
      </c>
      <c r="M584" s="10">
        <v>172718.17963636364</v>
      </c>
      <c r="O584" s="56">
        <f t="shared" si="74"/>
        <v>9.6128024285487917E-2</v>
      </c>
      <c r="P584" s="56">
        <f t="shared" si="75"/>
        <v>7.5190839423695977E-2</v>
      </c>
      <c r="Q584" s="56">
        <f t="shared" si="76"/>
        <v>6.422036803420797E-2</v>
      </c>
      <c r="R584" s="56">
        <f t="shared" si="77"/>
        <v>1</v>
      </c>
    </row>
    <row r="585" spans="7:18" x14ac:dyDescent="0.35">
      <c r="G585" s="57">
        <v>583</v>
      </c>
      <c r="H585" s="10">
        <v>51</v>
      </c>
      <c r="I585" s="10">
        <v>90</v>
      </c>
      <c r="J585" s="10">
        <v>23605.048438345479</v>
      </c>
      <c r="K585" s="10">
        <v>18439.505774400623</v>
      </c>
      <c r="L585" s="10">
        <v>15760.996725681403</v>
      </c>
      <c r="M585" s="10">
        <v>245457.16581818182</v>
      </c>
      <c r="O585" s="56">
        <f t="shared" si="74"/>
        <v>9.6167689216417149E-2</v>
      </c>
      <c r="P585" s="56">
        <f t="shared" si="75"/>
        <v>7.5123110433285817E-2</v>
      </c>
      <c r="Q585" s="56">
        <f t="shared" si="76"/>
        <v>6.4210782655887463E-2</v>
      </c>
      <c r="R585" s="56">
        <f t="shared" si="77"/>
        <v>1</v>
      </c>
    </row>
    <row r="586" spans="7:18" x14ac:dyDescent="0.35">
      <c r="G586" s="57">
        <v>584</v>
      </c>
      <c r="H586" s="10">
        <v>13</v>
      </c>
      <c r="I586" s="10">
        <v>86</v>
      </c>
      <c r="J586" s="10">
        <v>20222.480703904082</v>
      </c>
      <c r="K586" s="10">
        <v>15724.91164020111</v>
      </c>
      <c r="L586" s="10">
        <v>13428.421851802193</v>
      </c>
      <c r="M586" s="10">
        <v>209051.802909091</v>
      </c>
      <c r="O586" s="56">
        <f t="shared" si="74"/>
        <v>9.6734304237012972E-2</v>
      </c>
      <c r="P586" s="56">
        <f t="shared" si="75"/>
        <v>7.5220167544019223E-2</v>
      </c>
      <c r="Q586" s="56">
        <f t="shared" si="76"/>
        <v>6.4234900942909942E-2</v>
      </c>
      <c r="R586" s="56">
        <f t="shared" si="77"/>
        <v>1</v>
      </c>
    </row>
    <row r="587" spans="7:18" x14ac:dyDescent="0.35">
      <c r="G587" s="57">
        <v>585</v>
      </c>
      <c r="H587" s="10">
        <v>16</v>
      </c>
      <c r="I587" s="10">
        <v>75</v>
      </c>
      <c r="J587" s="10">
        <v>30722.828833040581</v>
      </c>
      <c r="K587" s="10">
        <v>24044.941137432463</v>
      </c>
      <c r="L587" s="10">
        <v>20498.647626696089</v>
      </c>
      <c r="M587" s="10">
        <v>319359.8356363636</v>
      </c>
      <c r="O587" s="56">
        <f t="shared" si="74"/>
        <v>9.6201292099933541E-2</v>
      </c>
      <c r="P587" s="56">
        <f t="shared" si="75"/>
        <v>7.5291061850404489E-2</v>
      </c>
      <c r="Q587" s="56">
        <f t="shared" si="76"/>
        <v>6.4186680162363008E-2</v>
      </c>
      <c r="R587" s="56">
        <f t="shared" si="77"/>
        <v>1</v>
      </c>
    </row>
    <row r="588" spans="7:18" x14ac:dyDescent="0.35">
      <c r="G588" s="57">
        <v>586</v>
      </c>
      <c r="H588" s="10">
        <v>45</v>
      </c>
      <c r="I588" s="10">
        <v>51</v>
      </c>
      <c r="J588" s="10">
        <v>20962.927977745938</v>
      </c>
      <c r="K588" s="10">
        <v>16438.551167704223</v>
      </c>
      <c r="L588" s="10">
        <v>14017.201082441921</v>
      </c>
      <c r="M588" s="10">
        <v>218438.01672727254</v>
      </c>
      <c r="O588" s="56">
        <f t="shared" si="74"/>
        <v>9.5967397487951384E-2</v>
      </c>
      <c r="P588" s="56">
        <f t="shared" si="75"/>
        <v>7.5254991846169003E-2</v>
      </c>
      <c r="Q588" s="56">
        <f t="shared" si="76"/>
        <v>6.4170153586144682E-2</v>
      </c>
      <c r="R588" s="56">
        <f t="shared" si="77"/>
        <v>1</v>
      </c>
    </row>
    <row r="589" spans="7:18" x14ac:dyDescent="0.35">
      <c r="G589" s="57">
        <v>587</v>
      </c>
      <c r="H589" s="10">
        <v>65</v>
      </c>
      <c r="I589" s="10">
        <v>18</v>
      </c>
      <c r="J589" s="10">
        <v>1164.7429848335971</v>
      </c>
      <c r="K589" s="10">
        <v>886.83308093391145</v>
      </c>
      <c r="L589" s="10">
        <v>774.31313714312921</v>
      </c>
      <c r="M589" s="10">
        <v>12022.228363636366</v>
      </c>
      <c r="O589" s="56">
        <f t="shared" si="74"/>
        <v>9.6882453868252505E-2</v>
      </c>
      <c r="P589" s="56">
        <f t="shared" si="75"/>
        <v>7.3766115075331248E-2</v>
      </c>
      <c r="Q589" s="56">
        <f t="shared" si="76"/>
        <v>6.4406789966259009E-2</v>
      </c>
      <c r="R589" s="56">
        <f t="shared" si="77"/>
        <v>1</v>
      </c>
    </row>
    <row r="590" spans="7:18" x14ac:dyDescent="0.35">
      <c r="G590" s="57">
        <v>588</v>
      </c>
      <c r="H590" s="10">
        <v>54</v>
      </c>
      <c r="I590" s="10">
        <v>31</v>
      </c>
      <c r="J590" s="10">
        <v>11348.54642084751</v>
      </c>
      <c r="K590" s="10">
        <v>8894.3700234046701</v>
      </c>
      <c r="L590" s="10">
        <v>7582.6426664858982</v>
      </c>
      <c r="M590" s="10">
        <v>118185.21163636357</v>
      </c>
      <c r="O590" s="56">
        <f t="shared" si="74"/>
        <v>9.6023404821282701E-2</v>
      </c>
      <c r="P590" s="56">
        <f t="shared" si="75"/>
        <v>7.5257893100629053E-2</v>
      </c>
      <c r="Q590" s="56">
        <f t="shared" si="76"/>
        <v>6.4158980311482969E-2</v>
      </c>
      <c r="R590" s="56">
        <f t="shared" si="77"/>
        <v>1</v>
      </c>
    </row>
    <row r="591" spans="7:18" x14ac:dyDescent="0.35">
      <c r="G591" s="57">
        <v>589</v>
      </c>
      <c r="H591" s="10">
        <v>63</v>
      </c>
      <c r="I591" s="10">
        <v>80</v>
      </c>
      <c r="J591" s="10">
        <v>36488.099025487594</v>
      </c>
      <c r="K591" s="10">
        <v>28682.597870064023</v>
      </c>
      <c r="L591" s="10">
        <v>24405.544606704618</v>
      </c>
      <c r="M591" s="10">
        <v>380290.97818181844</v>
      </c>
      <c r="O591" s="56">
        <f t="shared" si="74"/>
        <v>9.5947842885829665E-2</v>
      </c>
      <c r="P591" s="56">
        <f t="shared" si="75"/>
        <v>7.5422767080082484E-2</v>
      </c>
      <c r="Q591" s="56">
        <f t="shared" si="76"/>
        <v>6.4175975784090886E-2</v>
      </c>
      <c r="R591" s="56">
        <f t="shared" si="77"/>
        <v>1</v>
      </c>
    </row>
    <row r="592" spans="7:18" x14ac:dyDescent="0.35">
      <c r="G592" s="57">
        <v>590</v>
      </c>
      <c r="H592" s="10">
        <v>48</v>
      </c>
      <c r="I592" s="10">
        <v>91</v>
      </c>
      <c r="J592" s="10">
        <v>25509.217966054926</v>
      </c>
      <c r="K592" s="10">
        <v>19946.494459299971</v>
      </c>
      <c r="L592" s="10">
        <v>17039.514629736019</v>
      </c>
      <c r="M592" s="10">
        <v>265329.87927272712</v>
      </c>
      <c r="O592" s="56">
        <f t="shared" si="74"/>
        <v>9.6141520268942363E-2</v>
      </c>
      <c r="P592" s="56">
        <f t="shared" si="75"/>
        <v>7.5176209004329211E-2</v>
      </c>
      <c r="Q592" s="56">
        <f t="shared" si="76"/>
        <v>6.4220112248351238E-2</v>
      </c>
      <c r="R592" s="56">
        <f t="shared" si="77"/>
        <v>1</v>
      </c>
    </row>
    <row r="593" spans="7:18" x14ac:dyDescent="0.35">
      <c r="G593" s="57">
        <v>591</v>
      </c>
      <c r="H593" s="10">
        <v>46</v>
      </c>
      <c r="I593" s="10">
        <v>34</v>
      </c>
      <c r="J593" s="10">
        <v>6233.3825792700154</v>
      </c>
      <c r="K593" s="10">
        <v>4858.1222525994381</v>
      </c>
      <c r="L593" s="10">
        <v>4167.0334533421892</v>
      </c>
      <c r="M593" s="10">
        <v>64757.534545454539</v>
      </c>
      <c r="O593" s="56">
        <f t="shared" si="74"/>
        <v>9.6257255978370926E-2</v>
      </c>
      <c r="P593" s="56">
        <f t="shared" si="75"/>
        <v>7.502018547647811E-2</v>
      </c>
      <c r="Q593" s="56">
        <f t="shared" si="76"/>
        <v>6.4348241213804544E-2</v>
      </c>
      <c r="R593" s="56">
        <f t="shared" si="77"/>
        <v>1</v>
      </c>
    </row>
    <row r="594" spans="7:18" x14ac:dyDescent="0.35">
      <c r="G594" s="57">
        <v>592</v>
      </c>
      <c r="H594" s="10">
        <v>44</v>
      </c>
      <c r="I594" s="10">
        <v>28</v>
      </c>
      <c r="J594" s="10">
        <v>7806.0156120460733</v>
      </c>
      <c r="K594" s="10">
        <v>6108.9627603498811</v>
      </c>
      <c r="L594" s="10">
        <v>5219.5599067730082</v>
      </c>
      <c r="M594" s="10">
        <v>81248.474909090961</v>
      </c>
      <c r="O594" s="56">
        <f t="shared" si="74"/>
        <v>9.6075841679246723E-2</v>
      </c>
      <c r="P594" s="56">
        <f t="shared" si="75"/>
        <v>7.5188645290698797E-2</v>
      </c>
      <c r="Q594" s="56">
        <f t="shared" si="76"/>
        <v>6.4241943157864578E-2</v>
      </c>
      <c r="R594" s="56">
        <f t="shared" si="77"/>
        <v>1</v>
      </c>
    </row>
    <row r="595" spans="7:18" x14ac:dyDescent="0.35">
      <c r="G595" s="57">
        <v>593</v>
      </c>
      <c r="H595" s="10">
        <v>51</v>
      </c>
      <c r="I595" s="10">
        <v>56</v>
      </c>
      <c r="J595" s="10">
        <v>15410.946917909861</v>
      </c>
      <c r="K595" s="10">
        <v>12050.25834950828</v>
      </c>
      <c r="L595" s="10">
        <v>10300.385551221481</v>
      </c>
      <c r="M595" s="10">
        <v>160352.26836363634</v>
      </c>
      <c r="O595" s="56">
        <f t="shared" si="74"/>
        <v>9.6106822031116701E-2</v>
      </c>
      <c r="P595" s="56">
        <f t="shared" si="75"/>
        <v>7.5148661584141088E-2</v>
      </c>
      <c r="Q595" s="56">
        <f t="shared" si="76"/>
        <v>6.4235982791730414E-2</v>
      </c>
      <c r="R595" s="56">
        <f t="shared" si="77"/>
        <v>1</v>
      </c>
    </row>
    <row r="596" spans="7:18" x14ac:dyDescent="0.35">
      <c r="G596" s="57">
        <v>594</v>
      </c>
      <c r="H596" s="10">
        <v>42</v>
      </c>
      <c r="I596" s="10">
        <v>94</v>
      </c>
      <c r="J596" s="10">
        <v>33615.291947655023</v>
      </c>
      <c r="K596" s="10">
        <v>26351.581005018958</v>
      </c>
      <c r="L596" s="10">
        <v>22461.102481987484</v>
      </c>
      <c r="M596" s="10">
        <v>349893.39272727264</v>
      </c>
      <c r="O596" s="56">
        <f t="shared" si="74"/>
        <v>9.6072954352289658E-2</v>
      </c>
      <c r="P596" s="56">
        <f t="shared" si="75"/>
        <v>7.5313171248017591E-2</v>
      </c>
      <c r="Q596" s="56">
        <f t="shared" si="76"/>
        <v>6.4194131552221048E-2</v>
      </c>
      <c r="R596" s="56">
        <f t="shared" si="77"/>
        <v>1</v>
      </c>
    </row>
    <row r="597" spans="7:18" x14ac:dyDescent="0.35">
      <c r="G597" s="57">
        <v>595</v>
      </c>
      <c r="H597" s="10">
        <v>46</v>
      </c>
      <c r="I597" s="10">
        <v>46</v>
      </c>
      <c r="J597" s="10">
        <v>19342.451247553508</v>
      </c>
      <c r="K597" s="10">
        <v>15196.171009170232</v>
      </c>
      <c r="L597" s="10">
        <v>12937.269179407469</v>
      </c>
      <c r="M597" s="10">
        <v>201528.31709090891</v>
      </c>
      <c r="O597" s="56">
        <f t="shared" si="74"/>
        <v>9.5978825838297338E-2</v>
      </c>
      <c r="P597" s="56">
        <f t="shared" si="75"/>
        <v>7.5404644014941472E-2</v>
      </c>
      <c r="Q597" s="56">
        <f t="shared" si="76"/>
        <v>6.419578829495956E-2</v>
      </c>
      <c r="R597" s="56">
        <f t="shared" si="77"/>
        <v>1</v>
      </c>
    </row>
    <row r="598" spans="7:18" x14ac:dyDescent="0.35">
      <c r="G598" s="57">
        <v>596</v>
      </c>
      <c r="H598" s="10">
        <v>65</v>
      </c>
      <c r="I598" s="10">
        <v>62</v>
      </c>
      <c r="J598" s="10">
        <v>13097.741802306973</v>
      </c>
      <c r="K598" s="10">
        <v>10185.695692723955</v>
      </c>
      <c r="L598" s="10">
        <v>8744.9974652176861</v>
      </c>
      <c r="M598" s="10">
        <v>136150.98545454556</v>
      </c>
      <c r="O598" s="56">
        <f t="shared" si="74"/>
        <v>9.6200124872982989E-2</v>
      </c>
      <c r="P598" s="56">
        <f t="shared" si="75"/>
        <v>7.481176620733665E-2</v>
      </c>
      <c r="Q598" s="56">
        <f t="shared" si="76"/>
        <v>6.4230144468085629E-2</v>
      </c>
      <c r="R598" s="56">
        <f t="shared" si="77"/>
        <v>1</v>
      </c>
    </row>
    <row r="599" spans="7:18" x14ac:dyDescent="0.35">
      <c r="G599" s="57">
        <v>597</v>
      </c>
      <c r="H599" s="10">
        <v>71</v>
      </c>
      <c r="I599" s="10">
        <v>97</v>
      </c>
      <c r="J599" s="10">
        <v>41910.879070515526</v>
      </c>
      <c r="K599" s="10">
        <v>32903.111859414159</v>
      </c>
      <c r="L599" s="10">
        <v>28038.180073464417</v>
      </c>
      <c r="M599" s="10">
        <v>436888.54618181777</v>
      </c>
      <c r="O599" s="56">
        <f t="shared" si="74"/>
        <v>9.5930368138041511E-2</v>
      </c>
      <c r="P599" s="56">
        <f t="shared" si="75"/>
        <v>7.5312370047167662E-2</v>
      </c>
      <c r="Q599" s="56">
        <f t="shared" si="76"/>
        <v>6.4176963022958042E-2</v>
      </c>
      <c r="R599" s="56">
        <f t="shared" si="77"/>
        <v>1</v>
      </c>
    </row>
    <row r="600" spans="7:18" x14ac:dyDescent="0.35">
      <c r="G600" s="57">
        <v>598</v>
      </c>
      <c r="H600" s="10">
        <v>42</v>
      </c>
      <c r="I600" s="10">
        <v>45</v>
      </c>
      <c r="J600" s="10">
        <v>15126.467439816555</v>
      </c>
      <c r="K600" s="10">
        <v>11867.963577093828</v>
      </c>
      <c r="L600" s="10">
        <v>10115.598569484977</v>
      </c>
      <c r="M600" s="10">
        <v>157435.96872727273</v>
      </c>
      <c r="O600" s="56">
        <f t="shared" si="74"/>
        <v>9.6080124269570355E-2</v>
      </c>
      <c r="P600" s="56">
        <f t="shared" si="75"/>
        <v>7.5382796403106411E-2</v>
      </c>
      <c r="Q600" s="56">
        <f t="shared" si="76"/>
        <v>6.4252144228923239E-2</v>
      </c>
      <c r="R600" s="56">
        <f t="shared" si="77"/>
        <v>1</v>
      </c>
    </row>
    <row r="601" spans="7:18" x14ac:dyDescent="0.35">
      <c r="G601" s="57">
        <v>599</v>
      </c>
      <c r="H601" s="10">
        <v>12</v>
      </c>
      <c r="I601" s="10">
        <v>54</v>
      </c>
      <c r="J601" s="10">
        <v>12599.544947374079</v>
      </c>
      <c r="K601" s="10">
        <v>9812.7403163152303</v>
      </c>
      <c r="L601" s="10">
        <v>8365.5980537853848</v>
      </c>
      <c r="M601" s="10">
        <v>130191.59054545453</v>
      </c>
      <c r="O601" s="56">
        <f t="shared" si="74"/>
        <v>9.6776949222193639E-2</v>
      </c>
      <c r="P601" s="56">
        <f t="shared" si="75"/>
        <v>7.5371537249091777E-2</v>
      </c>
      <c r="Q601" s="56">
        <f t="shared" si="76"/>
        <v>6.4256055392953024E-2</v>
      </c>
      <c r="R601" s="56">
        <f t="shared" si="77"/>
        <v>1</v>
      </c>
    </row>
    <row r="602" spans="7:18" x14ac:dyDescent="0.35">
      <c r="G602" s="57">
        <v>600</v>
      </c>
      <c r="H602" s="10">
        <v>28</v>
      </c>
      <c r="I602" s="10">
        <v>25</v>
      </c>
      <c r="J602" s="10">
        <v>10407.455014131436</v>
      </c>
      <c r="K602" s="10">
        <v>8162.0042615939947</v>
      </c>
      <c r="L602" s="10">
        <v>6957.1263058128243</v>
      </c>
      <c r="M602" s="10">
        <v>108371.06254545449</v>
      </c>
      <c r="O602" s="56">
        <f t="shared" si="74"/>
        <v>9.6035369310568455E-2</v>
      </c>
      <c r="P602" s="56">
        <f t="shared" si="75"/>
        <v>7.5315347749502534E-2</v>
      </c>
      <c r="Q602" s="56">
        <f t="shared" si="76"/>
        <v>6.4197269477677857E-2</v>
      </c>
      <c r="R602" s="56">
        <f t="shared" si="77"/>
        <v>1</v>
      </c>
    </row>
    <row r="603" spans="7:18" x14ac:dyDescent="0.35">
      <c r="G603" s="57">
        <v>601</v>
      </c>
      <c r="H603" s="10">
        <v>20</v>
      </c>
      <c r="I603" s="10">
        <v>67</v>
      </c>
      <c r="J603" s="10">
        <v>18748.415803739117</v>
      </c>
      <c r="K603" s="10">
        <v>14617.283797851724</v>
      </c>
      <c r="L603" s="10">
        <v>12492.370096076884</v>
      </c>
      <c r="M603" s="10">
        <v>194456.95781818163</v>
      </c>
      <c r="O603" s="56">
        <f t="shared" si="74"/>
        <v>9.6414219445256327E-2</v>
      </c>
      <c r="P603" s="56">
        <f t="shared" si="75"/>
        <v>7.5169764876806142E-2</v>
      </c>
      <c r="Q603" s="56">
        <f t="shared" si="76"/>
        <v>6.4242340496539707E-2</v>
      </c>
      <c r="R603" s="56">
        <f t="shared" si="77"/>
        <v>1</v>
      </c>
    </row>
    <row r="604" spans="7:18" x14ac:dyDescent="0.35">
      <c r="G604" s="57">
        <v>602</v>
      </c>
      <c r="H604" s="10">
        <v>55</v>
      </c>
      <c r="I604" s="10">
        <v>93</v>
      </c>
      <c r="J604" s="10">
        <v>24137.749853981684</v>
      </c>
      <c r="K604" s="10">
        <v>18856.334183746469</v>
      </c>
      <c r="L604" s="10">
        <v>16124.214160847227</v>
      </c>
      <c r="M604" s="10">
        <v>251072.87781818185</v>
      </c>
      <c r="O604" s="56">
        <f t="shared" si="74"/>
        <v>9.6138420301460817E-2</v>
      </c>
      <c r="P604" s="56">
        <f t="shared" si="75"/>
        <v>7.5103031229846989E-2</v>
      </c>
      <c r="Q604" s="56">
        <f t="shared" si="76"/>
        <v>6.4221250423248888E-2</v>
      </c>
      <c r="R604" s="56">
        <f t="shared" si="77"/>
        <v>1</v>
      </c>
    </row>
    <row r="605" spans="7:18" x14ac:dyDescent="0.35">
      <c r="G605" s="57">
        <v>603</v>
      </c>
      <c r="H605" s="10">
        <v>67</v>
      </c>
      <c r="I605" s="10">
        <v>57</v>
      </c>
      <c r="J605" s="10">
        <v>17151.382337812265</v>
      </c>
      <c r="K605" s="10">
        <v>13402.071285595459</v>
      </c>
      <c r="L605" s="10">
        <v>11456.340285075326</v>
      </c>
      <c r="M605" s="10">
        <v>178531.59272727283</v>
      </c>
      <c r="O605" s="56">
        <f t="shared" si="74"/>
        <v>9.6069172272567685E-2</v>
      </c>
      <c r="P605" s="56">
        <f t="shared" si="75"/>
        <v>7.5068345500443931E-2</v>
      </c>
      <c r="Q605" s="56">
        <f t="shared" si="76"/>
        <v>6.4169820646680614E-2</v>
      </c>
      <c r="R605" s="56">
        <f t="shared" si="77"/>
        <v>1</v>
      </c>
    </row>
    <row r="606" spans="7:18" x14ac:dyDescent="0.35">
      <c r="G606" s="57">
        <v>604</v>
      </c>
      <c r="H606" s="10">
        <v>21</v>
      </c>
      <c r="I606" s="10">
        <v>75</v>
      </c>
      <c r="J606" s="10">
        <v>29019.055113037182</v>
      </c>
      <c r="K606" s="10">
        <v>22736.524272822244</v>
      </c>
      <c r="L606" s="10">
        <v>19366.629422793714</v>
      </c>
      <c r="M606" s="10">
        <v>301689.36218181835</v>
      </c>
      <c r="O606" s="56">
        <f t="shared" si="74"/>
        <v>9.6188526181935255E-2</v>
      </c>
      <c r="P606" s="56">
        <f t="shared" si="75"/>
        <v>7.5364023803794852E-2</v>
      </c>
      <c r="Q606" s="56">
        <f t="shared" si="76"/>
        <v>6.4193942016165878E-2</v>
      </c>
      <c r="R606" s="56">
        <f t="shared" si="77"/>
        <v>1</v>
      </c>
    </row>
    <row r="607" spans="7:18" x14ac:dyDescent="0.35">
      <c r="G607" s="57">
        <v>605</v>
      </c>
      <c r="H607" s="10">
        <v>26</v>
      </c>
      <c r="I607" s="10">
        <v>96</v>
      </c>
      <c r="J607" s="10">
        <v>39337.295586690823</v>
      </c>
      <c r="K607" s="10">
        <v>30800.268642992847</v>
      </c>
      <c r="L607" s="10">
        <v>26269.794196208244</v>
      </c>
      <c r="M607" s="10">
        <v>409245.42909090879</v>
      </c>
      <c r="O607" s="56">
        <f t="shared" si="74"/>
        <v>9.6121527060360965E-2</v>
      </c>
      <c r="P607" s="56">
        <f t="shared" si="75"/>
        <v>7.5261118276658753E-2</v>
      </c>
      <c r="Q607" s="56">
        <f t="shared" si="76"/>
        <v>6.419080661343865E-2</v>
      </c>
      <c r="R607" s="56">
        <f t="shared" si="77"/>
        <v>1</v>
      </c>
    </row>
    <row r="608" spans="7:18" x14ac:dyDescent="0.35">
      <c r="G608" s="57">
        <v>606</v>
      </c>
      <c r="H608" s="10">
        <v>20</v>
      </c>
      <c r="I608" s="10">
        <v>87</v>
      </c>
      <c r="J608" s="10">
        <v>37689.916235595949</v>
      </c>
      <c r="K608" s="10">
        <v>29519.67279269595</v>
      </c>
      <c r="L608" s="10">
        <v>25157.087850322125</v>
      </c>
      <c r="M608" s="10">
        <v>391935.32218181778</v>
      </c>
      <c r="O608" s="56">
        <f t="shared" si="74"/>
        <v>9.6163611959709239E-2</v>
      </c>
      <c r="P608" s="56">
        <f t="shared" si="75"/>
        <v>7.5317714740193414E-2</v>
      </c>
      <c r="Q608" s="56">
        <f t="shared" si="76"/>
        <v>6.4186834986645624E-2</v>
      </c>
      <c r="R608" s="56">
        <f t="shared" si="77"/>
        <v>1</v>
      </c>
    </row>
    <row r="609" spans="7:18" x14ac:dyDescent="0.35">
      <c r="G609" s="57">
        <v>607</v>
      </c>
      <c r="H609" s="10">
        <v>26</v>
      </c>
      <c r="I609" s="10">
        <v>81</v>
      </c>
      <c r="J609" s="10">
        <v>17910.167480378583</v>
      </c>
      <c r="K609" s="10">
        <v>13947.121720129355</v>
      </c>
      <c r="L609" s="10">
        <v>11925.591595584581</v>
      </c>
      <c r="M609" s="10">
        <v>185597.94690909094</v>
      </c>
      <c r="O609" s="56">
        <f t="shared" si="74"/>
        <v>9.6499814672795337E-2</v>
      </c>
      <c r="P609" s="56">
        <f t="shared" si="75"/>
        <v>7.5146961226682615E-2</v>
      </c>
      <c r="Q609" s="56">
        <f t="shared" si="76"/>
        <v>6.4254975845319778E-2</v>
      </c>
      <c r="R609" s="56">
        <f t="shared" si="77"/>
        <v>1</v>
      </c>
    </row>
    <row r="610" spans="7:18" x14ac:dyDescent="0.35">
      <c r="G610" s="57">
        <v>608</v>
      </c>
      <c r="H610" s="10">
        <v>31</v>
      </c>
      <c r="I610" s="10">
        <v>68</v>
      </c>
      <c r="J610" s="10">
        <v>20462.948418142074</v>
      </c>
      <c r="K610" s="10">
        <v>15948.597101622894</v>
      </c>
      <c r="L610" s="10">
        <v>13649.637444969456</v>
      </c>
      <c r="M610" s="10">
        <v>212639.61890909096</v>
      </c>
      <c r="O610" s="56">
        <f t="shared" si="74"/>
        <v>9.623299986673943E-2</v>
      </c>
      <c r="P610" s="56">
        <f t="shared" si="75"/>
        <v>7.5002942459379315E-2</v>
      </c>
      <c r="Q610" s="56">
        <f t="shared" si="76"/>
        <v>6.4191412282416829E-2</v>
      </c>
      <c r="R610" s="56">
        <f t="shared" si="77"/>
        <v>1</v>
      </c>
    </row>
    <row r="611" spans="7:18" x14ac:dyDescent="0.35">
      <c r="G611" s="57">
        <v>609</v>
      </c>
      <c r="H611" s="10">
        <v>45</v>
      </c>
      <c r="I611" s="10">
        <v>56</v>
      </c>
      <c r="J611" s="10">
        <v>13886.96405889223</v>
      </c>
      <c r="K611" s="10">
        <v>10861.182639182744</v>
      </c>
      <c r="L611" s="10">
        <v>9278.1904857117624</v>
      </c>
      <c r="M611" s="10">
        <v>144383.52581818175</v>
      </c>
      <c r="O611" s="56">
        <f t="shared" si="74"/>
        <v>9.6181084235189729E-2</v>
      </c>
      <c r="P611" s="56">
        <f t="shared" si="75"/>
        <v>7.5224528405407803E-2</v>
      </c>
      <c r="Q611" s="56">
        <f t="shared" si="76"/>
        <v>6.4260728037598525E-2</v>
      </c>
      <c r="R611" s="56">
        <f t="shared" si="77"/>
        <v>1</v>
      </c>
    </row>
    <row r="612" spans="7:18" x14ac:dyDescent="0.35">
      <c r="G612" s="57">
        <v>610</v>
      </c>
      <c r="H612" s="10">
        <v>31</v>
      </c>
      <c r="I612" s="10">
        <v>95</v>
      </c>
      <c r="J612" s="10">
        <v>44123.729685653656</v>
      </c>
      <c r="K612" s="10">
        <v>34616.870420355204</v>
      </c>
      <c r="L612" s="10">
        <v>29485.595410540605</v>
      </c>
      <c r="M612" s="10">
        <v>459424.80218181835</v>
      </c>
      <c r="O612" s="56">
        <f t="shared" si="74"/>
        <v>9.6041244347516957E-2</v>
      </c>
      <c r="P612" s="56">
        <f t="shared" si="75"/>
        <v>7.534828388880821E-2</v>
      </c>
      <c r="Q612" s="56">
        <f t="shared" si="76"/>
        <v>6.4179372272704635E-2</v>
      </c>
      <c r="R612" s="56">
        <f t="shared" si="77"/>
        <v>1</v>
      </c>
    </row>
    <row r="613" spans="7:18" x14ac:dyDescent="0.35">
      <c r="G613" s="57">
        <v>611</v>
      </c>
      <c r="H613" s="10">
        <v>75</v>
      </c>
      <c r="I613" s="10">
        <v>19</v>
      </c>
      <c r="J613" s="10">
        <v>5821.8182616723079</v>
      </c>
      <c r="K613" s="10">
        <v>4551.6644603095065</v>
      </c>
      <c r="L613" s="10">
        <v>3893.7677558411351</v>
      </c>
      <c r="M613" s="10">
        <v>60665.03854545451</v>
      </c>
      <c r="O613" s="56">
        <f t="shared" si="74"/>
        <v>9.5966612751926181E-2</v>
      </c>
      <c r="P613" s="56">
        <f t="shared" si="75"/>
        <v>7.5029449736508116E-2</v>
      </c>
      <c r="Q613" s="56">
        <f t="shared" si="76"/>
        <v>6.4184707521839787E-2</v>
      </c>
      <c r="R613" s="56">
        <f t="shared" si="77"/>
        <v>1</v>
      </c>
    </row>
    <row r="614" spans="7:18" x14ac:dyDescent="0.35">
      <c r="G614" s="57">
        <v>612</v>
      </c>
      <c r="H614" s="10">
        <v>30</v>
      </c>
      <c r="I614" s="10">
        <v>39</v>
      </c>
      <c r="J614" s="10">
        <v>10492.196038026435</v>
      </c>
      <c r="K614" s="10">
        <v>8201.4125546436699</v>
      </c>
      <c r="L614" s="10">
        <v>7002.0537922413505</v>
      </c>
      <c r="M614" s="10">
        <v>109040.91054545465</v>
      </c>
      <c r="O614" s="56">
        <f t="shared" si="74"/>
        <v>9.6222564407628206E-2</v>
      </c>
      <c r="P614" s="56">
        <f t="shared" si="75"/>
        <v>7.5214087204681215E-2</v>
      </c>
      <c r="Q614" s="56">
        <f t="shared" si="76"/>
        <v>6.421492407954979E-2</v>
      </c>
      <c r="R614" s="56">
        <f t="shared" si="77"/>
        <v>1</v>
      </c>
    </row>
    <row r="615" spans="7:18" x14ac:dyDescent="0.35">
      <c r="G615" s="57">
        <v>613</v>
      </c>
      <c r="H615" s="10">
        <v>49</v>
      </c>
      <c r="I615" s="10">
        <v>30</v>
      </c>
      <c r="J615" s="10">
        <v>11892.616784381955</v>
      </c>
      <c r="K615" s="10">
        <v>9311.5183751238637</v>
      </c>
      <c r="L615" s="10">
        <v>7951.6374520901936</v>
      </c>
      <c r="M615" s="10">
        <v>123955.24727272731</v>
      </c>
      <c r="O615" s="56">
        <f t="shared" si="74"/>
        <v>9.5942826512343815E-2</v>
      </c>
      <c r="P615" s="56">
        <f t="shared" si="75"/>
        <v>7.5120001613458026E-2</v>
      </c>
      <c r="Q615" s="56">
        <f t="shared" si="76"/>
        <v>6.4149260535900823E-2</v>
      </c>
      <c r="R615" s="56">
        <f t="shared" si="77"/>
        <v>1</v>
      </c>
    </row>
    <row r="616" spans="7:18" x14ac:dyDescent="0.35">
      <c r="G616" s="57">
        <v>614</v>
      </c>
      <c r="H616" s="10">
        <v>71</v>
      </c>
      <c r="I616" s="10">
        <v>40</v>
      </c>
      <c r="J616" s="10">
        <v>22233.900891324109</v>
      </c>
      <c r="K616" s="10">
        <v>17467.252192523676</v>
      </c>
      <c r="L616" s="10">
        <v>14882.654361961144</v>
      </c>
      <c r="M616" s="10">
        <v>231899.20872727284</v>
      </c>
      <c r="O616" s="56">
        <f t="shared" si="74"/>
        <v>9.587743318896999E-2</v>
      </c>
      <c r="P616" s="56">
        <f t="shared" si="75"/>
        <v>7.5322603679369146E-2</v>
      </c>
      <c r="Q616" s="56">
        <f t="shared" si="76"/>
        <v>6.417725374588934E-2</v>
      </c>
      <c r="R616" s="56">
        <f t="shared" si="77"/>
        <v>1</v>
      </c>
    </row>
    <row r="617" spans="7:18" x14ac:dyDescent="0.35">
      <c r="G617" s="57">
        <v>615</v>
      </c>
      <c r="H617" s="10">
        <v>50</v>
      </c>
      <c r="I617" s="10">
        <v>25</v>
      </c>
      <c r="J617" s="10">
        <v>5547.8717802488654</v>
      </c>
      <c r="K617" s="10">
        <v>4330.2152396621732</v>
      </c>
      <c r="L617" s="10">
        <v>3711.3881028270307</v>
      </c>
      <c r="M617" s="10">
        <v>57717.039999999986</v>
      </c>
      <c r="O617" s="56">
        <f t="shared" si="74"/>
        <v>9.6121904038198536E-2</v>
      </c>
      <c r="P617" s="56">
        <f t="shared" si="75"/>
        <v>7.5024901479046294E-2</v>
      </c>
      <c r="Q617" s="56">
        <f t="shared" si="76"/>
        <v>6.4303160779330182E-2</v>
      </c>
      <c r="R617" s="56">
        <f t="shared" si="77"/>
        <v>1</v>
      </c>
    </row>
    <row r="618" spans="7:18" x14ac:dyDescent="0.35">
      <c r="G618" s="57">
        <v>616</v>
      </c>
      <c r="H618" s="10">
        <v>70</v>
      </c>
      <c r="I618" s="10">
        <v>85</v>
      </c>
      <c r="J618" s="10">
        <v>38210.468412522954</v>
      </c>
      <c r="K618" s="10">
        <v>29999.080723114508</v>
      </c>
      <c r="L618" s="10">
        <v>25568.773614310827</v>
      </c>
      <c r="M618" s="10">
        <v>398296.79272727284</v>
      </c>
      <c r="O618" s="56">
        <f t="shared" si="74"/>
        <v>9.5934662568791865E-2</v>
      </c>
      <c r="P618" s="56">
        <f t="shared" si="75"/>
        <v>7.531840896257451E-2</v>
      </c>
      <c r="Q618" s="56">
        <f t="shared" si="76"/>
        <v>6.419527869966711E-2</v>
      </c>
      <c r="R618" s="56">
        <f t="shared" si="77"/>
        <v>1</v>
      </c>
    </row>
    <row r="619" spans="7:18" x14ac:dyDescent="0.35">
      <c r="G619" s="57">
        <v>617</v>
      </c>
      <c r="H619" s="10">
        <v>30</v>
      </c>
      <c r="I619" s="10">
        <v>99</v>
      </c>
      <c r="J619" s="10">
        <v>43490.403881208375</v>
      </c>
      <c r="K619" s="10">
        <v>34063.004657010097</v>
      </c>
      <c r="L619" s="10">
        <v>29053.436829344064</v>
      </c>
      <c r="M619" s="10">
        <v>452691.28654545423</v>
      </c>
      <c r="O619" s="56">
        <f t="shared" si="74"/>
        <v>9.6070777533822829E-2</v>
      </c>
      <c r="P619" s="56">
        <f t="shared" si="75"/>
        <v>7.5245549603901798E-2</v>
      </c>
      <c r="Q619" s="56">
        <f t="shared" si="76"/>
        <v>6.4179359516845572E-2</v>
      </c>
      <c r="R619" s="56">
        <f t="shared" si="77"/>
        <v>1</v>
      </c>
    </row>
    <row r="620" spans="7:18" x14ac:dyDescent="0.35">
      <c r="G620" s="57">
        <v>618</v>
      </c>
      <c r="H620" s="10">
        <v>63</v>
      </c>
      <c r="I620" s="10">
        <v>40</v>
      </c>
      <c r="J620" s="10">
        <v>12072.151922272318</v>
      </c>
      <c r="K620" s="10">
        <v>9438.0155688713403</v>
      </c>
      <c r="L620" s="10">
        <v>8067.8720098293443</v>
      </c>
      <c r="M620" s="10">
        <v>125682.00363636365</v>
      </c>
      <c r="O620" s="56">
        <f t="shared" si="74"/>
        <v>9.6053146615968463E-2</v>
      </c>
      <c r="P620" s="56">
        <f t="shared" si="75"/>
        <v>7.5094407280284908E-2</v>
      </c>
      <c r="Q620" s="56">
        <f t="shared" si="76"/>
        <v>6.4192738629248444E-2</v>
      </c>
      <c r="R620" s="56">
        <f t="shared" si="77"/>
        <v>1</v>
      </c>
    </row>
    <row r="621" spans="7:18" x14ac:dyDescent="0.35">
      <c r="G621" s="57">
        <v>619</v>
      </c>
      <c r="H621" s="10">
        <v>25</v>
      </c>
      <c r="I621" s="10">
        <v>44</v>
      </c>
      <c r="J621" s="10">
        <v>11680.88831892825</v>
      </c>
      <c r="K621" s="10">
        <v>9079.0019806302134</v>
      </c>
      <c r="L621" s="10">
        <v>7784.3642264900745</v>
      </c>
      <c r="M621" s="10">
        <v>121284.19709090903</v>
      </c>
      <c r="O621" s="56">
        <f t="shared" si="74"/>
        <v>9.6310060165322245E-2</v>
      </c>
      <c r="P621" s="56">
        <f t="shared" si="75"/>
        <v>7.4857254270521437E-2</v>
      </c>
      <c r="Q621" s="56">
        <f t="shared" si="76"/>
        <v>6.4182840083075912E-2</v>
      </c>
      <c r="R621" s="56">
        <f t="shared" si="77"/>
        <v>1</v>
      </c>
    </row>
    <row r="622" spans="7:18" x14ac:dyDescent="0.35">
      <c r="G622" s="57">
        <v>620</v>
      </c>
      <c r="H622" s="10">
        <v>75</v>
      </c>
      <c r="I622" s="10">
        <v>84</v>
      </c>
      <c r="J622" s="10">
        <v>29584.795491821678</v>
      </c>
      <c r="K622" s="10">
        <v>23148.615687933685</v>
      </c>
      <c r="L622" s="10">
        <v>19785.766428773284</v>
      </c>
      <c r="M622" s="10">
        <v>308232.68436363642</v>
      </c>
      <c r="O622" s="56">
        <f t="shared" si="74"/>
        <v>9.5982019404921765E-2</v>
      </c>
      <c r="P622" s="56">
        <f t="shared" si="75"/>
        <v>7.5101106606281207E-2</v>
      </c>
      <c r="Q622" s="56">
        <f t="shared" si="76"/>
        <v>6.4191007094598365E-2</v>
      </c>
      <c r="R622" s="56">
        <f t="shared" si="77"/>
        <v>1</v>
      </c>
    </row>
    <row r="623" spans="7:18" x14ac:dyDescent="0.35">
      <c r="G623" s="57">
        <v>621</v>
      </c>
      <c r="H623" s="10">
        <v>60</v>
      </c>
      <c r="I623" s="10">
        <v>17</v>
      </c>
      <c r="J623" s="10">
        <v>1519.2480844309443</v>
      </c>
      <c r="K623" s="10">
        <v>1166.4223379625312</v>
      </c>
      <c r="L623" s="10">
        <v>1016.1335682082316</v>
      </c>
      <c r="M623" s="10">
        <v>15729.332363636355</v>
      </c>
      <c r="O623" s="56">
        <f t="shared" si="74"/>
        <v>9.658694020244607E-2</v>
      </c>
      <c r="P623" s="56">
        <f t="shared" si="75"/>
        <v>7.4155870764045201E-2</v>
      </c>
      <c r="Q623" s="56">
        <f t="shared" si="76"/>
        <v>6.4601188703810875E-2</v>
      </c>
      <c r="R623" s="56">
        <f t="shared" si="77"/>
        <v>1</v>
      </c>
    </row>
    <row r="624" spans="7:18" x14ac:dyDescent="0.35">
      <c r="G624" s="57">
        <v>622</v>
      </c>
      <c r="H624" s="10">
        <v>58</v>
      </c>
      <c r="I624" s="10">
        <v>86</v>
      </c>
      <c r="J624" s="10">
        <v>22889.822018931009</v>
      </c>
      <c r="K624" s="10">
        <v>17882.742121282939</v>
      </c>
      <c r="L624" s="10">
        <v>15298.181206258292</v>
      </c>
      <c r="M624" s="10">
        <v>238087.16945454563</v>
      </c>
      <c r="O624" s="56">
        <f t="shared" si="74"/>
        <v>9.6140510517098723E-2</v>
      </c>
      <c r="P624" s="56">
        <f t="shared" si="75"/>
        <v>7.5110062261028399E-2</v>
      </c>
      <c r="Q624" s="56">
        <f t="shared" si="76"/>
        <v>6.4254538542779141E-2</v>
      </c>
      <c r="R624" s="56">
        <f t="shared" si="77"/>
        <v>1</v>
      </c>
    </row>
    <row r="625" spans="7:18" x14ac:dyDescent="0.35">
      <c r="G625" s="57">
        <v>623</v>
      </c>
      <c r="H625" s="10">
        <v>40</v>
      </c>
      <c r="I625" s="10">
        <v>40</v>
      </c>
      <c r="J625" s="10">
        <v>26885.680796410023</v>
      </c>
      <c r="K625" s="10">
        <v>21129.887033985335</v>
      </c>
      <c r="L625" s="10">
        <v>17991.527856918539</v>
      </c>
      <c r="M625" s="10">
        <v>280343.48363636376</v>
      </c>
      <c r="O625" s="56">
        <f t="shared" si="74"/>
        <v>9.5902642171928273E-2</v>
      </c>
      <c r="P625" s="56">
        <f t="shared" si="75"/>
        <v>7.5371422085177178E-2</v>
      </c>
      <c r="Q625" s="56">
        <f t="shared" si="76"/>
        <v>6.4176729287760165E-2</v>
      </c>
      <c r="R625" s="56">
        <f t="shared" si="77"/>
        <v>1</v>
      </c>
    </row>
    <row r="626" spans="7:18" x14ac:dyDescent="0.35">
      <c r="G626" s="57">
        <v>624</v>
      </c>
      <c r="H626" s="10">
        <v>35</v>
      </c>
      <c r="I626" s="10">
        <v>70</v>
      </c>
      <c r="J626" s="10">
        <v>29282.486918579692</v>
      </c>
      <c r="K626" s="10">
        <v>22942.839688892247</v>
      </c>
      <c r="L626" s="10">
        <v>19565.3370306871</v>
      </c>
      <c r="M626" s="10">
        <v>304853.4138181819</v>
      </c>
      <c r="O626" s="56">
        <f t="shared" si="74"/>
        <v>9.6054318538955602E-2</v>
      </c>
      <c r="P626" s="56">
        <f t="shared" si="75"/>
        <v>7.5258595275484175E-2</v>
      </c>
      <c r="Q626" s="56">
        <f t="shared" si="76"/>
        <v>6.417949133532122E-2</v>
      </c>
      <c r="R626" s="56">
        <f t="shared" si="77"/>
        <v>1</v>
      </c>
    </row>
    <row r="627" spans="7:18" x14ac:dyDescent="0.35">
      <c r="G627" s="57">
        <v>625</v>
      </c>
      <c r="H627" s="10">
        <v>34</v>
      </c>
      <c r="I627" s="10">
        <v>59</v>
      </c>
      <c r="J627" s="10">
        <v>22288.785527230371</v>
      </c>
      <c r="K627" s="10">
        <v>17411.849086743736</v>
      </c>
      <c r="L627" s="10">
        <v>14885.009403098382</v>
      </c>
      <c r="M627" s="10">
        <v>231945.92290909114</v>
      </c>
      <c r="O627" s="56">
        <f t="shared" si="74"/>
        <v>9.6094750223164022E-2</v>
      </c>
      <c r="P627" s="56">
        <f t="shared" si="75"/>
        <v>7.5068571451321148E-2</v>
      </c>
      <c r="Q627" s="56">
        <f t="shared" si="76"/>
        <v>6.4174481777515058E-2</v>
      </c>
      <c r="R627" s="56">
        <f t="shared" si="77"/>
        <v>1</v>
      </c>
    </row>
    <row r="628" spans="7:18" x14ac:dyDescent="0.35">
      <c r="G628" s="57">
        <v>626</v>
      </c>
      <c r="H628" s="10">
        <v>31</v>
      </c>
      <c r="I628" s="10">
        <v>65</v>
      </c>
      <c r="J628" s="10">
        <v>32475.153250764513</v>
      </c>
      <c r="K628" s="10">
        <v>25470.512262794007</v>
      </c>
      <c r="L628" s="10">
        <v>21712.402369802519</v>
      </c>
      <c r="M628" s="10">
        <v>338294.09454545466</v>
      </c>
      <c r="O628" s="56">
        <f t="shared" si="74"/>
        <v>9.5996808027049407E-2</v>
      </c>
      <c r="P628" s="56">
        <f t="shared" si="75"/>
        <v>7.5291034261231182E-2</v>
      </c>
      <c r="Q628" s="56">
        <f t="shared" si="76"/>
        <v>6.4182031906221015E-2</v>
      </c>
      <c r="R628" s="56">
        <f t="shared" si="77"/>
        <v>1</v>
      </c>
    </row>
    <row r="629" spans="7:18" x14ac:dyDescent="0.35">
      <c r="G629" s="57">
        <v>627</v>
      </c>
      <c r="H629" s="10">
        <v>67</v>
      </c>
      <c r="I629" s="10">
        <v>14</v>
      </c>
      <c r="J629" s="10">
        <v>2977.2641150337581</v>
      </c>
      <c r="K629" s="10">
        <v>2321.6378288834649</v>
      </c>
      <c r="L629" s="10">
        <v>1993.351463158464</v>
      </c>
      <c r="M629" s="10">
        <v>30993.191272727272</v>
      </c>
      <c r="O629" s="56">
        <f t="shared" ref="O629:O692" si="78">J629/$M629</f>
        <v>9.6061876585572123E-2</v>
      </c>
      <c r="P629" s="56">
        <f t="shared" ref="P629:P692" si="79">K629/$M629</f>
        <v>7.4907995386922624E-2</v>
      </c>
      <c r="Q629" s="56">
        <f t="shared" ref="Q629:Q692" si="80">L629/$M629</f>
        <v>6.4315786187288532E-2</v>
      </c>
      <c r="R629" s="56">
        <f t="shared" ref="R629:R692" si="81">M629/$M629</f>
        <v>1</v>
      </c>
    </row>
    <row r="630" spans="7:18" x14ac:dyDescent="0.35">
      <c r="G630" s="57">
        <v>628</v>
      </c>
      <c r="H630" s="10">
        <v>41</v>
      </c>
      <c r="I630" s="10">
        <v>80</v>
      </c>
      <c r="J630" s="10">
        <v>31540.394460687439</v>
      </c>
      <c r="K630" s="10">
        <v>24705.449087514025</v>
      </c>
      <c r="L630" s="10">
        <v>21077.774833508967</v>
      </c>
      <c r="M630" s="10">
        <v>328395.69309090939</v>
      </c>
      <c r="O630" s="56">
        <f t="shared" si="78"/>
        <v>9.6043873669062252E-2</v>
      </c>
      <c r="P630" s="56">
        <f t="shared" si="79"/>
        <v>7.5230734163967389E-2</v>
      </c>
      <c r="Q630" s="56">
        <f t="shared" si="80"/>
        <v>6.4184078162298042E-2</v>
      </c>
      <c r="R630" s="56">
        <f t="shared" si="81"/>
        <v>1</v>
      </c>
    </row>
    <row r="631" spans="7:18" x14ac:dyDescent="0.35">
      <c r="G631" s="57">
        <v>629</v>
      </c>
      <c r="H631" s="10">
        <v>67</v>
      </c>
      <c r="I631" s="10">
        <v>50</v>
      </c>
      <c r="J631" s="10">
        <v>18960.173062760001</v>
      </c>
      <c r="K631" s="10">
        <v>14879.98206884277</v>
      </c>
      <c r="L631" s="10">
        <v>12688.554445608941</v>
      </c>
      <c r="M631" s="10">
        <v>197570.95854545469</v>
      </c>
      <c r="O631" s="56">
        <f t="shared" si="78"/>
        <v>9.596639709776919E-2</v>
      </c>
      <c r="P631" s="56">
        <f t="shared" si="79"/>
        <v>7.5314622039551263E-2</v>
      </c>
      <c r="Q631" s="56">
        <f t="shared" si="80"/>
        <v>6.4222771094617714E-2</v>
      </c>
      <c r="R631" s="56">
        <f t="shared" si="81"/>
        <v>1</v>
      </c>
    </row>
    <row r="632" spans="7:18" x14ac:dyDescent="0.35">
      <c r="G632" s="57">
        <v>630</v>
      </c>
      <c r="H632" s="10">
        <v>25</v>
      </c>
      <c r="I632" s="10">
        <v>27</v>
      </c>
      <c r="J632" s="10">
        <v>3809.0017353152712</v>
      </c>
      <c r="K632" s="10">
        <v>2936.0403779560547</v>
      </c>
      <c r="L632" s="10">
        <v>2535.8129923543834</v>
      </c>
      <c r="M632" s="10">
        <v>39420.930181818163</v>
      </c>
      <c r="O632" s="56">
        <f t="shared" si="78"/>
        <v>9.6623842150535308E-2</v>
      </c>
      <c r="P632" s="56">
        <f t="shared" si="79"/>
        <v>7.4479226248959085E-2</v>
      </c>
      <c r="Q632" s="56">
        <f t="shared" si="80"/>
        <v>6.4326564103349304E-2</v>
      </c>
      <c r="R632" s="56">
        <f t="shared" si="81"/>
        <v>1</v>
      </c>
    </row>
    <row r="633" spans="7:18" x14ac:dyDescent="0.35">
      <c r="G633" s="57">
        <v>631</v>
      </c>
      <c r="H633" s="10">
        <v>57</v>
      </c>
      <c r="I633" s="10">
        <v>35</v>
      </c>
      <c r="J633" s="10">
        <v>23795.242124957575</v>
      </c>
      <c r="K633" s="10">
        <v>18697.611252618535</v>
      </c>
      <c r="L633" s="10">
        <v>15924.825873694917</v>
      </c>
      <c r="M633" s="10">
        <v>248235.82545454527</v>
      </c>
      <c r="O633" s="56">
        <f t="shared" si="78"/>
        <v>9.5857405277364957E-2</v>
      </c>
      <c r="P633" s="56">
        <f t="shared" si="79"/>
        <v>7.5321969415096682E-2</v>
      </c>
      <c r="Q633" s="56">
        <f t="shared" si="80"/>
        <v>6.4152004830627996E-2</v>
      </c>
      <c r="R633" s="56">
        <f t="shared" si="81"/>
        <v>1</v>
      </c>
    </row>
    <row r="634" spans="7:18" x14ac:dyDescent="0.35">
      <c r="G634" s="57">
        <v>632</v>
      </c>
      <c r="H634" s="10">
        <v>16</v>
      </c>
      <c r="I634" s="10">
        <v>98</v>
      </c>
      <c r="J634" s="10">
        <v>32175.920397924649</v>
      </c>
      <c r="K634" s="10">
        <v>25146.605695502523</v>
      </c>
      <c r="L634" s="10">
        <v>21435.165234105367</v>
      </c>
      <c r="M634" s="10">
        <v>333822.04581818165</v>
      </c>
      <c r="O634" s="56">
        <f t="shared" si="78"/>
        <v>9.6386445416039038E-2</v>
      </c>
      <c r="P634" s="56">
        <f t="shared" si="79"/>
        <v>7.5329373870049274E-2</v>
      </c>
      <c r="Q634" s="56">
        <f t="shared" si="80"/>
        <v>6.4211353032627955E-2</v>
      </c>
      <c r="R634" s="56">
        <f t="shared" si="81"/>
        <v>1</v>
      </c>
    </row>
    <row r="635" spans="7:18" x14ac:dyDescent="0.35">
      <c r="G635" s="57">
        <v>633</v>
      </c>
      <c r="H635" s="10">
        <v>30</v>
      </c>
      <c r="I635" s="10">
        <v>39</v>
      </c>
      <c r="J635" s="10">
        <v>20261.835571205265</v>
      </c>
      <c r="K635" s="10">
        <v>15863.560539545259</v>
      </c>
      <c r="L635" s="10">
        <v>13544.036298556071</v>
      </c>
      <c r="M635" s="10">
        <v>211032.98472727291</v>
      </c>
      <c r="O635" s="56">
        <f t="shared" si="78"/>
        <v>9.6012647489161537E-2</v>
      </c>
      <c r="P635" s="56">
        <f t="shared" si="79"/>
        <v>7.5171000211395514E-2</v>
      </c>
      <c r="Q635" s="56">
        <f t="shared" si="80"/>
        <v>6.4179712550905807E-2</v>
      </c>
      <c r="R635" s="56">
        <f t="shared" si="81"/>
        <v>1</v>
      </c>
    </row>
    <row r="636" spans="7:18" x14ac:dyDescent="0.35">
      <c r="G636" s="57">
        <v>634</v>
      </c>
      <c r="H636" s="10">
        <v>21</v>
      </c>
      <c r="I636" s="10">
        <v>100</v>
      </c>
      <c r="J636" s="10">
        <v>36608.674176659559</v>
      </c>
      <c r="K636" s="10">
        <v>28600.252318241855</v>
      </c>
      <c r="L636" s="10">
        <v>24420.25923830516</v>
      </c>
      <c r="M636" s="10">
        <v>380406.9294545452</v>
      </c>
      <c r="O636" s="56">
        <f t="shared" si="78"/>
        <v>9.6235560769494147E-2</v>
      </c>
      <c r="P636" s="56">
        <f t="shared" si="79"/>
        <v>7.5183310564954628E-2</v>
      </c>
      <c r="Q636" s="56">
        <f t="shared" si="80"/>
        <v>6.4195095692185955E-2</v>
      </c>
      <c r="R636" s="56">
        <f t="shared" si="81"/>
        <v>1</v>
      </c>
    </row>
    <row r="637" spans="7:18" x14ac:dyDescent="0.35">
      <c r="G637" s="57">
        <v>635</v>
      </c>
      <c r="H637" s="10">
        <v>48</v>
      </c>
      <c r="I637" s="10">
        <v>92</v>
      </c>
      <c r="J637" s="10">
        <v>39504.504976779514</v>
      </c>
      <c r="K637" s="10">
        <v>30987.770189161336</v>
      </c>
      <c r="L637" s="10">
        <v>26414.112749681663</v>
      </c>
      <c r="M637" s="10">
        <v>411523.57963636343</v>
      </c>
      <c r="O637" s="56">
        <f t="shared" si="78"/>
        <v>9.5995726445826185E-2</v>
      </c>
      <c r="P637" s="56">
        <f t="shared" si="79"/>
        <v>7.5300108481130557E-2</v>
      </c>
      <c r="Q637" s="56">
        <f t="shared" si="80"/>
        <v>6.4186146448818537E-2</v>
      </c>
      <c r="R637" s="56">
        <f t="shared" si="81"/>
        <v>1</v>
      </c>
    </row>
    <row r="638" spans="7:18" x14ac:dyDescent="0.35">
      <c r="G638" s="57">
        <v>636</v>
      </c>
      <c r="H638" s="10">
        <v>21</v>
      </c>
      <c r="I638" s="10">
        <v>62</v>
      </c>
      <c r="J638" s="10">
        <v>29595.223906733743</v>
      </c>
      <c r="K638" s="10">
        <v>23205.769346271303</v>
      </c>
      <c r="L638" s="10">
        <v>19763.986673761035</v>
      </c>
      <c r="M638" s="10">
        <v>307976.59054545453</v>
      </c>
      <c r="O638" s="56">
        <f t="shared" si="78"/>
        <v>9.6095693034064414E-2</v>
      </c>
      <c r="P638" s="56">
        <f t="shared" si="79"/>
        <v>7.5349133858426634E-2</v>
      </c>
      <c r="Q638" s="56">
        <f t="shared" si="80"/>
        <v>6.4173665403455565E-2</v>
      </c>
      <c r="R638" s="56">
        <f t="shared" si="81"/>
        <v>1</v>
      </c>
    </row>
    <row r="639" spans="7:18" x14ac:dyDescent="0.35">
      <c r="G639" s="57">
        <v>637</v>
      </c>
      <c r="H639" s="10">
        <v>21</v>
      </c>
      <c r="I639" s="10">
        <v>29</v>
      </c>
      <c r="J639" s="10">
        <v>7148.7619206125983</v>
      </c>
      <c r="K639" s="10">
        <v>5564.1407609132702</v>
      </c>
      <c r="L639" s="10">
        <v>4767.1629711006835</v>
      </c>
      <c r="M639" s="10">
        <v>74192.965090909071</v>
      </c>
      <c r="O639" s="56">
        <f t="shared" si="78"/>
        <v>9.6353635575194746E-2</v>
      </c>
      <c r="P639" s="56">
        <f t="shared" si="79"/>
        <v>7.4995530291793788E-2</v>
      </c>
      <c r="Q639" s="56">
        <f t="shared" si="80"/>
        <v>6.4253571282121572E-2</v>
      </c>
      <c r="R639" s="56">
        <f t="shared" si="81"/>
        <v>1</v>
      </c>
    </row>
    <row r="640" spans="7:18" x14ac:dyDescent="0.35">
      <c r="G640" s="57">
        <v>638</v>
      </c>
      <c r="H640" s="10">
        <v>54</v>
      </c>
      <c r="I640" s="10">
        <v>87</v>
      </c>
      <c r="J640" s="10">
        <v>32256.91535692117</v>
      </c>
      <c r="K640" s="10">
        <v>25296.246922389797</v>
      </c>
      <c r="L640" s="10">
        <v>21563.550231967183</v>
      </c>
      <c r="M640" s="10">
        <v>335931.69163636374</v>
      </c>
      <c r="O640" s="56">
        <f t="shared" si="78"/>
        <v>9.6022245474351786E-2</v>
      </c>
      <c r="P640" s="56">
        <f t="shared" si="79"/>
        <v>7.530175792337046E-2</v>
      </c>
      <c r="Q640" s="56">
        <f t="shared" si="80"/>
        <v>6.41902826343312E-2</v>
      </c>
      <c r="R640" s="56">
        <f t="shared" si="81"/>
        <v>1</v>
      </c>
    </row>
    <row r="641" spans="7:18" x14ac:dyDescent="0.35">
      <c r="G641" s="57">
        <v>639</v>
      </c>
      <c r="H641" s="10">
        <v>47</v>
      </c>
      <c r="I641" s="10">
        <v>85</v>
      </c>
      <c r="J641" s="10">
        <v>19391.278768400582</v>
      </c>
      <c r="K641" s="10">
        <v>15112.71712873469</v>
      </c>
      <c r="L641" s="10">
        <v>12942.933203661203</v>
      </c>
      <c r="M641" s="10">
        <v>201487.44218181819</v>
      </c>
      <c r="O641" s="56">
        <f t="shared" si="78"/>
        <v>9.6240631964061976E-2</v>
      </c>
      <c r="P641" s="56">
        <f t="shared" si="79"/>
        <v>7.5005752046310062E-2</v>
      </c>
      <c r="Q641" s="56">
        <f t="shared" si="80"/>
        <v>6.4236922477688516E-2</v>
      </c>
      <c r="R641" s="56">
        <f t="shared" si="81"/>
        <v>1</v>
      </c>
    </row>
    <row r="642" spans="7:18" x14ac:dyDescent="0.35">
      <c r="G642" s="57">
        <v>640</v>
      </c>
      <c r="H642" s="10">
        <v>60</v>
      </c>
      <c r="I642" s="10">
        <v>37</v>
      </c>
      <c r="J642" s="10">
        <v>12660.092592654837</v>
      </c>
      <c r="K642" s="10">
        <v>9906.1392861560362</v>
      </c>
      <c r="L642" s="10">
        <v>8463.4891237363117</v>
      </c>
      <c r="M642" s="10">
        <v>131894.98981818193</v>
      </c>
      <c r="O642" s="56">
        <f t="shared" si="78"/>
        <v>9.5986152393709986E-2</v>
      </c>
      <c r="P642" s="56">
        <f t="shared" si="79"/>
        <v>7.5106259152161209E-2</v>
      </c>
      <c r="Q642" s="56">
        <f t="shared" si="80"/>
        <v>6.4168389833482567E-2</v>
      </c>
      <c r="R642" s="56">
        <f t="shared" si="81"/>
        <v>1</v>
      </c>
    </row>
    <row r="643" spans="7:18" x14ac:dyDescent="0.35">
      <c r="G643" s="57">
        <v>641</v>
      </c>
      <c r="H643" s="10">
        <v>22</v>
      </c>
      <c r="I643" s="10">
        <v>20</v>
      </c>
      <c r="J643" s="10">
        <v>5462.4125285602422</v>
      </c>
      <c r="K643" s="10">
        <v>4257.2424321778799</v>
      </c>
      <c r="L643" s="10">
        <v>3643.6549966647272</v>
      </c>
      <c r="M643" s="10">
        <v>56759.399272727293</v>
      </c>
      <c r="O643" s="56">
        <f t="shared" si="78"/>
        <v>9.6238025746423178E-2</v>
      </c>
      <c r="P643" s="56">
        <f t="shared" si="79"/>
        <v>7.500506500644856E-2</v>
      </c>
      <c r="Q643" s="56">
        <f t="shared" si="80"/>
        <v>6.4194742075353348E-2</v>
      </c>
      <c r="R643" s="56">
        <f t="shared" si="81"/>
        <v>1</v>
      </c>
    </row>
    <row r="644" spans="7:18" x14ac:dyDescent="0.35">
      <c r="G644" s="57">
        <v>642</v>
      </c>
      <c r="H644" s="10">
        <v>15</v>
      </c>
      <c r="I644" s="10">
        <v>49</v>
      </c>
      <c r="J644" s="10">
        <v>23213.463236266958</v>
      </c>
      <c r="K644" s="10">
        <v>18191.007213152741</v>
      </c>
      <c r="L644" s="10">
        <v>15489.58141764532</v>
      </c>
      <c r="M644" s="10">
        <v>241401.37381818169</v>
      </c>
      <c r="O644" s="56">
        <f t="shared" si="78"/>
        <v>9.6161272279050233E-2</v>
      </c>
      <c r="P644" s="56">
        <f t="shared" si="79"/>
        <v>7.5355856205084462E-2</v>
      </c>
      <c r="Q644" s="56">
        <f t="shared" si="80"/>
        <v>6.4165257938058537E-2</v>
      </c>
      <c r="R644" s="56">
        <f t="shared" si="81"/>
        <v>1</v>
      </c>
    </row>
    <row r="645" spans="7:18" x14ac:dyDescent="0.35">
      <c r="G645" s="57">
        <v>643</v>
      </c>
      <c r="H645" s="10">
        <v>37</v>
      </c>
      <c r="I645" s="10">
        <v>30</v>
      </c>
      <c r="J645" s="10">
        <v>7226.9791652608365</v>
      </c>
      <c r="K645" s="10">
        <v>5630.33396788133</v>
      </c>
      <c r="L645" s="10">
        <v>4824.9934996530592</v>
      </c>
      <c r="M645" s="10">
        <v>75084.705454545387</v>
      </c>
      <c r="O645" s="56">
        <f t="shared" si="78"/>
        <v>9.6251015722980879E-2</v>
      </c>
      <c r="P645" s="56">
        <f t="shared" si="79"/>
        <v>7.4986429443874014E-2</v>
      </c>
      <c r="Q645" s="56">
        <f t="shared" si="80"/>
        <v>6.4260670271577516E-2</v>
      </c>
      <c r="R645" s="56">
        <f t="shared" si="81"/>
        <v>1</v>
      </c>
    </row>
    <row r="646" spans="7:18" x14ac:dyDescent="0.35">
      <c r="G646" s="57">
        <v>644</v>
      </c>
      <c r="H646" s="10">
        <v>67</v>
      </c>
      <c r="I646" s="10">
        <v>50</v>
      </c>
      <c r="J646" s="10">
        <v>11959.260903709917</v>
      </c>
      <c r="K646" s="10">
        <v>9324.1818139353763</v>
      </c>
      <c r="L646" s="10">
        <v>7997.4360736130275</v>
      </c>
      <c r="M646" s="10">
        <v>124432.39927272721</v>
      </c>
      <c r="O646" s="56">
        <f t="shared" si="78"/>
        <v>9.6110506376220928E-2</v>
      </c>
      <c r="P646" s="56">
        <f t="shared" si="79"/>
        <v>7.4933713955791473E-2</v>
      </c>
      <c r="Q646" s="56">
        <f t="shared" si="80"/>
        <v>6.4271332228228492E-2</v>
      </c>
      <c r="R646" s="56">
        <f t="shared" si="81"/>
        <v>1</v>
      </c>
    </row>
    <row r="647" spans="7:18" x14ac:dyDescent="0.35">
      <c r="G647" s="57">
        <v>645</v>
      </c>
      <c r="H647" s="10">
        <v>26</v>
      </c>
      <c r="I647" s="10">
        <v>32</v>
      </c>
      <c r="J647" s="10">
        <v>9402.0326063634075</v>
      </c>
      <c r="K647" s="10">
        <v>7345.904953653765</v>
      </c>
      <c r="L647" s="10">
        <v>6282.4025019125729</v>
      </c>
      <c r="M647" s="10">
        <v>97751.093818181733</v>
      </c>
      <c r="O647" s="56">
        <f t="shared" si="78"/>
        <v>9.6183400503438932E-2</v>
      </c>
      <c r="P647" s="56">
        <f t="shared" si="79"/>
        <v>7.514908188462055E-2</v>
      </c>
      <c r="Q647" s="56">
        <f t="shared" si="80"/>
        <v>6.4269383149798007E-2</v>
      </c>
      <c r="R647" s="56">
        <f t="shared" si="81"/>
        <v>1</v>
      </c>
    </row>
    <row r="648" spans="7:18" x14ac:dyDescent="0.35">
      <c r="G648" s="57">
        <v>646</v>
      </c>
      <c r="H648" s="10">
        <v>60</v>
      </c>
      <c r="I648" s="10">
        <v>64</v>
      </c>
      <c r="J648" s="10">
        <v>20265.060847917739</v>
      </c>
      <c r="K648" s="10">
        <v>15888.174305491855</v>
      </c>
      <c r="L648" s="10">
        <v>13551.214277826606</v>
      </c>
      <c r="M648" s="10">
        <v>211022.1403636364</v>
      </c>
      <c r="O648" s="56">
        <f t="shared" si="78"/>
        <v>9.6032865617781599E-2</v>
      </c>
      <c r="P648" s="56">
        <f t="shared" si="79"/>
        <v>7.5291503906239995E-2</v>
      </c>
      <c r="Q648" s="56">
        <f t="shared" si="80"/>
        <v>6.4217026016677489E-2</v>
      </c>
      <c r="R648" s="56">
        <f t="shared" si="81"/>
        <v>1</v>
      </c>
    </row>
    <row r="649" spans="7:18" x14ac:dyDescent="0.35">
      <c r="G649" s="57">
        <v>647</v>
      </c>
      <c r="H649" s="10">
        <v>57</v>
      </c>
      <c r="I649" s="10">
        <v>16</v>
      </c>
      <c r="J649" s="10">
        <v>4057.3306305508768</v>
      </c>
      <c r="K649" s="10">
        <v>3165.2793379831942</v>
      </c>
      <c r="L649" s="10">
        <v>2711.9851694542058</v>
      </c>
      <c r="M649" s="10">
        <v>42257.148363636334</v>
      </c>
      <c r="O649" s="56">
        <f t="shared" si="78"/>
        <v>9.6015249198460897E-2</v>
      </c>
      <c r="P649" s="56">
        <f t="shared" si="79"/>
        <v>7.4905180793198564E-2</v>
      </c>
      <c r="Q649" s="56">
        <f t="shared" si="80"/>
        <v>6.4178139663299147E-2</v>
      </c>
      <c r="R649" s="56">
        <f t="shared" si="81"/>
        <v>1</v>
      </c>
    </row>
    <row r="650" spans="7:18" x14ac:dyDescent="0.35">
      <c r="G650" s="57">
        <v>648</v>
      </c>
      <c r="H650" s="10">
        <v>60</v>
      </c>
      <c r="I650" s="10">
        <v>37</v>
      </c>
      <c r="J650" s="10">
        <v>12866.268794634652</v>
      </c>
      <c r="K650" s="10">
        <v>10111.433269021582</v>
      </c>
      <c r="L650" s="10">
        <v>8611.6901609606539</v>
      </c>
      <c r="M650" s="10">
        <v>134028.82690909089</v>
      </c>
      <c r="O650" s="56">
        <f t="shared" si="78"/>
        <v>9.5996279989539773E-2</v>
      </c>
      <c r="P650" s="56">
        <f t="shared" si="79"/>
        <v>7.5442227632716408E-2</v>
      </c>
      <c r="Q650" s="56">
        <f t="shared" si="80"/>
        <v>6.4252522084684016E-2</v>
      </c>
      <c r="R650" s="56">
        <f t="shared" si="81"/>
        <v>1</v>
      </c>
    </row>
    <row r="651" spans="7:18" x14ac:dyDescent="0.35">
      <c r="G651" s="57">
        <v>649</v>
      </c>
      <c r="H651" s="10">
        <v>17</v>
      </c>
      <c r="I651" s="10">
        <v>11</v>
      </c>
      <c r="J651" s="10">
        <v>2834.5676377356785</v>
      </c>
      <c r="K651" s="10">
        <v>2220.7850288024379</v>
      </c>
      <c r="L651" s="10">
        <v>1891.5696287681342</v>
      </c>
      <c r="M651" s="10">
        <v>29428.266181818177</v>
      </c>
      <c r="O651" s="56">
        <f t="shared" si="78"/>
        <v>9.6321258623349504E-2</v>
      </c>
      <c r="P651" s="56">
        <f t="shared" si="79"/>
        <v>7.5464351691045845E-2</v>
      </c>
      <c r="Q651" s="56">
        <f t="shared" si="80"/>
        <v>6.4277304584692552E-2</v>
      </c>
      <c r="R651" s="56">
        <f t="shared" si="81"/>
        <v>1</v>
      </c>
    </row>
    <row r="652" spans="7:18" x14ac:dyDescent="0.35">
      <c r="G652" s="57">
        <v>650</v>
      </c>
      <c r="H652" s="10">
        <v>25</v>
      </c>
      <c r="I652" s="10">
        <v>24</v>
      </c>
      <c r="J652" s="10">
        <v>9842.0067764993673</v>
      </c>
      <c r="K652" s="10">
        <v>7709.0004244638858</v>
      </c>
      <c r="L652" s="10">
        <v>6577.1119903036242</v>
      </c>
      <c r="M652" s="10">
        <v>102439.1956363636</v>
      </c>
      <c r="O652" s="56">
        <f t="shared" si="78"/>
        <v>9.6076572208125363E-2</v>
      </c>
      <c r="P652" s="56">
        <f t="shared" si="79"/>
        <v>7.5254402151195388E-2</v>
      </c>
      <c r="Q652" s="56">
        <f t="shared" si="80"/>
        <v>6.4205033526921779E-2</v>
      </c>
      <c r="R652" s="56">
        <f t="shared" si="81"/>
        <v>1</v>
      </c>
    </row>
    <row r="653" spans="7:18" x14ac:dyDescent="0.35">
      <c r="G653" s="57">
        <v>651</v>
      </c>
      <c r="H653" s="10">
        <v>36</v>
      </c>
      <c r="I653" s="10">
        <v>62</v>
      </c>
      <c r="J653" s="10">
        <v>20525.118554473578</v>
      </c>
      <c r="K653" s="10">
        <v>16045.604774774003</v>
      </c>
      <c r="L653" s="10">
        <v>13709.403773325952</v>
      </c>
      <c r="M653" s="10">
        <v>213513.00727272747</v>
      </c>
      <c r="O653" s="56">
        <f t="shared" si="78"/>
        <v>9.6130530016169655E-2</v>
      </c>
      <c r="P653" s="56">
        <f t="shared" si="79"/>
        <v>7.5150479025750422E-2</v>
      </c>
      <c r="Q653" s="56">
        <f t="shared" si="80"/>
        <v>6.4208752190045557E-2</v>
      </c>
      <c r="R653" s="56">
        <f t="shared" si="81"/>
        <v>1</v>
      </c>
    </row>
    <row r="654" spans="7:18" x14ac:dyDescent="0.35">
      <c r="G654" s="57">
        <v>652</v>
      </c>
      <c r="H654" s="10">
        <v>71</v>
      </c>
      <c r="I654" s="10">
        <v>83</v>
      </c>
      <c r="J654" s="10">
        <v>23208.673747821085</v>
      </c>
      <c r="K654" s="10">
        <v>18120.673741124443</v>
      </c>
      <c r="L654" s="10">
        <v>15504.15267408726</v>
      </c>
      <c r="M654" s="10">
        <v>241531.50618181803</v>
      </c>
      <c r="O654" s="56">
        <f t="shared" si="78"/>
        <v>9.608963283800441E-2</v>
      </c>
      <c r="P654" s="56">
        <f t="shared" si="79"/>
        <v>7.5024058051804288E-2</v>
      </c>
      <c r="Q654" s="56">
        <f t="shared" si="80"/>
        <v>6.4191015570515986E-2</v>
      </c>
      <c r="R654" s="56">
        <f t="shared" si="81"/>
        <v>1</v>
      </c>
    </row>
    <row r="655" spans="7:18" x14ac:dyDescent="0.35">
      <c r="G655" s="57">
        <v>653</v>
      </c>
      <c r="H655" s="10">
        <v>17</v>
      </c>
      <c r="I655" s="10">
        <v>56</v>
      </c>
      <c r="J655" s="10">
        <v>19377.80600196906</v>
      </c>
      <c r="K655" s="10">
        <v>15162.698664407739</v>
      </c>
      <c r="L655" s="10">
        <v>12926.133719863645</v>
      </c>
      <c r="M655" s="10">
        <v>201284.73600000015</v>
      </c>
      <c r="O655" s="56">
        <f t="shared" si="78"/>
        <v>9.6270618364072302E-2</v>
      </c>
      <c r="P655" s="56">
        <f t="shared" si="79"/>
        <v>7.5329600076618458E-2</v>
      </c>
      <c r="Q655" s="56">
        <f t="shared" si="80"/>
        <v>6.4218151742333973E-2</v>
      </c>
      <c r="R655" s="56">
        <f t="shared" si="81"/>
        <v>1</v>
      </c>
    </row>
    <row r="656" spans="7:18" x14ac:dyDescent="0.35">
      <c r="G656" s="57">
        <v>654</v>
      </c>
      <c r="H656" s="10">
        <v>31</v>
      </c>
      <c r="I656" s="10">
        <v>87</v>
      </c>
      <c r="J656" s="10">
        <v>26660.730257092975</v>
      </c>
      <c r="K656" s="10">
        <v>20840.702632825403</v>
      </c>
      <c r="L656" s="10">
        <v>17789.852907265235</v>
      </c>
      <c r="M656" s="10">
        <v>277046.7970909088</v>
      </c>
      <c r="O656" s="56">
        <f t="shared" si="78"/>
        <v>9.6231866013396464E-2</v>
      </c>
      <c r="P656" s="56">
        <f t="shared" si="79"/>
        <v>7.5224485002751487E-2</v>
      </c>
      <c r="Q656" s="56">
        <f t="shared" si="80"/>
        <v>6.4212447478422779E-2</v>
      </c>
      <c r="R656" s="56">
        <f t="shared" si="81"/>
        <v>1</v>
      </c>
    </row>
    <row r="657" spans="7:18" x14ac:dyDescent="0.35">
      <c r="G657" s="57">
        <v>655</v>
      </c>
      <c r="H657" s="10">
        <v>16</v>
      </c>
      <c r="I657" s="10">
        <v>72</v>
      </c>
      <c r="J657" s="10">
        <v>22325.482932501753</v>
      </c>
      <c r="K657" s="10">
        <v>17418.631789404506</v>
      </c>
      <c r="L657" s="10">
        <v>14869.519460559442</v>
      </c>
      <c r="M657" s="10">
        <v>231513.81672727285</v>
      </c>
      <c r="O657" s="56">
        <f t="shared" si="78"/>
        <v>9.6432615763928878E-2</v>
      </c>
      <c r="P657" s="56">
        <f t="shared" si="79"/>
        <v>7.5237979467652885E-2</v>
      </c>
      <c r="Q657" s="56">
        <f t="shared" si="80"/>
        <v>6.4227352262418033E-2</v>
      </c>
      <c r="R657" s="56">
        <f t="shared" si="81"/>
        <v>1</v>
      </c>
    </row>
    <row r="658" spans="7:18" x14ac:dyDescent="0.35">
      <c r="G658" s="57">
        <v>656</v>
      </c>
      <c r="H658" s="10">
        <v>44</v>
      </c>
      <c r="I658" s="10">
        <v>35</v>
      </c>
      <c r="J658" s="10">
        <v>13242.027446325303</v>
      </c>
      <c r="K658" s="10">
        <v>10387.372505410107</v>
      </c>
      <c r="L658" s="10">
        <v>8849.8211675644216</v>
      </c>
      <c r="M658" s="10">
        <v>137901.09890909094</v>
      </c>
      <c r="O658" s="56">
        <f t="shared" si="78"/>
        <v>9.6025539688083944E-2</v>
      </c>
      <c r="P658" s="56">
        <f t="shared" si="79"/>
        <v>7.5324798624395395E-2</v>
      </c>
      <c r="Q658" s="56">
        <f t="shared" si="80"/>
        <v>6.4175131580340217E-2</v>
      </c>
      <c r="R658" s="56">
        <f t="shared" si="81"/>
        <v>1</v>
      </c>
    </row>
    <row r="659" spans="7:18" x14ac:dyDescent="0.35">
      <c r="G659" s="57">
        <v>657</v>
      </c>
      <c r="H659" s="10">
        <v>11</v>
      </c>
      <c r="I659" s="10">
        <v>48</v>
      </c>
      <c r="J659" s="10">
        <v>7357.162162760661</v>
      </c>
      <c r="K659" s="10">
        <v>5655.9102002011896</v>
      </c>
      <c r="L659" s="10">
        <v>4868.9779282449972</v>
      </c>
      <c r="M659" s="10">
        <v>75781.247272727211</v>
      </c>
      <c r="O659" s="56">
        <f t="shared" si="78"/>
        <v>9.7084205229338028E-2</v>
      </c>
      <c r="P659" s="56">
        <f t="shared" si="79"/>
        <v>7.4634693987633616E-2</v>
      </c>
      <c r="Q659" s="56">
        <f t="shared" si="80"/>
        <v>6.4250432705629079E-2</v>
      </c>
      <c r="R659" s="56">
        <f t="shared" si="81"/>
        <v>1</v>
      </c>
    </row>
    <row r="660" spans="7:18" x14ac:dyDescent="0.35">
      <c r="G660" s="57">
        <v>658</v>
      </c>
      <c r="H660" s="10">
        <v>63</v>
      </c>
      <c r="I660" s="10">
        <v>31</v>
      </c>
      <c r="J660" s="10">
        <v>7948.3081934271777</v>
      </c>
      <c r="K660" s="10">
        <v>6208.2352769897579</v>
      </c>
      <c r="L660" s="10">
        <v>5317.6244008563963</v>
      </c>
      <c r="M660" s="10">
        <v>82728.31345454551</v>
      </c>
      <c r="O660" s="56">
        <f t="shared" si="78"/>
        <v>9.6077242016958553E-2</v>
      </c>
      <c r="P660" s="56">
        <f t="shared" si="79"/>
        <v>7.5043658183613637E-2</v>
      </c>
      <c r="Q660" s="56">
        <f t="shared" si="80"/>
        <v>6.4278167640612269E-2</v>
      </c>
      <c r="R660" s="56">
        <f t="shared" si="81"/>
        <v>1</v>
      </c>
    </row>
    <row r="661" spans="7:18" x14ac:dyDescent="0.35">
      <c r="G661" s="57">
        <v>659</v>
      </c>
      <c r="H661" s="10">
        <v>26</v>
      </c>
      <c r="I661" s="10">
        <v>17</v>
      </c>
      <c r="J661" s="10">
        <v>10477.873227019465</v>
      </c>
      <c r="K661" s="10">
        <v>8228.8534417231367</v>
      </c>
      <c r="L661" s="10">
        <v>7009.6815321447966</v>
      </c>
      <c r="M661" s="10">
        <v>109231.93818181813</v>
      </c>
      <c r="O661" s="56">
        <f t="shared" si="78"/>
        <v>9.5923164977434486E-2</v>
      </c>
      <c r="P661" s="56">
        <f t="shared" si="79"/>
        <v>7.5333767565545634E-2</v>
      </c>
      <c r="Q661" s="56">
        <f t="shared" si="80"/>
        <v>6.4172454035165805E-2</v>
      </c>
      <c r="R661" s="56">
        <f t="shared" si="81"/>
        <v>1</v>
      </c>
    </row>
    <row r="662" spans="7:18" x14ac:dyDescent="0.35">
      <c r="G662" s="57">
        <v>660</v>
      </c>
      <c r="H662" s="10">
        <v>32</v>
      </c>
      <c r="I662" s="10">
        <v>57</v>
      </c>
      <c r="J662" s="10">
        <v>16910.738381039406</v>
      </c>
      <c r="K662" s="10">
        <v>13190.448182231032</v>
      </c>
      <c r="L662" s="10">
        <v>11279.644291472065</v>
      </c>
      <c r="M662" s="10">
        <v>175787.13454545464</v>
      </c>
      <c r="O662" s="56">
        <f t="shared" si="78"/>
        <v>9.6200091234018417E-2</v>
      </c>
      <c r="P662" s="56">
        <f t="shared" si="79"/>
        <v>7.5036482142669406E-2</v>
      </c>
      <c r="Q662" s="56">
        <f t="shared" si="80"/>
        <v>6.4166495009083835E-2</v>
      </c>
      <c r="R662" s="56">
        <f t="shared" si="81"/>
        <v>1</v>
      </c>
    </row>
    <row r="663" spans="7:18" x14ac:dyDescent="0.35">
      <c r="G663" s="57">
        <v>661</v>
      </c>
      <c r="H663" s="10">
        <v>15</v>
      </c>
      <c r="I663" s="10">
        <v>55</v>
      </c>
      <c r="J663" s="10">
        <v>19883.586159027011</v>
      </c>
      <c r="K663" s="10">
        <v>15516.506593137035</v>
      </c>
      <c r="L663" s="10">
        <v>13250.275545235896</v>
      </c>
      <c r="M663" s="10">
        <v>206437.47709090909</v>
      </c>
      <c r="O663" s="56">
        <f t="shared" si="78"/>
        <v>9.6317715364593687E-2</v>
      </c>
      <c r="P663" s="56">
        <f t="shared" si="79"/>
        <v>7.516322526216504E-2</v>
      </c>
      <c r="Q663" s="56">
        <f t="shared" si="80"/>
        <v>6.4185416969617673E-2</v>
      </c>
      <c r="R663" s="56">
        <f t="shared" si="81"/>
        <v>1</v>
      </c>
    </row>
    <row r="664" spans="7:18" x14ac:dyDescent="0.35">
      <c r="G664" s="57">
        <v>662</v>
      </c>
      <c r="H664" s="10">
        <v>36</v>
      </c>
      <c r="I664" s="10">
        <v>14</v>
      </c>
      <c r="J664" s="10">
        <v>6047.8580047060732</v>
      </c>
      <c r="K664" s="10">
        <v>4760.8808485047084</v>
      </c>
      <c r="L664" s="10">
        <v>4047.8537924543984</v>
      </c>
      <c r="M664" s="10">
        <v>63029.109818181838</v>
      </c>
      <c r="O664" s="56">
        <f t="shared" si="78"/>
        <v>9.5953409815752524E-2</v>
      </c>
      <c r="P664" s="56">
        <f t="shared" si="79"/>
        <v>7.5534635698303168E-2</v>
      </c>
      <c r="Q664" s="56">
        <f t="shared" si="80"/>
        <v>6.4221973055483716E-2</v>
      </c>
      <c r="R664" s="56">
        <f t="shared" si="81"/>
        <v>1</v>
      </c>
    </row>
    <row r="665" spans="7:18" x14ac:dyDescent="0.35">
      <c r="G665" s="57">
        <v>663</v>
      </c>
      <c r="H665" s="10">
        <v>23</v>
      </c>
      <c r="I665" s="10">
        <v>68</v>
      </c>
      <c r="J665" s="10">
        <v>16525.731945621472</v>
      </c>
      <c r="K665" s="10">
        <v>12878.71548280049</v>
      </c>
      <c r="L665" s="10">
        <v>11013.443247056817</v>
      </c>
      <c r="M665" s="10">
        <v>171488.59563636364</v>
      </c>
      <c r="O665" s="56">
        <f t="shared" si="78"/>
        <v>9.6366361181613416E-2</v>
      </c>
      <c r="P665" s="56">
        <f t="shared" si="79"/>
        <v>7.5099544870665419E-2</v>
      </c>
      <c r="Q665" s="56">
        <f t="shared" si="80"/>
        <v>6.4222598629301797E-2</v>
      </c>
      <c r="R665" s="56">
        <f t="shared" si="81"/>
        <v>1</v>
      </c>
    </row>
    <row r="666" spans="7:18" x14ac:dyDescent="0.35">
      <c r="G666" s="57">
        <v>664</v>
      </c>
      <c r="H666" s="10">
        <v>54</v>
      </c>
      <c r="I666" s="10">
        <v>93</v>
      </c>
      <c r="J666" s="10">
        <v>40987.413945769971</v>
      </c>
      <c r="K666" s="10">
        <v>32172.126961791768</v>
      </c>
      <c r="L666" s="10">
        <v>27407.843378112273</v>
      </c>
      <c r="M666" s="10">
        <v>427018.50690909126</v>
      </c>
      <c r="O666" s="56">
        <f t="shared" si="78"/>
        <v>9.5985099668047538E-2</v>
      </c>
      <c r="P666" s="56">
        <f t="shared" si="79"/>
        <v>7.5341294209154613E-2</v>
      </c>
      <c r="Q666" s="56">
        <f t="shared" si="80"/>
        <v>6.4184204980949872E-2</v>
      </c>
      <c r="R666" s="56">
        <f t="shared" si="81"/>
        <v>1</v>
      </c>
    </row>
    <row r="667" spans="7:18" x14ac:dyDescent="0.35">
      <c r="G667" s="57">
        <v>665</v>
      </c>
      <c r="H667" s="10">
        <v>40</v>
      </c>
      <c r="I667" s="10">
        <v>90</v>
      </c>
      <c r="J667" s="10">
        <v>22931.167675692202</v>
      </c>
      <c r="K667" s="10">
        <v>17842.915916002694</v>
      </c>
      <c r="L667" s="10">
        <v>15298.471030355606</v>
      </c>
      <c r="M667" s="10">
        <v>238291.54399999999</v>
      </c>
      <c r="O667" s="56">
        <f t="shared" si="78"/>
        <v>9.623156277711728E-2</v>
      </c>
      <c r="P667" s="56">
        <f t="shared" si="79"/>
        <v>7.487851065333101E-2</v>
      </c>
      <c r="Q667" s="56">
        <f t="shared" si="80"/>
        <v>6.4200645870822873E-2</v>
      </c>
      <c r="R667" s="56">
        <f t="shared" si="81"/>
        <v>1</v>
      </c>
    </row>
    <row r="668" spans="7:18" x14ac:dyDescent="0.35">
      <c r="G668" s="57">
        <v>666</v>
      </c>
      <c r="H668" s="10">
        <v>43</v>
      </c>
      <c r="I668" s="10">
        <v>42</v>
      </c>
      <c r="J668" s="10">
        <v>23840.009612537444</v>
      </c>
      <c r="K668" s="10">
        <v>18742.118017166176</v>
      </c>
      <c r="L668" s="10">
        <v>15952.410424665317</v>
      </c>
      <c r="M668" s="10">
        <v>248550.31199999977</v>
      </c>
      <c r="O668" s="56">
        <f t="shared" si="78"/>
        <v>9.5916232897496692E-2</v>
      </c>
      <c r="P668" s="56">
        <f t="shared" si="79"/>
        <v>7.5405731203291318E-2</v>
      </c>
      <c r="Q668" s="56">
        <f t="shared" si="80"/>
        <v>6.4181816133328101E-2</v>
      </c>
      <c r="R668" s="56">
        <f t="shared" si="81"/>
        <v>1</v>
      </c>
    </row>
    <row r="669" spans="7:18" x14ac:dyDescent="0.35">
      <c r="G669" s="57">
        <v>667</v>
      </c>
      <c r="H669" s="10">
        <v>56</v>
      </c>
      <c r="I669" s="10">
        <v>82</v>
      </c>
      <c r="J669" s="10">
        <v>41000.560610134504</v>
      </c>
      <c r="K669" s="10">
        <v>32194.395557015527</v>
      </c>
      <c r="L669" s="10">
        <v>27427.331734041065</v>
      </c>
      <c r="M669" s="10">
        <v>427388.04945454519</v>
      </c>
      <c r="O669" s="56">
        <f t="shared" si="78"/>
        <v>9.5932866308408832E-2</v>
      </c>
      <c r="P669" s="56">
        <f t="shared" si="79"/>
        <v>7.5328254026062927E-2</v>
      </c>
      <c r="Q669" s="56">
        <f t="shared" si="80"/>
        <v>6.4174306626133437E-2</v>
      </c>
      <c r="R669" s="56">
        <f t="shared" si="81"/>
        <v>1</v>
      </c>
    </row>
    <row r="670" spans="7:18" x14ac:dyDescent="0.35">
      <c r="G670" s="57">
        <v>668</v>
      </c>
      <c r="H670" s="10">
        <v>11</v>
      </c>
      <c r="I670" s="10">
        <v>35</v>
      </c>
      <c r="J670" s="10">
        <v>10931.488366219572</v>
      </c>
      <c r="K670" s="10">
        <v>8550.2320227024611</v>
      </c>
      <c r="L670" s="10">
        <v>7278.8328866170705</v>
      </c>
      <c r="M670" s="10">
        <v>113305.24800000009</v>
      </c>
      <c r="O670" s="56">
        <f t="shared" si="78"/>
        <v>9.6478217551049031E-2</v>
      </c>
      <c r="P670" s="56">
        <f t="shared" si="79"/>
        <v>7.546192408230247E-2</v>
      </c>
      <c r="Q670" s="56">
        <f t="shared" si="80"/>
        <v>6.4240915713075039E-2</v>
      </c>
      <c r="R670" s="56">
        <f t="shared" si="81"/>
        <v>1</v>
      </c>
    </row>
    <row r="671" spans="7:18" x14ac:dyDescent="0.35">
      <c r="G671" s="57">
        <v>669</v>
      </c>
      <c r="H671" s="10">
        <v>24</v>
      </c>
      <c r="I671" s="10">
        <v>23</v>
      </c>
      <c r="J671" s="10">
        <v>3316.5838715871532</v>
      </c>
      <c r="K671" s="10">
        <v>2576.0257744919172</v>
      </c>
      <c r="L671" s="10">
        <v>2209.1370244781278</v>
      </c>
      <c r="M671" s="10">
        <v>34325.747636363652</v>
      </c>
      <c r="O671" s="56">
        <f t="shared" si="78"/>
        <v>9.6620877911299016E-2</v>
      </c>
      <c r="P671" s="56">
        <f t="shared" si="79"/>
        <v>7.5046457888741036E-2</v>
      </c>
      <c r="Q671" s="56">
        <f t="shared" si="80"/>
        <v>6.4358016258845741E-2</v>
      </c>
      <c r="R671" s="56">
        <f t="shared" si="81"/>
        <v>1</v>
      </c>
    </row>
    <row r="672" spans="7:18" x14ac:dyDescent="0.35">
      <c r="G672" s="57">
        <v>670</v>
      </c>
      <c r="H672" s="10">
        <v>48</v>
      </c>
      <c r="I672" s="10">
        <v>85</v>
      </c>
      <c r="J672" s="10">
        <v>35191.842937138135</v>
      </c>
      <c r="K672" s="10">
        <v>27581.631686477915</v>
      </c>
      <c r="L672" s="10">
        <v>23523.327569596011</v>
      </c>
      <c r="M672" s="10">
        <v>366536.98836363625</v>
      </c>
      <c r="O672" s="56">
        <f t="shared" si="78"/>
        <v>9.6011709743805712E-2</v>
      </c>
      <c r="P672" s="56">
        <f t="shared" si="79"/>
        <v>7.5249245129701783E-2</v>
      </c>
      <c r="Q672" s="56">
        <f t="shared" si="80"/>
        <v>6.4177227173206439E-2</v>
      </c>
      <c r="R672" s="56">
        <f t="shared" si="81"/>
        <v>1</v>
      </c>
    </row>
    <row r="673" spans="7:18" x14ac:dyDescent="0.35">
      <c r="G673" s="57">
        <v>671</v>
      </c>
      <c r="H673" s="10">
        <v>10</v>
      </c>
      <c r="I673" s="10">
        <v>42</v>
      </c>
      <c r="J673" s="10">
        <v>12137.973996186265</v>
      </c>
      <c r="K673" s="10">
        <v>9421.9025845428969</v>
      </c>
      <c r="L673" s="10">
        <v>8066.8461451078319</v>
      </c>
      <c r="M673" s="10">
        <v>125650.30472727264</v>
      </c>
      <c r="O673" s="56">
        <f t="shared" si="78"/>
        <v>9.6601230076855477E-2</v>
      </c>
      <c r="P673" s="56">
        <f t="shared" si="79"/>
        <v>7.4985115276826345E-2</v>
      </c>
      <c r="Q673" s="56">
        <f t="shared" si="80"/>
        <v>6.4200768654060478E-2</v>
      </c>
      <c r="R673" s="56">
        <f t="shared" si="81"/>
        <v>1</v>
      </c>
    </row>
    <row r="674" spans="7:18" x14ac:dyDescent="0.35">
      <c r="G674" s="57">
        <v>672</v>
      </c>
      <c r="H674" s="10">
        <v>16</v>
      </c>
      <c r="I674" s="10">
        <v>85</v>
      </c>
      <c r="J674" s="10">
        <v>32909.173139583458</v>
      </c>
      <c r="K674" s="10">
        <v>25757.524950305575</v>
      </c>
      <c r="L674" s="10">
        <v>21947.687171193618</v>
      </c>
      <c r="M674" s="10">
        <v>341888.58400000021</v>
      </c>
      <c r="O674" s="56">
        <f t="shared" si="78"/>
        <v>9.6257010850012578E-2</v>
      </c>
      <c r="P674" s="56">
        <f t="shared" si="79"/>
        <v>7.533894419330936E-2</v>
      </c>
      <c r="Q674" s="56">
        <f t="shared" si="80"/>
        <v>6.4195437339298833E-2</v>
      </c>
      <c r="R674" s="56">
        <f t="shared" si="81"/>
        <v>1</v>
      </c>
    </row>
    <row r="675" spans="7:18" x14ac:dyDescent="0.35">
      <c r="G675" s="57">
        <v>673</v>
      </c>
      <c r="H675" s="10">
        <v>27</v>
      </c>
      <c r="I675" s="10">
        <v>19</v>
      </c>
      <c r="J675" s="10">
        <v>11027.56334159536</v>
      </c>
      <c r="K675" s="10">
        <v>8656.3148638972361</v>
      </c>
      <c r="L675" s="10">
        <v>7373.4947065563265</v>
      </c>
      <c r="M675" s="10">
        <v>114921.8923636363</v>
      </c>
      <c r="O675" s="56">
        <f t="shared" si="78"/>
        <v>9.595702885488433E-2</v>
      </c>
      <c r="P675" s="56">
        <f t="shared" si="79"/>
        <v>7.5323462621959714E-2</v>
      </c>
      <c r="Q675" s="56">
        <f t="shared" si="80"/>
        <v>6.416092317053991E-2</v>
      </c>
      <c r="R675" s="56">
        <f t="shared" si="81"/>
        <v>1</v>
      </c>
    </row>
    <row r="676" spans="7:18" x14ac:dyDescent="0.35">
      <c r="G676" s="57">
        <v>674</v>
      </c>
      <c r="H676" s="10">
        <v>70</v>
      </c>
      <c r="I676" s="10">
        <v>77</v>
      </c>
      <c r="J676" s="10">
        <v>18327.297213236034</v>
      </c>
      <c r="K676" s="10">
        <v>14290.456906996626</v>
      </c>
      <c r="L676" s="10">
        <v>12244.325627720493</v>
      </c>
      <c r="M676" s="10">
        <v>190626.39490909071</v>
      </c>
      <c r="O676" s="56">
        <f t="shared" si="78"/>
        <v>9.6142494967584521E-2</v>
      </c>
      <c r="P676" s="56">
        <f t="shared" si="79"/>
        <v>7.4965782749087356E-2</v>
      </c>
      <c r="Q676" s="56">
        <f t="shared" si="80"/>
        <v>6.4232057861450836E-2</v>
      </c>
      <c r="R676" s="56">
        <f t="shared" si="81"/>
        <v>1</v>
      </c>
    </row>
    <row r="677" spans="7:18" x14ac:dyDescent="0.35">
      <c r="G677" s="57">
        <v>675</v>
      </c>
      <c r="H677" s="10">
        <v>66</v>
      </c>
      <c r="I677" s="10">
        <v>55</v>
      </c>
      <c r="J677" s="10">
        <v>13950.991334129665</v>
      </c>
      <c r="K677" s="10">
        <v>10905.557638568831</v>
      </c>
      <c r="L677" s="10">
        <v>9324.0418651456821</v>
      </c>
      <c r="M677" s="10">
        <v>145128.45018181822</v>
      </c>
      <c r="O677" s="56">
        <f t="shared" si="78"/>
        <v>9.6128576558570961E-2</v>
      </c>
      <c r="P677" s="56">
        <f t="shared" si="79"/>
        <v>7.5144174866514812E-2</v>
      </c>
      <c r="Q677" s="56">
        <f t="shared" si="80"/>
        <v>6.4246823096811401E-2</v>
      </c>
      <c r="R677" s="56">
        <f t="shared" si="81"/>
        <v>1</v>
      </c>
    </row>
    <row r="678" spans="7:18" x14ac:dyDescent="0.35">
      <c r="G678" s="57">
        <v>676</v>
      </c>
      <c r="H678" s="10">
        <v>24</v>
      </c>
      <c r="I678" s="10">
        <v>42</v>
      </c>
      <c r="J678" s="10">
        <v>13653.754634802743</v>
      </c>
      <c r="K678" s="10">
        <v>10712.924813581085</v>
      </c>
      <c r="L678" s="10">
        <v>9111.5103959031512</v>
      </c>
      <c r="M678" s="10">
        <v>141900.16654545444</v>
      </c>
      <c r="O678" s="56">
        <f t="shared" si="78"/>
        <v>9.6220849962350669E-2</v>
      </c>
      <c r="P678" s="56">
        <f t="shared" si="79"/>
        <v>7.5496210289150337E-2</v>
      </c>
      <c r="Q678" s="56">
        <f t="shared" si="80"/>
        <v>6.4210709668085481E-2</v>
      </c>
      <c r="R678" s="56">
        <f t="shared" si="81"/>
        <v>1</v>
      </c>
    </row>
    <row r="679" spans="7:18" x14ac:dyDescent="0.35">
      <c r="G679" s="57">
        <v>677</v>
      </c>
      <c r="H679" s="10">
        <v>72</v>
      </c>
      <c r="I679" s="10">
        <v>13</v>
      </c>
      <c r="J679" s="10">
        <v>1803.8280490152322</v>
      </c>
      <c r="K679" s="10">
        <v>1382.8499573911449</v>
      </c>
      <c r="L679" s="10">
        <v>1204.6627323171626</v>
      </c>
      <c r="M679" s="10">
        <v>18748.236363636373</v>
      </c>
      <c r="O679" s="56">
        <f t="shared" si="78"/>
        <v>9.6213212487223254E-2</v>
      </c>
      <c r="P679" s="56">
        <f t="shared" si="79"/>
        <v>7.3758935537706752E-2</v>
      </c>
      <c r="Q679" s="56">
        <f t="shared" si="80"/>
        <v>6.4254722895093069E-2</v>
      </c>
      <c r="R679" s="56">
        <f t="shared" si="81"/>
        <v>1</v>
      </c>
    </row>
    <row r="680" spans="7:18" x14ac:dyDescent="0.35">
      <c r="G680" s="57">
        <v>678</v>
      </c>
      <c r="H680" s="10">
        <v>46</v>
      </c>
      <c r="I680" s="10">
        <v>63</v>
      </c>
      <c r="J680" s="10">
        <v>18663.265353389728</v>
      </c>
      <c r="K680" s="10">
        <v>14591.213706644678</v>
      </c>
      <c r="L680" s="10">
        <v>12466.92268488865</v>
      </c>
      <c r="M680" s="10">
        <v>194150.81309090919</v>
      </c>
      <c r="O680" s="56">
        <f t="shared" si="78"/>
        <v>9.6127670321168521E-2</v>
      </c>
      <c r="P680" s="56">
        <f t="shared" si="79"/>
        <v>7.5154018025216748E-2</v>
      </c>
      <c r="Q680" s="56">
        <f t="shared" si="80"/>
        <v>6.4212570044973938E-2</v>
      </c>
      <c r="R680" s="56">
        <f t="shared" si="81"/>
        <v>1</v>
      </c>
    </row>
    <row r="681" spans="7:18" x14ac:dyDescent="0.35">
      <c r="G681" s="57">
        <v>679</v>
      </c>
      <c r="H681" s="10">
        <v>45</v>
      </c>
      <c r="I681" s="10">
        <v>52</v>
      </c>
      <c r="J681" s="10">
        <v>16218.928062224897</v>
      </c>
      <c r="K681" s="10">
        <v>12680.729329012498</v>
      </c>
      <c r="L681" s="10">
        <v>10840.38178687553</v>
      </c>
      <c r="M681" s="10">
        <v>168770.83127272734</v>
      </c>
      <c r="O681" s="56">
        <f t="shared" si="78"/>
        <v>9.6100303233179654E-2</v>
      </c>
      <c r="P681" s="56">
        <f t="shared" si="79"/>
        <v>7.5135787584768812E-2</v>
      </c>
      <c r="Q681" s="56">
        <f t="shared" si="80"/>
        <v>6.423137046328746E-2</v>
      </c>
      <c r="R681" s="56">
        <f t="shared" si="81"/>
        <v>1</v>
      </c>
    </row>
    <row r="682" spans="7:18" x14ac:dyDescent="0.35">
      <c r="G682" s="57">
        <v>680</v>
      </c>
      <c r="H682" s="10">
        <v>18</v>
      </c>
      <c r="I682" s="10">
        <v>49</v>
      </c>
      <c r="J682" s="10">
        <v>5542.6932656422969</v>
      </c>
      <c r="K682" s="10">
        <v>4234.632010222409</v>
      </c>
      <c r="L682" s="10">
        <v>3669.5408140172663</v>
      </c>
      <c r="M682" s="10">
        <v>57028.839999999975</v>
      </c>
      <c r="O682" s="56">
        <f t="shared" si="78"/>
        <v>9.7191057465701558E-2</v>
      </c>
      <c r="P682" s="56">
        <f t="shared" si="79"/>
        <v>7.4254219623306569E-2</v>
      </c>
      <c r="Q682" s="56">
        <f t="shared" si="80"/>
        <v>6.4345352527199709E-2</v>
      </c>
      <c r="R682" s="56">
        <f t="shared" si="81"/>
        <v>1</v>
      </c>
    </row>
    <row r="683" spans="7:18" x14ac:dyDescent="0.35">
      <c r="G683" s="57">
        <v>681</v>
      </c>
      <c r="H683" s="10">
        <v>68</v>
      </c>
      <c r="I683" s="10">
        <v>69</v>
      </c>
      <c r="J683" s="10">
        <v>32310.057063782315</v>
      </c>
      <c r="K683" s="10">
        <v>25334.532591455951</v>
      </c>
      <c r="L683" s="10">
        <v>21615.21208459355</v>
      </c>
      <c r="M683" s="10">
        <v>336854.29672727274</v>
      </c>
      <c r="O683" s="56">
        <f t="shared" si="78"/>
        <v>9.5917010344509571E-2</v>
      </c>
      <c r="P683" s="56">
        <f t="shared" si="79"/>
        <v>7.5209171554571394E-2</v>
      </c>
      <c r="Q683" s="56">
        <f t="shared" si="80"/>
        <v>6.4167838423310558E-2</v>
      </c>
      <c r="R683" s="56">
        <f t="shared" si="81"/>
        <v>1</v>
      </c>
    </row>
    <row r="684" spans="7:18" x14ac:dyDescent="0.35">
      <c r="G684" s="57">
        <v>682</v>
      </c>
      <c r="H684" s="10">
        <v>60</v>
      </c>
      <c r="I684" s="10">
        <v>52</v>
      </c>
      <c r="J684" s="10">
        <v>15426.270706316378</v>
      </c>
      <c r="K684" s="10">
        <v>12108.72972557912</v>
      </c>
      <c r="L684" s="10">
        <v>10315.348603476867</v>
      </c>
      <c r="M684" s="10">
        <v>160643.39781818178</v>
      </c>
      <c r="O684" s="56">
        <f t="shared" si="78"/>
        <v>9.6028040466225859E-2</v>
      </c>
      <c r="P684" s="56">
        <f t="shared" si="79"/>
        <v>7.5376454246093155E-2</v>
      </c>
      <c r="Q684" s="56">
        <f t="shared" si="80"/>
        <v>6.4212714270099711E-2</v>
      </c>
      <c r="R684" s="56">
        <f t="shared" si="81"/>
        <v>1</v>
      </c>
    </row>
    <row r="685" spans="7:18" x14ac:dyDescent="0.35">
      <c r="G685" s="57">
        <v>683</v>
      </c>
      <c r="H685" s="10">
        <v>26</v>
      </c>
      <c r="I685" s="10">
        <v>64</v>
      </c>
      <c r="J685" s="10">
        <v>19764.352053856805</v>
      </c>
      <c r="K685" s="10">
        <v>15459.902267817335</v>
      </c>
      <c r="L685" s="10">
        <v>13184.513965085891</v>
      </c>
      <c r="M685" s="10">
        <v>205371.39272727276</v>
      </c>
      <c r="O685" s="56">
        <f t="shared" si="78"/>
        <v>9.6237123347083148E-2</v>
      </c>
      <c r="P685" s="56">
        <f t="shared" si="79"/>
        <v>7.527777877198133E-2</v>
      </c>
      <c r="Q685" s="56">
        <f t="shared" si="80"/>
        <v>6.4198395842767361E-2</v>
      </c>
      <c r="R685" s="56">
        <f t="shared" si="81"/>
        <v>1</v>
      </c>
    </row>
    <row r="686" spans="7:18" x14ac:dyDescent="0.35">
      <c r="G686" s="57">
        <v>684</v>
      </c>
      <c r="H686" s="10">
        <v>63</v>
      </c>
      <c r="I686" s="10">
        <v>86</v>
      </c>
      <c r="J686" s="10">
        <v>41671.270670157122</v>
      </c>
      <c r="K686" s="10">
        <v>32671.788559734789</v>
      </c>
      <c r="L686" s="10">
        <v>27876.237511449999</v>
      </c>
      <c r="M686" s="10">
        <v>434402.6843636366</v>
      </c>
      <c r="O686" s="56">
        <f t="shared" si="78"/>
        <v>9.592774669705835E-2</v>
      </c>
      <c r="P686" s="56">
        <f t="shared" si="79"/>
        <v>7.5210834867644086E-2</v>
      </c>
      <c r="Q686" s="56">
        <f t="shared" si="80"/>
        <v>6.41714209300671E-2</v>
      </c>
      <c r="R686" s="56">
        <f t="shared" si="81"/>
        <v>1</v>
      </c>
    </row>
    <row r="687" spans="7:18" x14ac:dyDescent="0.35">
      <c r="G687" s="57">
        <v>685</v>
      </c>
      <c r="H687" s="10">
        <v>55</v>
      </c>
      <c r="I687" s="10">
        <v>33</v>
      </c>
      <c r="J687" s="10">
        <v>13317.795868157624</v>
      </c>
      <c r="K687" s="10">
        <v>10448.837050026092</v>
      </c>
      <c r="L687" s="10">
        <v>8907.7785098984041</v>
      </c>
      <c r="M687" s="10">
        <v>138766.97963636366</v>
      </c>
      <c r="O687" s="56">
        <f t="shared" si="78"/>
        <v>9.5972369673654828E-2</v>
      </c>
      <c r="P687" s="56">
        <f t="shared" si="79"/>
        <v>7.5297719078465775E-2</v>
      </c>
      <c r="Q687" s="56">
        <f t="shared" si="80"/>
        <v>6.4192349889296979E-2</v>
      </c>
      <c r="R687" s="56">
        <f t="shared" si="81"/>
        <v>1</v>
      </c>
    </row>
    <row r="688" spans="7:18" x14ac:dyDescent="0.35">
      <c r="G688" s="57">
        <v>686</v>
      </c>
      <c r="H688" s="10">
        <v>24</v>
      </c>
      <c r="I688" s="10">
        <v>79</v>
      </c>
      <c r="J688" s="10">
        <v>39589.960978452538</v>
      </c>
      <c r="K688" s="10">
        <v>31019.270139884775</v>
      </c>
      <c r="L688" s="10">
        <v>26450.610210074581</v>
      </c>
      <c r="M688" s="10">
        <v>412128.36145454546</v>
      </c>
      <c r="O688" s="56">
        <f t="shared" si="78"/>
        <v>9.606220945029284E-2</v>
      </c>
      <c r="P688" s="56">
        <f t="shared" si="79"/>
        <v>7.5266040974241361E-2</v>
      </c>
      <c r="Q688" s="56">
        <f t="shared" si="80"/>
        <v>6.4180514334711405E-2</v>
      </c>
      <c r="R688" s="56">
        <f t="shared" si="81"/>
        <v>1</v>
      </c>
    </row>
    <row r="689" spans="7:18" x14ac:dyDescent="0.35">
      <c r="G689" s="57">
        <v>687</v>
      </c>
      <c r="H689" s="10">
        <v>51</v>
      </c>
      <c r="I689" s="10">
        <v>79</v>
      </c>
      <c r="J689" s="10">
        <v>23716.355353936025</v>
      </c>
      <c r="K689" s="10">
        <v>18548.542276065131</v>
      </c>
      <c r="L689" s="10">
        <v>15841.495176043247</v>
      </c>
      <c r="M689" s="10">
        <v>246770.16799999986</v>
      </c>
      <c r="O689" s="56">
        <f t="shared" si="78"/>
        <v>9.6107060047614989E-2</v>
      </c>
      <c r="P689" s="56">
        <f t="shared" si="79"/>
        <v>7.5165253670634702E-2</v>
      </c>
      <c r="Q689" s="56">
        <f t="shared" si="80"/>
        <v>6.4195341375474751E-2</v>
      </c>
      <c r="R689" s="56">
        <f t="shared" si="81"/>
        <v>1</v>
      </c>
    </row>
    <row r="690" spans="7:18" x14ac:dyDescent="0.35">
      <c r="G690" s="57">
        <v>688</v>
      </c>
      <c r="H690" s="10">
        <v>65</v>
      </c>
      <c r="I690" s="10">
        <v>66</v>
      </c>
      <c r="J690" s="10">
        <v>13848.636467046324</v>
      </c>
      <c r="K690" s="10">
        <v>10799.138699363326</v>
      </c>
      <c r="L690" s="10">
        <v>9250.3740754634982</v>
      </c>
      <c r="M690" s="10">
        <v>143905.53963636357</v>
      </c>
      <c r="O690" s="56">
        <f t="shared" si="78"/>
        <v>9.623421379080048E-2</v>
      </c>
      <c r="P690" s="56">
        <f t="shared" si="79"/>
        <v>7.5043245219411178E-2</v>
      </c>
      <c r="Q690" s="56">
        <f t="shared" si="80"/>
        <v>6.4280875488451433E-2</v>
      </c>
      <c r="R690" s="56">
        <f t="shared" si="81"/>
        <v>1</v>
      </c>
    </row>
    <row r="691" spans="7:18" x14ac:dyDescent="0.35">
      <c r="G691" s="57">
        <v>689</v>
      </c>
      <c r="H691" s="10">
        <v>60</v>
      </c>
      <c r="I691" s="10">
        <v>78</v>
      </c>
      <c r="J691" s="10">
        <v>27686.791311468223</v>
      </c>
      <c r="K691" s="10">
        <v>21713.54470103225</v>
      </c>
      <c r="L691" s="10">
        <v>18511.362867747495</v>
      </c>
      <c r="M691" s="10">
        <v>288379.15709090891</v>
      </c>
      <c r="O691" s="56">
        <f t="shared" si="78"/>
        <v>9.60082954356518E-2</v>
      </c>
      <c r="P691" s="56">
        <f t="shared" si="79"/>
        <v>7.5295125071009383E-2</v>
      </c>
      <c r="Q691" s="56">
        <f t="shared" si="80"/>
        <v>6.4191056851976153E-2</v>
      </c>
      <c r="R691" s="56">
        <f t="shared" si="81"/>
        <v>1</v>
      </c>
    </row>
    <row r="692" spans="7:18" x14ac:dyDescent="0.35">
      <c r="G692" s="57">
        <v>690</v>
      </c>
      <c r="H692" s="10">
        <v>63</v>
      </c>
      <c r="I692" s="10">
        <v>95</v>
      </c>
      <c r="J692" s="10">
        <v>23581.847313796803</v>
      </c>
      <c r="K692" s="10">
        <v>18379.284956177555</v>
      </c>
      <c r="L692" s="10">
        <v>15748.78311383089</v>
      </c>
      <c r="M692" s="10">
        <v>245260.29890909093</v>
      </c>
      <c r="O692" s="56">
        <f t="shared" si="78"/>
        <v>9.6150283672848891E-2</v>
      </c>
      <c r="P692" s="56">
        <f t="shared" si="79"/>
        <v>7.4937872284784615E-2</v>
      </c>
      <c r="Q692" s="56">
        <f t="shared" si="80"/>
        <v>6.4212525157479286E-2</v>
      </c>
      <c r="R692" s="56">
        <f t="shared" si="81"/>
        <v>1</v>
      </c>
    </row>
    <row r="693" spans="7:18" x14ac:dyDescent="0.35">
      <c r="G693" s="57">
        <v>691</v>
      </c>
      <c r="H693" s="10">
        <v>17</v>
      </c>
      <c r="I693" s="10">
        <v>98</v>
      </c>
      <c r="J693" s="10">
        <v>39562.050121807304</v>
      </c>
      <c r="K693" s="10">
        <v>30938.091571631565</v>
      </c>
      <c r="L693" s="10">
        <v>26383.089328033024</v>
      </c>
      <c r="M693" s="10">
        <v>411089.8050909093</v>
      </c>
      <c r="O693" s="56">
        <f t="shared" ref="O693:O756" si="82">J693/$M693</f>
        <v>9.6237001336139841E-2</v>
      </c>
      <c r="P693" s="56">
        <f t="shared" ref="P693:P756" si="83">K693/$M693</f>
        <v>7.5258717653651969E-2</v>
      </c>
      <c r="Q693" s="56">
        <f t="shared" ref="Q693:Q756" si="84">L693/$M693</f>
        <v>6.4178408224447717E-2</v>
      </c>
      <c r="R693" s="56">
        <f t="shared" ref="R693:R756" si="85">M693/$M693</f>
        <v>1</v>
      </c>
    </row>
    <row r="694" spans="7:18" x14ac:dyDescent="0.35">
      <c r="G694" s="57">
        <v>692</v>
      </c>
      <c r="H694" s="10">
        <v>24</v>
      </c>
      <c r="I694" s="10">
        <v>94</v>
      </c>
      <c r="J694" s="10">
        <v>36740.696288623229</v>
      </c>
      <c r="K694" s="10">
        <v>28764.320735813748</v>
      </c>
      <c r="L694" s="10">
        <v>24522.369226455139</v>
      </c>
      <c r="M694" s="10">
        <v>381972.6887272725</v>
      </c>
      <c r="O694" s="56">
        <f t="shared" si="82"/>
        <v>9.6186710131142356E-2</v>
      </c>
      <c r="P694" s="56">
        <f t="shared" si="83"/>
        <v>7.5304652884100307E-2</v>
      </c>
      <c r="Q694" s="56">
        <f t="shared" si="84"/>
        <v>6.4199273796677239E-2</v>
      </c>
      <c r="R694" s="56">
        <f t="shared" si="85"/>
        <v>1</v>
      </c>
    </row>
    <row r="695" spans="7:18" x14ac:dyDescent="0.35">
      <c r="G695" s="57">
        <v>693</v>
      </c>
      <c r="H695" s="10">
        <v>48</v>
      </c>
      <c r="I695" s="10">
        <v>27</v>
      </c>
      <c r="J695" s="10">
        <v>15850.49276138017</v>
      </c>
      <c r="K695" s="10">
        <v>12469.889481794007</v>
      </c>
      <c r="L695" s="10">
        <v>10606.743431517114</v>
      </c>
      <c r="M695" s="10">
        <v>165299.80072727273</v>
      </c>
      <c r="O695" s="56">
        <f t="shared" si="82"/>
        <v>9.5889364001907146E-2</v>
      </c>
      <c r="P695" s="56">
        <f t="shared" si="83"/>
        <v>7.5438018841704549E-2</v>
      </c>
      <c r="Q695" s="56">
        <f t="shared" si="84"/>
        <v>6.4166704284278744E-2</v>
      </c>
      <c r="R695" s="56">
        <f t="shared" si="85"/>
        <v>1</v>
      </c>
    </row>
    <row r="696" spans="7:18" x14ac:dyDescent="0.35">
      <c r="G696" s="57">
        <v>694</v>
      </c>
      <c r="H696" s="10">
        <v>10</v>
      </c>
      <c r="I696" s="10">
        <v>64</v>
      </c>
      <c r="J696" s="10">
        <v>22249.057817303445</v>
      </c>
      <c r="K696" s="10">
        <v>17373.322514089072</v>
      </c>
      <c r="L696" s="10">
        <v>14804.411584474607</v>
      </c>
      <c r="M696" s="10">
        <v>230562.84945454556</v>
      </c>
      <c r="O696" s="56">
        <f t="shared" si="82"/>
        <v>9.6498884663939521E-2</v>
      </c>
      <c r="P696" s="56">
        <f t="shared" si="83"/>
        <v>7.5351786097326776E-2</v>
      </c>
      <c r="Q696" s="56">
        <f t="shared" si="84"/>
        <v>6.4209874311920448E-2</v>
      </c>
      <c r="R696" s="56">
        <f t="shared" si="85"/>
        <v>1</v>
      </c>
    </row>
    <row r="697" spans="7:18" x14ac:dyDescent="0.35">
      <c r="G697" s="57">
        <v>695</v>
      </c>
      <c r="H697" s="10">
        <v>47</v>
      </c>
      <c r="I697" s="10">
        <v>79</v>
      </c>
      <c r="J697" s="10">
        <v>24669.846917262246</v>
      </c>
      <c r="K697" s="10">
        <v>19329.748187821824</v>
      </c>
      <c r="L697" s="10">
        <v>16485.200765203244</v>
      </c>
      <c r="M697" s="10">
        <v>256729.46472727254</v>
      </c>
      <c r="O697" s="56">
        <f t="shared" si="82"/>
        <v>9.6092775885578172E-2</v>
      </c>
      <c r="P697" s="56">
        <f t="shared" si="83"/>
        <v>7.5292285629762437E-2</v>
      </c>
      <c r="Q697" s="56">
        <f t="shared" si="84"/>
        <v>6.4212344238382277E-2</v>
      </c>
      <c r="R697" s="56">
        <f t="shared" si="85"/>
        <v>1</v>
      </c>
    </row>
    <row r="698" spans="7:18" x14ac:dyDescent="0.35">
      <c r="G698" s="57">
        <v>696</v>
      </c>
      <c r="H698" s="10">
        <v>23</v>
      </c>
      <c r="I698" s="10">
        <v>18</v>
      </c>
      <c r="J698" s="10">
        <v>3550.3154641106012</v>
      </c>
      <c r="K698" s="10">
        <v>2770.0637085678768</v>
      </c>
      <c r="L698" s="10">
        <v>2367.0149275947761</v>
      </c>
      <c r="M698" s="10">
        <v>36827.458909090907</v>
      </c>
      <c r="O698" s="56">
        <f t="shared" si="82"/>
        <v>9.640403028823151E-2</v>
      </c>
      <c r="P698" s="56">
        <f t="shared" si="83"/>
        <v>7.5217345714941056E-2</v>
      </c>
      <c r="Q698" s="56">
        <f t="shared" si="84"/>
        <v>6.4273099413070703E-2</v>
      </c>
      <c r="R698" s="56">
        <f t="shared" si="85"/>
        <v>1</v>
      </c>
    </row>
    <row r="699" spans="7:18" x14ac:dyDescent="0.35">
      <c r="G699" s="57">
        <v>697</v>
      </c>
      <c r="H699" s="10">
        <v>17</v>
      </c>
      <c r="I699" s="10">
        <v>51</v>
      </c>
      <c r="J699" s="10">
        <v>18396.932935575624</v>
      </c>
      <c r="K699" s="10">
        <v>14370.134162015194</v>
      </c>
      <c r="L699" s="10">
        <v>12269.061840349999</v>
      </c>
      <c r="M699" s="10">
        <v>191122.73309090905</v>
      </c>
      <c r="O699" s="56">
        <f t="shared" si="82"/>
        <v>9.6257167517717401E-2</v>
      </c>
      <c r="P699" s="56">
        <f t="shared" si="83"/>
        <v>7.5187990092104459E-2</v>
      </c>
      <c r="Q699" s="56">
        <f t="shared" si="84"/>
        <v>6.4194675546598232E-2</v>
      </c>
      <c r="R699" s="56">
        <f t="shared" si="85"/>
        <v>1</v>
      </c>
    </row>
    <row r="700" spans="7:18" x14ac:dyDescent="0.35">
      <c r="G700" s="57">
        <v>698</v>
      </c>
      <c r="H700" s="10">
        <v>31</v>
      </c>
      <c r="I700" s="10">
        <v>57</v>
      </c>
      <c r="J700" s="10">
        <v>22306.763469682588</v>
      </c>
      <c r="K700" s="10">
        <v>17457.435204497688</v>
      </c>
      <c r="L700" s="10">
        <v>14895.970968183807</v>
      </c>
      <c r="M700" s="10">
        <v>232066.87927272744</v>
      </c>
      <c r="O700" s="56">
        <f t="shared" si="82"/>
        <v>9.6122133152260147E-2</v>
      </c>
      <c r="P700" s="56">
        <f t="shared" si="83"/>
        <v>7.5225879967048312E-2</v>
      </c>
      <c r="Q700" s="56">
        <f t="shared" si="84"/>
        <v>6.4188267687600109E-2</v>
      </c>
      <c r="R700" s="56">
        <f t="shared" si="85"/>
        <v>1</v>
      </c>
    </row>
    <row r="701" spans="7:18" x14ac:dyDescent="0.35">
      <c r="G701" s="57">
        <v>699</v>
      </c>
      <c r="H701" s="10">
        <v>15</v>
      </c>
      <c r="I701" s="10">
        <v>26</v>
      </c>
      <c r="J701" s="10">
        <v>14315.492472193664</v>
      </c>
      <c r="K701" s="10">
        <v>11211.535878473393</v>
      </c>
      <c r="L701" s="10">
        <v>9562.878863399761</v>
      </c>
      <c r="M701" s="10">
        <v>149037.42618181818</v>
      </c>
      <c r="O701" s="56">
        <f t="shared" si="82"/>
        <v>9.6053003859107727E-2</v>
      </c>
      <c r="P701" s="56">
        <f t="shared" si="83"/>
        <v>7.5226311710428234E-2</v>
      </c>
      <c r="Q701" s="56">
        <f t="shared" si="84"/>
        <v>6.4164278117186002E-2</v>
      </c>
      <c r="R701" s="56">
        <f t="shared" si="85"/>
        <v>1</v>
      </c>
    </row>
    <row r="702" spans="7:18" x14ac:dyDescent="0.35">
      <c r="G702" s="57">
        <v>700</v>
      </c>
      <c r="H702" s="10">
        <v>47</v>
      </c>
      <c r="I702" s="10">
        <v>72</v>
      </c>
      <c r="J702" s="10">
        <v>12675.787884339521</v>
      </c>
      <c r="K702" s="10">
        <v>9874.3257171605837</v>
      </c>
      <c r="L702" s="10">
        <v>8448.898232137275</v>
      </c>
      <c r="M702" s="10">
        <v>131520.4421818181</v>
      </c>
      <c r="O702" s="56">
        <f t="shared" si="82"/>
        <v>9.6378841753102559E-2</v>
      </c>
      <c r="P702" s="56">
        <f t="shared" si="83"/>
        <v>7.5078258203466183E-2</v>
      </c>
      <c r="Q702" s="56">
        <f t="shared" si="84"/>
        <v>6.4240190285075577E-2</v>
      </c>
      <c r="R702" s="56">
        <f t="shared" si="85"/>
        <v>1</v>
      </c>
    </row>
    <row r="703" spans="7:18" x14ac:dyDescent="0.35">
      <c r="G703" s="57">
        <v>701</v>
      </c>
      <c r="H703" s="10">
        <v>64</v>
      </c>
      <c r="I703" s="10">
        <v>72</v>
      </c>
      <c r="J703" s="10">
        <v>36411.83868584835</v>
      </c>
      <c r="K703" s="10">
        <v>28592.474612243728</v>
      </c>
      <c r="L703" s="10">
        <v>24364.731463304863</v>
      </c>
      <c r="M703" s="10">
        <v>379640.31636363611</v>
      </c>
      <c r="O703" s="56">
        <f t="shared" si="82"/>
        <v>9.5911411713637651E-2</v>
      </c>
      <c r="P703" s="56">
        <f t="shared" si="83"/>
        <v>7.531464225431897E-2</v>
      </c>
      <c r="Q703" s="56">
        <f t="shared" si="84"/>
        <v>6.4178461594071728E-2</v>
      </c>
      <c r="R703" s="56">
        <f t="shared" si="85"/>
        <v>1</v>
      </c>
    </row>
    <row r="704" spans="7:18" x14ac:dyDescent="0.35">
      <c r="G704" s="57">
        <v>702</v>
      </c>
      <c r="H704" s="10">
        <v>69</v>
      </c>
      <c r="I704" s="10">
        <v>24</v>
      </c>
      <c r="J704" s="10">
        <v>10481.796056751025</v>
      </c>
      <c r="K704" s="10">
        <v>8231.9799113419813</v>
      </c>
      <c r="L704" s="10">
        <v>7014.9982378076629</v>
      </c>
      <c r="M704" s="10">
        <v>109291.99927272736</v>
      </c>
      <c r="O704" s="56">
        <f t="shared" si="82"/>
        <v>9.5906343799190108E-2</v>
      </c>
      <c r="P704" s="56">
        <f t="shared" si="83"/>
        <v>7.5320974692757614E-2</v>
      </c>
      <c r="Q704" s="56">
        <f t="shared" si="84"/>
        <v>6.4185835051863482E-2</v>
      </c>
      <c r="R704" s="56">
        <f t="shared" si="85"/>
        <v>1</v>
      </c>
    </row>
    <row r="705" spans="7:18" x14ac:dyDescent="0.35">
      <c r="G705" s="57">
        <v>703</v>
      </c>
      <c r="H705" s="10">
        <v>34</v>
      </c>
      <c r="I705" s="10">
        <v>91</v>
      </c>
      <c r="J705" s="10">
        <v>38368.173216054158</v>
      </c>
      <c r="K705" s="10">
        <v>30082.38070834236</v>
      </c>
      <c r="L705" s="10">
        <v>25639.675402211145</v>
      </c>
      <c r="M705" s="10">
        <v>399413.76218181808</v>
      </c>
      <c r="O705" s="56">
        <f t="shared" si="82"/>
        <v>9.6061219839962575E-2</v>
      </c>
      <c r="P705" s="56">
        <f t="shared" si="83"/>
        <v>7.5316334980587096E-2</v>
      </c>
      <c r="Q705" s="56">
        <f t="shared" si="84"/>
        <v>6.4193269811618686E-2</v>
      </c>
      <c r="R705" s="56">
        <f t="shared" si="85"/>
        <v>1</v>
      </c>
    </row>
    <row r="706" spans="7:18" x14ac:dyDescent="0.35">
      <c r="G706" s="57">
        <v>704</v>
      </c>
      <c r="H706" s="10">
        <v>27</v>
      </c>
      <c r="I706" s="10">
        <v>10</v>
      </c>
      <c r="J706" s="10">
        <v>4046.6302335434134</v>
      </c>
      <c r="K706" s="10">
        <v>3175.5680202821222</v>
      </c>
      <c r="L706" s="10">
        <v>2705.7942549169106</v>
      </c>
      <c r="M706" s="10">
        <v>42157.046545454541</v>
      </c>
      <c r="O706" s="56">
        <f t="shared" si="82"/>
        <v>9.5989414941112128E-2</v>
      </c>
      <c r="P706" s="56">
        <f t="shared" si="83"/>
        <v>7.5327099038073345E-2</v>
      </c>
      <c r="Q706" s="56">
        <f t="shared" si="84"/>
        <v>6.418367690913715E-2</v>
      </c>
      <c r="R706" s="56">
        <f t="shared" si="85"/>
        <v>1</v>
      </c>
    </row>
    <row r="707" spans="7:18" x14ac:dyDescent="0.35">
      <c r="G707" s="57">
        <v>705</v>
      </c>
      <c r="H707" s="10">
        <v>33</v>
      </c>
      <c r="I707" s="10">
        <v>40</v>
      </c>
      <c r="J707" s="10">
        <v>14452.147510931074</v>
      </c>
      <c r="K707" s="10">
        <v>11325.048641009931</v>
      </c>
      <c r="L707" s="10">
        <v>9652.2705880269878</v>
      </c>
      <c r="M707" s="10">
        <v>150396.30836363646</v>
      </c>
      <c r="O707" s="56">
        <f t="shared" si="82"/>
        <v>9.609376498782056E-2</v>
      </c>
      <c r="P707" s="56">
        <f t="shared" si="83"/>
        <v>7.5301373845078734E-2</v>
      </c>
      <c r="Q707" s="56">
        <f t="shared" si="84"/>
        <v>6.4178906337841735E-2</v>
      </c>
      <c r="R707" s="56">
        <f t="shared" si="85"/>
        <v>1</v>
      </c>
    </row>
    <row r="708" spans="7:18" x14ac:dyDescent="0.35">
      <c r="G708" s="57">
        <v>706</v>
      </c>
      <c r="H708" s="10">
        <v>75</v>
      </c>
      <c r="I708" s="10">
        <v>17</v>
      </c>
      <c r="J708" s="10">
        <v>3967.3513640299893</v>
      </c>
      <c r="K708" s="10">
        <v>3085.6896675370044</v>
      </c>
      <c r="L708" s="10">
        <v>2651.614821163525</v>
      </c>
      <c r="M708" s="10">
        <v>41303.678545454546</v>
      </c>
      <c r="O708" s="56">
        <f t="shared" si="82"/>
        <v>9.6053221014296197E-2</v>
      </c>
      <c r="P708" s="56">
        <f t="shared" si="83"/>
        <v>7.4707381429506683E-2</v>
      </c>
      <c r="Q708" s="56">
        <f t="shared" si="84"/>
        <v>6.4198030648660809E-2</v>
      </c>
      <c r="R708" s="56">
        <f t="shared" si="85"/>
        <v>1</v>
      </c>
    </row>
    <row r="709" spans="7:18" x14ac:dyDescent="0.35">
      <c r="G709" s="57">
        <v>707</v>
      </c>
      <c r="H709" s="10">
        <v>61</v>
      </c>
      <c r="I709" s="10">
        <v>82</v>
      </c>
      <c r="J709" s="10">
        <v>36231.955822340373</v>
      </c>
      <c r="K709" s="10">
        <v>28426.825828102843</v>
      </c>
      <c r="L709" s="10">
        <v>24235.359400709785</v>
      </c>
      <c r="M709" s="10">
        <v>377641.61672727269</v>
      </c>
      <c r="O709" s="56">
        <f t="shared" si="82"/>
        <v>9.5942698626106576E-2</v>
      </c>
      <c r="P709" s="56">
        <f t="shared" si="83"/>
        <v>7.5274611083535017E-2</v>
      </c>
      <c r="Q709" s="56">
        <f t="shared" si="84"/>
        <v>6.4175552500645633E-2</v>
      </c>
      <c r="R709" s="56">
        <f t="shared" si="85"/>
        <v>1</v>
      </c>
    </row>
    <row r="710" spans="7:18" x14ac:dyDescent="0.35">
      <c r="G710" s="57">
        <v>708</v>
      </c>
      <c r="H710" s="10">
        <v>21</v>
      </c>
      <c r="I710" s="10">
        <v>27</v>
      </c>
      <c r="J710" s="10">
        <v>6406.7282610211805</v>
      </c>
      <c r="K710" s="10">
        <v>4988.0247816833644</v>
      </c>
      <c r="L710" s="10">
        <v>4267.8613457532565</v>
      </c>
      <c r="M710" s="10">
        <v>66456.762909090903</v>
      </c>
      <c r="O710" s="56">
        <f t="shared" si="82"/>
        <v>9.6404458787516065E-2</v>
      </c>
      <c r="P710" s="56">
        <f t="shared" si="83"/>
        <v>7.5056691950324161E-2</v>
      </c>
      <c r="Q710" s="56">
        <f t="shared" si="84"/>
        <v>6.4220120856495061E-2</v>
      </c>
      <c r="R710" s="56">
        <f t="shared" si="85"/>
        <v>1</v>
      </c>
    </row>
    <row r="711" spans="7:18" x14ac:dyDescent="0.35">
      <c r="G711" s="57">
        <v>709</v>
      </c>
      <c r="H711" s="10">
        <v>26</v>
      </c>
      <c r="I711" s="10">
        <v>12</v>
      </c>
      <c r="J711" s="10">
        <v>2178.6499472696892</v>
      </c>
      <c r="K711" s="10">
        <v>1698.4079647313872</v>
      </c>
      <c r="L711" s="10">
        <v>1451.2677718531991</v>
      </c>
      <c r="M711" s="10">
        <v>22601.322181818199</v>
      </c>
      <c r="O711" s="56">
        <f t="shared" si="82"/>
        <v>9.639480069985995E-2</v>
      </c>
      <c r="P711" s="56">
        <f t="shared" si="83"/>
        <v>7.5146398563252378E-2</v>
      </c>
      <c r="Q711" s="56">
        <f t="shared" si="84"/>
        <v>6.4211631522189533E-2</v>
      </c>
      <c r="R711" s="56">
        <f t="shared" si="85"/>
        <v>1</v>
      </c>
    </row>
    <row r="712" spans="7:18" x14ac:dyDescent="0.35">
      <c r="G712" s="57">
        <v>710</v>
      </c>
      <c r="H712" s="10">
        <v>54</v>
      </c>
      <c r="I712" s="10">
        <v>79</v>
      </c>
      <c r="J712" s="10">
        <v>27819.877984124763</v>
      </c>
      <c r="K712" s="10">
        <v>21795.964298306928</v>
      </c>
      <c r="L712" s="10">
        <v>18601.857586746901</v>
      </c>
      <c r="M712" s="10">
        <v>289708.8429090908</v>
      </c>
      <c r="O712" s="56">
        <f t="shared" si="82"/>
        <v>9.6027023907083509E-2</v>
      </c>
      <c r="P712" s="56">
        <f t="shared" si="83"/>
        <v>7.5234031793590755E-2</v>
      </c>
      <c r="Q712" s="56">
        <f t="shared" si="84"/>
        <v>6.4208801498627607E-2</v>
      </c>
      <c r="R712" s="56">
        <f t="shared" si="85"/>
        <v>1</v>
      </c>
    </row>
    <row r="713" spans="7:18" x14ac:dyDescent="0.35">
      <c r="G713" s="57">
        <v>711</v>
      </c>
      <c r="H713" s="10">
        <v>17</v>
      </c>
      <c r="I713" s="10">
        <v>98</v>
      </c>
      <c r="J713" s="10">
        <v>41970.231306300404</v>
      </c>
      <c r="K713" s="10">
        <v>32904.092286435269</v>
      </c>
      <c r="L713" s="10">
        <v>28010.206330134784</v>
      </c>
      <c r="M713" s="10">
        <v>436299.61381818174</v>
      </c>
      <c r="O713" s="56">
        <f t="shared" si="82"/>
        <v>9.6195893778147079E-2</v>
      </c>
      <c r="P713" s="56">
        <f t="shared" si="83"/>
        <v>7.5416276440133004E-2</v>
      </c>
      <c r="Q713" s="56">
        <f t="shared" si="84"/>
        <v>6.4199475413259072E-2</v>
      </c>
      <c r="R713" s="56">
        <f t="shared" si="85"/>
        <v>1</v>
      </c>
    </row>
    <row r="714" spans="7:18" x14ac:dyDescent="0.35">
      <c r="G714" s="57">
        <v>712</v>
      </c>
      <c r="H714" s="10">
        <v>72</v>
      </c>
      <c r="I714" s="10">
        <v>27</v>
      </c>
      <c r="J714" s="10">
        <v>14386.963260159997</v>
      </c>
      <c r="K714" s="10">
        <v>11314.487683423069</v>
      </c>
      <c r="L714" s="10">
        <v>9632.536885223466</v>
      </c>
      <c r="M714" s="10">
        <v>150084.32436363644</v>
      </c>
      <c r="O714" s="56">
        <f t="shared" si="82"/>
        <v>9.5859199960830685E-2</v>
      </c>
      <c r="P714" s="56">
        <f t="shared" si="83"/>
        <v>7.5387537848452535E-2</v>
      </c>
      <c r="Q714" s="56">
        <f t="shared" si="84"/>
        <v>6.4180832515759456E-2</v>
      </c>
      <c r="R714" s="56">
        <f t="shared" si="85"/>
        <v>1</v>
      </c>
    </row>
    <row r="715" spans="7:18" x14ac:dyDescent="0.35">
      <c r="G715" s="57">
        <v>713</v>
      </c>
      <c r="H715" s="10">
        <v>73</v>
      </c>
      <c r="I715" s="10">
        <v>93</v>
      </c>
      <c r="J715" s="10">
        <v>33318.761560123159</v>
      </c>
      <c r="K715" s="10">
        <v>26086.118094230715</v>
      </c>
      <c r="L715" s="10">
        <v>22290.406947086132</v>
      </c>
      <c r="M715" s="10">
        <v>347114.73309090908</v>
      </c>
      <c r="O715" s="56">
        <f t="shared" si="82"/>
        <v>9.5987748095373984E-2</v>
      </c>
      <c r="P715" s="56">
        <f t="shared" si="83"/>
        <v>7.5151284596723752E-2</v>
      </c>
      <c r="Q715" s="56">
        <f t="shared" si="84"/>
        <v>6.4216251348940268E-2</v>
      </c>
      <c r="R715" s="56">
        <f t="shared" si="85"/>
        <v>1</v>
      </c>
    </row>
    <row r="716" spans="7:18" x14ac:dyDescent="0.35">
      <c r="G716" s="57">
        <v>714</v>
      </c>
      <c r="H716" s="10">
        <v>57</v>
      </c>
      <c r="I716" s="10">
        <v>70</v>
      </c>
      <c r="J716" s="10">
        <v>27027.333138409129</v>
      </c>
      <c r="K716" s="10">
        <v>21190.921545714213</v>
      </c>
      <c r="L716" s="10">
        <v>18062.975699933624</v>
      </c>
      <c r="M716" s="10">
        <v>281499.65963636374</v>
      </c>
      <c r="O716" s="56">
        <f t="shared" si="82"/>
        <v>9.6011956722514544E-2</v>
      </c>
      <c r="P716" s="56">
        <f t="shared" si="83"/>
        <v>7.527867555182223E-2</v>
      </c>
      <c r="Q716" s="56">
        <f t="shared" si="84"/>
        <v>6.4166953961035181E-2</v>
      </c>
      <c r="R716" s="56">
        <f t="shared" si="85"/>
        <v>1</v>
      </c>
    </row>
    <row r="717" spans="7:18" x14ac:dyDescent="0.35">
      <c r="G717" s="57">
        <v>715</v>
      </c>
      <c r="H717" s="10">
        <v>65</v>
      </c>
      <c r="I717" s="10">
        <v>63</v>
      </c>
      <c r="J717" s="10">
        <v>25427.299454125467</v>
      </c>
      <c r="K717" s="10">
        <v>19937.382204005466</v>
      </c>
      <c r="L717" s="10">
        <v>17010.60918303837</v>
      </c>
      <c r="M717" s="10">
        <v>265006.21672727278</v>
      </c>
      <c r="O717" s="56">
        <f t="shared" si="82"/>
        <v>9.5949822491498735E-2</v>
      </c>
      <c r="P717" s="56">
        <f t="shared" si="83"/>
        <v>7.5233639611268915E-2</v>
      </c>
      <c r="Q717" s="56">
        <f t="shared" si="84"/>
        <v>6.4189472206022197E-2</v>
      </c>
      <c r="R717" s="56">
        <f t="shared" si="85"/>
        <v>1</v>
      </c>
    </row>
    <row r="718" spans="7:18" x14ac:dyDescent="0.35">
      <c r="G718" s="57">
        <v>716</v>
      </c>
      <c r="H718" s="10">
        <v>41</v>
      </c>
      <c r="I718" s="10">
        <v>86</v>
      </c>
      <c r="J718" s="10">
        <v>25998.982180228009</v>
      </c>
      <c r="K718" s="10">
        <v>20321.614303702074</v>
      </c>
      <c r="L718" s="10">
        <v>17357.559231598607</v>
      </c>
      <c r="M718" s="10">
        <v>270333.30181818194</v>
      </c>
      <c r="O718" s="56">
        <f t="shared" si="82"/>
        <v>9.6173804726855827E-2</v>
      </c>
      <c r="P718" s="56">
        <f t="shared" si="83"/>
        <v>7.5172441452920888E-2</v>
      </c>
      <c r="Q718" s="56">
        <f t="shared" si="84"/>
        <v>6.4207994778507832E-2</v>
      </c>
      <c r="R718" s="56">
        <f t="shared" si="85"/>
        <v>1</v>
      </c>
    </row>
    <row r="719" spans="7:18" x14ac:dyDescent="0.35">
      <c r="G719" s="57">
        <v>717</v>
      </c>
      <c r="H719" s="10">
        <v>43</v>
      </c>
      <c r="I719" s="10">
        <v>14</v>
      </c>
      <c r="J719" s="10">
        <v>3145.4798703598067</v>
      </c>
      <c r="K719" s="10">
        <v>2459.6693328918905</v>
      </c>
      <c r="L719" s="10">
        <v>2103.2077243050417</v>
      </c>
      <c r="M719" s="10">
        <v>32718.279272727243</v>
      </c>
      <c r="O719" s="56">
        <f t="shared" si="82"/>
        <v>9.6138303733526817E-2</v>
      </c>
      <c r="P719" s="56">
        <f t="shared" si="83"/>
        <v>7.5177221649983916E-2</v>
      </c>
      <c r="Q719" s="56">
        <f t="shared" si="84"/>
        <v>6.4282345253351955E-2</v>
      </c>
      <c r="R719" s="56">
        <f t="shared" si="85"/>
        <v>1</v>
      </c>
    </row>
    <row r="720" spans="7:18" x14ac:dyDescent="0.35">
      <c r="G720" s="57">
        <v>718</v>
      </c>
      <c r="H720" s="10">
        <v>52</v>
      </c>
      <c r="I720" s="10">
        <v>56</v>
      </c>
      <c r="J720" s="10">
        <v>21818.786967083248</v>
      </c>
      <c r="K720" s="10">
        <v>17112.79655746595</v>
      </c>
      <c r="L720" s="10">
        <v>14591.706220773678</v>
      </c>
      <c r="M720" s="10">
        <v>227211.94109090921</v>
      </c>
      <c r="O720" s="56">
        <f t="shared" si="82"/>
        <v>9.6028346319850272E-2</v>
      </c>
      <c r="P720" s="56">
        <f t="shared" si="83"/>
        <v>7.5316448930027813E-2</v>
      </c>
      <c r="Q720" s="56">
        <f t="shared" si="84"/>
        <v>6.4220683784112498E-2</v>
      </c>
      <c r="R720" s="56">
        <f t="shared" si="85"/>
        <v>1</v>
      </c>
    </row>
    <row r="721" spans="7:18" x14ac:dyDescent="0.35">
      <c r="G721" s="57">
        <v>719</v>
      </c>
      <c r="H721" s="10">
        <v>54</v>
      </c>
      <c r="I721" s="10">
        <v>22</v>
      </c>
      <c r="J721" s="10">
        <v>8000.6119864318289</v>
      </c>
      <c r="K721" s="10">
        <v>6295.7216854851658</v>
      </c>
      <c r="L721" s="10">
        <v>5356.6451196106391</v>
      </c>
      <c r="M721" s="10">
        <v>83383.146181818229</v>
      </c>
      <c r="O721" s="56">
        <f t="shared" si="82"/>
        <v>9.5949989329814592E-2</v>
      </c>
      <c r="P721" s="56">
        <f t="shared" si="83"/>
        <v>7.5503527676411344E-2</v>
      </c>
      <c r="Q721" s="56">
        <f t="shared" si="84"/>
        <v>6.4241340905155972E-2</v>
      </c>
      <c r="R721" s="56">
        <f t="shared" si="85"/>
        <v>1</v>
      </c>
    </row>
    <row r="722" spans="7:18" x14ac:dyDescent="0.35">
      <c r="G722" s="57">
        <v>720</v>
      </c>
      <c r="H722" s="10">
        <v>41</v>
      </c>
      <c r="I722" s="10">
        <v>36</v>
      </c>
      <c r="J722" s="10">
        <v>12022.456340863766</v>
      </c>
      <c r="K722" s="10">
        <v>9406.0137785161096</v>
      </c>
      <c r="L722" s="10">
        <v>8039.2310748376303</v>
      </c>
      <c r="M722" s="10">
        <v>125199.0123636363</v>
      </c>
      <c r="O722" s="56">
        <f t="shared" si="82"/>
        <v>9.602676661653646E-2</v>
      </c>
      <c r="P722" s="56">
        <f t="shared" si="83"/>
        <v>7.512849822805838E-2</v>
      </c>
      <c r="Q722" s="56">
        <f t="shared" si="84"/>
        <v>6.4211617352762776E-2</v>
      </c>
      <c r="R722" s="56">
        <f t="shared" si="85"/>
        <v>1</v>
      </c>
    </row>
    <row r="723" spans="7:18" x14ac:dyDescent="0.35">
      <c r="G723" s="57">
        <v>721</v>
      </c>
      <c r="H723" s="10">
        <v>49</v>
      </c>
      <c r="I723" s="10">
        <v>26</v>
      </c>
      <c r="J723" s="10">
        <v>3928.6696787399701</v>
      </c>
      <c r="K723" s="10">
        <v>3032.2376709381842</v>
      </c>
      <c r="L723" s="10">
        <v>2621.7632428492107</v>
      </c>
      <c r="M723" s="10">
        <v>40773.973090909109</v>
      </c>
      <c r="O723" s="56">
        <f t="shared" si="82"/>
        <v>9.6352388078067855E-2</v>
      </c>
      <c r="P723" s="56">
        <f t="shared" si="83"/>
        <v>7.4366990535299257E-2</v>
      </c>
      <c r="Q723" s="56">
        <f t="shared" si="84"/>
        <v>6.4299920858920528E-2</v>
      </c>
      <c r="R723" s="56">
        <f t="shared" si="85"/>
        <v>1</v>
      </c>
    </row>
    <row r="724" spans="7:18" x14ac:dyDescent="0.35">
      <c r="G724" s="57">
        <v>722</v>
      </c>
      <c r="H724" s="10">
        <v>25</v>
      </c>
      <c r="I724" s="10">
        <v>10</v>
      </c>
      <c r="J724" s="10">
        <v>6358.4113763349069</v>
      </c>
      <c r="K724" s="10">
        <v>4995.2147355625384</v>
      </c>
      <c r="L724" s="10">
        <v>4252.4407225023815</v>
      </c>
      <c r="M724" s="10">
        <v>66304.107636363551</v>
      </c>
      <c r="O724" s="56">
        <f t="shared" si="82"/>
        <v>9.5897699298010397E-2</v>
      </c>
      <c r="P724" s="56">
        <f t="shared" si="83"/>
        <v>7.533793777842783E-2</v>
      </c>
      <c r="Q724" s="56">
        <f t="shared" si="84"/>
        <v>6.4135403885146186E-2</v>
      </c>
      <c r="R724" s="56">
        <f t="shared" si="85"/>
        <v>1</v>
      </c>
    </row>
    <row r="725" spans="7:18" x14ac:dyDescent="0.35">
      <c r="G725" s="57">
        <v>723</v>
      </c>
      <c r="H725" s="10">
        <v>17</v>
      </c>
      <c r="I725" s="10">
        <v>27</v>
      </c>
      <c r="J725" s="10">
        <v>12764.9932583222</v>
      </c>
      <c r="K725" s="10">
        <v>10002.497966576624</v>
      </c>
      <c r="L725" s="10">
        <v>8526.6860420825269</v>
      </c>
      <c r="M725" s="10">
        <v>132881.8269090908</v>
      </c>
      <c r="O725" s="56">
        <f t="shared" si="82"/>
        <v>9.6062746541370078E-2</v>
      </c>
      <c r="P725" s="56">
        <f t="shared" si="83"/>
        <v>7.5273633718323948E-2</v>
      </c>
      <c r="Q725" s="56">
        <f t="shared" si="84"/>
        <v>6.4167435385396515E-2</v>
      </c>
      <c r="R725" s="56">
        <f t="shared" si="85"/>
        <v>1</v>
      </c>
    </row>
    <row r="726" spans="7:18" x14ac:dyDescent="0.35">
      <c r="G726" s="57">
        <v>724</v>
      </c>
      <c r="H726" s="10">
        <v>14</v>
      </c>
      <c r="I726" s="10">
        <v>29</v>
      </c>
      <c r="J726" s="10">
        <v>7246.944588231031</v>
      </c>
      <c r="K726" s="10">
        <v>5639.8668828396139</v>
      </c>
      <c r="L726" s="10">
        <v>4822.2580171709687</v>
      </c>
      <c r="M726" s="10">
        <v>75115.570181818141</v>
      </c>
      <c r="O726" s="56">
        <f t="shared" si="82"/>
        <v>9.6477262579378872E-2</v>
      </c>
      <c r="P726" s="56">
        <f t="shared" si="83"/>
        <v>7.5082527752744849E-2</v>
      </c>
      <c r="Q726" s="56">
        <f t="shared" si="84"/>
        <v>6.4197848801501936E-2</v>
      </c>
      <c r="R726" s="56">
        <f t="shared" si="85"/>
        <v>1</v>
      </c>
    </row>
    <row r="727" spans="7:18" x14ac:dyDescent="0.35">
      <c r="G727" s="57">
        <v>725</v>
      </c>
      <c r="H727" s="10">
        <v>33</v>
      </c>
      <c r="I727" s="10">
        <v>70</v>
      </c>
      <c r="J727" s="10">
        <v>45783.504357356745</v>
      </c>
      <c r="K727" s="10">
        <v>36001.533868960527</v>
      </c>
      <c r="L727" s="10">
        <v>30619.891525929525</v>
      </c>
      <c r="M727" s="10">
        <v>477202.88509090903</v>
      </c>
      <c r="O727" s="56">
        <f t="shared" si="82"/>
        <v>9.5941382141130196E-2</v>
      </c>
      <c r="P727" s="56">
        <f t="shared" si="83"/>
        <v>7.5442825250526493E-2</v>
      </c>
      <c r="Q727" s="56">
        <f t="shared" si="84"/>
        <v>6.41653528982674E-2</v>
      </c>
      <c r="R727" s="56">
        <f t="shared" si="85"/>
        <v>1</v>
      </c>
    </row>
    <row r="728" spans="7:18" x14ac:dyDescent="0.35">
      <c r="G728" s="57">
        <v>726</v>
      </c>
      <c r="H728" s="10">
        <v>35</v>
      </c>
      <c r="I728" s="10">
        <v>30</v>
      </c>
      <c r="J728" s="10">
        <v>8766.5371236189458</v>
      </c>
      <c r="K728" s="10">
        <v>6862.02399149536</v>
      </c>
      <c r="L728" s="10">
        <v>5852.2930467048864</v>
      </c>
      <c r="M728" s="10">
        <v>91194.424727272723</v>
      </c>
      <c r="O728" s="56">
        <f t="shared" si="82"/>
        <v>9.6130187232786102E-2</v>
      </c>
      <c r="P728" s="56">
        <f t="shared" si="83"/>
        <v>7.5246091107181404E-2</v>
      </c>
      <c r="Q728" s="56">
        <f t="shared" si="84"/>
        <v>6.4173802995159332E-2</v>
      </c>
      <c r="R728" s="56">
        <f t="shared" si="85"/>
        <v>1</v>
      </c>
    </row>
    <row r="729" spans="7:18" x14ac:dyDescent="0.35">
      <c r="G729" s="57">
        <v>727</v>
      </c>
      <c r="H729" s="10">
        <v>37</v>
      </c>
      <c r="I729" s="10">
        <v>50</v>
      </c>
      <c r="J729" s="10">
        <v>13915.750269070715</v>
      </c>
      <c r="K729" s="10">
        <v>10849.818800578158</v>
      </c>
      <c r="L729" s="10">
        <v>9287.8285516157703</v>
      </c>
      <c r="M729" s="10">
        <v>144608.7549090909</v>
      </c>
      <c r="O729" s="56">
        <f t="shared" si="82"/>
        <v>9.6230344268014259E-2</v>
      </c>
      <c r="P729" s="56">
        <f t="shared" si="83"/>
        <v>7.5028782367975971E-2</v>
      </c>
      <c r="Q729" s="56">
        <f t="shared" si="84"/>
        <v>6.4227290785088459E-2</v>
      </c>
      <c r="R729" s="56">
        <f t="shared" si="85"/>
        <v>1</v>
      </c>
    </row>
    <row r="730" spans="7:18" x14ac:dyDescent="0.35">
      <c r="G730" s="57">
        <v>728</v>
      </c>
      <c r="H730" s="10">
        <v>30</v>
      </c>
      <c r="I730" s="10">
        <v>97</v>
      </c>
      <c r="J730" s="10">
        <v>38820.990793120196</v>
      </c>
      <c r="K730" s="10">
        <v>30410.113939464605</v>
      </c>
      <c r="L730" s="10">
        <v>25928.237982961538</v>
      </c>
      <c r="M730" s="10">
        <v>403917.5098181818</v>
      </c>
      <c r="O730" s="56">
        <f t="shared" si="82"/>
        <v>9.6111185698770418E-2</v>
      </c>
      <c r="P730" s="56">
        <f t="shared" si="83"/>
        <v>7.5287931818438181E-2</v>
      </c>
      <c r="Q730" s="56">
        <f t="shared" si="84"/>
        <v>6.4191913825753177E-2</v>
      </c>
      <c r="R730" s="56">
        <f t="shared" si="85"/>
        <v>1</v>
      </c>
    </row>
    <row r="731" spans="7:18" x14ac:dyDescent="0.35">
      <c r="G731" s="57">
        <v>729</v>
      </c>
      <c r="H731" s="10">
        <v>51</v>
      </c>
      <c r="I731" s="10">
        <v>36</v>
      </c>
      <c r="J731" s="10">
        <v>8905.294481519697</v>
      </c>
      <c r="K731" s="10">
        <v>6975.0426220970794</v>
      </c>
      <c r="L731" s="10">
        <v>5954.8771672273806</v>
      </c>
      <c r="M731" s="10">
        <v>92633.388363636346</v>
      </c>
      <c r="O731" s="56">
        <f t="shared" si="82"/>
        <v>9.6134823942330389E-2</v>
      </c>
      <c r="P731" s="56">
        <f t="shared" si="83"/>
        <v>7.5297284762123246E-2</v>
      </c>
      <c r="Q731" s="56">
        <f t="shared" si="84"/>
        <v>6.4284350086075387E-2</v>
      </c>
      <c r="R731" s="56">
        <f t="shared" si="85"/>
        <v>1</v>
      </c>
    </row>
    <row r="732" spans="7:18" x14ac:dyDescent="0.35">
      <c r="G732" s="57">
        <v>730</v>
      </c>
      <c r="H732" s="10">
        <v>66</v>
      </c>
      <c r="I732" s="10">
        <v>62</v>
      </c>
      <c r="J732" s="10">
        <v>27932.359684464198</v>
      </c>
      <c r="K732" s="10">
        <v>21939.866640131069</v>
      </c>
      <c r="L732" s="10">
        <v>18688.428418552907</v>
      </c>
      <c r="M732" s="10">
        <v>291153.64581818198</v>
      </c>
      <c r="O732" s="56">
        <f t="shared" si="82"/>
        <v>9.5936836394304489E-2</v>
      </c>
      <c r="P732" s="56">
        <f t="shared" si="83"/>
        <v>7.5354943876718469E-2</v>
      </c>
      <c r="Q732" s="56">
        <f t="shared" si="84"/>
        <v>6.4187512974587149E-2</v>
      </c>
      <c r="R732" s="56">
        <f t="shared" si="85"/>
        <v>1</v>
      </c>
    </row>
    <row r="733" spans="7:18" x14ac:dyDescent="0.35">
      <c r="G733" s="57">
        <v>731</v>
      </c>
      <c r="H733" s="10">
        <v>19</v>
      </c>
      <c r="I733" s="10">
        <v>96</v>
      </c>
      <c r="J733" s="10">
        <v>23954.976679275194</v>
      </c>
      <c r="K733" s="10">
        <v>18585.015732929511</v>
      </c>
      <c r="L733" s="10">
        <v>15930.114663512206</v>
      </c>
      <c r="M733" s="10">
        <v>248045.63199999984</v>
      </c>
      <c r="O733" s="56">
        <f t="shared" si="82"/>
        <v>9.6574878122728677E-2</v>
      </c>
      <c r="P733" s="56">
        <f t="shared" si="83"/>
        <v>7.4925793222311299E-2</v>
      </c>
      <c r="Q733" s="56">
        <f t="shared" si="84"/>
        <v>6.4222516377600292E-2</v>
      </c>
      <c r="R733" s="56">
        <f t="shared" si="85"/>
        <v>1</v>
      </c>
    </row>
    <row r="734" spans="7:18" x14ac:dyDescent="0.35">
      <c r="G734" s="57">
        <v>732</v>
      </c>
      <c r="H734" s="10">
        <v>47</v>
      </c>
      <c r="I734" s="10">
        <v>31</v>
      </c>
      <c r="J734" s="10">
        <v>13509.685704633373</v>
      </c>
      <c r="K734" s="10">
        <v>10613.379566249898</v>
      </c>
      <c r="L734" s="10">
        <v>9041.2980382761834</v>
      </c>
      <c r="M734" s="10">
        <v>140808.22254545457</v>
      </c>
      <c r="O734" s="56">
        <f t="shared" si="82"/>
        <v>9.5943869331013579E-2</v>
      </c>
      <c r="P734" s="56">
        <f t="shared" si="83"/>
        <v>7.5374714447686272E-2</v>
      </c>
      <c r="Q734" s="56">
        <f t="shared" si="84"/>
        <v>6.4210014691134562E-2</v>
      </c>
      <c r="R734" s="56">
        <f t="shared" si="85"/>
        <v>1</v>
      </c>
    </row>
    <row r="735" spans="7:18" x14ac:dyDescent="0.35">
      <c r="G735" s="57">
        <v>733</v>
      </c>
      <c r="H735" s="10">
        <v>71</v>
      </c>
      <c r="I735" s="10">
        <v>68</v>
      </c>
      <c r="J735" s="10">
        <v>22533.224731279104</v>
      </c>
      <c r="K735" s="10">
        <v>17632.558178873867</v>
      </c>
      <c r="L735" s="10">
        <v>15067.898914693129</v>
      </c>
      <c r="M735" s="10">
        <v>234677.03418181831</v>
      </c>
      <c r="O735" s="56">
        <f t="shared" si="82"/>
        <v>9.6018022427457772E-2</v>
      </c>
      <c r="P735" s="56">
        <f t="shared" si="83"/>
        <v>7.5135422775169686E-2</v>
      </c>
      <c r="Q735" s="56">
        <f t="shared" si="84"/>
        <v>6.4206959863908661E-2</v>
      </c>
      <c r="R735" s="56">
        <f t="shared" si="85"/>
        <v>1</v>
      </c>
    </row>
    <row r="736" spans="7:18" x14ac:dyDescent="0.35">
      <c r="G736" s="57">
        <v>734</v>
      </c>
      <c r="H736" s="10">
        <v>59</v>
      </c>
      <c r="I736" s="10">
        <v>38</v>
      </c>
      <c r="J736" s="10">
        <v>19740.125066363227</v>
      </c>
      <c r="K736" s="10">
        <v>15520.253053094164</v>
      </c>
      <c r="L736" s="10">
        <v>13212.162158110057</v>
      </c>
      <c r="M736" s="10">
        <v>205846.04218181808</v>
      </c>
      <c r="O736" s="56">
        <f t="shared" si="82"/>
        <v>9.5897520579615148E-2</v>
      </c>
      <c r="P736" s="56">
        <f t="shared" si="83"/>
        <v>7.5397383834009096E-2</v>
      </c>
      <c r="Q736" s="56">
        <f t="shared" si="84"/>
        <v>6.4184679083798574E-2</v>
      </c>
      <c r="R736" s="56">
        <f t="shared" si="85"/>
        <v>1</v>
      </c>
    </row>
    <row r="737" spans="7:18" x14ac:dyDescent="0.35">
      <c r="G737" s="57">
        <v>735</v>
      </c>
      <c r="H737" s="10">
        <v>73</v>
      </c>
      <c r="I737" s="10">
        <v>38</v>
      </c>
      <c r="J737" s="10">
        <v>20660.714898507642</v>
      </c>
      <c r="K737" s="10">
        <v>16239.664488830755</v>
      </c>
      <c r="L737" s="10">
        <v>13827.155359861981</v>
      </c>
      <c r="M737" s="10">
        <v>215502.53090909097</v>
      </c>
      <c r="O737" s="56">
        <f t="shared" si="82"/>
        <v>9.5872261041905327E-2</v>
      </c>
      <c r="P737" s="56">
        <f t="shared" si="83"/>
        <v>7.5357186852164637E-2</v>
      </c>
      <c r="Q737" s="56">
        <f t="shared" si="84"/>
        <v>6.4162380374525263E-2</v>
      </c>
      <c r="R737" s="56">
        <f t="shared" si="85"/>
        <v>1</v>
      </c>
    </row>
    <row r="738" spans="7:18" x14ac:dyDescent="0.35">
      <c r="G738" s="57">
        <v>736</v>
      </c>
      <c r="H738" s="10">
        <v>19</v>
      </c>
      <c r="I738" s="10">
        <v>77</v>
      </c>
      <c r="J738" s="10">
        <v>25927.43953907556</v>
      </c>
      <c r="K738" s="10">
        <v>20278.88301106355</v>
      </c>
      <c r="L738" s="10">
        <v>17287.388277414117</v>
      </c>
      <c r="M738" s="10">
        <v>269270.55418181815</v>
      </c>
      <c r="O738" s="56">
        <f t="shared" si="82"/>
        <v>9.6287689598502146E-2</v>
      </c>
      <c r="P738" s="56">
        <f t="shared" si="83"/>
        <v>7.5310436644961731E-2</v>
      </c>
      <c r="Q738" s="56">
        <f t="shared" si="84"/>
        <v>6.4200812190334203E-2</v>
      </c>
      <c r="R738" s="56">
        <f t="shared" si="85"/>
        <v>1</v>
      </c>
    </row>
    <row r="739" spans="7:18" x14ac:dyDescent="0.35">
      <c r="G739" s="57">
        <v>737</v>
      </c>
      <c r="H739" s="10">
        <v>52</v>
      </c>
      <c r="I739" s="10">
        <v>62</v>
      </c>
      <c r="J739" s="10">
        <v>20704.907821034969</v>
      </c>
      <c r="K739" s="10">
        <v>16188.262856566922</v>
      </c>
      <c r="L739" s="10">
        <v>13837.217874007512</v>
      </c>
      <c r="M739" s="10">
        <v>215565.92872727281</v>
      </c>
      <c r="O739" s="56">
        <f t="shared" si="82"/>
        <v>9.6049073911073229E-2</v>
      </c>
      <c r="P739" s="56">
        <f t="shared" si="83"/>
        <v>7.5096574640270725E-2</v>
      </c>
      <c r="Q739" s="56">
        <f t="shared" si="84"/>
        <v>6.4190189774906051E-2</v>
      </c>
      <c r="R739" s="56">
        <f t="shared" si="85"/>
        <v>1</v>
      </c>
    </row>
    <row r="740" spans="7:18" x14ac:dyDescent="0.35">
      <c r="G740" s="57">
        <v>738</v>
      </c>
      <c r="H740" s="10">
        <v>74</v>
      </c>
      <c r="I740" s="10">
        <v>48</v>
      </c>
      <c r="J740" s="10">
        <v>12183.625079168962</v>
      </c>
      <c r="K740" s="10">
        <v>9529.2009382731831</v>
      </c>
      <c r="L740" s="10">
        <v>8149.602871799163</v>
      </c>
      <c r="M740" s="10">
        <v>126826.50109090903</v>
      </c>
      <c r="O740" s="56">
        <f t="shared" si="82"/>
        <v>9.6065293723082049E-2</v>
      </c>
      <c r="P740" s="56">
        <f t="shared" si="83"/>
        <v>7.5135723656388403E-2</v>
      </c>
      <c r="Q740" s="56">
        <f t="shared" si="84"/>
        <v>6.4257886180724491E-2</v>
      </c>
      <c r="R740" s="56">
        <f t="shared" si="85"/>
        <v>1</v>
      </c>
    </row>
    <row r="741" spans="7:18" x14ac:dyDescent="0.35">
      <c r="G741" s="57">
        <v>739</v>
      </c>
      <c r="H741" s="10">
        <v>59</v>
      </c>
      <c r="I741" s="10">
        <v>37</v>
      </c>
      <c r="J741" s="10">
        <v>14156.476017861825</v>
      </c>
      <c r="K741" s="10">
        <v>11108.36310209827</v>
      </c>
      <c r="L741" s="10">
        <v>9471.6807562041904</v>
      </c>
      <c r="M741" s="10">
        <v>147557.58763636349</v>
      </c>
      <c r="O741" s="56">
        <f t="shared" si="82"/>
        <v>9.5938651780812664E-2</v>
      </c>
      <c r="P741" s="56">
        <f t="shared" si="83"/>
        <v>7.5281544514494148E-2</v>
      </c>
      <c r="Q741" s="56">
        <f t="shared" si="84"/>
        <v>6.4189723537266805E-2</v>
      </c>
      <c r="R741" s="56">
        <f t="shared" si="85"/>
        <v>1</v>
      </c>
    </row>
    <row r="742" spans="7:18" x14ac:dyDescent="0.35">
      <c r="G742" s="57">
        <v>740</v>
      </c>
      <c r="H742" s="10">
        <v>16</v>
      </c>
      <c r="I742" s="10">
        <v>88</v>
      </c>
      <c r="J742" s="10">
        <v>35709.271168442057</v>
      </c>
      <c r="K742" s="10">
        <v>27937.754095608609</v>
      </c>
      <c r="L742" s="10">
        <v>23819.34399579146</v>
      </c>
      <c r="M742" s="10">
        <v>371109.13890909107</v>
      </c>
      <c r="O742" s="56">
        <f t="shared" si="82"/>
        <v>9.6223098340861929E-2</v>
      </c>
      <c r="P742" s="56">
        <f t="shared" si="83"/>
        <v>7.5281773382714773E-2</v>
      </c>
      <c r="Q742" s="56">
        <f t="shared" si="84"/>
        <v>6.4184202161689088E-2</v>
      </c>
      <c r="R742" s="56">
        <f t="shared" si="85"/>
        <v>1</v>
      </c>
    </row>
    <row r="743" spans="7:18" x14ac:dyDescent="0.35">
      <c r="G743" s="57">
        <v>741</v>
      </c>
      <c r="H743" s="10">
        <v>52</v>
      </c>
      <c r="I743" s="10">
        <v>67</v>
      </c>
      <c r="J743" s="10">
        <v>22635.480751582167</v>
      </c>
      <c r="K743" s="10">
        <v>17699.551790043221</v>
      </c>
      <c r="L743" s="10">
        <v>15136.724131084906</v>
      </c>
      <c r="M743" s="10">
        <v>235713.08799999999</v>
      </c>
      <c r="O743" s="56">
        <f t="shared" si="82"/>
        <v>9.6029800227224418E-2</v>
      </c>
      <c r="P743" s="56">
        <f t="shared" si="83"/>
        <v>7.5089389139237031E-2</v>
      </c>
      <c r="Q743" s="56">
        <f t="shared" si="84"/>
        <v>6.4216731703438154E-2</v>
      </c>
      <c r="R743" s="56">
        <f t="shared" si="85"/>
        <v>1</v>
      </c>
    </row>
    <row r="744" spans="7:18" x14ac:dyDescent="0.35">
      <c r="G744" s="57">
        <v>742</v>
      </c>
      <c r="H744" s="10">
        <v>38</v>
      </c>
      <c r="I744" s="10">
        <v>64</v>
      </c>
      <c r="J744" s="10">
        <v>30684.568654228886</v>
      </c>
      <c r="K744" s="10">
        <v>24044.884811822074</v>
      </c>
      <c r="L744" s="10">
        <v>20512.700743868842</v>
      </c>
      <c r="M744" s="10">
        <v>319701.01600000006</v>
      </c>
      <c r="O744" s="56">
        <f t="shared" si="82"/>
        <v>9.5978952579333934E-2</v>
      </c>
      <c r="P744" s="56">
        <f t="shared" si="83"/>
        <v>7.5210536121105315E-2</v>
      </c>
      <c r="Q744" s="56">
        <f t="shared" si="84"/>
        <v>6.4162138114283743E-2</v>
      </c>
      <c r="R744" s="56">
        <f t="shared" si="85"/>
        <v>1</v>
      </c>
    </row>
    <row r="745" spans="7:18" x14ac:dyDescent="0.35">
      <c r="G745" s="57">
        <v>743</v>
      </c>
      <c r="H745" s="10">
        <v>32</v>
      </c>
      <c r="I745" s="10">
        <v>69</v>
      </c>
      <c r="J745" s="10">
        <v>36865.951941540749</v>
      </c>
      <c r="K745" s="10">
        <v>28930.594795327324</v>
      </c>
      <c r="L745" s="10">
        <v>24644.124903615335</v>
      </c>
      <c r="M745" s="10">
        <v>384018.93672727275</v>
      </c>
      <c r="O745" s="56">
        <f t="shared" si="82"/>
        <v>9.6000348982067676E-2</v>
      </c>
      <c r="P745" s="56">
        <f t="shared" si="83"/>
        <v>7.5336375445134898E-2</v>
      </c>
      <c r="Q745" s="56">
        <f t="shared" si="84"/>
        <v>6.4174243889221008E-2</v>
      </c>
      <c r="R745" s="56">
        <f t="shared" si="85"/>
        <v>1</v>
      </c>
    </row>
    <row r="746" spans="7:18" x14ac:dyDescent="0.35">
      <c r="G746" s="57">
        <v>744</v>
      </c>
      <c r="H746" s="10">
        <v>24</v>
      </c>
      <c r="I746" s="10">
        <v>25</v>
      </c>
      <c r="J746" s="10">
        <v>11732.351619164659</v>
      </c>
      <c r="K746" s="10">
        <v>9215.9441557289174</v>
      </c>
      <c r="L746" s="10">
        <v>7841.5384475230849</v>
      </c>
      <c r="M746" s="10">
        <v>122174.26909090905</v>
      </c>
      <c r="O746" s="56">
        <f t="shared" si="82"/>
        <v>9.6029644428932054E-2</v>
      </c>
      <c r="P746" s="56">
        <f t="shared" si="83"/>
        <v>7.5432775037691413E-2</v>
      </c>
      <c r="Q746" s="56">
        <f t="shared" si="84"/>
        <v>6.418322373337261E-2</v>
      </c>
      <c r="R746" s="56">
        <f t="shared" si="85"/>
        <v>1</v>
      </c>
    </row>
    <row r="747" spans="7:18" x14ac:dyDescent="0.35">
      <c r="G747" s="57">
        <v>745</v>
      </c>
      <c r="H747" s="10">
        <v>52</v>
      </c>
      <c r="I747" s="10">
        <v>49</v>
      </c>
      <c r="J747" s="10">
        <v>19372.096154406299</v>
      </c>
      <c r="K747" s="10">
        <v>15171.601100895428</v>
      </c>
      <c r="L747" s="10">
        <v>12955.102808615038</v>
      </c>
      <c r="M747" s="10">
        <v>201768.56145454562</v>
      </c>
      <c r="O747" s="56">
        <f t="shared" si="82"/>
        <v>9.6011469848192588E-2</v>
      </c>
      <c r="P747" s="56">
        <f t="shared" si="83"/>
        <v>7.5193087523267504E-2</v>
      </c>
      <c r="Q747" s="56">
        <f t="shared" si="84"/>
        <v>6.4207737395865619E-2</v>
      </c>
      <c r="R747" s="56">
        <f t="shared" si="85"/>
        <v>1</v>
      </c>
    </row>
    <row r="748" spans="7:18" x14ac:dyDescent="0.35">
      <c r="G748" s="57">
        <v>746</v>
      </c>
      <c r="H748" s="10">
        <v>66</v>
      </c>
      <c r="I748" s="10">
        <v>96</v>
      </c>
      <c r="J748" s="10">
        <v>24717.081456239786</v>
      </c>
      <c r="K748" s="10">
        <v>19333.694622381696</v>
      </c>
      <c r="L748" s="10">
        <v>16509.870732324802</v>
      </c>
      <c r="M748" s="10">
        <v>257179.08872727281</v>
      </c>
      <c r="O748" s="56">
        <f t="shared" si="82"/>
        <v>9.6108441703248948E-2</v>
      </c>
      <c r="P748" s="56">
        <f t="shared" si="83"/>
        <v>7.517599785449211E-2</v>
      </c>
      <c r="Q748" s="56">
        <f t="shared" si="84"/>
        <v>6.4196007591553444E-2</v>
      </c>
      <c r="R748" s="56">
        <f t="shared" si="85"/>
        <v>1</v>
      </c>
    </row>
    <row r="749" spans="7:18" x14ac:dyDescent="0.35">
      <c r="G749" s="57">
        <v>747</v>
      </c>
      <c r="H749" s="10">
        <v>67</v>
      </c>
      <c r="I749" s="10">
        <v>36</v>
      </c>
      <c r="J749" s="10">
        <v>12706.993357871945</v>
      </c>
      <c r="K749" s="10">
        <v>9963.2990851835857</v>
      </c>
      <c r="L749" s="10">
        <v>8502.9674134860434</v>
      </c>
      <c r="M749" s="10">
        <v>132411.34836363621</v>
      </c>
      <c r="O749" s="56">
        <f t="shared" si="82"/>
        <v>9.5966044564210734E-2</v>
      </c>
      <c r="P749" s="56">
        <f t="shared" si="83"/>
        <v>7.5245054206545495E-2</v>
      </c>
      <c r="Q749" s="56">
        <f t="shared" si="84"/>
        <v>6.4216304105103358E-2</v>
      </c>
      <c r="R749" s="56">
        <f t="shared" si="85"/>
        <v>1</v>
      </c>
    </row>
    <row r="750" spans="7:18" x14ac:dyDescent="0.35">
      <c r="G750" s="57">
        <v>748</v>
      </c>
      <c r="H750" s="10">
        <v>46</v>
      </c>
      <c r="I750" s="10">
        <v>27</v>
      </c>
      <c r="J750" s="10">
        <v>6948.5523831073715</v>
      </c>
      <c r="K750" s="10">
        <v>5413.5803512973616</v>
      </c>
      <c r="L750" s="10">
        <v>4644.3265381796145</v>
      </c>
      <c r="M750" s="10">
        <v>72306.87999999999</v>
      </c>
      <c r="O750" s="56">
        <f t="shared" si="82"/>
        <v>9.6098080612901191E-2</v>
      </c>
      <c r="P750" s="56">
        <f t="shared" si="83"/>
        <v>7.4869505520046814E-2</v>
      </c>
      <c r="Q750" s="56">
        <f t="shared" si="84"/>
        <v>6.4230769439638596E-2</v>
      </c>
      <c r="R750" s="56">
        <f t="shared" si="85"/>
        <v>1</v>
      </c>
    </row>
    <row r="751" spans="7:18" x14ac:dyDescent="0.35">
      <c r="G751" s="57">
        <v>749</v>
      </c>
      <c r="H751" s="10">
        <v>26</v>
      </c>
      <c r="I751" s="10">
        <v>96</v>
      </c>
      <c r="J751" s="10">
        <v>33373.268218738362</v>
      </c>
      <c r="K751" s="10">
        <v>26100.43040090998</v>
      </c>
      <c r="L751" s="10">
        <v>22259.295511644181</v>
      </c>
      <c r="M751" s="10">
        <v>346849.46327272733</v>
      </c>
      <c r="O751" s="56">
        <f t="shared" si="82"/>
        <v>9.6218307227124059E-2</v>
      </c>
      <c r="P751" s="56">
        <f t="shared" si="83"/>
        <v>7.5250023899812821E-2</v>
      </c>
      <c r="Q751" s="56">
        <f t="shared" si="84"/>
        <v>6.417566658923074E-2</v>
      </c>
      <c r="R751" s="56">
        <f t="shared" si="85"/>
        <v>1</v>
      </c>
    </row>
    <row r="752" spans="7:18" x14ac:dyDescent="0.35">
      <c r="G752" s="57">
        <v>750</v>
      </c>
      <c r="H752" s="10">
        <v>75</v>
      </c>
      <c r="I752" s="10">
        <v>75</v>
      </c>
      <c r="J752" s="10">
        <v>17581.71444785631</v>
      </c>
      <c r="K752" s="10">
        <v>13750.251226377874</v>
      </c>
      <c r="L752" s="10">
        <v>11748.978408866255</v>
      </c>
      <c r="M752" s="10">
        <v>182911.88145454539</v>
      </c>
      <c r="O752" s="56">
        <f t="shared" si="82"/>
        <v>9.6121226833618581E-2</v>
      </c>
      <c r="P752" s="56">
        <f t="shared" si="83"/>
        <v>7.5174182874472736E-2</v>
      </c>
      <c r="Q752" s="56">
        <f t="shared" si="84"/>
        <v>6.4232997416222737E-2</v>
      </c>
      <c r="R752" s="56">
        <f t="shared" si="85"/>
        <v>1</v>
      </c>
    </row>
    <row r="753" spans="7:18" x14ac:dyDescent="0.35">
      <c r="G753" s="57">
        <v>751</v>
      </c>
      <c r="H753" s="10">
        <v>66</v>
      </c>
      <c r="I753" s="10">
        <v>81</v>
      </c>
      <c r="J753" s="10">
        <v>36653.438948475559</v>
      </c>
      <c r="K753" s="10">
        <v>28761.087660850721</v>
      </c>
      <c r="L753" s="10">
        <v>24519.724831546486</v>
      </c>
      <c r="M753" s="10">
        <v>382067.78545454546</v>
      </c>
      <c r="O753" s="56">
        <f t="shared" si="82"/>
        <v>9.5934387414707098E-2</v>
      </c>
      <c r="P753" s="56">
        <f t="shared" si="83"/>
        <v>7.5277447499620259E-2</v>
      </c>
      <c r="Q753" s="56">
        <f t="shared" si="84"/>
        <v>6.4176373316518709E-2</v>
      </c>
      <c r="R753" s="56">
        <f t="shared" si="85"/>
        <v>1</v>
      </c>
    </row>
    <row r="754" spans="7:18" x14ac:dyDescent="0.35">
      <c r="G754" s="57">
        <v>752</v>
      </c>
      <c r="H754" s="10">
        <v>35</v>
      </c>
      <c r="I754" s="10">
        <v>41</v>
      </c>
      <c r="J754" s="10">
        <v>16792.627095128235</v>
      </c>
      <c r="K754" s="10">
        <v>13171.3433222444</v>
      </c>
      <c r="L754" s="10">
        <v>11225.936386636969</v>
      </c>
      <c r="M754" s="10">
        <v>174920.41963636369</v>
      </c>
      <c r="O754" s="56">
        <f t="shared" si="82"/>
        <v>9.6001525322417333E-2</v>
      </c>
      <c r="P754" s="56">
        <f t="shared" si="83"/>
        <v>7.5299060850790731E-2</v>
      </c>
      <c r="Q754" s="56">
        <f t="shared" si="84"/>
        <v>6.4177392267719222E-2</v>
      </c>
      <c r="R754" s="56">
        <f t="shared" si="85"/>
        <v>1</v>
      </c>
    </row>
    <row r="755" spans="7:18" x14ac:dyDescent="0.35">
      <c r="G755" s="57">
        <v>753</v>
      </c>
      <c r="H755" s="10">
        <v>35</v>
      </c>
      <c r="I755" s="10">
        <v>41</v>
      </c>
      <c r="J755" s="10">
        <v>17796.771816301865</v>
      </c>
      <c r="K755" s="10">
        <v>13920.999473984806</v>
      </c>
      <c r="L755" s="10">
        <v>11894.278820164525</v>
      </c>
      <c r="M755" s="10">
        <v>185305.9832727272</v>
      </c>
      <c r="O755" s="56">
        <f t="shared" si="82"/>
        <v>9.6039920039220572E-2</v>
      </c>
      <c r="P755" s="56">
        <f t="shared" si="83"/>
        <v>7.5124392791442368E-2</v>
      </c>
      <c r="Q755" s="56">
        <f t="shared" si="84"/>
        <v>6.4187235674192558E-2</v>
      </c>
      <c r="R755" s="56">
        <f t="shared" si="85"/>
        <v>1</v>
      </c>
    </row>
    <row r="756" spans="7:18" x14ac:dyDescent="0.35">
      <c r="G756" s="57">
        <v>754</v>
      </c>
      <c r="H756" s="10">
        <v>66</v>
      </c>
      <c r="I756" s="10">
        <v>68</v>
      </c>
      <c r="J756" s="10">
        <v>18077.449986898086</v>
      </c>
      <c r="K756" s="10">
        <v>14134.490881808459</v>
      </c>
      <c r="L756" s="10">
        <v>12089.384547063988</v>
      </c>
      <c r="M756" s="10">
        <v>188120.51272727278</v>
      </c>
      <c r="O756" s="56">
        <f t="shared" si="82"/>
        <v>9.6095049523418116E-2</v>
      </c>
      <c r="P756" s="56">
        <f t="shared" si="83"/>
        <v>7.5135298521644467E-2</v>
      </c>
      <c r="Q756" s="56">
        <f t="shared" si="84"/>
        <v>6.4264042085567463E-2</v>
      </c>
      <c r="R756" s="56">
        <f t="shared" si="85"/>
        <v>1</v>
      </c>
    </row>
    <row r="757" spans="7:18" x14ac:dyDescent="0.35">
      <c r="G757" s="57">
        <v>755</v>
      </c>
      <c r="H757" s="10">
        <v>23</v>
      </c>
      <c r="I757" s="10">
        <v>43</v>
      </c>
      <c r="J757" s="10">
        <v>12166.084371351402</v>
      </c>
      <c r="K757" s="10">
        <v>9494.9939130647363</v>
      </c>
      <c r="L757" s="10">
        <v>8113.4723651542145</v>
      </c>
      <c r="M757" s="10">
        <v>126365.19854545462</v>
      </c>
      <c r="O757" s="56">
        <f t="shared" ref="O757:O820" si="86">J757/$M757</f>
        <v>9.6277175293442513E-2</v>
      </c>
      <c r="P757" s="56">
        <f t="shared" ref="P757:P820" si="87">K757/$M757</f>
        <v>7.513931068330737E-2</v>
      </c>
      <c r="Q757" s="56">
        <f t="shared" ref="Q757:Q820" si="88">L757/$M757</f>
        <v>6.4206541504666967E-2</v>
      </c>
      <c r="R757" s="56">
        <f t="shared" ref="R757:R820" si="89">M757/$M757</f>
        <v>1</v>
      </c>
    </row>
    <row r="758" spans="7:18" x14ac:dyDescent="0.35">
      <c r="G758" s="57">
        <v>756</v>
      </c>
      <c r="H758" s="10">
        <v>73</v>
      </c>
      <c r="I758" s="10">
        <v>40</v>
      </c>
      <c r="J758" s="10">
        <v>12851.803309073455</v>
      </c>
      <c r="K758" s="10">
        <v>10076.838542516034</v>
      </c>
      <c r="L758" s="10">
        <v>8597.6069948140048</v>
      </c>
      <c r="M758" s="10">
        <v>133897.02618181819</v>
      </c>
      <c r="O758" s="56">
        <f t="shared" si="86"/>
        <v>9.5982738941655418E-2</v>
      </c>
      <c r="P758" s="56">
        <f t="shared" si="87"/>
        <v>7.5258120586134139E-2</v>
      </c>
      <c r="Q758" s="56">
        <f t="shared" si="88"/>
        <v>6.4210589585009539E-2</v>
      </c>
      <c r="R758" s="56">
        <f t="shared" si="89"/>
        <v>1</v>
      </c>
    </row>
    <row r="759" spans="7:18" x14ac:dyDescent="0.35">
      <c r="G759" s="57">
        <v>757</v>
      </c>
      <c r="H759" s="10">
        <v>54</v>
      </c>
      <c r="I759" s="10">
        <v>39</v>
      </c>
      <c r="J759" s="10">
        <v>8169.2619241641542</v>
      </c>
      <c r="K759" s="10">
        <v>6368.2814353702606</v>
      </c>
      <c r="L759" s="10">
        <v>5457.2908368748185</v>
      </c>
      <c r="M759" s="10">
        <v>84953.910545454535</v>
      </c>
      <c r="O759" s="56">
        <f t="shared" si="86"/>
        <v>9.616110514174854E-2</v>
      </c>
      <c r="P759" s="56">
        <f t="shared" si="87"/>
        <v>7.4961604409757174E-2</v>
      </c>
      <c r="Q759" s="56">
        <f t="shared" si="88"/>
        <v>6.4238253446318977E-2</v>
      </c>
      <c r="R759" s="56">
        <f t="shared" si="89"/>
        <v>1</v>
      </c>
    </row>
    <row r="760" spans="7:18" x14ac:dyDescent="0.35">
      <c r="G760" s="57">
        <v>758</v>
      </c>
      <c r="H760" s="10">
        <v>69</v>
      </c>
      <c r="I760" s="10">
        <v>35</v>
      </c>
      <c r="J760" s="10">
        <v>9175.338286576738</v>
      </c>
      <c r="K760" s="10">
        <v>7179.961921281094</v>
      </c>
      <c r="L760" s="10">
        <v>6135.9882120994289</v>
      </c>
      <c r="M760" s="10">
        <v>95493.797818181876</v>
      </c>
      <c r="O760" s="56">
        <f t="shared" si="86"/>
        <v>9.6083080746734814E-2</v>
      </c>
      <c r="P760" s="56">
        <f t="shared" si="87"/>
        <v>7.518773035869393E-2</v>
      </c>
      <c r="Q760" s="56">
        <f t="shared" si="88"/>
        <v>6.4255358487073866E-2</v>
      </c>
      <c r="R760" s="56">
        <f t="shared" si="89"/>
        <v>1</v>
      </c>
    </row>
    <row r="761" spans="7:18" x14ac:dyDescent="0.35">
      <c r="G761" s="57">
        <v>759</v>
      </c>
      <c r="H761" s="10">
        <v>35</v>
      </c>
      <c r="I761" s="10">
        <v>26</v>
      </c>
      <c r="J761" s="10">
        <v>4703.8112006553119</v>
      </c>
      <c r="K761" s="10">
        <v>3649.9740885735728</v>
      </c>
      <c r="L761" s="10">
        <v>3133.7639668882189</v>
      </c>
      <c r="M761" s="10">
        <v>48818.822545454583</v>
      </c>
      <c r="O761" s="56">
        <f t="shared" si="86"/>
        <v>9.6352409898367644E-2</v>
      </c>
      <c r="P761" s="56">
        <f t="shared" si="87"/>
        <v>7.4765713269203254E-2</v>
      </c>
      <c r="Q761" s="56">
        <f t="shared" si="88"/>
        <v>6.419171547962696E-2</v>
      </c>
      <c r="R761" s="56">
        <f t="shared" si="89"/>
        <v>1</v>
      </c>
    </row>
    <row r="762" spans="7:18" x14ac:dyDescent="0.35">
      <c r="G762" s="57">
        <v>760</v>
      </c>
      <c r="H762" s="10">
        <v>19</v>
      </c>
      <c r="I762" s="10">
        <v>58</v>
      </c>
      <c r="J762" s="10">
        <v>12203.195652517274</v>
      </c>
      <c r="K762" s="10">
        <v>9491.7040085380831</v>
      </c>
      <c r="L762" s="10">
        <v>8123.1818834745854</v>
      </c>
      <c r="M762" s="10">
        <v>126410.24436363645</v>
      </c>
      <c r="O762" s="56">
        <f t="shared" si="86"/>
        <v>9.653644539609546E-2</v>
      </c>
      <c r="P762" s="56">
        <f t="shared" si="87"/>
        <v>7.5086509454359504E-2</v>
      </c>
      <c r="Q762" s="56">
        <f t="shared" si="88"/>
        <v>6.4260471327839033E-2</v>
      </c>
      <c r="R762" s="56">
        <f t="shared" si="89"/>
        <v>1</v>
      </c>
    </row>
    <row r="763" spans="7:18" x14ac:dyDescent="0.35">
      <c r="G763" s="57">
        <v>761</v>
      </c>
      <c r="H763" s="10">
        <v>54</v>
      </c>
      <c r="I763" s="10">
        <v>71</v>
      </c>
      <c r="J763" s="10">
        <v>26982.073137708911</v>
      </c>
      <c r="K763" s="10">
        <v>21165.065939462598</v>
      </c>
      <c r="L763" s="10">
        <v>18037.238464648068</v>
      </c>
      <c r="M763" s="10">
        <v>280989.14036363619</v>
      </c>
      <c r="O763" s="56">
        <f t="shared" si="86"/>
        <v>9.6025323622082437E-2</v>
      </c>
      <c r="P763" s="56">
        <f t="shared" si="87"/>
        <v>7.5323430336390482E-2</v>
      </c>
      <c r="Q763" s="56">
        <f t="shared" si="88"/>
        <v>6.4191941515268358E-2</v>
      </c>
      <c r="R763" s="56">
        <f t="shared" si="89"/>
        <v>1</v>
      </c>
    </row>
    <row r="764" spans="7:18" x14ac:dyDescent="0.35">
      <c r="G764" s="57">
        <v>762</v>
      </c>
      <c r="H764" s="10">
        <v>28</v>
      </c>
      <c r="I764" s="10">
        <v>21</v>
      </c>
      <c r="J764" s="10">
        <v>14232.137445998433</v>
      </c>
      <c r="K764" s="10">
        <v>11182.768471958463</v>
      </c>
      <c r="L764" s="10">
        <v>9519.7852050592192</v>
      </c>
      <c r="M764" s="10">
        <v>148392.60363636358</v>
      </c>
      <c r="O764" s="56">
        <f t="shared" si="86"/>
        <v>9.5908671303283538E-2</v>
      </c>
      <c r="P764" s="56">
        <f t="shared" si="87"/>
        <v>7.5359338659235761E-2</v>
      </c>
      <c r="Q764" s="56">
        <f t="shared" si="88"/>
        <v>6.4152693407735301E-2</v>
      </c>
      <c r="R764" s="56">
        <f t="shared" si="89"/>
        <v>1</v>
      </c>
    </row>
    <row r="765" spans="7:18" x14ac:dyDescent="0.35">
      <c r="G765" s="57">
        <v>763</v>
      </c>
      <c r="H765" s="10">
        <v>36</v>
      </c>
      <c r="I765" s="10">
        <v>49</v>
      </c>
      <c r="J765" s="10">
        <v>12721.848079283753</v>
      </c>
      <c r="K765" s="10">
        <v>9919.0079583678762</v>
      </c>
      <c r="L765" s="10">
        <v>8490.3153954712143</v>
      </c>
      <c r="M765" s="10">
        <v>132251.18545454534</v>
      </c>
      <c r="O765" s="56">
        <f t="shared" si="86"/>
        <v>9.6194586351411163E-2</v>
      </c>
      <c r="P765" s="56">
        <f t="shared" si="87"/>
        <v>7.5001278243944619E-2</v>
      </c>
      <c r="Q765" s="56">
        <f t="shared" si="88"/>
        <v>6.4198406738587094E-2</v>
      </c>
      <c r="R765" s="56">
        <f t="shared" si="89"/>
        <v>1</v>
      </c>
    </row>
    <row r="766" spans="7:18" x14ac:dyDescent="0.35">
      <c r="G766" s="57">
        <v>764</v>
      </c>
      <c r="H766" s="10">
        <v>40</v>
      </c>
      <c r="I766" s="10">
        <v>34</v>
      </c>
      <c r="J766" s="10">
        <v>17183.782689663378</v>
      </c>
      <c r="K766" s="10">
        <v>13479.205028533117</v>
      </c>
      <c r="L766" s="10">
        <v>11488.000849412147</v>
      </c>
      <c r="M766" s="10">
        <v>179068.80581818175</v>
      </c>
      <c r="O766" s="56">
        <f t="shared" si="86"/>
        <v>9.5961899176962198E-2</v>
      </c>
      <c r="P766" s="56">
        <f t="shared" si="87"/>
        <v>7.5273886855644095E-2</v>
      </c>
      <c r="Q766" s="56">
        <f t="shared" si="88"/>
        <v>6.4154115491653729E-2</v>
      </c>
      <c r="R766" s="56">
        <f t="shared" si="89"/>
        <v>1</v>
      </c>
    </row>
    <row r="767" spans="7:18" x14ac:dyDescent="0.35">
      <c r="G767" s="57">
        <v>765</v>
      </c>
      <c r="H767" s="10">
        <v>61</v>
      </c>
      <c r="I767" s="10">
        <v>96</v>
      </c>
      <c r="J767" s="10">
        <v>31581.118149674705</v>
      </c>
      <c r="K767" s="10">
        <v>24739.772183386271</v>
      </c>
      <c r="L767" s="10">
        <v>21111.354636272936</v>
      </c>
      <c r="M767" s="10">
        <v>328902.87563636363</v>
      </c>
      <c r="O767" s="56">
        <f t="shared" si="86"/>
        <v>9.6019586598540166E-2</v>
      </c>
      <c r="P767" s="56">
        <f t="shared" si="87"/>
        <v>7.5219081424933068E-2</v>
      </c>
      <c r="Q767" s="56">
        <f t="shared" si="88"/>
        <v>6.4187199930759303E-2</v>
      </c>
      <c r="R767" s="56">
        <f t="shared" si="89"/>
        <v>1</v>
      </c>
    </row>
    <row r="768" spans="7:18" x14ac:dyDescent="0.35">
      <c r="G768" s="57">
        <v>766</v>
      </c>
      <c r="H768" s="10">
        <v>67</v>
      </c>
      <c r="I768" s="10">
        <v>62</v>
      </c>
      <c r="J768" s="10">
        <v>17761.999426956805</v>
      </c>
      <c r="K768" s="10">
        <v>13890.159578012817</v>
      </c>
      <c r="L768" s="10">
        <v>11879.880987855075</v>
      </c>
      <c r="M768" s="10">
        <v>184952.29018181807</v>
      </c>
      <c r="O768" s="56">
        <f t="shared" si="86"/>
        <v>9.6035574414871011E-2</v>
      </c>
      <c r="P768" s="56">
        <f t="shared" si="87"/>
        <v>7.510131161045934E-2</v>
      </c>
      <c r="Q768" s="56">
        <f t="shared" si="88"/>
        <v>6.423213779173273E-2</v>
      </c>
      <c r="R768" s="56">
        <f t="shared" si="89"/>
        <v>1</v>
      </c>
    </row>
    <row r="769" spans="7:18" x14ac:dyDescent="0.35">
      <c r="G769" s="57">
        <v>767</v>
      </c>
      <c r="H769" s="10">
        <v>46</v>
      </c>
      <c r="I769" s="10">
        <v>51</v>
      </c>
      <c r="J769" s="10">
        <v>11555.979823280888</v>
      </c>
      <c r="K769" s="10">
        <v>8985.1828202913021</v>
      </c>
      <c r="L769" s="10">
        <v>7710.0401292885399</v>
      </c>
      <c r="M769" s="10">
        <v>120059.61818181808</v>
      </c>
      <c r="O769" s="56">
        <f t="shared" si="86"/>
        <v>9.6252012111020815E-2</v>
      </c>
      <c r="P769" s="56">
        <f t="shared" si="87"/>
        <v>7.4839341956628225E-2</v>
      </c>
      <c r="Q769" s="56">
        <f t="shared" si="88"/>
        <v>6.4218429527340901E-2</v>
      </c>
      <c r="R769" s="56">
        <f t="shared" si="89"/>
        <v>1</v>
      </c>
    </row>
    <row r="770" spans="7:18" x14ac:dyDescent="0.35">
      <c r="G770" s="57">
        <v>768</v>
      </c>
      <c r="H770" s="10">
        <v>18</v>
      </c>
      <c r="I770" s="10">
        <v>74</v>
      </c>
      <c r="J770" s="10">
        <v>37822.134769289114</v>
      </c>
      <c r="K770" s="10">
        <v>29619.018622559823</v>
      </c>
      <c r="L770" s="10">
        <v>25248.082014085401</v>
      </c>
      <c r="M770" s="10">
        <v>393501.91563636356</v>
      </c>
      <c r="O770" s="56">
        <f t="shared" si="86"/>
        <v>9.6116774191871215E-2</v>
      </c>
      <c r="P770" s="56">
        <f t="shared" si="87"/>
        <v>7.527032892498256E-2</v>
      </c>
      <c r="Q770" s="56">
        <f t="shared" si="88"/>
        <v>6.4162539013958034E-2</v>
      </c>
      <c r="R770" s="56">
        <f t="shared" si="89"/>
        <v>1</v>
      </c>
    </row>
    <row r="771" spans="7:18" x14ac:dyDescent="0.35">
      <c r="G771" s="57">
        <v>769</v>
      </c>
      <c r="H771" s="10">
        <v>54</v>
      </c>
      <c r="I771" s="10">
        <v>69</v>
      </c>
      <c r="J771" s="10">
        <v>17215.105051405943</v>
      </c>
      <c r="K771" s="10">
        <v>13426.973180279028</v>
      </c>
      <c r="L771" s="10">
        <v>11494.558247371509</v>
      </c>
      <c r="M771" s="10">
        <v>178966.2014545454</v>
      </c>
      <c r="O771" s="56">
        <f t="shared" si="86"/>
        <v>9.6191934071854945E-2</v>
      </c>
      <c r="P771" s="56">
        <f t="shared" si="87"/>
        <v>7.5025189511491466E-2</v>
      </c>
      <c r="Q771" s="56">
        <f t="shared" si="88"/>
        <v>6.4227536562488571E-2</v>
      </c>
      <c r="R771" s="56">
        <f t="shared" si="89"/>
        <v>1</v>
      </c>
    </row>
    <row r="772" spans="7:18" x14ac:dyDescent="0.35">
      <c r="G772" s="57">
        <v>770</v>
      </c>
      <c r="H772" s="10">
        <v>68</v>
      </c>
      <c r="I772" s="10">
        <v>51</v>
      </c>
      <c r="J772" s="10">
        <v>15967.555071371529</v>
      </c>
      <c r="K772" s="10">
        <v>12503.079381381536</v>
      </c>
      <c r="L772" s="10">
        <v>10683.276120917179</v>
      </c>
      <c r="M772" s="10">
        <v>166352.53818181812</v>
      </c>
      <c r="O772" s="56">
        <f t="shared" si="86"/>
        <v>9.5986242505777045E-2</v>
      </c>
      <c r="P772" s="56">
        <f t="shared" si="87"/>
        <v>7.51601359260059E-2</v>
      </c>
      <c r="Q772" s="56">
        <f t="shared" si="88"/>
        <v>6.4220698028909493E-2</v>
      </c>
      <c r="R772" s="56">
        <f t="shared" si="89"/>
        <v>1</v>
      </c>
    </row>
    <row r="773" spans="7:18" x14ac:dyDescent="0.35">
      <c r="G773" s="57">
        <v>771</v>
      </c>
      <c r="H773" s="10">
        <v>46</v>
      </c>
      <c r="I773" s="10">
        <v>90</v>
      </c>
      <c r="J773" s="10">
        <v>30545.144783528885</v>
      </c>
      <c r="K773" s="10">
        <v>23893.734164570324</v>
      </c>
      <c r="L773" s="10">
        <v>20407.146207806294</v>
      </c>
      <c r="M773" s="10">
        <v>317896.6807272727</v>
      </c>
      <c r="O773" s="56">
        <f t="shared" si="86"/>
        <v>9.6085132797388104E-2</v>
      </c>
      <c r="P773" s="56">
        <f t="shared" si="87"/>
        <v>7.5161949190243479E-2</v>
      </c>
      <c r="Q773" s="56">
        <f t="shared" si="88"/>
        <v>6.4194272683563577E-2</v>
      </c>
      <c r="R773" s="56">
        <f t="shared" si="89"/>
        <v>1</v>
      </c>
    </row>
    <row r="774" spans="7:18" x14ac:dyDescent="0.35">
      <c r="G774" s="57">
        <v>772</v>
      </c>
      <c r="H774" s="10">
        <v>44</v>
      </c>
      <c r="I774" s="10">
        <v>86</v>
      </c>
      <c r="J774" s="10">
        <v>26510.333081815152</v>
      </c>
      <c r="K774" s="10">
        <v>20725.686110936229</v>
      </c>
      <c r="L774" s="10">
        <v>17710.672749176443</v>
      </c>
      <c r="M774" s="10">
        <v>275856.41963636375</v>
      </c>
      <c r="O774" s="56">
        <f t="shared" si="86"/>
        <v>9.6101925475438624E-2</v>
      </c>
      <c r="P774" s="56">
        <f t="shared" si="87"/>
        <v>7.5132150769799025E-2</v>
      </c>
      <c r="Q774" s="56">
        <f t="shared" si="88"/>
        <v>6.4202503507160724E-2</v>
      </c>
      <c r="R774" s="56">
        <f t="shared" si="89"/>
        <v>1</v>
      </c>
    </row>
    <row r="775" spans="7:18" x14ac:dyDescent="0.35">
      <c r="G775" s="57">
        <v>773</v>
      </c>
      <c r="H775" s="10">
        <v>11</v>
      </c>
      <c r="I775" s="10">
        <v>14</v>
      </c>
      <c r="J775" s="10">
        <v>3604.0954769800296</v>
      </c>
      <c r="K775" s="10">
        <v>2797.0482994414028</v>
      </c>
      <c r="L775" s="10">
        <v>2399.0367684452485</v>
      </c>
      <c r="M775" s="10">
        <v>37388.863272727278</v>
      </c>
      <c r="O775" s="56">
        <f t="shared" si="86"/>
        <v>9.6394893064560769E-2</v>
      </c>
      <c r="P775" s="56">
        <f t="shared" si="87"/>
        <v>7.4809664017832442E-2</v>
      </c>
      <c r="Q775" s="56">
        <f t="shared" si="88"/>
        <v>6.4164474617638037E-2</v>
      </c>
      <c r="R775" s="56">
        <f t="shared" si="89"/>
        <v>1</v>
      </c>
    </row>
    <row r="776" spans="7:18" x14ac:dyDescent="0.35">
      <c r="G776" s="57">
        <v>774</v>
      </c>
      <c r="H776" s="10">
        <v>58</v>
      </c>
      <c r="I776" s="10">
        <v>92</v>
      </c>
      <c r="J776" s="10">
        <v>41705.207705826666</v>
      </c>
      <c r="K776" s="10">
        <v>32712.00828489587</v>
      </c>
      <c r="L776" s="10">
        <v>27899.859375238691</v>
      </c>
      <c r="M776" s="10">
        <v>434689.64290909067</v>
      </c>
      <c r="O776" s="56">
        <f t="shared" si="86"/>
        <v>9.5942492272696578E-2</v>
      </c>
      <c r="P776" s="56">
        <f t="shared" si="87"/>
        <v>7.5253709902025734E-2</v>
      </c>
      <c r="Q776" s="56">
        <f t="shared" si="88"/>
        <v>6.4183400341732005E-2</v>
      </c>
      <c r="R776" s="56">
        <f t="shared" si="89"/>
        <v>1</v>
      </c>
    </row>
    <row r="777" spans="7:18" x14ac:dyDescent="0.35">
      <c r="G777" s="57">
        <v>775</v>
      </c>
      <c r="H777" s="10">
        <v>52</v>
      </c>
      <c r="I777" s="10">
        <v>74</v>
      </c>
      <c r="J777" s="10">
        <v>27084.489408159297</v>
      </c>
      <c r="K777" s="10">
        <v>21197.223890858131</v>
      </c>
      <c r="L777" s="10">
        <v>18105.297121115826</v>
      </c>
      <c r="M777" s="10">
        <v>282061.06400000013</v>
      </c>
      <c r="O777" s="56">
        <f t="shared" si="86"/>
        <v>9.6023495848967244E-2</v>
      </c>
      <c r="P777" s="56">
        <f t="shared" si="87"/>
        <v>7.5151187442369288E-2</v>
      </c>
      <c r="Q777" s="56">
        <f t="shared" si="88"/>
        <v>6.4189281797206219E-2</v>
      </c>
      <c r="R777" s="56">
        <f t="shared" si="89"/>
        <v>1</v>
      </c>
    </row>
    <row r="778" spans="7:18" x14ac:dyDescent="0.35">
      <c r="G778" s="57">
        <v>776</v>
      </c>
      <c r="H778" s="10">
        <v>60</v>
      </c>
      <c r="I778" s="10">
        <v>98</v>
      </c>
      <c r="J778" s="10">
        <v>37347.695582905115</v>
      </c>
      <c r="K778" s="10">
        <v>29288.9672921932</v>
      </c>
      <c r="L778" s="10">
        <v>24964.954672090982</v>
      </c>
      <c r="M778" s="10">
        <v>389026.53018181841</v>
      </c>
      <c r="O778" s="56">
        <f t="shared" si="86"/>
        <v>9.600295271751777E-2</v>
      </c>
      <c r="P778" s="56">
        <f t="shared" si="87"/>
        <v>7.5287840339589393E-2</v>
      </c>
      <c r="Q778" s="56">
        <f t="shared" si="88"/>
        <v>6.4172884714117487E-2</v>
      </c>
      <c r="R778" s="56">
        <f t="shared" si="89"/>
        <v>1</v>
      </c>
    </row>
    <row r="779" spans="7:18" x14ac:dyDescent="0.35">
      <c r="G779" s="57">
        <v>777</v>
      </c>
      <c r="H779" s="10">
        <v>52</v>
      </c>
      <c r="I779" s="10">
        <v>60</v>
      </c>
      <c r="J779" s="10">
        <v>25434.743184200208</v>
      </c>
      <c r="K779" s="10">
        <v>19973.775113169901</v>
      </c>
      <c r="L779" s="10">
        <v>17010.92905610957</v>
      </c>
      <c r="M779" s="10">
        <v>265001.21163636353</v>
      </c>
      <c r="O779" s="56">
        <f t="shared" si="86"/>
        <v>9.5979724119533219E-2</v>
      </c>
      <c r="P779" s="56">
        <f t="shared" si="87"/>
        <v>7.5372391657507032E-2</v>
      </c>
      <c r="Q779" s="56">
        <f t="shared" si="88"/>
        <v>6.4191891618412988E-2</v>
      </c>
      <c r="R779" s="56">
        <f t="shared" si="89"/>
        <v>1</v>
      </c>
    </row>
    <row r="780" spans="7:18" x14ac:dyDescent="0.35">
      <c r="G780" s="57">
        <v>778</v>
      </c>
      <c r="H780" s="10">
        <v>38</v>
      </c>
      <c r="I780" s="10">
        <v>15</v>
      </c>
      <c r="J780" s="10">
        <v>1284.9434544717881</v>
      </c>
      <c r="K780" s="10">
        <v>988.79115246976437</v>
      </c>
      <c r="L780" s="10">
        <v>857.50566654458157</v>
      </c>
      <c r="M780" s="10">
        <v>13275.169454545461</v>
      </c>
      <c r="O780" s="56">
        <f t="shared" si="86"/>
        <v>9.679299830194027E-2</v>
      </c>
      <c r="P780" s="56">
        <f t="shared" si="87"/>
        <v>7.4484258438689763E-2</v>
      </c>
      <c r="Q780" s="56">
        <f t="shared" si="88"/>
        <v>6.4594705889119086E-2</v>
      </c>
      <c r="R780" s="56">
        <f t="shared" si="89"/>
        <v>1</v>
      </c>
    </row>
    <row r="781" spans="7:18" x14ac:dyDescent="0.35">
      <c r="G781" s="57">
        <v>779</v>
      </c>
      <c r="H781" s="10">
        <v>13</v>
      </c>
      <c r="I781" s="10">
        <v>35</v>
      </c>
      <c r="J781" s="10">
        <v>11295.213401620495</v>
      </c>
      <c r="K781" s="10">
        <v>8818.5098581890543</v>
      </c>
      <c r="L781" s="10">
        <v>7527.4730942191609</v>
      </c>
      <c r="M781" s="10">
        <v>117210.05309090904</v>
      </c>
      <c r="O781" s="56">
        <f t="shared" si="86"/>
        <v>9.6367274851926199E-2</v>
      </c>
      <c r="P781" s="56">
        <f t="shared" si="87"/>
        <v>7.5236804571271271E-2</v>
      </c>
      <c r="Q781" s="56">
        <f t="shared" si="88"/>
        <v>6.4222077336495986E-2</v>
      </c>
      <c r="R781" s="56">
        <f t="shared" si="89"/>
        <v>1</v>
      </c>
    </row>
    <row r="782" spans="7:18" x14ac:dyDescent="0.35">
      <c r="G782" s="57">
        <v>780</v>
      </c>
      <c r="H782" s="10">
        <v>72</v>
      </c>
      <c r="I782" s="10">
        <v>32</v>
      </c>
      <c r="J782" s="10">
        <v>9121.1230600413001</v>
      </c>
      <c r="K782" s="10">
        <v>7134.3392195254473</v>
      </c>
      <c r="L782" s="10">
        <v>6099.9596771706219</v>
      </c>
      <c r="M782" s="10">
        <v>94989.117818181825</v>
      </c>
      <c r="O782" s="56">
        <f t="shared" si="86"/>
        <v>9.602282102987833E-2</v>
      </c>
      <c r="P782" s="56">
        <f t="shared" si="87"/>
        <v>7.5106911016704553E-2</v>
      </c>
      <c r="Q782" s="56">
        <f t="shared" si="88"/>
        <v>6.4217457928670549E-2</v>
      </c>
      <c r="R782" s="56">
        <f t="shared" si="89"/>
        <v>1</v>
      </c>
    </row>
    <row r="783" spans="7:18" x14ac:dyDescent="0.35">
      <c r="G783" s="57">
        <v>781</v>
      </c>
      <c r="H783" s="10">
        <v>41</v>
      </c>
      <c r="I783" s="10">
        <v>99</v>
      </c>
      <c r="J783" s="10">
        <v>28914.06857426725</v>
      </c>
      <c r="K783" s="10">
        <v>22586.243096024402</v>
      </c>
      <c r="L783" s="10">
        <v>19299.79797102552</v>
      </c>
      <c r="M783" s="10">
        <v>300675.83127272758</v>
      </c>
      <c r="O783" s="56">
        <f t="shared" si="86"/>
        <v>9.6163594033737906E-2</v>
      </c>
      <c r="P783" s="56">
        <f t="shared" si="87"/>
        <v>7.5118252772161068E-2</v>
      </c>
      <c r="Q783" s="56">
        <f t="shared" si="88"/>
        <v>6.4188058911591295E-2</v>
      </c>
      <c r="R783" s="56">
        <f t="shared" si="89"/>
        <v>1</v>
      </c>
    </row>
    <row r="784" spans="7:18" x14ac:dyDescent="0.35">
      <c r="G784" s="57">
        <v>782</v>
      </c>
      <c r="H784" s="10">
        <v>26</v>
      </c>
      <c r="I784" s="10">
        <v>90</v>
      </c>
      <c r="J784" s="10">
        <v>32809.463232381066</v>
      </c>
      <c r="K784" s="10">
        <v>25657.501758360813</v>
      </c>
      <c r="L784" s="10">
        <v>21894.136599439946</v>
      </c>
      <c r="M784" s="10">
        <v>341132.81527272728</v>
      </c>
      <c r="O784" s="56">
        <f t="shared" si="86"/>
        <v>9.6177974570258534E-2</v>
      </c>
      <c r="P784" s="56">
        <f t="shared" si="87"/>
        <v>7.5212646247029252E-2</v>
      </c>
      <c r="Q784" s="56">
        <f t="shared" si="88"/>
        <v>6.4180681597389336E-2</v>
      </c>
      <c r="R784" s="56">
        <f t="shared" si="89"/>
        <v>1</v>
      </c>
    </row>
    <row r="785" spans="7:18" x14ac:dyDescent="0.35">
      <c r="G785" s="57">
        <v>783</v>
      </c>
      <c r="H785" s="10">
        <v>58</v>
      </c>
      <c r="I785" s="10">
        <v>81</v>
      </c>
      <c r="J785" s="10">
        <v>30652.5158791102</v>
      </c>
      <c r="K785" s="10">
        <v>23999.298954520811</v>
      </c>
      <c r="L785" s="10">
        <v>20498.269788805388</v>
      </c>
      <c r="M785" s="10">
        <v>319323.96581818187</v>
      </c>
      <c r="O785" s="56">
        <f t="shared" si="86"/>
        <v>9.5991905275795264E-2</v>
      </c>
      <c r="P785" s="56">
        <f t="shared" si="87"/>
        <v>7.515658554793736E-2</v>
      </c>
      <c r="Q785" s="56">
        <f t="shared" si="88"/>
        <v>6.4192707040588326E-2</v>
      </c>
      <c r="R785" s="56">
        <f t="shared" si="89"/>
        <v>1</v>
      </c>
    </row>
    <row r="786" spans="7:18" x14ac:dyDescent="0.35">
      <c r="G786" s="57">
        <v>784</v>
      </c>
      <c r="H786" s="10">
        <v>13</v>
      </c>
      <c r="I786" s="10">
        <v>67</v>
      </c>
      <c r="J786" s="10">
        <v>33129.752348752554</v>
      </c>
      <c r="K786" s="10">
        <v>25938.785821203764</v>
      </c>
      <c r="L786" s="10">
        <v>22098.726132942109</v>
      </c>
      <c r="M786" s="10">
        <v>344294.36436363647</v>
      </c>
      <c r="O786" s="56">
        <f t="shared" si="86"/>
        <v>9.6225078821684129E-2</v>
      </c>
      <c r="P786" s="56">
        <f t="shared" si="87"/>
        <v>7.5338978810027116E-2</v>
      </c>
      <c r="Q786" s="56">
        <f t="shared" si="88"/>
        <v>6.4185558697097633E-2</v>
      </c>
      <c r="R786" s="56">
        <f t="shared" si="89"/>
        <v>1</v>
      </c>
    </row>
    <row r="787" spans="7:18" x14ac:dyDescent="0.35">
      <c r="G787" s="57">
        <v>785</v>
      </c>
      <c r="H787" s="10">
        <v>35</v>
      </c>
      <c r="I787" s="10">
        <v>18</v>
      </c>
      <c r="J787" s="10">
        <v>7254.3797538093249</v>
      </c>
      <c r="K787" s="10">
        <v>5695.0208622237824</v>
      </c>
      <c r="L787" s="10">
        <v>4851.5469789935596</v>
      </c>
      <c r="M787" s="10">
        <v>75594.39054545456</v>
      </c>
      <c r="O787" s="56">
        <f t="shared" si="86"/>
        <v>9.5964524635558768E-2</v>
      </c>
      <c r="P787" s="56">
        <f t="shared" si="87"/>
        <v>7.5336553693086422E-2</v>
      </c>
      <c r="Q787" s="56">
        <f t="shared" si="88"/>
        <v>6.4178663839830105E-2</v>
      </c>
      <c r="R787" s="56">
        <f t="shared" si="89"/>
        <v>1</v>
      </c>
    </row>
    <row r="788" spans="7:18" x14ac:dyDescent="0.35">
      <c r="G788" s="57">
        <v>786</v>
      </c>
      <c r="H788" s="10">
        <v>11</v>
      </c>
      <c r="I788" s="10">
        <v>51</v>
      </c>
      <c r="J788" s="10">
        <v>28422.367120815252</v>
      </c>
      <c r="K788" s="10">
        <v>22249.468526938716</v>
      </c>
      <c r="L788" s="10">
        <v>18959.322983865623</v>
      </c>
      <c r="M788" s="10">
        <v>295533.93454545434</v>
      </c>
      <c r="O788" s="56">
        <f t="shared" si="86"/>
        <v>9.6172939207574401E-2</v>
      </c>
      <c r="P788" s="56">
        <f t="shared" si="87"/>
        <v>7.5285664102024322E-2</v>
      </c>
      <c r="Q788" s="56">
        <f t="shared" si="88"/>
        <v>6.4152778302857136E-2</v>
      </c>
      <c r="R788" s="56">
        <f t="shared" si="89"/>
        <v>1</v>
      </c>
    </row>
    <row r="789" spans="7:18" x14ac:dyDescent="0.35">
      <c r="G789" s="57">
        <v>787</v>
      </c>
      <c r="H789" s="10">
        <v>50</v>
      </c>
      <c r="I789" s="10">
        <v>31</v>
      </c>
      <c r="J789" s="10">
        <v>6139.5226734658518</v>
      </c>
      <c r="K789" s="10">
        <v>4800.2477456107963</v>
      </c>
      <c r="L789" s="10">
        <v>4104.5673687117996</v>
      </c>
      <c r="M789" s="10">
        <v>63824.919272727268</v>
      </c>
      <c r="O789" s="56">
        <f t="shared" si="86"/>
        <v>9.619319136513664E-2</v>
      </c>
      <c r="P789" s="56">
        <f t="shared" si="87"/>
        <v>7.5209617188845682E-2</v>
      </c>
      <c r="Q789" s="56">
        <f t="shared" si="88"/>
        <v>6.430979334533532E-2</v>
      </c>
      <c r="R789" s="56">
        <f t="shared" si="89"/>
        <v>1</v>
      </c>
    </row>
    <row r="790" spans="7:18" x14ac:dyDescent="0.35">
      <c r="G790" s="57">
        <v>788</v>
      </c>
      <c r="H790" s="10">
        <v>50</v>
      </c>
      <c r="I790" s="10">
        <v>50</v>
      </c>
      <c r="J790" s="10">
        <v>22003.82326958303</v>
      </c>
      <c r="K790" s="10">
        <v>17225.961377325701</v>
      </c>
      <c r="L790" s="10">
        <v>14715.480504622938</v>
      </c>
      <c r="M790" s="10">
        <v>229298.22981818198</v>
      </c>
      <c r="O790" s="56">
        <f t="shared" si="86"/>
        <v>9.5961592407540944E-2</v>
      </c>
      <c r="P790" s="56">
        <f t="shared" si="87"/>
        <v>7.5124702842166408E-2</v>
      </c>
      <c r="Q790" s="56">
        <f t="shared" si="88"/>
        <v>6.4176162704314463E-2</v>
      </c>
      <c r="R790" s="56">
        <f t="shared" si="89"/>
        <v>1</v>
      </c>
    </row>
    <row r="791" spans="7:18" x14ac:dyDescent="0.35">
      <c r="G791" s="57">
        <v>789</v>
      </c>
      <c r="H791" s="10">
        <v>50</v>
      </c>
      <c r="I791" s="10">
        <v>68</v>
      </c>
      <c r="J791" s="10">
        <v>26937.002867021198</v>
      </c>
      <c r="K791" s="10">
        <v>21140.659590918483</v>
      </c>
      <c r="L791" s="10">
        <v>18015.756344095698</v>
      </c>
      <c r="M791" s="10">
        <v>280597.07490909065</v>
      </c>
      <c r="O791" s="56">
        <f t="shared" si="86"/>
        <v>9.599887267445105E-2</v>
      </c>
      <c r="P791" s="56">
        <f t="shared" si="87"/>
        <v>7.534169626596339E-2</v>
      </c>
      <c r="Q791" s="56">
        <f t="shared" si="88"/>
        <v>6.4205075373407014E-2</v>
      </c>
      <c r="R791" s="56">
        <f t="shared" si="89"/>
        <v>1</v>
      </c>
    </row>
    <row r="792" spans="7:18" x14ac:dyDescent="0.35">
      <c r="G792" s="57">
        <v>790</v>
      </c>
      <c r="H792" s="10">
        <v>73</v>
      </c>
      <c r="I792" s="10">
        <v>95</v>
      </c>
      <c r="J792" s="10">
        <v>32117.966615937661</v>
      </c>
      <c r="K792" s="10">
        <v>25207.746215255986</v>
      </c>
      <c r="L792" s="10">
        <v>21488.092621093681</v>
      </c>
      <c r="M792" s="10">
        <v>334599.50327272742</v>
      </c>
      <c r="O792" s="56">
        <f t="shared" si="86"/>
        <v>9.5989283611574133E-2</v>
      </c>
      <c r="P792" s="56">
        <f t="shared" si="87"/>
        <v>7.5337070045526935E-2</v>
      </c>
      <c r="Q792" s="56">
        <f t="shared" si="88"/>
        <v>6.4220336285374088E-2</v>
      </c>
      <c r="R792" s="56">
        <f t="shared" si="89"/>
        <v>1</v>
      </c>
    </row>
    <row r="793" spans="7:18" x14ac:dyDescent="0.35">
      <c r="G793" s="57">
        <v>791</v>
      </c>
      <c r="H793" s="10">
        <v>45</v>
      </c>
      <c r="I793" s="10">
        <v>35</v>
      </c>
      <c r="J793" s="10">
        <v>8438.8497632552553</v>
      </c>
      <c r="K793" s="10">
        <v>6584.5021172907427</v>
      </c>
      <c r="L793" s="10">
        <v>5636.3501523038258</v>
      </c>
      <c r="M793" s="10">
        <v>87750.922181818169</v>
      </c>
      <c r="O793" s="56">
        <f t="shared" si="86"/>
        <v>9.6168217420782492E-2</v>
      </c>
      <c r="P793" s="56">
        <f t="shared" si="87"/>
        <v>7.5036272594922543E-2</v>
      </c>
      <c r="Q793" s="56">
        <f t="shared" si="88"/>
        <v>6.4231235549017024E-2</v>
      </c>
      <c r="R793" s="56">
        <f t="shared" si="89"/>
        <v>1</v>
      </c>
    </row>
    <row r="794" spans="7:18" x14ac:dyDescent="0.35">
      <c r="G794" s="57">
        <v>792</v>
      </c>
      <c r="H794" s="10">
        <v>17</v>
      </c>
      <c r="I794" s="10">
        <v>54</v>
      </c>
      <c r="J794" s="10">
        <v>31364.726917585067</v>
      </c>
      <c r="K794" s="10">
        <v>24594.902877009656</v>
      </c>
      <c r="L794" s="10">
        <v>20949.343225296281</v>
      </c>
      <c r="M794" s="10">
        <v>326483.74836363614</v>
      </c>
      <c r="O794" s="56">
        <f t="shared" si="86"/>
        <v>9.6068263963482725E-2</v>
      </c>
      <c r="P794" s="56">
        <f t="shared" si="87"/>
        <v>7.5332701858151802E-2</v>
      </c>
      <c r="Q794" s="56">
        <f t="shared" si="88"/>
        <v>6.4166572854839302E-2</v>
      </c>
      <c r="R794" s="56">
        <f t="shared" si="89"/>
        <v>1</v>
      </c>
    </row>
    <row r="795" spans="7:18" x14ac:dyDescent="0.35">
      <c r="G795" s="57">
        <v>793</v>
      </c>
      <c r="H795" s="10">
        <v>26</v>
      </c>
      <c r="I795" s="10">
        <v>93</v>
      </c>
      <c r="J795" s="10">
        <v>25132.207480388224</v>
      </c>
      <c r="K795" s="10">
        <v>19590.664667083045</v>
      </c>
      <c r="L795" s="10">
        <v>16755.165760276308</v>
      </c>
      <c r="M795" s="10">
        <v>260915.38909090913</v>
      </c>
      <c r="O795" s="56">
        <f t="shared" si="86"/>
        <v>9.6323208715111727E-2</v>
      </c>
      <c r="P795" s="56">
        <f t="shared" si="87"/>
        <v>7.5084358708551263E-2</v>
      </c>
      <c r="Q795" s="56">
        <f t="shared" si="88"/>
        <v>6.4216855198366285E-2</v>
      </c>
      <c r="R795" s="56">
        <f t="shared" si="89"/>
        <v>1</v>
      </c>
    </row>
    <row r="796" spans="7:18" x14ac:dyDescent="0.35">
      <c r="G796" s="57">
        <v>794</v>
      </c>
      <c r="H796" s="10">
        <v>12</v>
      </c>
      <c r="I796" s="10">
        <v>51</v>
      </c>
      <c r="J796" s="10">
        <v>12473.657157645268</v>
      </c>
      <c r="K796" s="10">
        <v>9679.6355618882244</v>
      </c>
      <c r="L796" s="10">
        <v>8285.3231820129076</v>
      </c>
      <c r="M796" s="10">
        <v>129036.24872727264</v>
      </c>
      <c r="O796" s="56">
        <f t="shared" si="86"/>
        <v>9.6667853263537107E-2</v>
      </c>
      <c r="P796" s="56">
        <f t="shared" si="87"/>
        <v>7.5014855572458766E-2</v>
      </c>
      <c r="Q796" s="56">
        <f t="shared" si="88"/>
        <v>6.4209268819682849E-2</v>
      </c>
      <c r="R796" s="56">
        <f t="shared" si="89"/>
        <v>1</v>
      </c>
    </row>
    <row r="797" spans="7:18" x14ac:dyDescent="0.35">
      <c r="G797" s="57">
        <v>795</v>
      </c>
      <c r="H797" s="10">
        <v>53</v>
      </c>
      <c r="I797" s="10">
        <v>97</v>
      </c>
      <c r="J797" s="10">
        <v>46475.169685113877</v>
      </c>
      <c r="K797" s="10">
        <v>36505.420766945143</v>
      </c>
      <c r="L797" s="10">
        <v>31084.664613442113</v>
      </c>
      <c r="M797" s="10">
        <v>484339.31054545497</v>
      </c>
      <c r="O797" s="56">
        <f t="shared" si="86"/>
        <v>9.5955807577902993E-2</v>
      </c>
      <c r="P797" s="56">
        <f t="shared" si="87"/>
        <v>7.5371583458367933E-2</v>
      </c>
      <c r="Q797" s="56">
        <f t="shared" si="88"/>
        <v>6.4179520300417237E-2</v>
      </c>
      <c r="R797" s="56">
        <f t="shared" si="89"/>
        <v>1</v>
      </c>
    </row>
    <row r="798" spans="7:18" x14ac:dyDescent="0.35">
      <c r="G798" s="57">
        <v>796</v>
      </c>
      <c r="H798" s="10">
        <v>33</v>
      </c>
      <c r="I798" s="10">
        <v>66</v>
      </c>
      <c r="J798" s="10">
        <v>17896.845770168129</v>
      </c>
      <c r="K798" s="10">
        <v>14001.223115632411</v>
      </c>
      <c r="L798" s="10">
        <v>11942.101725610735</v>
      </c>
      <c r="M798" s="10">
        <v>185942.46399999986</v>
      </c>
      <c r="O798" s="56">
        <f t="shared" si="86"/>
        <v>9.6249374054590039E-2</v>
      </c>
      <c r="P798" s="56">
        <f t="shared" si="87"/>
        <v>7.5298685488175643E-2</v>
      </c>
      <c r="Q798" s="56">
        <f t="shared" si="88"/>
        <v>6.4224714832275986E-2</v>
      </c>
      <c r="R798" s="56">
        <f t="shared" si="89"/>
        <v>1</v>
      </c>
    </row>
    <row r="799" spans="7:18" x14ac:dyDescent="0.35">
      <c r="G799" s="57">
        <v>797</v>
      </c>
      <c r="H799" s="10">
        <v>44</v>
      </c>
      <c r="I799" s="10">
        <v>17</v>
      </c>
      <c r="J799" s="10">
        <v>6057.1182405269365</v>
      </c>
      <c r="K799" s="10">
        <v>4768.6307400481801</v>
      </c>
      <c r="L799" s="10">
        <v>4055.9722261073107</v>
      </c>
      <c r="M799" s="10">
        <v>63105.020363636409</v>
      </c>
      <c r="O799" s="56">
        <f t="shared" si="86"/>
        <v>9.5984728403911354E-2</v>
      </c>
      <c r="P799" s="56">
        <f t="shared" si="87"/>
        <v>7.5566582699275256E-2</v>
      </c>
      <c r="Q799" s="56">
        <f t="shared" si="88"/>
        <v>6.4273368469500103E-2</v>
      </c>
      <c r="R799" s="56">
        <f t="shared" si="89"/>
        <v>1</v>
      </c>
    </row>
    <row r="800" spans="7:18" x14ac:dyDescent="0.35">
      <c r="G800" s="57">
        <v>798</v>
      </c>
      <c r="H800" s="10">
        <v>30</v>
      </c>
      <c r="I800" s="10">
        <v>27</v>
      </c>
      <c r="J800" s="10">
        <v>11397.064761699112</v>
      </c>
      <c r="K800" s="10">
        <v>8929.0391082375045</v>
      </c>
      <c r="L800" s="10">
        <v>7611.2753207891137</v>
      </c>
      <c r="M800" s="10">
        <v>118662.36363636372</v>
      </c>
      <c r="O800" s="56">
        <f t="shared" si="86"/>
        <v>9.604616335323457E-2</v>
      </c>
      <c r="P800" s="56">
        <f t="shared" si="87"/>
        <v>7.5247440170669477E-2</v>
      </c>
      <c r="Q800" s="56">
        <f t="shared" si="88"/>
        <v>6.4142286463411233E-2</v>
      </c>
      <c r="R800" s="56">
        <f t="shared" si="89"/>
        <v>1</v>
      </c>
    </row>
    <row r="801" spans="7:18" x14ac:dyDescent="0.35">
      <c r="G801" s="57">
        <v>799</v>
      </c>
      <c r="H801" s="10">
        <v>43</v>
      </c>
      <c r="I801" s="10">
        <v>32</v>
      </c>
      <c r="J801" s="10">
        <v>8722.7786135380593</v>
      </c>
      <c r="K801" s="10">
        <v>6844.7735065255119</v>
      </c>
      <c r="L801" s="10">
        <v>5829.5671600759451</v>
      </c>
      <c r="M801" s="10">
        <v>90732.287999999986</v>
      </c>
      <c r="O801" s="56">
        <f t="shared" si="86"/>
        <v>9.6137536105537866E-2</v>
      </c>
      <c r="P801" s="56">
        <f t="shared" si="87"/>
        <v>7.543922519098728E-2</v>
      </c>
      <c r="Q801" s="56">
        <f t="shared" si="88"/>
        <v>6.425019459529055E-2</v>
      </c>
      <c r="R801" s="56">
        <f t="shared" si="89"/>
        <v>1</v>
      </c>
    </row>
    <row r="802" spans="7:18" x14ac:dyDescent="0.35">
      <c r="G802" s="57">
        <v>800</v>
      </c>
      <c r="H802" s="10">
        <v>24</v>
      </c>
      <c r="I802" s="10">
        <v>96</v>
      </c>
      <c r="J802" s="10">
        <v>32551.832374856149</v>
      </c>
      <c r="K802" s="10">
        <v>25456.998972263689</v>
      </c>
      <c r="L802" s="10">
        <v>21721.794618505864</v>
      </c>
      <c r="M802" s="10">
        <v>338230.69672727265</v>
      </c>
      <c r="O802" s="56">
        <f t="shared" si="86"/>
        <v>9.6241508206760543E-2</v>
      </c>
      <c r="P802" s="56">
        <f t="shared" si="87"/>
        <v>7.5265193900453595E-2</v>
      </c>
      <c r="Q802" s="56">
        <f t="shared" si="88"/>
        <v>6.4221830923941584E-2</v>
      </c>
      <c r="R802" s="56">
        <f t="shared" si="89"/>
        <v>1</v>
      </c>
    </row>
    <row r="803" spans="7:18" x14ac:dyDescent="0.35">
      <c r="G803" s="57">
        <v>801</v>
      </c>
      <c r="H803" s="10">
        <v>44</v>
      </c>
      <c r="I803" s="10">
        <v>16</v>
      </c>
      <c r="J803" s="10">
        <v>1668.7947895637392</v>
      </c>
      <c r="K803" s="10">
        <v>1297.3621124689473</v>
      </c>
      <c r="L803" s="10">
        <v>1114.1457747064633</v>
      </c>
      <c r="M803" s="10">
        <v>17287.583999999995</v>
      </c>
      <c r="O803" s="56">
        <f t="shared" si="86"/>
        <v>9.6531405982683269E-2</v>
      </c>
      <c r="P803" s="56">
        <f t="shared" si="87"/>
        <v>7.504588914616106E-2</v>
      </c>
      <c r="Q803" s="56">
        <f t="shared" si="88"/>
        <v>6.444774323042847E-2</v>
      </c>
      <c r="R803" s="56">
        <f t="shared" si="89"/>
        <v>1</v>
      </c>
    </row>
    <row r="804" spans="7:18" x14ac:dyDescent="0.35">
      <c r="G804" s="57">
        <v>802</v>
      </c>
      <c r="H804" s="10">
        <v>36</v>
      </c>
      <c r="I804" s="10">
        <v>28</v>
      </c>
      <c r="J804" s="10">
        <v>8094.4370928883964</v>
      </c>
      <c r="K804" s="10">
        <v>6345.16981883463</v>
      </c>
      <c r="L804" s="10">
        <v>5414.3679992125753</v>
      </c>
      <c r="M804" s="10">
        <v>84198.976000000039</v>
      </c>
      <c r="O804" s="56">
        <f t="shared" si="86"/>
        <v>9.6134626303393436E-2</v>
      </c>
      <c r="P804" s="56">
        <f t="shared" si="87"/>
        <v>7.5359227870355899E-2</v>
      </c>
      <c r="Q804" s="56">
        <f t="shared" si="88"/>
        <v>6.4304439987638004E-2</v>
      </c>
      <c r="R804" s="56">
        <f t="shared" si="89"/>
        <v>1</v>
      </c>
    </row>
    <row r="805" spans="7:18" x14ac:dyDescent="0.35">
      <c r="G805" s="57">
        <v>803</v>
      </c>
      <c r="H805" s="10">
        <v>48</v>
      </c>
      <c r="I805" s="10">
        <v>53</v>
      </c>
      <c r="J805" s="10">
        <v>17789.941776965345</v>
      </c>
      <c r="K805" s="10">
        <v>13964.038477403155</v>
      </c>
      <c r="L805" s="10">
        <v>11895.643722788429</v>
      </c>
      <c r="M805" s="10">
        <v>185230.90690909082</v>
      </c>
      <c r="O805" s="56">
        <f t="shared" si="86"/>
        <v>9.6041973090896987E-2</v>
      </c>
      <c r="P805" s="56">
        <f t="shared" si="87"/>
        <v>7.5387194882420697E-2</v>
      </c>
      <c r="Q805" s="56">
        <f t="shared" si="88"/>
        <v>6.4220620204740855E-2</v>
      </c>
      <c r="R805" s="56">
        <f t="shared" si="89"/>
        <v>1</v>
      </c>
    </row>
    <row r="806" spans="7:18" x14ac:dyDescent="0.35">
      <c r="G806" s="57">
        <v>804</v>
      </c>
      <c r="H806" s="10">
        <v>23</v>
      </c>
      <c r="I806" s="10">
        <v>44</v>
      </c>
      <c r="J806" s="10">
        <v>21446.930339545273</v>
      </c>
      <c r="K806" s="10">
        <v>16803.762915675612</v>
      </c>
      <c r="L806" s="10">
        <v>14326.81826172308</v>
      </c>
      <c r="M806" s="10">
        <v>223262.92436363638</v>
      </c>
      <c r="O806" s="56">
        <f t="shared" si="86"/>
        <v>9.6061316050012335E-2</v>
      </c>
      <c r="P806" s="56">
        <f t="shared" si="87"/>
        <v>7.5264457650419003E-2</v>
      </c>
      <c r="Q806" s="56">
        <f t="shared" si="88"/>
        <v>6.4170163060251209E-2</v>
      </c>
      <c r="R806" s="56">
        <f t="shared" si="89"/>
        <v>1</v>
      </c>
    </row>
    <row r="807" spans="7:18" x14ac:dyDescent="0.35">
      <c r="G807" s="57">
        <v>805</v>
      </c>
      <c r="H807" s="10">
        <v>57</v>
      </c>
      <c r="I807" s="10">
        <v>36</v>
      </c>
      <c r="J807" s="10">
        <v>14854.226202769418</v>
      </c>
      <c r="K807" s="10">
        <v>11674.481138478499</v>
      </c>
      <c r="L807" s="10">
        <v>9938.6297834872657</v>
      </c>
      <c r="M807" s="10">
        <v>154844.99999999997</v>
      </c>
      <c r="O807" s="56">
        <f t="shared" si="86"/>
        <v>9.5929647084306374E-2</v>
      </c>
      <c r="P807" s="56">
        <f t="shared" si="87"/>
        <v>7.5394627779253459E-2</v>
      </c>
      <c r="Q807" s="56">
        <f t="shared" si="88"/>
        <v>6.418437652805882E-2</v>
      </c>
      <c r="R807" s="56">
        <f t="shared" si="89"/>
        <v>1</v>
      </c>
    </row>
    <row r="808" spans="7:18" x14ac:dyDescent="0.35">
      <c r="G808" s="57">
        <v>806</v>
      </c>
      <c r="H808" s="10">
        <v>75</v>
      </c>
      <c r="I808" s="10">
        <v>10</v>
      </c>
      <c r="J808" s="10">
        <v>4134.3117605049401</v>
      </c>
      <c r="K808" s="10">
        <v>3250.3426085619558</v>
      </c>
      <c r="L808" s="10">
        <v>2767.0056893280389</v>
      </c>
      <c r="M808" s="10">
        <v>43127.200000000004</v>
      </c>
      <c r="O808" s="56">
        <f t="shared" si="86"/>
        <v>9.5863208381368137E-2</v>
      </c>
      <c r="P808" s="56">
        <f t="shared" si="87"/>
        <v>7.5366418607327984E-2</v>
      </c>
      <c r="Q808" s="56">
        <f t="shared" si="88"/>
        <v>6.415917771912015E-2</v>
      </c>
      <c r="R808" s="56">
        <f t="shared" si="89"/>
        <v>1</v>
      </c>
    </row>
    <row r="809" spans="7:18" x14ac:dyDescent="0.35">
      <c r="G809" s="57">
        <v>807</v>
      </c>
      <c r="H809" s="10">
        <v>22</v>
      </c>
      <c r="I809" s="10">
        <v>91</v>
      </c>
      <c r="J809" s="10">
        <v>52666.957808691906</v>
      </c>
      <c r="K809" s="10">
        <v>41304.503287904561</v>
      </c>
      <c r="L809" s="10">
        <v>35183.33917240247</v>
      </c>
      <c r="M809" s="10">
        <v>548274.34181818215</v>
      </c>
      <c r="O809" s="56">
        <f t="shared" si="86"/>
        <v>9.605949757568126E-2</v>
      </c>
      <c r="P809" s="56">
        <f t="shared" si="87"/>
        <v>7.533546645814386E-2</v>
      </c>
      <c r="Q809" s="56">
        <f t="shared" si="88"/>
        <v>6.4171048121142812E-2</v>
      </c>
      <c r="R809" s="56">
        <f t="shared" si="89"/>
        <v>1</v>
      </c>
    </row>
    <row r="810" spans="7:18" x14ac:dyDescent="0.35">
      <c r="G810" s="57">
        <v>808</v>
      </c>
      <c r="H810" s="10">
        <v>29</v>
      </c>
      <c r="I810" s="10">
        <v>51</v>
      </c>
      <c r="J810" s="10">
        <v>18830.948119132994</v>
      </c>
      <c r="K810" s="10">
        <v>14761.716063723597</v>
      </c>
      <c r="L810" s="10">
        <v>12576.459072964024</v>
      </c>
      <c r="M810" s="10">
        <v>195880.90618181825</v>
      </c>
      <c r="O810" s="56">
        <f t="shared" si="86"/>
        <v>9.6134679414102545E-2</v>
      </c>
      <c r="P810" s="56">
        <f t="shared" si="87"/>
        <v>7.5360668640268857E-2</v>
      </c>
      <c r="Q810" s="56">
        <f t="shared" si="88"/>
        <v>6.4204619623775133E-2</v>
      </c>
      <c r="R810" s="56">
        <f t="shared" si="89"/>
        <v>1</v>
      </c>
    </row>
    <row r="811" spans="7:18" x14ac:dyDescent="0.35">
      <c r="G811" s="57">
        <v>809</v>
      </c>
      <c r="H811" s="10">
        <v>29</v>
      </c>
      <c r="I811" s="10">
        <v>42</v>
      </c>
      <c r="J811" s="10">
        <v>17857.855962213478</v>
      </c>
      <c r="K811" s="10">
        <v>13975.005698965848</v>
      </c>
      <c r="L811" s="10">
        <v>11925.131421134882</v>
      </c>
      <c r="M811" s="10">
        <v>185849.86981818188</v>
      </c>
      <c r="O811" s="56">
        <f t="shared" si="86"/>
        <v>9.6087535491329285E-2</v>
      </c>
      <c r="P811" s="56">
        <f t="shared" si="87"/>
        <v>7.5195133107371484E-2</v>
      </c>
      <c r="Q811" s="56">
        <f t="shared" si="88"/>
        <v>6.4165400991678473E-2</v>
      </c>
      <c r="R811" s="56">
        <f t="shared" si="89"/>
        <v>1</v>
      </c>
    </row>
    <row r="812" spans="7:18" x14ac:dyDescent="0.35">
      <c r="G812" s="57">
        <v>810</v>
      </c>
      <c r="H812" s="10">
        <v>45</v>
      </c>
      <c r="I812" s="10">
        <v>94</v>
      </c>
      <c r="J812" s="10">
        <v>28814.474527896211</v>
      </c>
      <c r="K812" s="10">
        <v>22561.834711118438</v>
      </c>
      <c r="L812" s="10">
        <v>19249.137141055216</v>
      </c>
      <c r="M812" s="10">
        <v>299767.40727272723</v>
      </c>
      <c r="O812" s="56">
        <f t="shared" si="86"/>
        <v>9.612277328629297E-2</v>
      </c>
      <c r="P812" s="56">
        <f t="shared" si="87"/>
        <v>7.5264468930712564E-2</v>
      </c>
      <c r="Q812" s="56">
        <f t="shared" si="88"/>
        <v>6.4213575839292047E-2</v>
      </c>
      <c r="R812" s="56">
        <f t="shared" si="89"/>
        <v>1</v>
      </c>
    </row>
    <row r="813" spans="7:18" x14ac:dyDescent="0.35">
      <c r="G813" s="57">
        <v>811</v>
      </c>
      <c r="H813" s="10">
        <v>72</v>
      </c>
      <c r="I813" s="10">
        <v>42</v>
      </c>
      <c r="J813" s="10">
        <v>16432.407518854699</v>
      </c>
      <c r="K813" s="10">
        <v>12865.409373451763</v>
      </c>
      <c r="L813" s="10">
        <v>10993.842035269219</v>
      </c>
      <c r="M813" s="10">
        <v>171270.03999999992</v>
      </c>
      <c r="O813" s="56">
        <f t="shared" si="86"/>
        <v>9.5944436743605047E-2</v>
      </c>
      <c r="P813" s="56">
        <f t="shared" si="87"/>
        <v>7.5117687678777731E-2</v>
      </c>
      <c r="Q813" s="56">
        <f t="shared" si="88"/>
        <v>6.4190106076166181E-2</v>
      </c>
      <c r="R813" s="56">
        <f t="shared" si="89"/>
        <v>1</v>
      </c>
    </row>
    <row r="814" spans="7:18" x14ac:dyDescent="0.35">
      <c r="G814" s="57">
        <v>812</v>
      </c>
      <c r="H814" s="10">
        <v>63</v>
      </c>
      <c r="I814" s="10">
        <v>38</v>
      </c>
      <c r="J814" s="10">
        <v>12214.925918726645</v>
      </c>
      <c r="K814" s="10">
        <v>9588.8537761471052</v>
      </c>
      <c r="L814" s="10">
        <v>8167.8614195741702</v>
      </c>
      <c r="M814" s="10">
        <v>127251.09963636368</v>
      </c>
      <c r="O814" s="56">
        <f t="shared" si="86"/>
        <v>9.5990729774692404E-2</v>
      </c>
      <c r="P814" s="56">
        <f t="shared" si="87"/>
        <v>7.5353798934142679E-2</v>
      </c>
      <c r="Q814" s="56">
        <f t="shared" si="88"/>
        <v>6.4186961392985062E-2</v>
      </c>
      <c r="R814" s="56">
        <f t="shared" si="89"/>
        <v>1</v>
      </c>
    </row>
    <row r="815" spans="7:18" x14ac:dyDescent="0.35">
      <c r="G815" s="57">
        <v>813</v>
      </c>
      <c r="H815" s="10">
        <v>10</v>
      </c>
      <c r="I815" s="10">
        <v>81</v>
      </c>
      <c r="J815" s="10">
        <v>17872.267195255044</v>
      </c>
      <c r="K815" s="10">
        <v>13854.457417096393</v>
      </c>
      <c r="L815" s="10">
        <v>11842.569886861407</v>
      </c>
      <c r="M815" s="10">
        <v>184234.89381818185</v>
      </c>
      <c r="O815" s="56">
        <f t="shared" si="86"/>
        <v>9.7008046764978553E-2</v>
      </c>
      <c r="P815" s="56">
        <f t="shared" si="87"/>
        <v>7.5199964186855456E-2</v>
      </c>
      <c r="Q815" s="56">
        <f t="shared" si="88"/>
        <v>6.4279733558772145E-2</v>
      </c>
      <c r="R815" s="56">
        <f t="shared" si="89"/>
        <v>1</v>
      </c>
    </row>
    <row r="816" spans="7:18" x14ac:dyDescent="0.35">
      <c r="G816" s="57">
        <v>814</v>
      </c>
      <c r="H816" s="10">
        <v>58</v>
      </c>
      <c r="I816" s="10">
        <v>36</v>
      </c>
      <c r="J816" s="10">
        <v>17107.917526084417</v>
      </c>
      <c r="K816" s="10">
        <v>13449.549139729006</v>
      </c>
      <c r="L816" s="10">
        <v>11446.961523968848</v>
      </c>
      <c r="M816" s="10">
        <v>178373.93236363644</v>
      </c>
      <c r="O816" s="56">
        <f t="shared" si="86"/>
        <v>9.5910413026091143E-2</v>
      </c>
      <c r="P816" s="56">
        <f t="shared" si="87"/>
        <v>7.5400866940077901E-2</v>
      </c>
      <c r="Q816" s="56">
        <f t="shared" si="88"/>
        <v>6.4173959570689165E-2</v>
      </c>
      <c r="R816" s="56">
        <f t="shared" si="89"/>
        <v>1</v>
      </c>
    </row>
    <row r="817" spans="7:18" x14ac:dyDescent="0.35">
      <c r="G817" s="57">
        <v>815</v>
      </c>
      <c r="H817" s="10">
        <v>42</v>
      </c>
      <c r="I817" s="10">
        <v>55</v>
      </c>
      <c r="J817" s="10">
        <v>11267.005036207143</v>
      </c>
      <c r="K817" s="10">
        <v>8722.5205717657191</v>
      </c>
      <c r="L817" s="10">
        <v>7515.2346403031715</v>
      </c>
      <c r="M817" s="10">
        <v>116995.66836363636</v>
      </c>
      <c r="O817" s="56">
        <f t="shared" si="86"/>
        <v>9.630275371553039E-2</v>
      </c>
      <c r="P817" s="56">
        <f t="shared" si="87"/>
        <v>7.4554218064339733E-2</v>
      </c>
      <c r="Q817" s="56">
        <f t="shared" si="88"/>
        <v>6.4235152851513572E-2</v>
      </c>
      <c r="R817" s="56">
        <f t="shared" si="89"/>
        <v>1</v>
      </c>
    </row>
    <row r="818" spans="7:18" x14ac:dyDescent="0.35">
      <c r="G818" s="57">
        <v>816</v>
      </c>
      <c r="H818" s="10">
        <v>20</v>
      </c>
      <c r="I818" s="10">
        <v>23</v>
      </c>
      <c r="J818" s="10">
        <v>10547.666855351436</v>
      </c>
      <c r="K818" s="10">
        <v>8268.836837982275</v>
      </c>
      <c r="L818" s="10">
        <v>7045.4895622643626</v>
      </c>
      <c r="M818" s="10">
        <v>109811.69454545465</v>
      </c>
      <c r="O818" s="56">
        <f t="shared" si="86"/>
        <v>9.6052309355679891E-2</v>
      </c>
      <c r="P818" s="56">
        <f t="shared" si="87"/>
        <v>7.5300147877779389E-2</v>
      </c>
      <c r="Q818" s="56">
        <f t="shared" si="88"/>
        <v>6.4159738099187638E-2</v>
      </c>
      <c r="R818" s="56">
        <f t="shared" si="89"/>
        <v>1</v>
      </c>
    </row>
    <row r="819" spans="7:18" x14ac:dyDescent="0.35">
      <c r="G819" s="57">
        <v>817</v>
      </c>
      <c r="H819" s="10">
        <v>67</v>
      </c>
      <c r="I819" s="10">
        <v>69</v>
      </c>
      <c r="J819" s="10">
        <v>22124.705956953472</v>
      </c>
      <c r="K819" s="10">
        <v>17309.532689934069</v>
      </c>
      <c r="L819" s="10">
        <v>14792.415873979144</v>
      </c>
      <c r="M819" s="10">
        <v>230404.35490909067</v>
      </c>
      <c r="O819" s="56">
        <f t="shared" si="86"/>
        <v>9.6025554576358113E-2</v>
      </c>
      <c r="P819" s="56">
        <f t="shared" si="87"/>
        <v>7.5126760068245202E-2</v>
      </c>
      <c r="Q819" s="56">
        <f t="shared" si="88"/>
        <v>6.4201980382774027E-2</v>
      </c>
      <c r="R819" s="56">
        <f t="shared" si="89"/>
        <v>1</v>
      </c>
    </row>
    <row r="820" spans="7:18" x14ac:dyDescent="0.35">
      <c r="G820" s="57">
        <v>818</v>
      </c>
      <c r="H820" s="10">
        <v>18</v>
      </c>
      <c r="I820" s="10">
        <v>24</v>
      </c>
      <c r="J820" s="10">
        <v>11546.128271938884</v>
      </c>
      <c r="K820" s="10">
        <v>9055.9315713121559</v>
      </c>
      <c r="L820" s="10">
        <v>7708.6586652876613</v>
      </c>
      <c r="M820" s="10">
        <v>120123.01600000005</v>
      </c>
      <c r="O820" s="56">
        <f t="shared" si="86"/>
        <v>9.6119200602979196E-2</v>
      </c>
      <c r="P820" s="56">
        <f t="shared" si="87"/>
        <v>7.5388812842595895E-2</v>
      </c>
      <c r="Q820" s="56">
        <f t="shared" si="88"/>
        <v>6.4173036292126215E-2</v>
      </c>
      <c r="R820" s="56">
        <f t="shared" si="89"/>
        <v>1</v>
      </c>
    </row>
    <row r="821" spans="7:18" x14ac:dyDescent="0.35">
      <c r="G821" s="57">
        <v>819</v>
      </c>
      <c r="H821" s="10">
        <v>32</v>
      </c>
      <c r="I821" s="10">
        <v>15</v>
      </c>
      <c r="J821" s="10">
        <v>3526.7707599456453</v>
      </c>
      <c r="K821" s="10">
        <v>2760.5438377853648</v>
      </c>
      <c r="L821" s="10">
        <v>2355.1791536349192</v>
      </c>
      <c r="M821" s="10">
        <v>36666.461818181822</v>
      </c>
      <c r="O821" s="56">
        <f t="shared" ref="O821:O884" si="90">J821/$M821</f>
        <v>9.6185194454645281E-2</v>
      </c>
      <c r="P821" s="56">
        <f t="shared" ref="P821:P884" si="91">K821/$M821</f>
        <v>7.5287979829471635E-2</v>
      </c>
      <c r="Q821" s="56">
        <f t="shared" ref="Q821:Q884" si="92">L821/$M821</f>
        <v>6.4232517588240681E-2</v>
      </c>
      <c r="R821" s="56">
        <f t="shared" ref="R821:R884" si="93">M821/$M821</f>
        <v>1</v>
      </c>
    </row>
    <row r="822" spans="7:18" x14ac:dyDescent="0.35">
      <c r="G822" s="57">
        <v>820</v>
      </c>
      <c r="H822" s="10">
        <v>59</v>
      </c>
      <c r="I822" s="10">
        <v>28</v>
      </c>
      <c r="J822" s="10">
        <v>6763.8875031675052</v>
      </c>
      <c r="K822" s="10">
        <v>5268.5208796298293</v>
      </c>
      <c r="L822" s="10">
        <v>4516.1733995956629</v>
      </c>
      <c r="M822" s="10">
        <v>70360.733818181849</v>
      </c>
      <c r="O822" s="56">
        <f t="shared" si="90"/>
        <v>9.6131565663399254E-2</v>
      </c>
      <c r="P822" s="56">
        <f t="shared" si="91"/>
        <v>7.4878708531439395E-2</v>
      </c>
      <c r="Q822" s="56">
        <f t="shared" si="92"/>
        <v>6.4185990601886567E-2</v>
      </c>
      <c r="R822" s="56">
        <f t="shared" si="93"/>
        <v>1</v>
      </c>
    </row>
    <row r="823" spans="7:18" x14ac:dyDescent="0.35">
      <c r="G823" s="57">
        <v>821</v>
      </c>
      <c r="H823" s="10">
        <v>25</v>
      </c>
      <c r="I823" s="10">
        <v>69</v>
      </c>
      <c r="J823" s="10">
        <v>30604.629114023974</v>
      </c>
      <c r="K823" s="10">
        <v>23988.323530459274</v>
      </c>
      <c r="L823" s="10">
        <v>20444.341379161076</v>
      </c>
      <c r="M823" s="10">
        <v>318532.32727272692</v>
      </c>
      <c r="O823" s="56">
        <f t="shared" si="90"/>
        <v>9.6080135338415223E-2</v>
      </c>
      <c r="P823" s="56">
        <f t="shared" si="91"/>
        <v>7.5308913653591297E-2</v>
      </c>
      <c r="Q823" s="56">
        <f t="shared" si="92"/>
        <v>6.4182940407353575E-2</v>
      </c>
      <c r="R823" s="56">
        <f t="shared" si="93"/>
        <v>1</v>
      </c>
    </row>
    <row r="824" spans="7:18" x14ac:dyDescent="0.35">
      <c r="G824" s="57">
        <v>822</v>
      </c>
      <c r="H824" s="10">
        <v>51</v>
      </c>
      <c r="I824" s="10">
        <v>96</v>
      </c>
      <c r="J824" s="10">
        <v>28662.736755497062</v>
      </c>
      <c r="K824" s="10">
        <v>22434.791033034318</v>
      </c>
      <c r="L824" s="10">
        <v>19152.109395836032</v>
      </c>
      <c r="M824" s="10">
        <v>298211.6581818182</v>
      </c>
      <c r="O824" s="56">
        <f t="shared" si="90"/>
        <v>9.6115413227813959E-2</v>
      </c>
      <c r="P824" s="56">
        <f t="shared" si="91"/>
        <v>7.5231099849744756E-2</v>
      </c>
      <c r="Q824" s="56">
        <f t="shared" si="92"/>
        <v>6.4223208148888281E-2</v>
      </c>
      <c r="R824" s="56">
        <f t="shared" si="93"/>
        <v>1</v>
      </c>
    </row>
    <row r="825" spans="7:18" x14ac:dyDescent="0.35">
      <c r="G825" s="57">
        <v>823</v>
      </c>
      <c r="H825" s="10">
        <v>22</v>
      </c>
      <c r="I825" s="10">
        <v>61</v>
      </c>
      <c r="J825" s="10">
        <v>32496.707500175475</v>
      </c>
      <c r="K825" s="10">
        <v>25512.760543589498</v>
      </c>
      <c r="L825" s="10">
        <v>21716.599519716208</v>
      </c>
      <c r="M825" s="10">
        <v>338371.67345454532</v>
      </c>
      <c r="O825" s="56">
        <f t="shared" si="90"/>
        <v>9.6038498637921216E-2</v>
      </c>
      <c r="P825" s="56">
        <f t="shared" si="91"/>
        <v>7.5398629805862635E-2</v>
      </c>
      <c r="Q825" s="56">
        <f t="shared" si="92"/>
        <v>6.4179720772736246E-2</v>
      </c>
      <c r="R825" s="56">
        <f t="shared" si="93"/>
        <v>1</v>
      </c>
    </row>
    <row r="826" spans="7:18" x14ac:dyDescent="0.35">
      <c r="G826" s="57">
        <v>824</v>
      </c>
      <c r="H826" s="10">
        <v>48</v>
      </c>
      <c r="I826" s="10">
        <v>50</v>
      </c>
      <c r="J826" s="10">
        <v>10880.583637885835</v>
      </c>
      <c r="K826" s="10">
        <v>8484.9296357456642</v>
      </c>
      <c r="L826" s="10">
        <v>7261.4707863277899</v>
      </c>
      <c r="M826" s="10">
        <v>113051.65672727277</v>
      </c>
      <c r="O826" s="56">
        <f t="shared" si="90"/>
        <v>9.6244353712872086E-2</v>
      </c>
      <c r="P826" s="56">
        <f t="shared" si="91"/>
        <v>7.505356295852271E-2</v>
      </c>
      <c r="Q826" s="56">
        <f t="shared" si="92"/>
        <v>6.4231440710731488E-2</v>
      </c>
      <c r="R826" s="56">
        <f t="shared" si="93"/>
        <v>1</v>
      </c>
    </row>
    <row r="827" spans="7:18" x14ac:dyDescent="0.35">
      <c r="G827" s="57">
        <v>825</v>
      </c>
      <c r="H827" s="10">
        <v>45</v>
      </c>
      <c r="I827" s="10">
        <v>94</v>
      </c>
      <c r="J827" s="10">
        <v>24007.536887939415</v>
      </c>
      <c r="K827" s="10">
        <v>18692.993971294429</v>
      </c>
      <c r="L827" s="10">
        <v>16023.036346391113</v>
      </c>
      <c r="M827" s="10">
        <v>249588.03418181828</v>
      </c>
      <c r="O827" s="56">
        <f t="shared" si="90"/>
        <v>9.618865330078509E-2</v>
      </c>
      <c r="P827" s="56">
        <f t="shared" si="91"/>
        <v>7.4895393253015793E-2</v>
      </c>
      <c r="Q827" s="56">
        <f t="shared" si="92"/>
        <v>6.4197934804513718E-2</v>
      </c>
      <c r="R827" s="56">
        <f t="shared" si="93"/>
        <v>1</v>
      </c>
    </row>
    <row r="828" spans="7:18" x14ac:dyDescent="0.35">
      <c r="G828" s="57">
        <v>826</v>
      </c>
      <c r="H828" s="10">
        <v>69</v>
      </c>
      <c r="I828" s="10">
        <v>87</v>
      </c>
      <c r="J828" s="10">
        <v>20024.809789378811</v>
      </c>
      <c r="K828" s="10">
        <v>15619.651172353007</v>
      </c>
      <c r="L828" s="10">
        <v>13379.162120989848</v>
      </c>
      <c r="M828" s="10">
        <v>208324.39636363645</v>
      </c>
      <c r="O828" s="56">
        <f t="shared" si="90"/>
        <v>9.612321043006844E-2</v>
      </c>
      <c r="P828" s="56">
        <f t="shared" si="91"/>
        <v>7.4977541972993125E-2</v>
      </c>
      <c r="Q828" s="56">
        <f t="shared" si="92"/>
        <v>6.4222733172528301E-2</v>
      </c>
      <c r="R828" s="56">
        <f t="shared" si="93"/>
        <v>1</v>
      </c>
    </row>
    <row r="829" spans="7:18" x14ac:dyDescent="0.35">
      <c r="G829" s="57">
        <v>827</v>
      </c>
      <c r="H829" s="10">
        <v>44</v>
      </c>
      <c r="I829" s="10">
        <v>80</v>
      </c>
      <c r="J829" s="10">
        <v>28936.720125193053</v>
      </c>
      <c r="K829" s="10">
        <v>22671.473978312646</v>
      </c>
      <c r="L829" s="10">
        <v>19336.819247921903</v>
      </c>
      <c r="M829" s="10">
        <v>301188.85309090914</v>
      </c>
      <c r="O829" s="56">
        <f t="shared" si="90"/>
        <v>9.6075003534274089E-2</v>
      </c>
      <c r="P829" s="56">
        <f t="shared" si="91"/>
        <v>7.5273283674511082E-2</v>
      </c>
      <c r="Q829" s="56">
        <f t="shared" si="92"/>
        <v>6.4201643086988308E-2</v>
      </c>
      <c r="R829" s="56">
        <f t="shared" si="93"/>
        <v>1</v>
      </c>
    </row>
    <row r="830" spans="7:18" x14ac:dyDescent="0.35">
      <c r="G830" s="57">
        <v>828</v>
      </c>
      <c r="H830" s="10">
        <v>31</v>
      </c>
      <c r="I830" s="10">
        <v>88</v>
      </c>
      <c r="J830" s="10">
        <v>33737.184294254235</v>
      </c>
      <c r="K830" s="10">
        <v>26386.348483408394</v>
      </c>
      <c r="L830" s="10">
        <v>22529.437004629799</v>
      </c>
      <c r="M830" s="10">
        <v>351044.56363636325</v>
      </c>
      <c r="O830" s="56">
        <f t="shared" si="90"/>
        <v>9.6105132478854147E-2</v>
      </c>
      <c r="P830" s="56">
        <f t="shared" si="91"/>
        <v>7.5165238880443783E-2</v>
      </c>
      <c r="Q830" s="56">
        <f t="shared" si="92"/>
        <v>6.4178282014266938E-2</v>
      </c>
      <c r="R830" s="56">
        <f t="shared" si="93"/>
        <v>1</v>
      </c>
    </row>
    <row r="831" spans="7:18" x14ac:dyDescent="0.35">
      <c r="G831" s="57">
        <v>829</v>
      </c>
      <c r="H831" s="10">
        <v>68</v>
      </c>
      <c r="I831" s="10">
        <v>36</v>
      </c>
      <c r="J831" s="10">
        <v>15555.213503044437</v>
      </c>
      <c r="K831" s="10">
        <v>12225.448355039693</v>
      </c>
      <c r="L831" s="10">
        <v>10409.927616531162</v>
      </c>
      <c r="M831" s="10">
        <v>162201.64945454558</v>
      </c>
      <c r="O831" s="56">
        <f t="shared" si="90"/>
        <v>9.5900464362438792E-2</v>
      </c>
      <c r="P831" s="56">
        <f t="shared" si="91"/>
        <v>7.5371911421071455E-2</v>
      </c>
      <c r="Q831" s="56">
        <f t="shared" si="92"/>
        <v>6.4178925747906027E-2</v>
      </c>
      <c r="R831" s="56">
        <f t="shared" si="93"/>
        <v>1</v>
      </c>
    </row>
    <row r="832" spans="7:18" x14ac:dyDescent="0.35">
      <c r="G832" s="57">
        <v>830</v>
      </c>
      <c r="H832" s="10">
        <v>56</v>
      </c>
      <c r="I832" s="10">
        <v>43</v>
      </c>
      <c r="J832" s="10">
        <v>13816.766919493299</v>
      </c>
      <c r="K832" s="10">
        <v>10825.180765883133</v>
      </c>
      <c r="L832" s="10">
        <v>9239.8400323996921</v>
      </c>
      <c r="M832" s="10">
        <v>143855.48872727269</v>
      </c>
      <c r="O832" s="56">
        <f t="shared" si="90"/>
        <v>9.6046157444070204E-2</v>
      </c>
      <c r="P832" s="56">
        <f t="shared" si="91"/>
        <v>7.5250383990603006E-2</v>
      </c>
      <c r="Q832" s="56">
        <f t="shared" si="92"/>
        <v>6.4230013843385364E-2</v>
      </c>
      <c r="R832" s="56">
        <f t="shared" si="93"/>
        <v>1</v>
      </c>
    </row>
    <row r="833" spans="7:18" x14ac:dyDescent="0.35">
      <c r="G833" s="57">
        <v>831</v>
      </c>
      <c r="H833" s="10">
        <v>59</v>
      </c>
      <c r="I833" s="10">
        <v>99</v>
      </c>
      <c r="J833" s="10">
        <v>35081.758621523579</v>
      </c>
      <c r="K833" s="10">
        <v>27474.98507431677</v>
      </c>
      <c r="L833" s="10">
        <v>23457.240439140511</v>
      </c>
      <c r="M833" s="10">
        <v>365356.62109090929</v>
      </c>
      <c r="O833" s="56">
        <f t="shared" si="90"/>
        <v>9.6020590831976227E-2</v>
      </c>
      <c r="P833" s="56">
        <f t="shared" si="91"/>
        <v>7.5200457548243935E-2</v>
      </c>
      <c r="Q833" s="56">
        <f t="shared" si="92"/>
        <v>6.4203682333989501E-2</v>
      </c>
      <c r="R833" s="56">
        <f t="shared" si="93"/>
        <v>1</v>
      </c>
    </row>
    <row r="834" spans="7:18" x14ac:dyDescent="0.35">
      <c r="G834" s="57">
        <v>832</v>
      </c>
      <c r="H834" s="10">
        <v>56</v>
      </c>
      <c r="I834" s="10">
        <v>65</v>
      </c>
      <c r="J834" s="10">
        <v>19660.47929005912</v>
      </c>
      <c r="K834" s="10">
        <v>15415.042137435241</v>
      </c>
      <c r="L834" s="10">
        <v>13142.978268658806</v>
      </c>
      <c r="M834" s="10">
        <v>204672.34836363618</v>
      </c>
      <c r="O834" s="56">
        <f t="shared" si="90"/>
        <v>9.605830708078282E-2</v>
      </c>
      <c r="P834" s="56">
        <f t="shared" si="91"/>
        <v>7.5315704640510239E-2</v>
      </c>
      <c r="Q834" s="56">
        <f t="shared" si="92"/>
        <v>6.4214723550774969E-2</v>
      </c>
      <c r="R834" s="56">
        <f t="shared" si="93"/>
        <v>1</v>
      </c>
    </row>
    <row r="835" spans="7:18" x14ac:dyDescent="0.35">
      <c r="G835" s="57">
        <v>833</v>
      </c>
      <c r="H835" s="10">
        <v>40</v>
      </c>
      <c r="I835" s="10">
        <v>62</v>
      </c>
      <c r="J835" s="10">
        <v>28519.302073217539</v>
      </c>
      <c r="K835" s="10">
        <v>22383.98713436009</v>
      </c>
      <c r="L835" s="10">
        <v>19073.171981167754</v>
      </c>
      <c r="M835" s="10">
        <v>297077.17090909113</v>
      </c>
      <c r="O835" s="56">
        <f t="shared" si="90"/>
        <v>9.5999642065881796E-2</v>
      </c>
      <c r="P835" s="56">
        <f t="shared" si="91"/>
        <v>7.5347382183095571E-2</v>
      </c>
      <c r="Q835" s="56">
        <f t="shared" si="92"/>
        <v>6.4202752176485328E-2</v>
      </c>
      <c r="R835" s="56">
        <f t="shared" si="93"/>
        <v>1</v>
      </c>
    </row>
    <row r="836" spans="7:18" x14ac:dyDescent="0.35">
      <c r="G836" s="57">
        <v>834</v>
      </c>
      <c r="H836" s="10">
        <v>24</v>
      </c>
      <c r="I836" s="10">
        <v>87</v>
      </c>
      <c r="J836" s="10">
        <v>26472.71247491342</v>
      </c>
      <c r="K836" s="10">
        <v>20685.533504732957</v>
      </c>
      <c r="L836" s="10">
        <v>17653.837566045811</v>
      </c>
      <c r="M836" s="10">
        <v>274859.5723636364</v>
      </c>
      <c r="O836" s="56">
        <f t="shared" si="90"/>
        <v>9.6313591144973093E-2</v>
      </c>
      <c r="P836" s="56">
        <f t="shared" si="91"/>
        <v>7.525855231036381E-2</v>
      </c>
      <c r="Q836" s="56">
        <f t="shared" si="92"/>
        <v>6.422857102713514E-2</v>
      </c>
      <c r="R836" s="56">
        <f t="shared" si="93"/>
        <v>1</v>
      </c>
    </row>
    <row r="837" spans="7:18" x14ac:dyDescent="0.35">
      <c r="G837" s="57">
        <v>835</v>
      </c>
      <c r="H837" s="10">
        <v>30</v>
      </c>
      <c r="I837" s="10">
        <v>25</v>
      </c>
      <c r="J837" s="10">
        <v>5311.4489299462557</v>
      </c>
      <c r="K837" s="10">
        <v>4156.6724066598499</v>
      </c>
      <c r="L837" s="10">
        <v>3548.7229877852506</v>
      </c>
      <c r="M837" s="10">
        <v>55182.795636363669</v>
      </c>
      <c r="O837" s="56">
        <f t="shared" si="90"/>
        <v>9.6251900047742117E-2</v>
      </c>
      <c r="P837" s="56">
        <f t="shared" si="91"/>
        <v>7.5325513300394262E-2</v>
      </c>
      <c r="Q837" s="56">
        <f t="shared" si="92"/>
        <v>6.4308503164104969E-2</v>
      </c>
      <c r="R837" s="56">
        <f t="shared" si="93"/>
        <v>1</v>
      </c>
    </row>
    <row r="838" spans="7:18" x14ac:dyDescent="0.35">
      <c r="G838" s="57">
        <v>836</v>
      </c>
      <c r="H838" s="10">
        <v>61</v>
      </c>
      <c r="I838" s="10">
        <v>47</v>
      </c>
      <c r="J838" s="10">
        <v>19786.354014418976</v>
      </c>
      <c r="K838" s="10">
        <v>15520.733569623999</v>
      </c>
      <c r="L838" s="10">
        <v>13235.293328149322</v>
      </c>
      <c r="M838" s="10">
        <v>206248.11781818172</v>
      </c>
      <c r="O838" s="56">
        <f t="shared" si="90"/>
        <v>9.5934713119960005E-2</v>
      </c>
      <c r="P838" s="56">
        <f t="shared" si="91"/>
        <v>7.5252728285774326E-2</v>
      </c>
      <c r="Q838" s="56">
        <f t="shared" si="92"/>
        <v>6.4171704780437863E-2</v>
      </c>
      <c r="R838" s="56">
        <f t="shared" si="93"/>
        <v>1</v>
      </c>
    </row>
    <row r="839" spans="7:18" x14ac:dyDescent="0.35">
      <c r="G839" s="57">
        <v>837</v>
      </c>
      <c r="H839" s="10">
        <v>53</v>
      </c>
      <c r="I839" s="10">
        <v>20</v>
      </c>
      <c r="J839" s="10">
        <v>6435.0509541013789</v>
      </c>
      <c r="K839" s="10">
        <v>5037.0196337779262</v>
      </c>
      <c r="L839" s="10">
        <v>4303.3743448671248</v>
      </c>
      <c r="M839" s="10">
        <v>67059.042181818208</v>
      </c>
      <c r="O839" s="56">
        <f t="shared" si="90"/>
        <v>9.5960973266721095E-2</v>
      </c>
      <c r="P839" s="56">
        <f t="shared" si="91"/>
        <v>7.5113205764570534E-2</v>
      </c>
      <c r="Q839" s="56">
        <f t="shared" si="92"/>
        <v>6.4172916952784986E-2</v>
      </c>
      <c r="R839" s="56">
        <f t="shared" si="93"/>
        <v>1</v>
      </c>
    </row>
    <row r="840" spans="7:18" x14ac:dyDescent="0.35">
      <c r="G840" s="57">
        <v>838</v>
      </c>
      <c r="H840" s="10">
        <v>18</v>
      </c>
      <c r="I840" s="10">
        <v>100</v>
      </c>
      <c r="J840" s="10">
        <v>27189.551642108239</v>
      </c>
      <c r="K840" s="10">
        <v>21203.834105104004</v>
      </c>
      <c r="L840" s="10">
        <v>18098.242881846792</v>
      </c>
      <c r="M840" s="10">
        <v>281813.31200000003</v>
      </c>
      <c r="O840" s="56">
        <f t="shared" si="90"/>
        <v>9.6480721400798261E-2</v>
      </c>
      <c r="P840" s="56">
        <f t="shared" si="91"/>
        <v>7.5240711500186339E-2</v>
      </c>
      <c r="Q840" s="56">
        <f t="shared" si="92"/>
        <v>6.4220681249602535E-2</v>
      </c>
      <c r="R840" s="56">
        <f t="shared" si="93"/>
        <v>1</v>
      </c>
    </row>
    <row r="841" spans="7:18" x14ac:dyDescent="0.35">
      <c r="G841" s="57">
        <v>839</v>
      </c>
      <c r="H841" s="10">
        <v>21</v>
      </c>
      <c r="I841" s="10">
        <v>20</v>
      </c>
      <c r="J841" s="10">
        <v>7122.0448250827949</v>
      </c>
      <c r="K841" s="10">
        <v>5575.830404580006</v>
      </c>
      <c r="L841" s="10">
        <v>4751.9436878278748</v>
      </c>
      <c r="M841" s="10">
        <v>74067.003636363646</v>
      </c>
      <c r="O841" s="56">
        <f t="shared" si="90"/>
        <v>9.6156783391007652E-2</v>
      </c>
      <c r="P841" s="56">
        <f t="shared" si="91"/>
        <v>7.5280896091799207E-2</v>
      </c>
      <c r="Q841" s="56">
        <f t="shared" si="92"/>
        <v>6.4157363664362935E-2</v>
      </c>
      <c r="R841" s="56">
        <f t="shared" si="93"/>
        <v>1</v>
      </c>
    </row>
    <row r="842" spans="7:18" x14ac:dyDescent="0.35">
      <c r="G842" s="57">
        <v>840</v>
      </c>
      <c r="H842" s="10">
        <v>46</v>
      </c>
      <c r="I842" s="10">
        <v>84</v>
      </c>
      <c r="J842" s="10">
        <v>31795.120173212577</v>
      </c>
      <c r="K842" s="10">
        <v>24892.635145059357</v>
      </c>
      <c r="L842" s="10">
        <v>21250.761767493779</v>
      </c>
      <c r="M842" s="10">
        <v>331060.90400000016</v>
      </c>
      <c r="O842" s="56">
        <f t="shared" si="90"/>
        <v>9.6040093496550599E-2</v>
      </c>
      <c r="P842" s="56">
        <f t="shared" si="91"/>
        <v>7.5190500733542803E-2</v>
      </c>
      <c r="Q842" s="56">
        <f t="shared" si="92"/>
        <v>6.4189886243691791E-2</v>
      </c>
      <c r="R842" s="56">
        <f t="shared" si="93"/>
        <v>1</v>
      </c>
    </row>
    <row r="843" spans="7:18" x14ac:dyDescent="0.35">
      <c r="G843" s="57">
        <v>841</v>
      </c>
      <c r="H843" s="10">
        <v>69</v>
      </c>
      <c r="I843" s="10">
        <v>17</v>
      </c>
      <c r="J843" s="10">
        <v>7108.1621665138855</v>
      </c>
      <c r="K843" s="10">
        <v>5555.9121573972052</v>
      </c>
      <c r="L843" s="10">
        <v>4757.7484837860347</v>
      </c>
      <c r="M843" s="10">
        <v>74125.396363636304</v>
      </c>
      <c r="O843" s="56">
        <f t="shared" si="90"/>
        <v>9.5893749176644352E-2</v>
      </c>
      <c r="P843" s="56">
        <f t="shared" si="91"/>
        <v>7.4952882951770217E-2</v>
      </c>
      <c r="Q843" s="56">
        <f t="shared" si="92"/>
        <v>6.4185133802806119E-2</v>
      </c>
      <c r="R843" s="56">
        <f t="shared" si="93"/>
        <v>1</v>
      </c>
    </row>
    <row r="844" spans="7:18" x14ac:dyDescent="0.35">
      <c r="G844" s="57">
        <v>842</v>
      </c>
      <c r="H844" s="10">
        <v>11</v>
      </c>
      <c r="I844" s="10">
        <v>14</v>
      </c>
      <c r="J844" s="10">
        <v>3992.3212134392738</v>
      </c>
      <c r="K844" s="10">
        <v>3107.2258258990937</v>
      </c>
      <c r="L844" s="10">
        <v>2658.4951659741632</v>
      </c>
      <c r="M844" s="10">
        <v>41428.805818181812</v>
      </c>
      <c r="O844" s="56">
        <f t="shared" si="90"/>
        <v>9.6365828910452644E-2</v>
      </c>
      <c r="P844" s="56">
        <f t="shared" si="91"/>
        <v>7.5001578359167403E-2</v>
      </c>
      <c r="Q844" s="56">
        <f t="shared" si="92"/>
        <v>6.4170209917260815E-2</v>
      </c>
      <c r="R844" s="56">
        <f t="shared" si="93"/>
        <v>1</v>
      </c>
    </row>
    <row r="845" spans="7:18" x14ac:dyDescent="0.35">
      <c r="G845" s="57">
        <v>843</v>
      </c>
      <c r="H845" s="10">
        <v>65</v>
      </c>
      <c r="I845" s="10">
        <v>97</v>
      </c>
      <c r="J845" s="10">
        <v>25462.912861426532</v>
      </c>
      <c r="K845" s="10">
        <v>19916.326834247295</v>
      </c>
      <c r="L845" s="10">
        <v>17014.152628886914</v>
      </c>
      <c r="M845" s="10">
        <v>264968.67854545469</v>
      </c>
      <c r="O845" s="56">
        <f t="shared" si="90"/>
        <v>9.6097821830131658E-2</v>
      </c>
      <c r="P845" s="56">
        <f t="shared" si="91"/>
        <v>7.5164834362981894E-2</v>
      </c>
      <c r="Q845" s="56">
        <f t="shared" si="92"/>
        <v>6.4211939019683723E-2</v>
      </c>
      <c r="R845" s="56">
        <f t="shared" si="93"/>
        <v>1</v>
      </c>
    </row>
    <row r="846" spans="7:18" x14ac:dyDescent="0.35">
      <c r="G846" s="57">
        <v>844</v>
      </c>
      <c r="H846" s="10">
        <v>48</v>
      </c>
      <c r="I846" s="10">
        <v>59</v>
      </c>
      <c r="J846" s="10">
        <v>28310.405301161703</v>
      </c>
      <c r="K846" s="10">
        <v>22191.766563418725</v>
      </c>
      <c r="L846" s="10">
        <v>18937.50703231931</v>
      </c>
      <c r="M846" s="10">
        <v>295021.74690909084</v>
      </c>
      <c r="O846" s="56">
        <f t="shared" si="90"/>
        <v>9.5960401556043198E-2</v>
      </c>
      <c r="P846" s="56">
        <f t="shared" si="91"/>
        <v>7.5220782182735105E-2</v>
      </c>
      <c r="Q846" s="56">
        <f t="shared" si="92"/>
        <v>6.4190207097359467E-2</v>
      </c>
      <c r="R846" s="56">
        <f t="shared" si="93"/>
        <v>1</v>
      </c>
    </row>
    <row r="847" spans="7:18" x14ac:dyDescent="0.35">
      <c r="G847" s="57">
        <v>845</v>
      </c>
      <c r="H847" s="10">
        <v>19</v>
      </c>
      <c r="I847" s="10">
        <v>20</v>
      </c>
      <c r="J847" s="10">
        <v>8346.4114729606918</v>
      </c>
      <c r="K847" s="10">
        <v>6533.3184697492306</v>
      </c>
      <c r="L847" s="10">
        <v>5573.0761043069715</v>
      </c>
      <c r="M847" s="10">
        <v>86824.980363636321</v>
      </c>
      <c r="O847" s="56">
        <f t="shared" si="90"/>
        <v>9.6129148984596846E-2</v>
      </c>
      <c r="P847" s="56">
        <f t="shared" si="91"/>
        <v>7.5246990467336614E-2</v>
      </c>
      <c r="Q847" s="56">
        <f t="shared" si="92"/>
        <v>6.4187473247515572E-2</v>
      </c>
      <c r="R847" s="56">
        <f t="shared" si="93"/>
        <v>1</v>
      </c>
    </row>
    <row r="848" spans="7:18" x14ac:dyDescent="0.35">
      <c r="G848" s="57">
        <v>846</v>
      </c>
      <c r="H848" s="10">
        <v>44</v>
      </c>
      <c r="I848" s="10">
        <v>25</v>
      </c>
      <c r="J848" s="10">
        <v>11650.317702120154</v>
      </c>
      <c r="K848" s="10">
        <v>9140.5532327407236</v>
      </c>
      <c r="L848" s="10">
        <v>7791.6389705683632</v>
      </c>
      <c r="M848" s="10">
        <v>121456.87272727268</v>
      </c>
      <c r="O848" s="56">
        <f t="shared" si="90"/>
        <v>9.5921436477955022E-2</v>
      </c>
      <c r="P848" s="56">
        <f t="shared" si="91"/>
        <v>7.5257604016081725E-2</v>
      </c>
      <c r="Q848" s="56">
        <f t="shared" si="92"/>
        <v>6.4151486824991999E-2</v>
      </c>
      <c r="R848" s="56">
        <f t="shared" si="93"/>
        <v>1</v>
      </c>
    </row>
    <row r="849" spans="7:18" x14ac:dyDescent="0.35">
      <c r="G849" s="57">
        <v>847</v>
      </c>
      <c r="H849" s="10">
        <v>29</v>
      </c>
      <c r="I849" s="10">
        <v>79</v>
      </c>
      <c r="J849" s="10">
        <v>25438.105024608456</v>
      </c>
      <c r="K849" s="10">
        <v>19878.373093843315</v>
      </c>
      <c r="L849" s="10">
        <v>16976.593577564305</v>
      </c>
      <c r="M849" s="10">
        <v>264422.28945454559</v>
      </c>
      <c r="O849" s="56">
        <f t="shared" si="90"/>
        <v>9.6202574590374262E-2</v>
      </c>
      <c r="P849" s="56">
        <f t="shared" si="91"/>
        <v>7.5176616671948235E-2</v>
      </c>
      <c r="Q849" s="56">
        <f t="shared" si="92"/>
        <v>6.4202581456290569E-2</v>
      </c>
      <c r="R849" s="56">
        <f t="shared" si="93"/>
        <v>1</v>
      </c>
    </row>
    <row r="850" spans="7:18" x14ac:dyDescent="0.35">
      <c r="G850" s="57">
        <v>848</v>
      </c>
      <c r="H850" s="10">
        <v>36</v>
      </c>
      <c r="I850" s="10">
        <v>56</v>
      </c>
      <c r="J850" s="10">
        <v>21662.876448543662</v>
      </c>
      <c r="K850" s="10">
        <v>16979.930115923784</v>
      </c>
      <c r="L850" s="10">
        <v>14477.272368368558</v>
      </c>
      <c r="M850" s="10">
        <v>225486.85309090893</v>
      </c>
      <c r="O850" s="56">
        <f t="shared" si="90"/>
        <v>9.6071572030010544E-2</v>
      </c>
      <c r="P850" s="56">
        <f t="shared" si="91"/>
        <v>7.5303415179944128E-2</v>
      </c>
      <c r="Q850" s="56">
        <f t="shared" si="92"/>
        <v>6.4204507579569595E-2</v>
      </c>
      <c r="R850" s="56">
        <f t="shared" si="93"/>
        <v>1</v>
      </c>
    </row>
    <row r="851" spans="7:18" x14ac:dyDescent="0.35">
      <c r="G851" s="57">
        <v>849</v>
      </c>
      <c r="H851" s="10">
        <v>40</v>
      </c>
      <c r="I851" s="10">
        <v>90</v>
      </c>
      <c r="J851" s="10">
        <v>23854.140090883589</v>
      </c>
      <c r="K851" s="10">
        <v>18644.754874758761</v>
      </c>
      <c r="L851" s="10">
        <v>15926.1711411617</v>
      </c>
      <c r="M851" s="10">
        <v>247916.33381818185</v>
      </c>
      <c r="O851" s="56">
        <f t="shared" si="90"/>
        <v>9.6218509379772693E-2</v>
      </c>
      <c r="P851" s="56">
        <f t="shared" si="91"/>
        <v>7.5205834918616321E-2</v>
      </c>
      <c r="Q851" s="56">
        <f t="shared" si="92"/>
        <v>6.4240104295998968E-2</v>
      </c>
      <c r="R851" s="56">
        <f t="shared" si="93"/>
        <v>1</v>
      </c>
    </row>
    <row r="852" spans="7:18" x14ac:dyDescent="0.35">
      <c r="G852" s="57">
        <v>850</v>
      </c>
      <c r="H852" s="10">
        <v>70</v>
      </c>
      <c r="I852" s="10">
        <v>81</v>
      </c>
      <c r="J852" s="10">
        <v>21897.845957725531</v>
      </c>
      <c r="K852" s="10">
        <v>17133.072558725489</v>
      </c>
      <c r="L852" s="10">
        <v>14639.804992394407</v>
      </c>
      <c r="M852" s="10">
        <v>227927.66909090916</v>
      </c>
      <c r="O852" s="56">
        <f t="shared" si="90"/>
        <v>9.6073662513486049E-2</v>
      </c>
      <c r="P852" s="56">
        <f t="shared" si="91"/>
        <v>7.5168901726854184E-2</v>
      </c>
      <c r="Q852" s="56">
        <f t="shared" si="92"/>
        <v>6.4230047412783875E-2</v>
      </c>
      <c r="R852" s="56">
        <f t="shared" si="93"/>
        <v>1</v>
      </c>
    </row>
    <row r="853" spans="7:18" x14ac:dyDescent="0.35">
      <c r="G853" s="57">
        <v>851</v>
      </c>
      <c r="H853" s="10">
        <v>31</v>
      </c>
      <c r="I853" s="10">
        <v>26</v>
      </c>
      <c r="J853" s="10">
        <v>8980.4755153533133</v>
      </c>
      <c r="K853" s="10">
        <v>7031.2275514075618</v>
      </c>
      <c r="L853" s="10">
        <v>5998.0593096871653</v>
      </c>
      <c r="M853" s="10">
        <v>93455.891636363653</v>
      </c>
      <c r="O853" s="56">
        <f t="shared" si="90"/>
        <v>9.609319817199212E-2</v>
      </c>
      <c r="P853" s="56">
        <f t="shared" si="91"/>
        <v>7.523578693964024E-2</v>
      </c>
      <c r="Q853" s="56">
        <f t="shared" si="92"/>
        <v>6.4180643987920852E-2</v>
      </c>
      <c r="R853" s="56">
        <f t="shared" si="93"/>
        <v>1</v>
      </c>
    </row>
    <row r="854" spans="7:18" x14ac:dyDescent="0.35">
      <c r="G854" s="57">
        <v>852</v>
      </c>
      <c r="H854" s="10">
        <v>32</v>
      </c>
      <c r="I854" s="10">
        <v>39</v>
      </c>
      <c r="J854" s="10">
        <v>19489.706577573925</v>
      </c>
      <c r="K854" s="10">
        <v>15259.237236162049</v>
      </c>
      <c r="L854" s="10">
        <v>13021.087967354413</v>
      </c>
      <c r="M854" s="10">
        <v>202992.30618181836</v>
      </c>
      <c r="O854" s="56">
        <f t="shared" si="90"/>
        <v>9.6012045698506285E-2</v>
      </c>
      <c r="P854" s="56">
        <f t="shared" si="91"/>
        <v>7.5171505379590539E-2</v>
      </c>
      <c r="Q854" s="56">
        <f t="shared" si="92"/>
        <v>6.4145721639772613E-2</v>
      </c>
      <c r="R854" s="56">
        <f t="shared" si="93"/>
        <v>1</v>
      </c>
    </row>
    <row r="855" spans="7:18" x14ac:dyDescent="0.35">
      <c r="G855" s="57">
        <v>853</v>
      </c>
      <c r="H855" s="10">
        <v>39</v>
      </c>
      <c r="I855" s="10">
        <v>20</v>
      </c>
      <c r="J855" s="10">
        <v>1949.8823170659753</v>
      </c>
      <c r="K855" s="10">
        <v>1505.9767241578152</v>
      </c>
      <c r="L855" s="10">
        <v>1298.0502668800591</v>
      </c>
      <c r="M855" s="10">
        <v>20158.003636363628</v>
      </c>
      <c r="O855" s="56">
        <f t="shared" si="90"/>
        <v>9.6729931804780706E-2</v>
      </c>
      <c r="P855" s="56">
        <f t="shared" si="91"/>
        <v>7.4708624491025416E-2</v>
      </c>
      <c r="Q855" s="56">
        <f t="shared" si="92"/>
        <v>6.439379068959325E-2</v>
      </c>
      <c r="R855" s="56">
        <f t="shared" si="93"/>
        <v>1</v>
      </c>
    </row>
    <row r="856" spans="7:18" x14ac:dyDescent="0.35">
      <c r="G856" s="57">
        <v>854</v>
      </c>
      <c r="H856" s="10">
        <v>33</v>
      </c>
      <c r="I856" s="10">
        <v>95</v>
      </c>
      <c r="J856" s="10">
        <v>25040.553532918359</v>
      </c>
      <c r="K856" s="10">
        <v>19537.444727140526</v>
      </c>
      <c r="L856" s="10">
        <v>16693.154643187198</v>
      </c>
      <c r="M856" s="10">
        <v>259957.74836363623</v>
      </c>
      <c r="O856" s="56">
        <f t="shared" si="90"/>
        <v>9.6325474776350672E-2</v>
      </c>
      <c r="P856" s="56">
        <f t="shared" si="91"/>
        <v>7.5156231541946575E-2</v>
      </c>
      <c r="Q856" s="56">
        <f t="shared" si="92"/>
        <v>6.4214876256876718E-2</v>
      </c>
      <c r="R856" s="56">
        <f t="shared" si="93"/>
        <v>1</v>
      </c>
    </row>
    <row r="857" spans="7:18" x14ac:dyDescent="0.35">
      <c r="G857" s="57">
        <v>855</v>
      </c>
      <c r="H857" s="10">
        <v>71</v>
      </c>
      <c r="I857" s="10">
        <v>69</v>
      </c>
      <c r="J857" s="10">
        <v>24934.24731513115</v>
      </c>
      <c r="K857" s="10">
        <v>19544.709745900233</v>
      </c>
      <c r="L857" s="10">
        <v>16685.458054321625</v>
      </c>
      <c r="M857" s="10">
        <v>259833.45527272701</v>
      </c>
      <c r="O857" s="56">
        <f t="shared" si="90"/>
        <v>9.5962420578056845E-2</v>
      </c>
      <c r="P857" s="56">
        <f t="shared" si="91"/>
        <v>7.5220143323675034E-2</v>
      </c>
      <c r="Q857" s="56">
        <f t="shared" si="92"/>
        <v>6.4215972638350965E-2</v>
      </c>
      <c r="R857" s="56">
        <f t="shared" si="93"/>
        <v>1</v>
      </c>
    </row>
    <row r="858" spans="7:18" x14ac:dyDescent="0.35">
      <c r="G858" s="57">
        <v>856</v>
      </c>
      <c r="H858" s="10">
        <v>70</v>
      </c>
      <c r="I858" s="10">
        <v>62</v>
      </c>
      <c r="J858" s="10">
        <v>17676.955340301658</v>
      </c>
      <c r="K858" s="10">
        <v>13819.545279701113</v>
      </c>
      <c r="L858" s="10">
        <v>11819.080514088573</v>
      </c>
      <c r="M858" s="10">
        <v>184041.36363636356</v>
      </c>
      <c r="O858" s="56">
        <f t="shared" si="90"/>
        <v>9.6048817456213312E-2</v>
      </c>
      <c r="P858" s="56">
        <f t="shared" si="91"/>
        <v>7.5089344083574247E-2</v>
      </c>
      <c r="Q858" s="56">
        <f t="shared" si="92"/>
        <v>6.4219696488671943E-2</v>
      </c>
      <c r="R858" s="56">
        <f t="shared" si="93"/>
        <v>1</v>
      </c>
    </row>
    <row r="859" spans="7:18" x14ac:dyDescent="0.35">
      <c r="G859" s="57">
        <v>857</v>
      </c>
      <c r="H859" s="10">
        <v>41</v>
      </c>
      <c r="I859" s="10">
        <v>79</v>
      </c>
      <c r="J859" s="10">
        <v>21143.019897431379</v>
      </c>
      <c r="K859" s="10">
        <v>16454.871857302893</v>
      </c>
      <c r="L859" s="10">
        <v>14115.866522679398</v>
      </c>
      <c r="M859" s="10">
        <v>219765.2000000001</v>
      </c>
      <c r="O859" s="56">
        <f t="shared" si="90"/>
        <v>9.6207315341243146E-2</v>
      </c>
      <c r="P859" s="56">
        <f t="shared" si="91"/>
        <v>7.4874783893459404E-2</v>
      </c>
      <c r="Q859" s="56">
        <f t="shared" si="92"/>
        <v>6.423158226452319E-2</v>
      </c>
      <c r="R859" s="56">
        <f t="shared" si="93"/>
        <v>1</v>
      </c>
    </row>
    <row r="860" spans="7:18" x14ac:dyDescent="0.35">
      <c r="G860" s="57">
        <v>858</v>
      </c>
      <c r="H860" s="10">
        <v>70</v>
      </c>
      <c r="I860" s="10">
        <v>15</v>
      </c>
      <c r="J860" s="10">
        <v>3316.8561637277762</v>
      </c>
      <c r="K860" s="10">
        <v>2587.2033601019775</v>
      </c>
      <c r="L860" s="10">
        <v>2218.4303752454666</v>
      </c>
      <c r="M860" s="10">
        <v>34538.463999999985</v>
      </c>
      <c r="O860" s="56">
        <f t="shared" si="90"/>
        <v>9.603369054651005E-2</v>
      </c>
      <c r="P860" s="56">
        <f t="shared" si="91"/>
        <v>7.4907887047379371E-2</v>
      </c>
      <c r="Q860" s="56">
        <f t="shared" si="92"/>
        <v>6.4230718981755169E-2</v>
      </c>
      <c r="R860" s="56">
        <f t="shared" si="93"/>
        <v>1</v>
      </c>
    </row>
    <row r="861" spans="7:18" x14ac:dyDescent="0.35">
      <c r="G861" s="57">
        <v>859</v>
      </c>
      <c r="H861" s="10">
        <v>56</v>
      </c>
      <c r="I861" s="10">
        <v>75</v>
      </c>
      <c r="J861" s="10">
        <v>27611.657156337526</v>
      </c>
      <c r="K861" s="10">
        <v>21623.739582238224</v>
      </c>
      <c r="L861" s="10">
        <v>18460.211344027663</v>
      </c>
      <c r="M861" s="10">
        <v>287585.85018181812</v>
      </c>
      <c r="O861" s="56">
        <f t="shared" si="90"/>
        <v>9.6011876588784975E-2</v>
      </c>
      <c r="P861" s="56">
        <f t="shared" si="91"/>
        <v>7.5190554641569526E-2</v>
      </c>
      <c r="Q861" s="56">
        <f t="shared" si="92"/>
        <v>6.41902629505475E-2</v>
      </c>
      <c r="R861" s="56">
        <f t="shared" si="93"/>
        <v>1</v>
      </c>
    </row>
    <row r="862" spans="7:18" x14ac:dyDescent="0.35">
      <c r="G862" s="57">
        <v>860</v>
      </c>
      <c r="H862" s="10">
        <v>17</v>
      </c>
      <c r="I862" s="10">
        <v>99</v>
      </c>
      <c r="J862" s="10">
        <v>35661.13024647165</v>
      </c>
      <c r="K862" s="10">
        <v>27810.894515765518</v>
      </c>
      <c r="L862" s="10">
        <v>23772.543881286692</v>
      </c>
      <c r="M862" s="10">
        <v>370271.62036363652</v>
      </c>
      <c r="O862" s="56">
        <f t="shared" si="90"/>
        <v>9.6310730515748275E-2</v>
      </c>
      <c r="P862" s="56">
        <f t="shared" si="91"/>
        <v>7.510944124870543E-2</v>
      </c>
      <c r="Q862" s="56">
        <f t="shared" si="92"/>
        <v>6.4202986601944109E-2</v>
      </c>
      <c r="R862" s="56">
        <f t="shared" si="93"/>
        <v>1</v>
      </c>
    </row>
    <row r="863" spans="7:18" x14ac:dyDescent="0.35">
      <c r="G863" s="57">
        <v>861</v>
      </c>
      <c r="H863" s="10">
        <v>14</v>
      </c>
      <c r="I863" s="10">
        <v>64</v>
      </c>
      <c r="J863" s="10">
        <v>13954.70649637675</v>
      </c>
      <c r="K863" s="10">
        <v>10832.992436485076</v>
      </c>
      <c r="L863" s="10">
        <v>9275.9953811101004</v>
      </c>
      <c r="M863" s="10">
        <v>144334.30909090905</v>
      </c>
      <c r="O863" s="56">
        <f t="shared" si="90"/>
        <v>9.6683225106148324E-2</v>
      </c>
      <c r="P863" s="56">
        <f t="shared" si="91"/>
        <v>7.5054867444315748E-2</v>
      </c>
      <c r="Q863" s="56">
        <f t="shared" si="92"/>
        <v>6.4267431905380229E-2</v>
      </c>
      <c r="R863" s="56">
        <f t="shared" si="93"/>
        <v>1</v>
      </c>
    </row>
    <row r="864" spans="7:18" x14ac:dyDescent="0.35">
      <c r="G864" s="57">
        <v>862</v>
      </c>
      <c r="H864" s="10">
        <v>31</v>
      </c>
      <c r="I864" s="10">
        <v>85</v>
      </c>
      <c r="J864" s="10">
        <v>24411.381716539425</v>
      </c>
      <c r="K864" s="10">
        <v>19074.935959144728</v>
      </c>
      <c r="L864" s="10">
        <v>16287.190868271693</v>
      </c>
      <c r="M864" s="10">
        <v>253596.27781818164</v>
      </c>
      <c r="O864" s="56">
        <f t="shared" si="90"/>
        <v>9.6260804482475121E-2</v>
      </c>
      <c r="P864" s="56">
        <f t="shared" si="91"/>
        <v>7.5217728443241164E-2</v>
      </c>
      <c r="Q864" s="56">
        <f t="shared" si="92"/>
        <v>6.4224881407561329E-2</v>
      </c>
      <c r="R864" s="56">
        <f t="shared" si="93"/>
        <v>1</v>
      </c>
    </row>
    <row r="865" spans="7:18" x14ac:dyDescent="0.35">
      <c r="G865" s="57">
        <v>863</v>
      </c>
      <c r="H865" s="10">
        <v>39</v>
      </c>
      <c r="I865" s="10">
        <v>53</v>
      </c>
      <c r="J865" s="10">
        <v>18510.693541350043</v>
      </c>
      <c r="K865" s="10">
        <v>14490.869608185032</v>
      </c>
      <c r="L865" s="10">
        <v>12370.490678915161</v>
      </c>
      <c r="M865" s="10">
        <v>192669.30618181822</v>
      </c>
      <c r="O865" s="56">
        <f t="shared" si="90"/>
        <v>9.6074947837731184E-2</v>
      </c>
      <c r="P865" s="56">
        <f t="shared" si="91"/>
        <v>7.5211095609127712E-2</v>
      </c>
      <c r="Q865" s="56">
        <f t="shared" si="92"/>
        <v>6.420581941184432E-2</v>
      </c>
      <c r="R865" s="56">
        <f t="shared" si="93"/>
        <v>1</v>
      </c>
    </row>
    <row r="866" spans="7:18" x14ac:dyDescent="0.35">
      <c r="G866" s="57">
        <v>864</v>
      </c>
      <c r="H866" s="10">
        <v>23</v>
      </c>
      <c r="I866" s="10">
        <v>19</v>
      </c>
      <c r="J866" s="10">
        <v>3203.0531717528961</v>
      </c>
      <c r="K866" s="10">
        <v>2496.4799416363871</v>
      </c>
      <c r="L866" s="10">
        <v>2130.9992924878243</v>
      </c>
      <c r="M866" s="10">
        <v>33178.74763636366</v>
      </c>
      <c r="O866" s="56">
        <f t="shared" si="90"/>
        <v>9.6539303015836977E-2</v>
      </c>
      <c r="P866" s="56">
        <f t="shared" si="91"/>
        <v>7.5243344595088441E-2</v>
      </c>
      <c r="Q866" s="56">
        <f t="shared" si="92"/>
        <v>6.4227839936678771E-2</v>
      </c>
      <c r="R866" s="56">
        <f t="shared" si="93"/>
        <v>1</v>
      </c>
    </row>
    <row r="867" spans="7:18" x14ac:dyDescent="0.35">
      <c r="G867" s="57">
        <v>865</v>
      </c>
      <c r="H867" s="10">
        <v>62</v>
      </c>
      <c r="I867" s="10">
        <v>99</v>
      </c>
      <c r="J867" s="10">
        <v>47474.507688002566</v>
      </c>
      <c r="K867" s="10">
        <v>37263.696869388084</v>
      </c>
      <c r="L867" s="10">
        <v>31765.978938055709</v>
      </c>
      <c r="M867" s="10">
        <v>494880.03199999972</v>
      </c>
      <c r="O867" s="56">
        <f t="shared" si="90"/>
        <v>9.5931346221709332E-2</v>
      </c>
      <c r="P867" s="56">
        <f t="shared" si="91"/>
        <v>7.529844499643927E-2</v>
      </c>
      <c r="Q867" s="56">
        <f t="shared" si="92"/>
        <v>6.4189251705463288E-2</v>
      </c>
      <c r="R867" s="56">
        <f t="shared" si="93"/>
        <v>1</v>
      </c>
    </row>
    <row r="868" spans="7:18" x14ac:dyDescent="0.35">
      <c r="G868" s="57">
        <v>866</v>
      </c>
      <c r="H868" s="10">
        <v>62</v>
      </c>
      <c r="I868" s="10">
        <v>82</v>
      </c>
      <c r="J868" s="10">
        <v>32132.262322091716</v>
      </c>
      <c r="K868" s="10">
        <v>25189.019680315665</v>
      </c>
      <c r="L868" s="10">
        <v>21488.324480371528</v>
      </c>
      <c r="M868" s="10">
        <v>334763.00290909113</v>
      </c>
      <c r="O868" s="56">
        <f t="shared" si="90"/>
        <v>9.5985106008914647E-2</v>
      </c>
      <c r="P868" s="56">
        <f t="shared" si="91"/>
        <v>7.5244335429611509E-2</v>
      </c>
      <c r="Q868" s="56">
        <f t="shared" si="92"/>
        <v>6.4189663414528933E-2</v>
      </c>
      <c r="R868" s="56">
        <f t="shared" si="93"/>
        <v>1</v>
      </c>
    </row>
    <row r="869" spans="7:18" x14ac:dyDescent="0.35">
      <c r="G869" s="57">
        <v>867</v>
      </c>
      <c r="H869" s="10">
        <v>64</v>
      </c>
      <c r="I869" s="10">
        <v>25</v>
      </c>
      <c r="J869" s="10">
        <v>7803.1353740071263</v>
      </c>
      <c r="K869" s="10">
        <v>6111.8600971477426</v>
      </c>
      <c r="L869" s="10">
        <v>5220.6354556254992</v>
      </c>
      <c r="M869" s="10">
        <v>81315.209454545417</v>
      </c>
      <c r="O869" s="56">
        <f t="shared" si="90"/>
        <v>9.5961572580945259E-2</v>
      </c>
      <c r="P869" s="56">
        <f t="shared" si="91"/>
        <v>7.5162569685862102E-2</v>
      </c>
      <c r="Q869" s="56">
        <f t="shared" si="92"/>
        <v>6.4202447372945587E-2</v>
      </c>
      <c r="R869" s="56">
        <f t="shared" si="93"/>
        <v>1</v>
      </c>
    </row>
    <row r="870" spans="7:18" x14ac:dyDescent="0.35">
      <c r="G870" s="57">
        <v>868</v>
      </c>
      <c r="H870" s="10">
        <v>34</v>
      </c>
      <c r="I870" s="10">
        <v>99</v>
      </c>
      <c r="J870" s="10">
        <v>28934.371313874359</v>
      </c>
      <c r="K870" s="10">
        <v>22615.693085978011</v>
      </c>
      <c r="L870" s="10">
        <v>19311.189661586774</v>
      </c>
      <c r="M870" s="10">
        <v>300754.2443636363</v>
      </c>
      <c r="O870" s="56">
        <f t="shared" si="90"/>
        <v>9.6206028197860963E-2</v>
      </c>
      <c r="P870" s="56">
        <f t="shared" si="91"/>
        <v>7.5196588277017973E-2</v>
      </c>
      <c r="Q870" s="56">
        <f t="shared" si="92"/>
        <v>6.4209200779351189E-2</v>
      </c>
      <c r="R870" s="56">
        <f t="shared" si="93"/>
        <v>1</v>
      </c>
    </row>
    <row r="871" spans="7:18" x14ac:dyDescent="0.35">
      <c r="G871" s="57">
        <v>869</v>
      </c>
      <c r="H871" s="10">
        <v>61</v>
      </c>
      <c r="I871" s="10">
        <v>89</v>
      </c>
      <c r="J871" s="10">
        <v>25828.654274235974</v>
      </c>
      <c r="K871" s="10">
        <v>20210.675419456929</v>
      </c>
      <c r="L871" s="10">
        <v>17266.521060938638</v>
      </c>
      <c r="M871" s="10">
        <v>268850.96072727256</v>
      </c>
      <c r="O871" s="56">
        <f t="shared" si="90"/>
        <v>9.6070529948513159E-2</v>
      </c>
      <c r="P871" s="56">
        <f t="shared" si="91"/>
        <v>7.5174272633375547E-2</v>
      </c>
      <c r="Q871" s="56">
        <f t="shared" si="92"/>
        <v>6.4223393564340356E-2</v>
      </c>
      <c r="R871" s="56">
        <f t="shared" si="93"/>
        <v>1</v>
      </c>
    </row>
    <row r="872" spans="7:18" x14ac:dyDescent="0.35">
      <c r="G872" s="57">
        <v>870</v>
      </c>
      <c r="H872" s="10">
        <v>46</v>
      </c>
      <c r="I872" s="10">
        <v>94</v>
      </c>
      <c r="J872" s="10">
        <v>40622.188193903668</v>
      </c>
      <c r="K872" s="10">
        <v>31829.548331823793</v>
      </c>
      <c r="L872" s="10">
        <v>27155.491507437557</v>
      </c>
      <c r="M872" s="10">
        <v>423147.90327272774</v>
      </c>
      <c r="O872" s="56">
        <f t="shared" si="90"/>
        <v>9.5999975138059024E-2</v>
      </c>
      <c r="P872" s="56">
        <f t="shared" si="91"/>
        <v>7.522085796868283E-2</v>
      </c>
      <c r="Q872" s="56">
        <f t="shared" si="92"/>
        <v>6.4174940481591544E-2</v>
      </c>
      <c r="R872" s="56">
        <f t="shared" si="93"/>
        <v>1</v>
      </c>
    </row>
    <row r="873" spans="7:18" x14ac:dyDescent="0.35">
      <c r="G873" s="57">
        <v>871</v>
      </c>
      <c r="H873" s="10">
        <v>38</v>
      </c>
      <c r="I873" s="10">
        <v>16</v>
      </c>
      <c r="J873" s="10">
        <v>5398.525195433198</v>
      </c>
      <c r="K873" s="10">
        <v>4235.4283959961367</v>
      </c>
      <c r="L873" s="10">
        <v>3609.7056366986326</v>
      </c>
      <c r="M873" s="10">
        <v>56222.18618181823</v>
      </c>
      <c r="O873" s="56">
        <f t="shared" si="90"/>
        <v>9.6021260681233248E-2</v>
      </c>
      <c r="P873" s="56">
        <f t="shared" si="91"/>
        <v>7.5333754939715197E-2</v>
      </c>
      <c r="Q873" s="56">
        <f t="shared" si="92"/>
        <v>6.4204291612302691E-2</v>
      </c>
      <c r="R873" s="56">
        <f t="shared" si="93"/>
        <v>1</v>
      </c>
    </row>
    <row r="874" spans="7:18" x14ac:dyDescent="0.35">
      <c r="G874" s="57">
        <v>872</v>
      </c>
      <c r="H874" s="10">
        <v>19</v>
      </c>
      <c r="I874" s="10">
        <v>17</v>
      </c>
      <c r="J874" s="10">
        <v>9380.0018737186001</v>
      </c>
      <c r="K874" s="10">
        <v>7344.7042676560332</v>
      </c>
      <c r="L874" s="10">
        <v>6267.9471751095689</v>
      </c>
      <c r="M874" s="10">
        <v>97702.711272727305</v>
      </c>
      <c r="O874" s="56">
        <f t="shared" si="90"/>
        <v>9.6005543260056184E-2</v>
      </c>
      <c r="P874" s="56">
        <f t="shared" si="91"/>
        <v>7.5174006657338602E-2</v>
      </c>
      <c r="Q874" s="56">
        <f t="shared" si="92"/>
        <v>6.4153257299208663E-2</v>
      </c>
      <c r="R874" s="56">
        <f t="shared" si="93"/>
        <v>1</v>
      </c>
    </row>
    <row r="875" spans="7:18" x14ac:dyDescent="0.35">
      <c r="G875" s="57">
        <v>873</v>
      </c>
      <c r="H875" s="10">
        <v>22</v>
      </c>
      <c r="I875" s="10">
        <v>36</v>
      </c>
      <c r="J875" s="10">
        <v>12269.816776548654</v>
      </c>
      <c r="K875" s="10">
        <v>9587.5336349632489</v>
      </c>
      <c r="L875" s="10">
        <v>8190.9015020399966</v>
      </c>
      <c r="M875" s="10">
        <v>127588.94327272722</v>
      </c>
      <c r="O875" s="56">
        <f t="shared" si="90"/>
        <v>9.6166771679591062E-2</v>
      </c>
      <c r="P875" s="56">
        <f t="shared" si="91"/>
        <v>7.514392226346335E-2</v>
      </c>
      <c r="Q875" s="56">
        <f t="shared" si="92"/>
        <v>6.4197580855666847E-2</v>
      </c>
      <c r="R875" s="56">
        <f t="shared" si="93"/>
        <v>1</v>
      </c>
    </row>
    <row r="876" spans="7:18" x14ac:dyDescent="0.35">
      <c r="G876" s="57">
        <v>874</v>
      </c>
      <c r="H876" s="10">
        <v>26</v>
      </c>
      <c r="I876" s="10">
        <v>35</v>
      </c>
      <c r="J876" s="10">
        <v>17771.652186997304</v>
      </c>
      <c r="K876" s="10">
        <v>13947.627557104035</v>
      </c>
      <c r="L876" s="10">
        <v>11881.593679395743</v>
      </c>
      <c r="M876" s="10">
        <v>185122.4632727273</v>
      </c>
      <c r="O876" s="56">
        <f t="shared" si="90"/>
        <v>9.5999436658400758E-2</v>
      </c>
      <c r="P876" s="56">
        <f t="shared" si="91"/>
        <v>7.5342707257282024E-2</v>
      </c>
      <c r="Q876" s="56">
        <f t="shared" si="92"/>
        <v>6.4182344321399104E-2</v>
      </c>
      <c r="R876" s="56">
        <f t="shared" si="93"/>
        <v>1</v>
      </c>
    </row>
    <row r="877" spans="7:18" x14ac:dyDescent="0.35">
      <c r="G877" s="57">
        <v>875</v>
      </c>
      <c r="H877" s="10">
        <v>21</v>
      </c>
      <c r="I877" s="10">
        <v>99</v>
      </c>
      <c r="J877" s="10">
        <v>37648.406484183935</v>
      </c>
      <c r="K877" s="10">
        <v>29456.417135282507</v>
      </c>
      <c r="L877" s="10">
        <v>25123.105367602042</v>
      </c>
      <c r="M877" s="10">
        <v>391374.75199999992</v>
      </c>
      <c r="O877" s="56">
        <f t="shared" si="90"/>
        <v>9.6195286721469306E-2</v>
      </c>
      <c r="P877" s="56">
        <f t="shared" si="91"/>
        <v>7.5263968829758623E-2</v>
      </c>
      <c r="Q877" s="56">
        <f t="shared" si="92"/>
        <v>6.4191941966665361E-2</v>
      </c>
      <c r="R877" s="56">
        <f t="shared" si="93"/>
        <v>1</v>
      </c>
    </row>
    <row r="878" spans="7:18" x14ac:dyDescent="0.35">
      <c r="G878" s="57">
        <v>876</v>
      </c>
      <c r="H878" s="10">
        <v>27</v>
      </c>
      <c r="I878" s="10">
        <v>90</v>
      </c>
      <c r="J878" s="10">
        <v>40916.713011085652</v>
      </c>
      <c r="K878" s="10">
        <v>32089.745744961387</v>
      </c>
      <c r="L878" s="10">
        <v>27327.041616056224</v>
      </c>
      <c r="M878" s="10">
        <v>425722.18836363632</v>
      </c>
      <c r="O878" s="56">
        <f t="shared" si="90"/>
        <v>9.6111300114186421E-2</v>
      </c>
      <c r="P878" s="56">
        <f t="shared" si="91"/>
        <v>7.5377198140190657E-2</v>
      </c>
      <c r="Q878" s="56">
        <f t="shared" si="92"/>
        <v>6.4189845779695331E-2</v>
      </c>
      <c r="R878" s="56">
        <f t="shared" si="93"/>
        <v>1</v>
      </c>
    </row>
    <row r="879" spans="7:18" x14ac:dyDescent="0.35">
      <c r="G879" s="57">
        <v>877</v>
      </c>
      <c r="H879" s="10">
        <v>13</v>
      </c>
      <c r="I879" s="10">
        <v>79</v>
      </c>
      <c r="J879" s="10">
        <v>20239.548802491183</v>
      </c>
      <c r="K879" s="10">
        <v>15700.088098008382</v>
      </c>
      <c r="L879" s="10">
        <v>13451.947421109095</v>
      </c>
      <c r="M879" s="10">
        <v>209501.42690909092</v>
      </c>
      <c r="O879" s="56">
        <f t="shared" si="90"/>
        <v>9.6608166832552134E-2</v>
      </c>
      <c r="P879" s="56">
        <f t="shared" si="91"/>
        <v>7.494024422478579E-2</v>
      </c>
      <c r="Q879" s="56">
        <f t="shared" si="92"/>
        <v>6.4209335561930592E-2</v>
      </c>
      <c r="R879" s="56">
        <f t="shared" si="93"/>
        <v>1</v>
      </c>
    </row>
    <row r="880" spans="7:18" x14ac:dyDescent="0.35">
      <c r="G880" s="57">
        <v>878</v>
      </c>
      <c r="H880" s="10">
        <v>74</v>
      </c>
      <c r="I880" s="10">
        <v>28</v>
      </c>
      <c r="J880" s="10">
        <v>6267.9975862342353</v>
      </c>
      <c r="K880" s="10">
        <v>4916.4884514333544</v>
      </c>
      <c r="L880" s="10">
        <v>4198.2664956573817</v>
      </c>
      <c r="M880" s="10">
        <v>65223.842181818109</v>
      </c>
      <c r="O880" s="56">
        <f t="shared" si="90"/>
        <v>9.6099790759973214E-2</v>
      </c>
      <c r="P880" s="56">
        <f t="shared" si="91"/>
        <v>7.5378700287666925E-2</v>
      </c>
      <c r="Q880" s="56">
        <f t="shared" si="92"/>
        <v>6.4367052832525348E-2</v>
      </c>
      <c r="R880" s="56">
        <f t="shared" si="93"/>
        <v>1</v>
      </c>
    </row>
    <row r="881" spans="7:18" x14ac:dyDescent="0.35">
      <c r="G881" s="57">
        <v>879</v>
      </c>
      <c r="H881" s="10">
        <v>26</v>
      </c>
      <c r="I881" s="10">
        <v>37</v>
      </c>
      <c r="J881" s="10">
        <v>12441.626478368993</v>
      </c>
      <c r="K881" s="10">
        <v>9738.4839461153078</v>
      </c>
      <c r="L881" s="10">
        <v>8311.6613634525474</v>
      </c>
      <c r="M881" s="10">
        <v>129394.11272727259</v>
      </c>
      <c r="O881" s="56">
        <f t="shared" si="90"/>
        <v>9.6152956391397343E-2</v>
      </c>
      <c r="P881" s="56">
        <f t="shared" si="91"/>
        <v>7.5262187288546653E-2</v>
      </c>
      <c r="Q881" s="56">
        <f t="shared" si="92"/>
        <v>6.423523596449289E-2</v>
      </c>
      <c r="R881" s="56">
        <f t="shared" si="93"/>
        <v>1</v>
      </c>
    </row>
    <row r="882" spans="7:18" x14ac:dyDescent="0.35">
      <c r="G882" s="57">
        <v>880</v>
      </c>
      <c r="H882" s="10">
        <v>61</v>
      </c>
      <c r="I882" s="10">
        <v>91</v>
      </c>
      <c r="J882" s="10">
        <v>40405.868182023485</v>
      </c>
      <c r="K882" s="10">
        <v>31745.729181753355</v>
      </c>
      <c r="L882" s="10">
        <v>27029.351298308346</v>
      </c>
      <c r="M882" s="10">
        <v>421122.5098181818</v>
      </c>
      <c r="O882" s="56">
        <f t="shared" si="90"/>
        <v>9.5948013321512024E-2</v>
      </c>
      <c r="P882" s="56">
        <f t="shared" si="91"/>
        <v>7.538359608338073E-2</v>
      </c>
      <c r="Q882" s="56">
        <f t="shared" si="92"/>
        <v>6.4184057294819449E-2</v>
      </c>
      <c r="R882" s="56">
        <f t="shared" si="93"/>
        <v>1</v>
      </c>
    </row>
    <row r="883" spans="7:18" x14ac:dyDescent="0.35">
      <c r="G883" s="57">
        <v>881</v>
      </c>
      <c r="H883" s="10">
        <v>27</v>
      </c>
      <c r="I883" s="10">
        <v>25</v>
      </c>
      <c r="J883" s="10">
        <v>12262.801339914195</v>
      </c>
      <c r="K883" s="10">
        <v>9629.831979306975</v>
      </c>
      <c r="L883" s="10">
        <v>8197.8066889161128</v>
      </c>
      <c r="M883" s="10">
        <v>127731.58836363639</v>
      </c>
      <c r="O883" s="56">
        <f t="shared" si="90"/>
        <v>9.6004453534261874E-2</v>
      </c>
      <c r="P883" s="56">
        <f t="shared" si="91"/>
        <v>7.5391155020260198E-2</v>
      </c>
      <c r="Q883" s="56">
        <f t="shared" si="92"/>
        <v>6.4179947919992569E-2</v>
      </c>
      <c r="R883" s="56">
        <f t="shared" si="93"/>
        <v>1</v>
      </c>
    </row>
    <row r="884" spans="7:18" x14ac:dyDescent="0.35">
      <c r="G884" s="57">
        <v>882</v>
      </c>
      <c r="H884" s="10">
        <v>62</v>
      </c>
      <c r="I884" s="10">
        <v>76</v>
      </c>
      <c r="J884" s="10">
        <v>28119.693253830152</v>
      </c>
      <c r="K884" s="10">
        <v>21978.825532484934</v>
      </c>
      <c r="L884" s="10">
        <v>18795.229324146203</v>
      </c>
      <c r="M884" s="10">
        <v>292914.60363636358</v>
      </c>
      <c r="O884" s="56">
        <f t="shared" si="90"/>
        <v>9.5999628918260124E-2</v>
      </c>
      <c r="P884" s="56">
        <f t="shared" si="91"/>
        <v>7.5034925741600672E-2</v>
      </c>
      <c r="Q884" s="56">
        <f t="shared" si="92"/>
        <v>6.4166241938143118E-2</v>
      </c>
      <c r="R884" s="56">
        <f t="shared" si="93"/>
        <v>1</v>
      </c>
    </row>
    <row r="885" spans="7:18" x14ac:dyDescent="0.35">
      <c r="G885" s="57">
        <v>883</v>
      </c>
      <c r="H885" s="10">
        <v>75</v>
      </c>
      <c r="I885" s="10">
        <v>24</v>
      </c>
      <c r="J885" s="10">
        <v>8914.8955049463566</v>
      </c>
      <c r="K885" s="10">
        <v>7003.4653194394932</v>
      </c>
      <c r="L885" s="10">
        <v>5965.3123123551759</v>
      </c>
      <c r="M885" s="10">
        <v>92959.553454545487</v>
      </c>
      <c r="O885" s="56">
        <f t="shared" ref="O885:O948" si="94">J885/$M885</f>
        <v>9.5900799580599119E-2</v>
      </c>
      <c r="P885" s="56">
        <f t="shared" ref="P885:P948" si="95">K885/$M885</f>
        <v>7.5338844251914186E-2</v>
      </c>
      <c r="Q885" s="56">
        <f t="shared" ref="Q885:Q948" si="96">L885/$M885</f>
        <v>6.4171051717369101E-2</v>
      </c>
      <c r="R885" s="56">
        <f t="shared" ref="R885:R948" si="97">M885/$M885</f>
        <v>1</v>
      </c>
    </row>
    <row r="886" spans="7:18" x14ac:dyDescent="0.35">
      <c r="G886" s="57">
        <v>884</v>
      </c>
      <c r="H886" s="10">
        <v>50</v>
      </c>
      <c r="I886" s="10">
        <v>34</v>
      </c>
      <c r="J886" s="10">
        <v>14950.963596815207</v>
      </c>
      <c r="K886" s="10">
        <v>11724.443631228751</v>
      </c>
      <c r="L886" s="10">
        <v>10002.836005178007</v>
      </c>
      <c r="M886" s="10">
        <v>155851.85745454548</v>
      </c>
      <c r="O886" s="56">
        <f t="shared" si="94"/>
        <v>9.5930608983442411E-2</v>
      </c>
      <c r="P886" s="56">
        <f t="shared" si="95"/>
        <v>7.5228128959888785E-2</v>
      </c>
      <c r="Q886" s="56">
        <f t="shared" si="96"/>
        <v>6.4181692592886516E-2</v>
      </c>
      <c r="R886" s="56">
        <f t="shared" si="97"/>
        <v>1</v>
      </c>
    </row>
    <row r="887" spans="7:18" x14ac:dyDescent="0.35">
      <c r="G887" s="57">
        <v>885</v>
      </c>
      <c r="H887" s="10">
        <v>11</v>
      </c>
      <c r="I887" s="10">
        <v>66</v>
      </c>
      <c r="J887" s="10">
        <v>28458.441788219312</v>
      </c>
      <c r="K887" s="10">
        <v>22238.367110630996</v>
      </c>
      <c r="L887" s="10">
        <v>18956.937423428601</v>
      </c>
      <c r="M887" s="10">
        <v>295350.41454545449</v>
      </c>
      <c r="O887" s="56">
        <f t="shared" si="94"/>
        <v>9.6354839494696393E-2</v>
      </c>
      <c r="P887" s="56">
        <f t="shared" si="95"/>
        <v>7.5294856602303853E-2</v>
      </c>
      <c r="Q887" s="56">
        <f t="shared" si="96"/>
        <v>6.4184563453562118E-2</v>
      </c>
      <c r="R887" s="56">
        <f t="shared" si="97"/>
        <v>1</v>
      </c>
    </row>
    <row r="888" spans="7:18" x14ac:dyDescent="0.35">
      <c r="G888" s="57">
        <v>886</v>
      </c>
      <c r="H888" s="10">
        <v>15</v>
      </c>
      <c r="I888" s="10">
        <v>43</v>
      </c>
      <c r="J888" s="10">
        <v>14281.339716553939</v>
      </c>
      <c r="K888" s="10">
        <v>11177.902370057536</v>
      </c>
      <c r="L888" s="10">
        <v>9520.0828395191274</v>
      </c>
      <c r="M888" s="10">
        <v>148256.63200000001</v>
      </c>
      <c r="O888" s="56">
        <f t="shared" si="94"/>
        <v>9.6328504997698433E-2</v>
      </c>
      <c r="P888" s="56">
        <f t="shared" si="95"/>
        <v>7.5395631340509167E-2</v>
      </c>
      <c r="Q888" s="56">
        <f t="shared" si="96"/>
        <v>6.4213537776300803E-2</v>
      </c>
      <c r="R888" s="56">
        <f t="shared" si="97"/>
        <v>1</v>
      </c>
    </row>
    <row r="889" spans="7:18" x14ac:dyDescent="0.35">
      <c r="G889" s="57">
        <v>887</v>
      </c>
      <c r="H889" s="10">
        <v>36</v>
      </c>
      <c r="I889" s="10">
        <v>15</v>
      </c>
      <c r="J889" s="10">
        <v>732.50486837841709</v>
      </c>
      <c r="K889" s="10">
        <v>550.81266647806024</v>
      </c>
      <c r="L889" s="10">
        <v>486.20552393400544</v>
      </c>
      <c r="M889" s="10">
        <v>7493.4552727272676</v>
      </c>
      <c r="O889" s="56">
        <f t="shared" si="94"/>
        <v>9.7752617680177276E-2</v>
      </c>
      <c r="P889" s="56">
        <f t="shared" si="95"/>
        <v>7.350583228043879E-2</v>
      </c>
      <c r="Q889" s="56">
        <f t="shared" si="96"/>
        <v>6.4884022955814524E-2</v>
      </c>
      <c r="R889" s="56">
        <f t="shared" si="97"/>
        <v>1</v>
      </c>
    </row>
    <row r="890" spans="7:18" x14ac:dyDescent="0.35">
      <c r="G890" s="57">
        <v>888</v>
      </c>
      <c r="H890" s="10">
        <v>56</v>
      </c>
      <c r="I890" s="10">
        <v>59</v>
      </c>
      <c r="J890" s="10">
        <v>27694.527593090552</v>
      </c>
      <c r="K890" s="10">
        <v>21734.324314038437</v>
      </c>
      <c r="L890" s="10">
        <v>18531.736316693386</v>
      </c>
      <c r="M890" s="10">
        <v>288681.13090909086</v>
      </c>
      <c r="O890" s="56">
        <f t="shared" si="94"/>
        <v>9.5934665026000232E-2</v>
      </c>
      <c r="P890" s="56">
        <f t="shared" si="95"/>
        <v>7.528834408260246E-2</v>
      </c>
      <c r="Q890" s="56">
        <f t="shared" si="96"/>
        <v>6.4194484268281643E-2</v>
      </c>
      <c r="R890" s="56">
        <f t="shared" si="97"/>
        <v>1</v>
      </c>
    </row>
    <row r="891" spans="7:18" x14ac:dyDescent="0.35">
      <c r="G891" s="57">
        <v>889</v>
      </c>
      <c r="H891" s="10">
        <v>37</v>
      </c>
      <c r="I891" s="10">
        <v>77</v>
      </c>
      <c r="J891" s="10">
        <v>32663.868383193152</v>
      </c>
      <c r="K891" s="10">
        <v>25624.730905202618</v>
      </c>
      <c r="L891" s="10">
        <v>21831.562865859087</v>
      </c>
      <c r="M891" s="10">
        <v>340124.28945454542</v>
      </c>
      <c r="O891" s="56">
        <f t="shared" si="94"/>
        <v>9.60350948048313E-2</v>
      </c>
      <c r="P891" s="56">
        <f t="shared" si="95"/>
        <v>7.5339314773128357E-2</v>
      </c>
      <c r="Q891" s="56">
        <f t="shared" si="96"/>
        <v>6.4187014990520638E-2</v>
      </c>
      <c r="R891" s="56">
        <f t="shared" si="97"/>
        <v>1</v>
      </c>
    </row>
    <row r="892" spans="7:18" x14ac:dyDescent="0.35">
      <c r="G892" s="57">
        <v>890</v>
      </c>
      <c r="H892" s="10">
        <v>40</v>
      </c>
      <c r="I892" s="10">
        <v>53</v>
      </c>
      <c r="J892" s="10">
        <v>18315.810471519555</v>
      </c>
      <c r="K892" s="10">
        <v>14326.957501435925</v>
      </c>
      <c r="L892" s="10">
        <v>12236.83605606727</v>
      </c>
      <c r="M892" s="10">
        <v>190648.08363636371</v>
      </c>
      <c r="O892" s="56">
        <f t="shared" si="94"/>
        <v>9.6071306473001689E-2</v>
      </c>
      <c r="P892" s="56">
        <f t="shared" si="95"/>
        <v>7.5148709749229492E-2</v>
      </c>
      <c r="Q892" s="56">
        <f t="shared" si="96"/>
        <v>6.4185465820928128E-2</v>
      </c>
      <c r="R892" s="56">
        <f t="shared" si="97"/>
        <v>1</v>
      </c>
    </row>
    <row r="893" spans="7:18" x14ac:dyDescent="0.35">
      <c r="G893" s="57">
        <v>891</v>
      </c>
      <c r="H893" s="10">
        <v>69</v>
      </c>
      <c r="I893" s="10">
        <v>88</v>
      </c>
      <c r="J893" s="10">
        <v>27218.996497107113</v>
      </c>
      <c r="K893" s="10">
        <v>21288.441450681283</v>
      </c>
      <c r="L893" s="10">
        <v>18198.475035012187</v>
      </c>
      <c r="M893" s="10">
        <v>283438.29818181822</v>
      </c>
      <c r="O893" s="56">
        <f t="shared" si="94"/>
        <v>9.6031470241353348E-2</v>
      </c>
      <c r="P893" s="56">
        <f t="shared" si="95"/>
        <v>7.5107850940543355E-2</v>
      </c>
      <c r="Q893" s="56">
        <f t="shared" si="96"/>
        <v>6.4206125819095711E-2</v>
      </c>
      <c r="R893" s="56">
        <f t="shared" si="97"/>
        <v>1</v>
      </c>
    </row>
    <row r="894" spans="7:18" x14ac:dyDescent="0.35">
      <c r="G894" s="57">
        <v>892</v>
      </c>
      <c r="H894" s="10">
        <v>19</v>
      </c>
      <c r="I894" s="10">
        <v>39</v>
      </c>
      <c r="J894" s="10">
        <v>22976.359063472941</v>
      </c>
      <c r="K894" s="10">
        <v>18052.388420339441</v>
      </c>
      <c r="L894" s="10">
        <v>15348.795425877755</v>
      </c>
      <c r="M894" s="10">
        <v>239193.29454545432</v>
      </c>
      <c r="O894" s="56">
        <f t="shared" si="94"/>
        <v>9.6057705577138164E-2</v>
      </c>
      <c r="P894" s="56">
        <f t="shared" si="95"/>
        <v>7.54719669489268E-2</v>
      </c>
      <c r="Q894" s="56">
        <f t="shared" si="96"/>
        <v>6.4169003796889446E-2</v>
      </c>
      <c r="R894" s="56">
        <f t="shared" si="97"/>
        <v>1</v>
      </c>
    </row>
    <row r="895" spans="7:18" x14ac:dyDescent="0.35">
      <c r="G895" s="57">
        <v>893</v>
      </c>
      <c r="H895" s="10">
        <v>64</v>
      </c>
      <c r="I895" s="10">
        <v>17</v>
      </c>
      <c r="J895" s="10">
        <v>9268.6664638892817</v>
      </c>
      <c r="K895" s="10">
        <v>7282.8466116323398</v>
      </c>
      <c r="L895" s="10">
        <v>6204.0442651130224</v>
      </c>
      <c r="M895" s="10">
        <v>96679.170181818175</v>
      </c>
      <c r="O895" s="56">
        <f t="shared" si="94"/>
        <v>9.5870356008003671E-2</v>
      </c>
      <c r="P895" s="56">
        <f t="shared" si="95"/>
        <v>7.5330048840261746E-2</v>
      </c>
      <c r="Q895" s="56">
        <f t="shared" si="96"/>
        <v>6.4171467891640813E-2</v>
      </c>
      <c r="R895" s="56">
        <f t="shared" si="97"/>
        <v>1</v>
      </c>
    </row>
    <row r="896" spans="7:18" x14ac:dyDescent="0.35">
      <c r="G896" s="57">
        <v>894</v>
      </c>
      <c r="H896" s="10">
        <v>44</v>
      </c>
      <c r="I896" s="10">
        <v>91</v>
      </c>
      <c r="J896" s="10">
        <v>35434.073118282802</v>
      </c>
      <c r="K896" s="10">
        <v>27755.647927003665</v>
      </c>
      <c r="L896" s="10">
        <v>23689.503007732317</v>
      </c>
      <c r="M896" s="10">
        <v>369010.3374545456</v>
      </c>
      <c r="O896" s="56">
        <f t="shared" si="94"/>
        <v>9.6024608315065277E-2</v>
      </c>
      <c r="P896" s="56">
        <f t="shared" si="95"/>
        <v>7.5216450895288486E-2</v>
      </c>
      <c r="Q896" s="56">
        <f t="shared" si="96"/>
        <v>6.4197396666835577E-2</v>
      </c>
      <c r="R896" s="56">
        <f t="shared" si="97"/>
        <v>1</v>
      </c>
    </row>
    <row r="897" spans="7:18" x14ac:dyDescent="0.35">
      <c r="G897" s="57">
        <v>895</v>
      </c>
      <c r="H897" s="10">
        <v>59</v>
      </c>
      <c r="I897" s="10">
        <v>35</v>
      </c>
      <c r="J897" s="10">
        <v>18189.012032084323</v>
      </c>
      <c r="K897" s="10">
        <v>14288.917350272301</v>
      </c>
      <c r="L897" s="10">
        <v>12174.590476246132</v>
      </c>
      <c r="M897" s="10">
        <v>189640.39199999999</v>
      </c>
      <c r="O897" s="56">
        <f t="shared" si="94"/>
        <v>9.5913174615692237E-2</v>
      </c>
      <c r="P897" s="56">
        <f t="shared" si="95"/>
        <v>7.534743626912721E-2</v>
      </c>
      <c r="Q897" s="56">
        <f t="shared" si="96"/>
        <v>6.4198298410214918E-2</v>
      </c>
      <c r="R897" s="56">
        <f t="shared" si="97"/>
        <v>1</v>
      </c>
    </row>
    <row r="898" spans="7:18" x14ac:dyDescent="0.35">
      <c r="G898" s="57">
        <v>896</v>
      </c>
      <c r="H898" s="10">
        <v>55</v>
      </c>
      <c r="I898" s="10">
        <v>77</v>
      </c>
      <c r="J898" s="10">
        <v>19620.403780931156</v>
      </c>
      <c r="K898" s="10">
        <v>15340.967998299402</v>
      </c>
      <c r="L898" s="10">
        <v>13107.203361293212</v>
      </c>
      <c r="M898" s="10">
        <v>204115.94909090901</v>
      </c>
      <c r="O898" s="56">
        <f t="shared" si="94"/>
        <v>9.612381525459647E-2</v>
      </c>
      <c r="P898" s="56">
        <f t="shared" si="95"/>
        <v>7.5158105315263013E-2</v>
      </c>
      <c r="Q898" s="56">
        <f t="shared" si="96"/>
        <v>6.4214498767342948E-2</v>
      </c>
      <c r="R898" s="56">
        <f t="shared" si="97"/>
        <v>1</v>
      </c>
    </row>
    <row r="899" spans="7:18" x14ac:dyDescent="0.35">
      <c r="G899" s="57">
        <v>897</v>
      </c>
      <c r="H899" s="10">
        <v>45</v>
      </c>
      <c r="I899" s="10">
        <v>20</v>
      </c>
      <c r="J899" s="10">
        <v>7034.5135333670742</v>
      </c>
      <c r="K899" s="10">
        <v>5519.3735603257701</v>
      </c>
      <c r="L899" s="10">
        <v>4703.7207058797458</v>
      </c>
      <c r="M899" s="10">
        <v>73263.686545454548</v>
      </c>
      <c r="O899" s="56">
        <f t="shared" si="94"/>
        <v>9.6016374073705571E-2</v>
      </c>
      <c r="P899" s="56">
        <f t="shared" si="95"/>
        <v>7.5335733438712763E-2</v>
      </c>
      <c r="Q899" s="56">
        <f t="shared" si="96"/>
        <v>6.4202621075605371E-2</v>
      </c>
      <c r="R899" s="56">
        <f t="shared" si="97"/>
        <v>1</v>
      </c>
    </row>
    <row r="900" spans="7:18" x14ac:dyDescent="0.35">
      <c r="G900" s="57">
        <v>898</v>
      </c>
      <c r="H900" s="10">
        <v>49</v>
      </c>
      <c r="I900" s="10">
        <v>88</v>
      </c>
      <c r="J900" s="10">
        <v>36380.814736618551</v>
      </c>
      <c r="K900" s="10">
        <v>28544.301004434488</v>
      </c>
      <c r="L900" s="10">
        <v>24325.324625971454</v>
      </c>
      <c r="M900" s="10">
        <v>378943.77454545425</v>
      </c>
      <c r="O900" s="56">
        <f t="shared" si="94"/>
        <v>9.6005838281042089E-2</v>
      </c>
      <c r="P900" s="56">
        <f t="shared" si="95"/>
        <v>7.5325953140867874E-2</v>
      </c>
      <c r="Q900" s="56">
        <f t="shared" si="96"/>
        <v>6.4192437664795668E-2</v>
      </c>
      <c r="R900" s="56">
        <f t="shared" si="97"/>
        <v>1</v>
      </c>
    </row>
    <row r="901" spans="7:18" x14ac:dyDescent="0.35">
      <c r="G901" s="57">
        <v>899</v>
      </c>
      <c r="H901" s="10">
        <v>70</v>
      </c>
      <c r="I901" s="10">
        <v>85</v>
      </c>
      <c r="J901" s="10">
        <v>27637.39228226796</v>
      </c>
      <c r="K901" s="10">
        <v>21651.441724378525</v>
      </c>
      <c r="L901" s="10">
        <v>18480.620519181743</v>
      </c>
      <c r="M901" s="10">
        <v>287797.73236363655</v>
      </c>
      <c r="O901" s="56">
        <f t="shared" si="94"/>
        <v>9.6030611691365661E-2</v>
      </c>
      <c r="P901" s="56">
        <f t="shared" si="95"/>
        <v>7.5231453516185529E-2</v>
      </c>
      <c r="Q901" s="56">
        <f t="shared" si="96"/>
        <v>6.4213919850595672E-2</v>
      </c>
      <c r="R901" s="56">
        <f t="shared" si="97"/>
        <v>1</v>
      </c>
    </row>
    <row r="902" spans="7:18" x14ac:dyDescent="0.35">
      <c r="G902" s="57">
        <v>900</v>
      </c>
      <c r="H902" s="10">
        <v>64</v>
      </c>
      <c r="I902" s="10">
        <v>85</v>
      </c>
      <c r="J902" s="10">
        <v>24676.263029204303</v>
      </c>
      <c r="K902" s="10">
        <v>19308.208909601519</v>
      </c>
      <c r="L902" s="10">
        <v>16497.155072256224</v>
      </c>
      <c r="M902" s="10">
        <v>256858.76290909108</v>
      </c>
      <c r="O902" s="56">
        <f t="shared" si="94"/>
        <v>9.6069383616621512E-2</v>
      </c>
      <c r="P902" s="56">
        <f t="shared" si="95"/>
        <v>7.5170528312616655E-2</v>
      </c>
      <c r="Q902" s="56">
        <f t="shared" si="96"/>
        <v>6.4226561264312365E-2</v>
      </c>
      <c r="R902" s="56">
        <f t="shared" si="97"/>
        <v>1</v>
      </c>
    </row>
    <row r="903" spans="7:18" x14ac:dyDescent="0.35">
      <c r="G903" s="57">
        <v>901</v>
      </c>
      <c r="H903" s="10">
        <v>18</v>
      </c>
      <c r="I903" s="10">
        <v>69</v>
      </c>
      <c r="J903" s="10">
        <v>28451.490258016154</v>
      </c>
      <c r="K903" s="10">
        <v>22255.271626676436</v>
      </c>
      <c r="L903" s="10">
        <v>18983.568032419778</v>
      </c>
      <c r="M903" s="10">
        <v>295799.20436363644</v>
      </c>
      <c r="O903" s="56">
        <f t="shared" si="94"/>
        <v>9.6185148027104664E-2</v>
      </c>
      <c r="P903" s="56">
        <f t="shared" si="95"/>
        <v>7.5237767033738343E-2</v>
      </c>
      <c r="Q903" s="56">
        <f t="shared" si="96"/>
        <v>6.4177211271611828E-2</v>
      </c>
      <c r="R903" s="56">
        <f t="shared" si="97"/>
        <v>1</v>
      </c>
    </row>
    <row r="904" spans="7:18" x14ac:dyDescent="0.35">
      <c r="G904" s="57">
        <v>902</v>
      </c>
      <c r="H904" s="10">
        <v>58</v>
      </c>
      <c r="I904" s="10">
        <v>93</v>
      </c>
      <c r="J904" s="10">
        <v>27570.370759074074</v>
      </c>
      <c r="K904" s="10">
        <v>21594.09479677564</v>
      </c>
      <c r="L904" s="10">
        <v>18424.8582814494</v>
      </c>
      <c r="M904" s="10">
        <v>286981.0683636365</v>
      </c>
      <c r="O904" s="56">
        <f t="shared" si="94"/>
        <v>9.6070346787263991E-2</v>
      </c>
      <c r="P904" s="56">
        <f t="shared" si="95"/>
        <v>7.5245711920667716E-2</v>
      </c>
      <c r="Q904" s="56">
        <f t="shared" si="96"/>
        <v>6.4202347515492142E-2</v>
      </c>
      <c r="R904" s="56">
        <f t="shared" si="97"/>
        <v>1</v>
      </c>
    </row>
    <row r="905" spans="7:18" x14ac:dyDescent="0.35">
      <c r="G905" s="57">
        <v>903</v>
      </c>
      <c r="H905" s="10">
        <v>61</v>
      </c>
      <c r="I905" s="10">
        <v>14</v>
      </c>
      <c r="J905" s="10">
        <v>7949.7435405678061</v>
      </c>
      <c r="K905" s="10">
        <v>6240.9233637340321</v>
      </c>
      <c r="L905" s="10">
        <v>5322.9881871960451</v>
      </c>
      <c r="M905" s="10">
        <v>82936.858909090908</v>
      </c>
      <c r="O905" s="56">
        <f t="shared" si="94"/>
        <v>9.5852961459291716E-2</v>
      </c>
      <c r="P905" s="56">
        <f t="shared" si="95"/>
        <v>7.524909245206475E-2</v>
      </c>
      <c r="Q905" s="56">
        <f t="shared" si="96"/>
        <v>6.4181212758861544E-2</v>
      </c>
      <c r="R905" s="56">
        <f t="shared" si="97"/>
        <v>1</v>
      </c>
    </row>
    <row r="906" spans="7:18" x14ac:dyDescent="0.35">
      <c r="G906" s="57">
        <v>904</v>
      </c>
      <c r="H906" s="10">
        <v>19</v>
      </c>
      <c r="I906" s="10">
        <v>98</v>
      </c>
      <c r="J906" s="10">
        <v>43764.105415577695</v>
      </c>
      <c r="K906" s="10">
        <v>34259.979237898835</v>
      </c>
      <c r="L906" s="10">
        <v>29201.660105179675</v>
      </c>
      <c r="M906" s="10">
        <v>454956.09018181852</v>
      </c>
      <c r="O906" s="56">
        <f t="shared" si="94"/>
        <v>9.6194130290876687E-2</v>
      </c>
      <c r="P906" s="56">
        <f t="shared" si="95"/>
        <v>7.5303924878128758E-2</v>
      </c>
      <c r="Q906" s="56">
        <f t="shared" si="96"/>
        <v>6.418566700252222E-2</v>
      </c>
      <c r="R906" s="56">
        <f t="shared" si="97"/>
        <v>1</v>
      </c>
    </row>
    <row r="907" spans="7:18" x14ac:dyDescent="0.35">
      <c r="G907" s="57">
        <v>905</v>
      </c>
      <c r="H907" s="10">
        <v>18</v>
      </c>
      <c r="I907" s="10">
        <v>23</v>
      </c>
      <c r="J907" s="10">
        <v>11148.856247162168</v>
      </c>
      <c r="K907" s="10">
        <v>8738.7819352413735</v>
      </c>
      <c r="L907" s="10">
        <v>7448.5853636818556</v>
      </c>
      <c r="M907" s="10">
        <v>116110.60145454541</v>
      </c>
      <c r="O907" s="56">
        <f t="shared" si="94"/>
        <v>9.6019279096807408E-2</v>
      </c>
      <c r="P907" s="56">
        <f t="shared" si="95"/>
        <v>7.5262567119354751E-2</v>
      </c>
      <c r="Q907" s="56">
        <f t="shared" si="96"/>
        <v>6.415077753772383E-2</v>
      </c>
      <c r="R907" s="56">
        <f t="shared" si="97"/>
        <v>1</v>
      </c>
    </row>
    <row r="908" spans="7:18" x14ac:dyDescent="0.35">
      <c r="G908" s="57">
        <v>906</v>
      </c>
      <c r="H908" s="10">
        <v>28</v>
      </c>
      <c r="I908" s="10">
        <v>16</v>
      </c>
      <c r="J908" s="10">
        <v>3847.1042583255435</v>
      </c>
      <c r="K908" s="10">
        <v>3017.7770371742413</v>
      </c>
      <c r="L908" s="10">
        <v>2572.5889223760005</v>
      </c>
      <c r="M908" s="10">
        <v>39991.510545454519</v>
      </c>
      <c r="O908" s="56">
        <f t="shared" si="94"/>
        <v>9.6198023176766692E-2</v>
      </c>
      <c r="P908" s="56">
        <f t="shared" si="95"/>
        <v>7.5460441379032767E-2</v>
      </c>
      <c r="Q908" s="56">
        <f t="shared" si="96"/>
        <v>6.4328375879975447E-2</v>
      </c>
      <c r="R908" s="56">
        <f t="shared" si="97"/>
        <v>1</v>
      </c>
    </row>
    <row r="909" spans="7:18" x14ac:dyDescent="0.35">
      <c r="G909" s="57">
        <v>907</v>
      </c>
      <c r="H909" s="10">
        <v>47</v>
      </c>
      <c r="I909" s="10">
        <v>11</v>
      </c>
      <c r="J909" s="10">
        <v>1224.8626243184865</v>
      </c>
      <c r="K909" s="10">
        <v>948.81741778297578</v>
      </c>
      <c r="L909" s="10">
        <v>817.11176447795833</v>
      </c>
      <c r="M909" s="10">
        <v>12689.573818181816</v>
      </c>
      <c r="O909" s="56">
        <f t="shared" si="94"/>
        <v>9.6525119114992231E-2</v>
      </c>
      <c r="P909" s="56">
        <f t="shared" si="95"/>
        <v>7.4771417178999003E-2</v>
      </c>
      <c r="Q909" s="56">
        <f t="shared" si="96"/>
        <v>6.4392372524535696E-2</v>
      </c>
      <c r="R909" s="56">
        <f t="shared" si="97"/>
        <v>1</v>
      </c>
    </row>
    <row r="910" spans="7:18" x14ac:dyDescent="0.35">
      <c r="G910" s="57">
        <v>908</v>
      </c>
      <c r="H910" s="10">
        <v>20</v>
      </c>
      <c r="I910" s="10">
        <v>91</v>
      </c>
      <c r="J910" s="10">
        <v>28240.728895006356</v>
      </c>
      <c r="K910" s="10">
        <v>22091.206513942703</v>
      </c>
      <c r="L910" s="10">
        <v>18835.865499307441</v>
      </c>
      <c r="M910" s="10">
        <v>293209.90400000004</v>
      </c>
      <c r="O910" s="56">
        <f t="shared" si="94"/>
        <v>9.6315740054286683E-2</v>
      </c>
      <c r="P910" s="56">
        <f t="shared" si="95"/>
        <v>7.534263410809855E-2</v>
      </c>
      <c r="Q910" s="56">
        <f t="shared" si="96"/>
        <v>6.424020895047064E-2</v>
      </c>
      <c r="R910" s="56">
        <f t="shared" si="97"/>
        <v>1</v>
      </c>
    </row>
    <row r="911" spans="7:18" x14ac:dyDescent="0.35">
      <c r="G911" s="57">
        <v>909</v>
      </c>
      <c r="H911" s="10">
        <v>58</v>
      </c>
      <c r="I911" s="10">
        <v>30</v>
      </c>
      <c r="J911" s="10">
        <v>13637.512166805904</v>
      </c>
      <c r="K911" s="10">
        <v>10699.909150364107</v>
      </c>
      <c r="L911" s="10">
        <v>9124.6313393820583</v>
      </c>
      <c r="M911" s="10">
        <v>142160.43127272732</v>
      </c>
      <c r="O911" s="56">
        <f t="shared" si="94"/>
        <v>9.5930436090497312E-2</v>
      </c>
      <c r="P911" s="56">
        <f t="shared" si="95"/>
        <v>7.5266437042786488E-2</v>
      </c>
      <c r="Q911" s="56">
        <f t="shared" si="96"/>
        <v>6.4185450604584429E-2</v>
      </c>
      <c r="R911" s="56">
        <f t="shared" si="97"/>
        <v>1</v>
      </c>
    </row>
    <row r="912" spans="7:18" x14ac:dyDescent="0.35">
      <c r="G912" s="57">
        <v>910</v>
      </c>
      <c r="H912" s="10">
        <v>70</v>
      </c>
      <c r="I912" s="10">
        <v>58</v>
      </c>
      <c r="J912" s="10">
        <v>18103.287637972058</v>
      </c>
      <c r="K912" s="10">
        <v>14210.14157616637</v>
      </c>
      <c r="L912" s="10">
        <v>12113.213428065121</v>
      </c>
      <c r="M912" s="10">
        <v>188553.45309090914</v>
      </c>
      <c r="O912" s="56">
        <f t="shared" si="94"/>
        <v>9.601143517241098E-2</v>
      </c>
      <c r="P912" s="56">
        <f t="shared" si="95"/>
        <v>7.5363995425292443E-2</v>
      </c>
      <c r="Q912" s="56">
        <f t="shared" si="96"/>
        <v>6.4242861795932513E-2</v>
      </c>
      <c r="R912" s="56">
        <f t="shared" si="97"/>
        <v>1</v>
      </c>
    </row>
    <row r="913" spans="7:18" x14ac:dyDescent="0.35">
      <c r="G913" s="57">
        <v>911</v>
      </c>
      <c r="H913" s="10">
        <v>35</v>
      </c>
      <c r="I913" s="10">
        <v>12</v>
      </c>
      <c r="J913" s="10">
        <v>3561.4875722820302</v>
      </c>
      <c r="K913" s="10">
        <v>2800.1077871932462</v>
      </c>
      <c r="L913" s="10">
        <v>2379.8159980024916</v>
      </c>
      <c r="M913" s="10">
        <v>37092.728727272741</v>
      </c>
      <c r="O913" s="56">
        <f t="shared" si="94"/>
        <v>9.6015787850717391E-2</v>
      </c>
      <c r="P913" s="56">
        <f t="shared" si="95"/>
        <v>7.5489398684611825E-2</v>
      </c>
      <c r="Q913" s="56">
        <f t="shared" si="96"/>
        <v>6.4158558285109718E-2</v>
      </c>
      <c r="R913" s="56">
        <f t="shared" si="97"/>
        <v>1</v>
      </c>
    </row>
    <row r="914" spans="7:18" x14ac:dyDescent="0.35">
      <c r="G914" s="57">
        <v>912</v>
      </c>
      <c r="H914" s="10">
        <v>26</v>
      </c>
      <c r="I914" s="10">
        <v>59</v>
      </c>
      <c r="J914" s="10">
        <v>16010.21845507226</v>
      </c>
      <c r="K914" s="10">
        <v>12530.393670858872</v>
      </c>
      <c r="L914" s="10">
        <v>10680.013748151528</v>
      </c>
      <c r="M914" s="10">
        <v>166242.42618181815</v>
      </c>
      <c r="O914" s="56">
        <f t="shared" si="94"/>
        <v>9.6306453309108933E-2</v>
      </c>
      <c r="P914" s="56">
        <f t="shared" si="95"/>
        <v>7.5374222806123325E-2</v>
      </c>
      <c r="Q914" s="56">
        <f t="shared" si="96"/>
        <v>6.42436109328125E-2</v>
      </c>
      <c r="R914" s="56">
        <f t="shared" si="97"/>
        <v>1</v>
      </c>
    </row>
    <row r="915" spans="7:18" x14ac:dyDescent="0.35">
      <c r="G915" s="57">
        <v>913</v>
      </c>
      <c r="H915" s="10">
        <v>46</v>
      </c>
      <c r="I915" s="10">
        <v>86</v>
      </c>
      <c r="J915" s="10">
        <v>34608.122527971849</v>
      </c>
      <c r="K915" s="10">
        <v>27139.492375626352</v>
      </c>
      <c r="L915" s="10">
        <v>23145.932806929952</v>
      </c>
      <c r="M915" s="10">
        <v>360492.50690909097</v>
      </c>
      <c r="O915" s="56">
        <f t="shared" si="94"/>
        <v>9.6002335318163295E-2</v>
      </c>
      <c r="P915" s="56">
        <f t="shared" si="95"/>
        <v>7.5284484019720252E-2</v>
      </c>
      <c r="Q915" s="56">
        <f t="shared" si="96"/>
        <v>6.4206418617091796E-2</v>
      </c>
      <c r="R915" s="56">
        <f t="shared" si="97"/>
        <v>1</v>
      </c>
    </row>
    <row r="916" spans="7:18" x14ac:dyDescent="0.35">
      <c r="G916" s="57">
        <v>914</v>
      </c>
      <c r="H916" s="10">
        <v>55</v>
      </c>
      <c r="I916" s="10">
        <v>66</v>
      </c>
      <c r="J916" s="10">
        <v>23397.605136559789</v>
      </c>
      <c r="K916" s="10">
        <v>18311.588897926715</v>
      </c>
      <c r="L916" s="10">
        <v>15642.726999876193</v>
      </c>
      <c r="M916" s="10">
        <v>243678.69018181812</v>
      </c>
      <c r="O916" s="56">
        <f t="shared" si="94"/>
        <v>9.6018265360429872E-2</v>
      </c>
      <c r="P916" s="56">
        <f t="shared" si="95"/>
        <v>7.514645160093289E-2</v>
      </c>
      <c r="Q916" s="56">
        <f t="shared" si="96"/>
        <v>6.4194070430223293E-2</v>
      </c>
      <c r="R916" s="56">
        <f t="shared" si="97"/>
        <v>1</v>
      </c>
    </row>
    <row r="917" spans="7:18" x14ac:dyDescent="0.35">
      <c r="G917" s="57">
        <v>915</v>
      </c>
      <c r="H917" s="10">
        <v>14</v>
      </c>
      <c r="I917" s="10">
        <v>40</v>
      </c>
      <c r="J917" s="10">
        <v>10348.134452586988</v>
      </c>
      <c r="K917" s="10">
        <v>8018.8301372545957</v>
      </c>
      <c r="L917" s="10">
        <v>6886.6603206226418</v>
      </c>
      <c r="M917" s="10">
        <v>107330.83781818175</v>
      </c>
      <c r="O917" s="56">
        <f t="shared" si="94"/>
        <v>9.6413432177960903E-2</v>
      </c>
      <c r="P917" s="56">
        <f t="shared" si="95"/>
        <v>7.4711334601137463E-2</v>
      </c>
      <c r="Q917" s="56">
        <f t="shared" si="96"/>
        <v>6.4162923355621543E-2</v>
      </c>
      <c r="R917" s="56">
        <f t="shared" si="97"/>
        <v>1</v>
      </c>
    </row>
    <row r="918" spans="7:18" x14ac:dyDescent="0.35">
      <c r="G918" s="57">
        <v>916</v>
      </c>
      <c r="H918" s="10">
        <v>13</v>
      </c>
      <c r="I918" s="10">
        <v>25</v>
      </c>
      <c r="J918" s="10">
        <v>9462.2485305730515</v>
      </c>
      <c r="K918" s="10">
        <v>7383.1749213815219</v>
      </c>
      <c r="L918" s="10">
        <v>6315.1220537248901</v>
      </c>
      <c r="M918" s="10">
        <v>98343.362909090923</v>
      </c>
      <c r="O918" s="56">
        <f t="shared" si="94"/>
        <v>9.621644258108196E-2</v>
      </c>
      <c r="P918" s="56">
        <f t="shared" si="95"/>
        <v>7.5075477418914016E-2</v>
      </c>
      <c r="Q918" s="56">
        <f t="shared" si="96"/>
        <v>6.4215030551300331E-2</v>
      </c>
      <c r="R918" s="56">
        <f t="shared" si="97"/>
        <v>1</v>
      </c>
    </row>
    <row r="919" spans="7:18" x14ac:dyDescent="0.35">
      <c r="G919" s="57">
        <v>917</v>
      </c>
      <c r="H919" s="10">
        <v>35</v>
      </c>
      <c r="I919" s="10">
        <v>45</v>
      </c>
      <c r="J919" s="10">
        <v>14888.108183420323</v>
      </c>
      <c r="K919" s="10">
        <v>11675.112224782912</v>
      </c>
      <c r="L919" s="10">
        <v>9943.9050857076945</v>
      </c>
      <c r="M919" s="10">
        <v>154875.86472727254</v>
      </c>
      <c r="O919" s="56">
        <f t="shared" si="94"/>
        <v>9.6129298193991838E-2</v>
      </c>
      <c r="P919" s="56">
        <f t="shared" si="95"/>
        <v>7.5383677407335939E-2</v>
      </c>
      <c r="Q919" s="56">
        <f t="shared" si="96"/>
        <v>6.4205646910952444E-2</v>
      </c>
      <c r="R919" s="56">
        <f t="shared" si="97"/>
        <v>1</v>
      </c>
    </row>
    <row r="920" spans="7:18" x14ac:dyDescent="0.35">
      <c r="G920" s="57">
        <v>918</v>
      </c>
      <c r="H920" s="10">
        <v>25</v>
      </c>
      <c r="I920" s="10">
        <v>28</v>
      </c>
      <c r="J920" s="10">
        <v>13434.274883047479</v>
      </c>
      <c r="K920" s="10">
        <v>10537.307215153294</v>
      </c>
      <c r="L920" s="10">
        <v>8979.5213839191438</v>
      </c>
      <c r="M920" s="10">
        <v>139900.63272727263</v>
      </c>
      <c r="O920" s="56">
        <f t="shared" si="94"/>
        <v>9.6027263216434067E-2</v>
      </c>
      <c r="P920" s="56">
        <f t="shared" si="95"/>
        <v>7.531993965813652E-2</v>
      </c>
      <c r="Q920" s="56">
        <f t="shared" si="96"/>
        <v>6.4184994798587858E-2</v>
      </c>
      <c r="R920" s="56">
        <f t="shared" si="97"/>
        <v>1</v>
      </c>
    </row>
    <row r="921" spans="7:18" x14ac:dyDescent="0.35">
      <c r="G921" s="57">
        <v>919</v>
      </c>
      <c r="H921" s="10">
        <v>69</v>
      </c>
      <c r="I921" s="10">
        <v>56</v>
      </c>
      <c r="J921" s="10">
        <v>18151.309730071473</v>
      </c>
      <c r="K921" s="10">
        <v>14240.76889792289</v>
      </c>
      <c r="L921" s="10">
        <v>12146.465077069352</v>
      </c>
      <c r="M921" s="10">
        <v>189059.80145454532</v>
      </c>
      <c r="O921" s="56">
        <f t="shared" si="94"/>
        <v>9.6008297852970603E-2</v>
      </c>
      <c r="P921" s="56">
        <f t="shared" si="95"/>
        <v>7.532415028663153E-2</v>
      </c>
      <c r="Q921" s="56">
        <f t="shared" si="96"/>
        <v>6.4246682708961084E-2</v>
      </c>
      <c r="R921" s="56">
        <f t="shared" si="97"/>
        <v>1</v>
      </c>
    </row>
    <row r="922" spans="7:18" x14ac:dyDescent="0.35">
      <c r="G922" s="57">
        <v>920</v>
      </c>
      <c r="H922" s="10">
        <v>12</v>
      </c>
      <c r="I922" s="10">
        <v>60</v>
      </c>
      <c r="J922" s="10">
        <v>18443.537841450481</v>
      </c>
      <c r="K922" s="10">
        <v>14365.213767675366</v>
      </c>
      <c r="L922" s="10">
        <v>12261.94442935312</v>
      </c>
      <c r="M922" s="10">
        <v>191061.00363636381</v>
      </c>
      <c r="O922" s="56">
        <f t="shared" si="94"/>
        <v>9.6532193856539564E-2</v>
      </c>
      <c r="P922" s="56">
        <f t="shared" si="95"/>
        <v>7.5186529403016802E-2</v>
      </c>
      <c r="Q922" s="56">
        <f t="shared" si="96"/>
        <v>6.4178164020799469E-2</v>
      </c>
      <c r="R922" s="56">
        <f t="shared" si="97"/>
        <v>1</v>
      </c>
    </row>
    <row r="923" spans="7:18" x14ac:dyDescent="0.35">
      <c r="G923" s="57">
        <v>921</v>
      </c>
      <c r="H923" s="10">
        <v>17</v>
      </c>
      <c r="I923" s="10">
        <v>19</v>
      </c>
      <c r="J923" s="10">
        <v>3313.1861808298454</v>
      </c>
      <c r="K923" s="10">
        <v>2536.2288467609037</v>
      </c>
      <c r="L923" s="10">
        <v>2201.8927996996313</v>
      </c>
      <c r="M923" s="10">
        <v>34289.877818181834</v>
      </c>
      <c r="O923" s="56">
        <f t="shared" si="94"/>
        <v>9.6622863411693599E-2</v>
      </c>
      <c r="P923" s="56">
        <f t="shared" si="95"/>
        <v>7.3964359401015298E-2</v>
      </c>
      <c r="Q923" s="56">
        <f t="shared" si="96"/>
        <v>6.4214075400761614E-2</v>
      </c>
      <c r="R923" s="56">
        <f t="shared" si="97"/>
        <v>1</v>
      </c>
    </row>
    <row r="924" spans="7:18" x14ac:dyDescent="0.35">
      <c r="G924" s="57">
        <v>922</v>
      </c>
      <c r="H924" s="10">
        <v>66</v>
      </c>
      <c r="I924" s="10">
        <v>37</v>
      </c>
      <c r="J924" s="10">
        <v>27199.992258023733</v>
      </c>
      <c r="K924" s="10">
        <v>21400.399018629752</v>
      </c>
      <c r="L924" s="10">
        <v>18208.471773975674</v>
      </c>
      <c r="M924" s="10">
        <v>283801.16727272741</v>
      </c>
      <c r="O924" s="56">
        <f t="shared" si="94"/>
        <v>9.5841720875957742E-2</v>
      </c>
      <c r="P924" s="56">
        <f t="shared" si="95"/>
        <v>7.5406310778364016E-2</v>
      </c>
      <c r="Q924" s="56">
        <f t="shared" si="96"/>
        <v>6.4159256105094473E-2</v>
      </c>
      <c r="R924" s="56">
        <f t="shared" si="97"/>
        <v>1</v>
      </c>
    </row>
    <row r="925" spans="7:18" x14ac:dyDescent="0.35">
      <c r="G925" s="57">
        <v>923</v>
      </c>
      <c r="H925" s="10">
        <v>56</v>
      </c>
      <c r="I925" s="10">
        <v>28</v>
      </c>
      <c r="J925" s="10">
        <v>8861.8851459924426</v>
      </c>
      <c r="K925" s="10">
        <v>6941.3037289844433</v>
      </c>
      <c r="L925" s="10">
        <v>5930.1963159631441</v>
      </c>
      <c r="M925" s="10">
        <v>92291.373818181848</v>
      </c>
      <c r="O925" s="56">
        <f t="shared" si="94"/>
        <v>9.6020730642180654E-2</v>
      </c>
      <c r="P925" s="56">
        <f t="shared" si="95"/>
        <v>7.5210753094423793E-2</v>
      </c>
      <c r="Q925" s="56">
        <f t="shared" si="96"/>
        <v>6.4255152682480346E-2</v>
      </c>
      <c r="R925" s="56">
        <f t="shared" si="97"/>
        <v>1</v>
      </c>
    </row>
    <row r="926" spans="7:18" x14ac:dyDescent="0.35">
      <c r="G926" s="57">
        <v>924</v>
      </c>
      <c r="H926" s="10">
        <v>69</v>
      </c>
      <c r="I926" s="10">
        <v>78</v>
      </c>
      <c r="J926" s="10">
        <v>29144.146841813963</v>
      </c>
      <c r="K926" s="10">
        <v>22836.388530494216</v>
      </c>
      <c r="L926" s="10">
        <v>19493.450781507778</v>
      </c>
      <c r="M926" s="10">
        <v>303733.94181818207</v>
      </c>
      <c r="O926" s="56">
        <f t="shared" si="94"/>
        <v>9.595288122016972E-2</v>
      </c>
      <c r="P926" s="56">
        <f t="shared" si="95"/>
        <v>7.5185500816251513E-2</v>
      </c>
      <c r="Q926" s="56">
        <f t="shared" si="96"/>
        <v>6.4179362585616906E-2</v>
      </c>
      <c r="R926" s="56">
        <f t="shared" si="97"/>
        <v>1</v>
      </c>
    </row>
    <row r="927" spans="7:18" x14ac:dyDescent="0.35">
      <c r="G927" s="57">
        <v>925</v>
      </c>
      <c r="H927" s="10">
        <v>65</v>
      </c>
      <c r="I927" s="10">
        <v>67</v>
      </c>
      <c r="J927" s="10">
        <v>31192.762363942504</v>
      </c>
      <c r="K927" s="10">
        <v>24478.790434317136</v>
      </c>
      <c r="L927" s="10">
        <v>20865.226802889458</v>
      </c>
      <c r="M927" s="10">
        <v>325155.73090909072</v>
      </c>
      <c r="O927" s="56">
        <f t="shared" si="94"/>
        <v>9.593176253339232E-2</v>
      </c>
      <c r="P927" s="56">
        <f t="shared" si="95"/>
        <v>7.5283281539826483E-2</v>
      </c>
      <c r="Q927" s="56">
        <f t="shared" si="96"/>
        <v>6.4169949410250754E-2</v>
      </c>
      <c r="R927" s="56">
        <f t="shared" si="97"/>
        <v>1</v>
      </c>
    </row>
    <row r="928" spans="7:18" x14ac:dyDescent="0.35">
      <c r="G928" s="57">
        <v>926</v>
      </c>
      <c r="H928" s="10">
        <v>11</v>
      </c>
      <c r="I928" s="10">
        <v>75</v>
      </c>
      <c r="J928" s="10">
        <v>31428.459652554229</v>
      </c>
      <c r="K928" s="10">
        <v>24564.307066495257</v>
      </c>
      <c r="L928" s="10">
        <v>20934.28908546747</v>
      </c>
      <c r="M928" s="10">
        <v>326128.38690909086</v>
      </c>
      <c r="O928" s="56">
        <f t="shared" si="94"/>
        <v>9.6368365693094343E-2</v>
      </c>
      <c r="P928" s="56">
        <f t="shared" si="95"/>
        <v>7.5320971900991324E-2</v>
      </c>
      <c r="Q928" s="56">
        <f t="shared" si="96"/>
        <v>6.4190330942589663E-2</v>
      </c>
      <c r="R928" s="56">
        <f t="shared" si="97"/>
        <v>1</v>
      </c>
    </row>
    <row r="929" spans="7:18" x14ac:dyDescent="0.35">
      <c r="G929" s="57">
        <v>927</v>
      </c>
      <c r="H929" s="10">
        <v>43</v>
      </c>
      <c r="I929" s="10">
        <v>93</v>
      </c>
      <c r="J929" s="10">
        <v>38798.396116701872</v>
      </c>
      <c r="K929" s="10">
        <v>30419.89115036104</v>
      </c>
      <c r="L929" s="10">
        <v>25931.980165333985</v>
      </c>
      <c r="M929" s="10">
        <v>404020.11418181856</v>
      </c>
      <c r="O929" s="56">
        <f t="shared" si="94"/>
        <v>9.6030852808584879E-2</v>
      </c>
      <c r="P929" s="56">
        <f t="shared" si="95"/>
        <v>7.5293011616425057E-2</v>
      </c>
      <c r="Q929" s="56">
        <f t="shared" si="96"/>
        <v>6.4184874106698514E-2</v>
      </c>
      <c r="R929" s="56">
        <f t="shared" si="97"/>
        <v>1</v>
      </c>
    </row>
    <row r="930" spans="7:18" x14ac:dyDescent="0.35">
      <c r="G930" s="57">
        <v>928</v>
      </c>
      <c r="H930" s="10">
        <v>26</v>
      </c>
      <c r="I930" s="10">
        <v>19</v>
      </c>
      <c r="J930" s="10">
        <v>3466.6578917578563</v>
      </c>
      <c r="K930" s="10">
        <v>2689.100132902106</v>
      </c>
      <c r="L930" s="10">
        <v>2310.6983540592032</v>
      </c>
      <c r="M930" s="10">
        <v>35965.749090909092</v>
      </c>
      <c r="O930" s="56">
        <f t="shared" si="94"/>
        <v>9.6387757224111553E-2</v>
      </c>
      <c r="P930" s="56">
        <f t="shared" si="95"/>
        <v>7.476836159049495E-2</v>
      </c>
      <c r="Q930" s="56">
        <f t="shared" si="96"/>
        <v>6.4247191076669902E-2</v>
      </c>
      <c r="R930" s="56">
        <f t="shared" si="97"/>
        <v>1</v>
      </c>
    </row>
    <row r="931" spans="7:18" x14ac:dyDescent="0.35">
      <c r="G931" s="57">
        <v>929</v>
      </c>
      <c r="H931" s="10">
        <v>75</v>
      </c>
      <c r="I931" s="10">
        <v>84</v>
      </c>
      <c r="J931" s="10">
        <v>15075.910237371445</v>
      </c>
      <c r="K931" s="10">
        <v>11734.819876810692</v>
      </c>
      <c r="L931" s="10">
        <v>10072.868791112282</v>
      </c>
      <c r="M931" s="10">
        <v>156701.88872727263</v>
      </c>
      <c r="O931" s="56">
        <f t="shared" si="94"/>
        <v>9.6207584731859142E-2</v>
      </c>
      <c r="P931" s="56">
        <f t="shared" si="95"/>
        <v>7.4886269540976796E-2</v>
      </c>
      <c r="Q931" s="56">
        <f t="shared" si="96"/>
        <v>6.4280455538371473E-2</v>
      </c>
      <c r="R931" s="56">
        <f t="shared" si="97"/>
        <v>1</v>
      </c>
    </row>
    <row r="932" spans="7:18" x14ac:dyDescent="0.35">
      <c r="G932" s="57">
        <v>930</v>
      </c>
      <c r="H932" s="10">
        <v>31</v>
      </c>
      <c r="I932" s="10">
        <v>62</v>
      </c>
      <c r="J932" s="10">
        <v>14593.510544654666</v>
      </c>
      <c r="K932" s="10">
        <v>11366.048574029839</v>
      </c>
      <c r="L932" s="10">
        <v>9730.1821379737539</v>
      </c>
      <c r="M932" s="10">
        <v>151499.09672727273</v>
      </c>
      <c r="O932" s="56">
        <f t="shared" si="94"/>
        <v>9.6327376597668879E-2</v>
      </c>
      <c r="P932" s="56">
        <f t="shared" si="95"/>
        <v>7.5023870237925547E-2</v>
      </c>
      <c r="Q932" s="56">
        <f t="shared" si="96"/>
        <v>6.4226007601153809E-2</v>
      </c>
      <c r="R932" s="56">
        <f t="shared" si="97"/>
        <v>1</v>
      </c>
    </row>
    <row r="933" spans="7:18" x14ac:dyDescent="0.35">
      <c r="G933" s="57">
        <v>931</v>
      </c>
      <c r="H933" s="10">
        <v>66</v>
      </c>
      <c r="I933" s="10">
        <v>15</v>
      </c>
      <c r="J933" s="10">
        <v>1667.8442163962411</v>
      </c>
      <c r="K933" s="10">
        <v>1287.3922263231243</v>
      </c>
      <c r="L933" s="10">
        <v>1118.0919005111452</v>
      </c>
      <c r="M933" s="10">
        <v>17303.433454545451</v>
      </c>
      <c r="O933" s="56">
        <f t="shared" si="94"/>
        <v>9.6388050428113964E-2</v>
      </c>
      <c r="P933" s="56">
        <f t="shared" si="95"/>
        <v>7.4400969593981847E-2</v>
      </c>
      <c r="Q933" s="56">
        <f t="shared" si="96"/>
        <v>6.4616765421051908E-2</v>
      </c>
      <c r="R933" s="56">
        <f t="shared" si="97"/>
        <v>1</v>
      </c>
    </row>
    <row r="934" spans="7:18" x14ac:dyDescent="0.35">
      <c r="G934" s="57">
        <v>932</v>
      </c>
      <c r="H934" s="10">
        <v>13</v>
      </c>
      <c r="I934" s="10">
        <v>32</v>
      </c>
      <c r="J934" s="10">
        <v>10859.423401877239</v>
      </c>
      <c r="K934" s="10">
        <v>8485.8810738103348</v>
      </c>
      <c r="L934" s="10">
        <v>7240.0880340373642</v>
      </c>
      <c r="M934" s="10">
        <v>112729.66254545447</v>
      </c>
      <c r="O934" s="56">
        <f t="shared" si="94"/>
        <v>9.6331552465160078E-2</v>
      </c>
      <c r="P934" s="56">
        <f t="shared" si="95"/>
        <v>7.5276381408386522E-2</v>
      </c>
      <c r="Q934" s="56">
        <f t="shared" si="96"/>
        <v>6.4225225823931129E-2</v>
      </c>
      <c r="R934" s="56">
        <f t="shared" si="97"/>
        <v>1</v>
      </c>
    </row>
    <row r="935" spans="7:18" x14ac:dyDescent="0.35">
      <c r="G935" s="57">
        <v>933</v>
      </c>
      <c r="H935" s="10">
        <v>11</v>
      </c>
      <c r="I935" s="10">
        <v>65</v>
      </c>
      <c r="J935" s="10">
        <v>20904.989345609232</v>
      </c>
      <c r="K935" s="10">
        <v>16312.646407960807</v>
      </c>
      <c r="L935" s="10">
        <v>13900.475360627375</v>
      </c>
      <c r="M935" s="10">
        <v>216480.19199999989</v>
      </c>
      <c r="O935" s="56">
        <f t="shared" si="94"/>
        <v>9.656767740491122E-2</v>
      </c>
      <c r="P935" s="56">
        <f t="shared" si="95"/>
        <v>7.5353990853633451E-2</v>
      </c>
      <c r="Q935" s="56">
        <f t="shared" si="96"/>
        <v>6.4211303732710015E-2</v>
      </c>
      <c r="R935" s="56">
        <f t="shared" si="97"/>
        <v>1</v>
      </c>
    </row>
    <row r="936" spans="7:18" x14ac:dyDescent="0.35">
      <c r="G936" s="57">
        <v>934</v>
      </c>
      <c r="H936" s="10">
        <v>11</v>
      </c>
      <c r="I936" s="10">
        <v>95</v>
      </c>
      <c r="J936" s="10">
        <v>33550.0158052107</v>
      </c>
      <c r="K936" s="10">
        <v>26120.620337584569</v>
      </c>
      <c r="L936" s="10">
        <v>22320.964517050805</v>
      </c>
      <c r="M936" s="10">
        <v>347681.14254545426</v>
      </c>
      <c r="O936" s="56">
        <f t="shared" si="94"/>
        <v>9.6496506999439929E-2</v>
      </c>
      <c r="P936" s="56">
        <f t="shared" si="95"/>
        <v>7.5128090486442409E-2</v>
      </c>
      <c r="Q936" s="56">
        <f t="shared" si="96"/>
        <v>6.4199525903630691E-2</v>
      </c>
      <c r="R936" s="56">
        <f t="shared" si="97"/>
        <v>1</v>
      </c>
    </row>
    <row r="937" spans="7:18" x14ac:dyDescent="0.35">
      <c r="G937" s="57">
        <v>935</v>
      </c>
      <c r="H937" s="10">
        <v>58</v>
      </c>
      <c r="I937" s="10">
        <v>20</v>
      </c>
      <c r="J937" s="10">
        <v>5264.7572681520633</v>
      </c>
      <c r="K937" s="10">
        <v>4119.9029922492273</v>
      </c>
      <c r="L937" s="10">
        <v>3518.7833956776012</v>
      </c>
      <c r="M937" s="10">
        <v>54821.594909090862</v>
      </c>
      <c r="O937" s="56">
        <f t="shared" si="94"/>
        <v>9.6034368881140086E-2</v>
      </c>
      <c r="P937" s="56">
        <f t="shared" si="95"/>
        <v>7.5151096918671348E-2</v>
      </c>
      <c r="Q937" s="56">
        <f t="shared" si="96"/>
        <v>6.4186082172777034E-2</v>
      </c>
      <c r="R937" s="56">
        <f t="shared" si="97"/>
        <v>1</v>
      </c>
    </row>
    <row r="938" spans="7:18" x14ac:dyDescent="0.35">
      <c r="G938" s="57">
        <v>936</v>
      </c>
      <c r="H938" s="10">
        <v>40</v>
      </c>
      <c r="I938" s="10">
        <v>64</v>
      </c>
      <c r="J938" s="10">
        <v>39031.578977444136</v>
      </c>
      <c r="K938" s="10">
        <v>30700.31952256729</v>
      </c>
      <c r="L938" s="10">
        <v>26113.510451539154</v>
      </c>
      <c r="M938" s="10">
        <v>406945.58981818164</v>
      </c>
      <c r="O938" s="56">
        <f t="shared" si="94"/>
        <v>9.5913507736704984E-2</v>
      </c>
      <c r="P938" s="56">
        <f t="shared" si="95"/>
        <v>7.5440845878889662E-2</v>
      </c>
      <c r="Q938" s="56">
        <f t="shared" si="96"/>
        <v>6.416953790605362E-2</v>
      </c>
      <c r="R938" s="56">
        <f t="shared" si="97"/>
        <v>1</v>
      </c>
    </row>
    <row r="939" spans="7:18" x14ac:dyDescent="0.35">
      <c r="G939" s="57">
        <v>937</v>
      </c>
      <c r="H939" s="10">
        <v>18</v>
      </c>
      <c r="I939" s="10">
        <v>29</v>
      </c>
      <c r="J939" s="10">
        <v>5447.2056360431243</v>
      </c>
      <c r="K939" s="10">
        <v>4250.6851946088318</v>
      </c>
      <c r="L939" s="10">
        <v>3628.3058258302021</v>
      </c>
      <c r="M939" s="10">
        <v>56426.56072727267</v>
      </c>
      <c r="O939" s="56">
        <f t="shared" si="94"/>
        <v>9.6536197950663413E-2</v>
      </c>
      <c r="P939" s="56">
        <f t="shared" si="95"/>
        <v>7.5331282641055E-2</v>
      </c>
      <c r="Q939" s="56">
        <f t="shared" si="96"/>
        <v>6.430138181497444E-2</v>
      </c>
      <c r="R939" s="56">
        <f t="shared" si="97"/>
        <v>1</v>
      </c>
    </row>
    <row r="940" spans="7:18" x14ac:dyDescent="0.35">
      <c r="G940" s="57">
        <v>938</v>
      </c>
      <c r="H940" s="10">
        <v>71</v>
      </c>
      <c r="I940" s="10">
        <v>87</v>
      </c>
      <c r="J940" s="10">
        <v>26861.377306067712</v>
      </c>
      <c r="K940" s="10">
        <v>21019.82911328967</v>
      </c>
      <c r="L940" s="10">
        <v>17964.66538864957</v>
      </c>
      <c r="M940" s="10">
        <v>279731.19418181817</v>
      </c>
      <c r="O940" s="56">
        <f t="shared" si="94"/>
        <v>9.6025677024095132E-2</v>
      </c>
      <c r="P940" s="56">
        <f t="shared" si="95"/>
        <v>7.514295706194038E-2</v>
      </c>
      <c r="Q940" s="56">
        <f t="shared" si="96"/>
        <v>6.4221172905632382E-2</v>
      </c>
      <c r="R940" s="56">
        <f t="shared" si="97"/>
        <v>1</v>
      </c>
    </row>
    <row r="941" spans="7:18" x14ac:dyDescent="0.35">
      <c r="G941" s="57">
        <v>939</v>
      </c>
      <c r="H941" s="10">
        <v>16</v>
      </c>
      <c r="I941" s="10">
        <v>84</v>
      </c>
      <c r="J941" s="10">
        <v>32821.179760731247</v>
      </c>
      <c r="K941" s="10">
        <v>25660.633874306193</v>
      </c>
      <c r="L941" s="10">
        <v>21883.260444693642</v>
      </c>
      <c r="M941" s="10">
        <v>340956.80290909088</v>
      </c>
      <c r="O941" s="56">
        <f t="shared" si="94"/>
        <v>9.626198826565821E-2</v>
      </c>
      <c r="P941" s="56">
        <f t="shared" si="95"/>
        <v>7.5260659577301561E-2</v>
      </c>
      <c r="Q941" s="56">
        <f t="shared" si="96"/>
        <v>6.4181914711724825E-2</v>
      </c>
      <c r="R941" s="56">
        <f t="shared" si="97"/>
        <v>1</v>
      </c>
    </row>
    <row r="942" spans="7:18" x14ac:dyDescent="0.35">
      <c r="G942" s="57">
        <v>940</v>
      </c>
      <c r="H942" s="10">
        <v>75</v>
      </c>
      <c r="I942" s="10">
        <v>29</v>
      </c>
      <c r="J942" s="10">
        <v>17056.081390749809</v>
      </c>
      <c r="K942" s="10">
        <v>13398.701141667885</v>
      </c>
      <c r="L942" s="10">
        <v>11412.943315040597</v>
      </c>
      <c r="M942" s="10">
        <v>177903.4538181817</v>
      </c>
      <c r="O942" s="56">
        <f t="shared" si="94"/>
        <v>9.5872682765232975E-2</v>
      </c>
      <c r="P942" s="56">
        <f t="shared" si="95"/>
        <v>7.5314452047465202E-2</v>
      </c>
      <c r="Q942" s="56">
        <f t="shared" si="96"/>
        <v>6.4152454997892766E-2</v>
      </c>
      <c r="R942" s="56">
        <f t="shared" si="97"/>
        <v>1</v>
      </c>
    </row>
    <row r="943" spans="7:18" x14ac:dyDescent="0.35">
      <c r="G943" s="57">
        <v>941</v>
      </c>
      <c r="H943" s="10">
        <v>74</v>
      </c>
      <c r="I943" s="10">
        <v>10</v>
      </c>
      <c r="J943" s="10">
        <v>5240.572594235724</v>
      </c>
      <c r="K943" s="10">
        <v>4122.3393787641626</v>
      </c>
      <c r="L943" s="10">
        <v>3507.9734864392708</v>
      </c>
      <c r="M943" s="10">
        <v>54692.296727272689</v>
      </c>
      <c r="O943" s="56">
        <f t="shared" si="94"/>
        <v>9.5819208697126748E-2</v>
      </c>
      <c r="P943" s="56">
        <f t="shared" si="95"/>
        <v>7.5373308956479229E-2</v>
      </c>
      <c r="Q943" s="56">
        <f t="shared" si="96"/>
        <v>6.4140175058510496E-2</v>
      </c>
      <c r="R943" s="56">
        <f t="shared" si="97"/>
        <v>1</v>
      </c>
    </row>
    <row r="944" spans="7:18" x14ac:dyDescent="0.35">
      <c r="G944" s="57">
        <v>942</v>
      </c>
      <c r="H944" s="10">
        <v>23</v>
      </c>
      <c r="I944" s="10">
        <v>61</v>
      </c>
      <c r="J944" s="10">
        <v>25116.074828971585</v>
      </c>
      <c r="K944" s="10">
        <v>19680.640892189564</v>
      </c>
      <c r="L944" s="10">
        <v>16770.001998750075</v>
      </c>
      <c r="M944" s="10">
        <v>261232.37818181838</v>
      </c>
      <c r="O944" s="56">
        <f t="shared" si="94"/>
        <v>9.6144570607134827E-2</v>
      </c>
      <c r="P944" s="56">
        <f t="shared" si="95"/>
        <v>7.5337678388747775E-2</v>
      </c>
      <c r="Q944" s="56">
        <f t="shared" si="96"/>
        <v>6.41957253364593E-2</v>
      </c>
      <c r="R944" s="56">
        <f t="shared" si="97"/>
        <v>1</v>
      </c>
    </row>
    <row r="945" spans="7:18" x14ac:dyDescent="0.35">
      <c r="G945" s="57">
        <v>943</v>
      </c>
      <c r="H945" s="10">
        <v>33</v>
      </c>
      <c r="I945" s="10">
        <v>37</v>
      </c>
      <c r="J945" s="10">
        <v>15398.417112234061</v>
      </c>
      <c r="K945" s="10">
        <v>12052.474569001906</v>
      </c>
      <c r="L945" s="10">
        <v>10291.230368704351</v>
      </c>
      <c r="M945" s="10">
        <v>160352.26836363634</v>
      </c>
      <c r="O945" s="56">
        <f t="shared" si="94"/>
        <v>9.6028682783049518E-2</v>
      </c>
      <c r="P945" s="56">
        <f t="shared" si="95"/>
        <v>7.5162482526721086E-2</v>
      </c>
      <c r="Q945" s="56">
        <f t="shared" si="96"/>
        <v>6.4178888603973944E-2</v>
      </c>
      <c r="R945" s="56">
        <f t="shared" si="97"/>
        <v>1</v>
      </c>
    </row>
    <row r="946" spans="7:18" x14ac:dyDescent="0.35">
      <c r="G946" s="57">
        <v>944</v>
      </c>
      <c r="H946" s="10">
        <v>22</v>
      </c>
      <c r="I946" s="10">
        <v>98</v>
      </c>
      <c r="J946" s="10">
        <v>34850.948903039185</v>
      </c>
      <c r="K946" s="10">
        <v>27263.637629544672</v>
      </c>
      <c r="L946" s="10">
        <v>23244.422219580752</v>
      </c>
      <c r="M946" s="10">
        <v>362156.69963636372</v>
      </c>
      <c r="O946" s="56">
        <f t="shared" si="94"/>
        <v>9.6231683517197159E-2</v>
      </c>
      <c r="P946" s="56">
        <f t="shared" si="95"/>
        <v>7.5281328930045188E-2</v>
      </c>
      <c r="Q946" s="56">
        <f t="shared" si="96"/>
        <v>6.4183327943180782E-2</v>
      </c>
      <c r="R946" s="56">
        <f t="shared" si="97"/>
        <v>1</v>
      </c>
    </row>
    <row r="947" spans="7:18" x14ac:dyDescent="0.35">
      <c r="G947" s="57">
        <v>945</v>
      </c>
      <c r="H947" s="10">
        <v>47</v>
      </c>
      <c r="I947" s="10">
        <v>10</v>
      </c>
      <c r="J947" s="10">
        <v>928.48325795018638</v>
      </c>
      <c r="K947" s="10">
        <v>718.99297905759647</v>
      </c>
      <c r="L947" s="10">
        <v>619.49626681405164</v>
      </c>
      <c r="M947" s="10">
        <v>9603.9352727272726</v>
      </c>
      <c r="O947" s="56">
        <f t="shared" si="94"/>
        <v>9.6677375636510396E-2</v>
      </c>
      <c r="P947" s="56">
        <f t="shared" si="95"/>
        <v>7.4864413247281367E-2</v>
      </c>
      <c r="Q947" s="56">
        <f t="shared" si="96"/>
        <v>6.4504419201289603E-2</v>
      </c>
      <c r="R947" s="56">
        <f t="shared" si="97"/>
        <v>1</v>
      </c>
    </row>
    <row r="948" spans="7:18" x14ac:dyDescent="0.35">
      <c r="G948" s="57">
        <v>946</v>
      </c>
      <c r="H948" s="10">
        <v>10</v>
      </c>
      <c r="I948" s="10">
        <v>79</v>
      </c>
      <c r="J948" s="10">
        <v>36213.80369335493</v>
      </c>
      <c r="K948" s="10">
        <v>28288.761848628688</v>
      </c>
      <c r="L948" s="10">
        <v>24132.190425084311</v>
      </c>
      <c r="M948" s="10">
        <v>376020.80145454517</v>
      </c>
      <c r="O948" s="56">
        <f t="shared" si="94"/>
        <v>9.6307979647058423E-2</v>
      </c>
      <c r="P948" s="56">
        <f t="shared" si="95"/>
        <v>7.5231906690269482E-2</v>
      </c>
      <c r="Q948" s="56">
        <f t="shared" si="96"/>
        <v>6.4177807003588078E-2</v>
      </c>
      <c r="R948" s="56">
        <f t="shared" si="97"/>
        <v>1</v>
      </c>
    </row>
    <row r="949" spans="7:18" x14ac:dyDescent="0.35">
      <c r="G949" s="57">
        <v>947</v>
      </c>
      <c r="H949" s="10">
        <v>71</v>
      </c>
      <c r="I949" s="10">
        <v>32</v>
      </c>
      <c r="J949" s="10">
        <v>19126.483375768687</v>
      </c>
      <c r="K949" s="10">
        <v>15034.104511535672</v>
      </c>
      <c r="L949" s="10">
        <v>12802.158566362239</v>
      </c>
      <c r="M949" s="10">
        <v>199517.93890909071</v>
      </c>
      <c r="O949" s="56">
        <f t="shared" ref="O949:O1002" si="98">J949/$M949</f>
        <v>9.5863477140687423E-2</v>
      </c>
      <c r="P949" s="56">
        <f t="shared" ref="P949:P1002" si="99">K949/$M949</f>
        <v>7.535214424195652E-2</v>
      </c>
      <c r="Q949" s="56">
        <f t="shared" ref="Q949:Q1002" si="100">L949/$M949</f>
        <v>6.4165451168756688E-2</v>
      </c>
      <c r="R949" s="56">
        <f t="shared" ref="R949:R1002" si="101">M949/$M949</f>
        <v>1</v>
      </c>
    </row>
    <row r="950" spans="7:18" x14ac:dyDescent="0.35">
      <c r="G950" s="57">
        <v>948</v>
      </c>
      <c r="H950" s="10">
        <v>49</v>
      </c>
      <c r="I950" s="10">
        <v>56</v>
      </c>
      <c r="J950" s="10">
        <v>25895.124020379913</v>
      </c>
      <c r="K950" s="10">
        <v>20334.916551864942</v>
      </c>
      <c r="L950" s="10">
        <v>17316.608390274523</v>
      </c>
      <c r="M950" s="10">
        <v>269816.1090909093</v>
      </c>
      <c r="O950" s="56">
        <f t="shared" si="98"/>
        <v>9.5973231945373036E-2</v>
      </c>
      <c r="P950" s="56">
        <f t="shared" si="99"/>
        <v>7.5365835718183477E-2</v>
      </c>
      <c r="Q950" s="56">
        <f t="shared" si="100"/>
        <v>6.4179297702495697E-2</v>
      </c>
      <c r="R950" s="56">
        <f t="shared" si="101"/>
        <v>1</v>
      </c>
    </row>
    <row r="951" spans="7:18" x14ac:dyDescent="0.35">
      <c r="G951" s="57">
        <v>949</v>
      </c>
      <c r="H951" s="10">
        <v>55</v>
      </c>
      <c r="I951" s="10">
        <v>99</v>
      </c>
      <c r="J951" s="10">
        <v>47119.260228409155</v>
      </c>
      <c r="K951" s="10">
        <v>36997.862627138267</v>
      </c>
      <c r="L951" s="10">
        <v>31506.887494274746</v>
      </c>
      <c r="M951" s="10">
        <v>490983.56872727221</v>
      </c>
      <c r="O951" s="56">
        <f t="shared" si="98"/>
        <v>9.5969118377121493E-2</v>
      </c>
      <c r="P951" s="56">
        <f t="shared" si="99"/>
        <v>7.5354584111733389E-2</v>
      </c>
      <c r="Q951" s="56">
        <f t="shared" si="100"/>
        <v>6.417096110964958E-2</v>
      </c>
      <c r="R951" s="56">
        <f t="shared" si="101"/>
        <v>1</v>
      </c>
    </row>
    <row r="952" spans="7:18" x14ac:dyDescent="0.35">
      <c r="G952" s="57">
        <v>950</v>
      </c>
      <c r="H952" s="10">
        <v>37</v>
      </c>
      <c r="I952" s="10">
        <v>35</v>
      </c>
      <c r="J952" s="10">
        <v>13791.704873803947</v>
      </c>
      <c r="K952" s="10">
        <v>10799.601686659098</v>
      </c>
      <c r="L952" s="10">
        <v>9217.5639064036495</v>
      </c>
      <c r="M952" s="10">
        <v>143595.22400000005</v>
      </c>
      <c r="O952" s="56">
        <f t="shared" si="98"/>
        <v>9.6045707438040848E-2</v>
      </c>
      <c r="P952" s="56">
        <f t="shared" si="99"/>
        <v>7.5208641247421257E-2</v>
      </c>
      <c r="Q952" s="56">
        <f t="shared" si="100"/>
        <v>6.4191298635417338E-2</v>
      </c>
      <c r="R952" s="56">
        <f t="shared" si="101"/>
        <v>1</v>
      </c>
    </row>
    <row r="953" spans="7:18" x14ac:dyDescent="0.35">
      <c r="G953" s="57">
        <v>951</v>
      </c>
      <c r="H953" s="10">
        <v>33</v>
      </c>
      <c r="I953" s="10">
        <v>65</v>
      </c>
      <c r="J953" s="10">
        <v>25629.504251090653</v>
      </c>
      <c r="K953" s="10">
        <v>20090.795573512765</v>
      </c>
      <c r="L953" s="10">
        <v>17117.520341036296</v>
      </c>
      <c r="M953" s="10">
        <v>266729.63636363629</v>
      </c>
      <c r="O953" s="56">
        <f t="shared" si="98"/>
        <v>9.6087951082232143E-2</v>
      </c>
      <c r="P953" s="56">
        <f t="shared" si="99"/>
        <v>7.5322696972910427E-2</v>
      </c>
      <c r="Q953" s="56">
        <f t="shared" si="100"/>
        <v>6.4175547098559896E-2</v>
      </c>
      <c r="R953" s="56">
        <f t="shared" si="101"/>
        <v>1</v>
      </c>
    </row>
    <row r="954" spans="7:18" x14ac:dyDescent="0.35">
      <c r="G954" s="57">
        <v>952</v>
      </c>
      <c r="H954" s="10">
        <v>22</v>
      </c>
      <c r="I954" s="10">
        <v>100</v>
      </c>
      <c r="J954" s="10">
        <v>33985.972295700434</v>
      </c>
      <c r="K954" s="10">
        <v>26505.361280908281</v>
      </c>
      <c r="L954" s="10">
        <v>22656.950397071378</v>
      </c>
      <c r="M954" s="10">
        <v>353000.71999999991</v>
      </c>
      <c r="O954" s="56">
        <f t="shared" si="98"/>
        <v>9.6277345541109505E-2</v>
      </c>
      <c r="P954" s="56">
        <f t="shared" si="99"/>
        <v>7.508585614473616E-2</v>
      </c>
      <c r="Q954" s="56">
        <f t="shared" si="100"/>
        <v>6.4183864545860933E-2</v>
      </c>
      <c r="R954" s="56">
        <f t="shared" si="101"/>
        <v>1</v>
      </c>
    </row>
    <row r="955" spans="7:18" x14ac:dyDescent="0.35">
      <c r="G955" s="57">
        <v>953</v>
      </c>
      <c r="H955" s="10">
        <v>57</v>
      </c>
      <c r="I955" s="10">
        <v>49</v>
      </c>
      <c r="J955" s="10">
        <v>16276.281259567908</v>
      </c>
      <c r="K955" s="10">
        <v>12757.22254159361</v>
      </c>
      <c r="L955" s="10">
        <v>10884.00233549961</v>
      </c>
      <c r="M955" s="10">
        <v>169556.63054545451</v>
      </c>
      <c r="O955" s="56">
        <f t="shared" si="98"/>
        <v>9.5993186507705372E-2</v>
      </c>
      <c r="P955" s="56">
        <f t="shared" si="99"/>
        <v>7.5238712284823747E-2</v>
      </c>
      <c r="Q955" s="56">
        <f t="shared" si="100"/>
        <v>6.4190956735141316E-2</v>
      </c>
      <c r="R955" s="56">
        <f t="shared" si="101"/>
        <v>1</v>
      </c>
    </row>
    <row r="956" spans="7:18" x14ac:dyDescent="0.35">
      <c r="G956" s="57">
        <v>954</v>
      </c>
      <c r="H956" s="10">
        <v>58</v>
      </c>
      <c r="I956" s="10">
        <v>71</v>
      </c>
      <c r="J956" s="10">
        <v>19607.924070276465</v>
      </c>
      <c r="K956" s="10">
        <v>15317.124054664882</v>
      </c>
      <c r="L956" s="10">
        <v>13103.075060341665</v>
      </c>
      <c r="M956" s="10">
        <v>203971.63563636364</v>
      </c>
      <c r="O956" s="56">
        <f t="shared" si="98"/>
        <v>9.6130640954574006E-2</v>
      </c>
      <c r="P956" s="56">
        <f t="shared" si="99"/>
        <v>7.5094382642358806E-2</v>
      </c>
      <c r="Q956" s="56">
        <f t="shared" si="100"/>
        <v>6.4239692050621938E-2</v>
      </c>
      <c r="R956" s="56">
        <f t="shared" si="101"/>
        <v>1</v>
      </c>
    </row>
    <row r="957" spans="7:18" x14ac:dyDescent="0.35">
      <c r="G957" s="57">
        <v>955</v>
      </c>
      <c r="H957" s="10">
        <v>49</v>
      </c>
      <c r="I957" s="10">
        <v>56</v>
      </c>
      <c r="J957" s="10">
        <v>13256.353008104479</v>
      </c>
      <c r="K957" s="10">
        <v>10304.087583573069</v>
      </c>
      <c r="L957" s="10">
        <v>8843.663375781096</v>
      </c>
      <c r="M957" s="10">
        <v>137824.35418181817</v>
      </c>
      <c r="O957" s="56">
        <f t="shared" si="98"/>
        <v>9.6182950297860073E-2</v>
      </c>
      <c r="P957" s="56">
        <f t="shared" si="99"/>
        <v>7.4762458672433876E-2</v>
      </c>
      <c r="Q957" s="56">
        <f t="shared" si="100"/>
        <v>6.4166187668940694E-2</v>
      </c>
      <c r="R957" s="56">
        <f t="shared" si="101"/>
        <v>1</v>
      </c>
    </row>
    <row r="958" spans="7:18" x14ac:dyDescent="0.35">
      <c r="G958" s="57">
        <v>956</v>
      </c>
      <c r="H958" s="10">
        <v>64</v>
      </c>
      <c r="I958" s="10">
        <v>30</v>
      </c>
      <c r="J958" s="10">
        <v>8207.6237415311352</v>
      </c>
      <c r="K958" s="10">
        <v>6425.0187198193989</v>
      </c>
      <c r="L958" s="10">
        <v>5488.2454095613057</v>
      </c>
      <c r="M958" s="10">
        <v>85454.419636363687</v>
      </c>
      <c r="O958" s="56">
        <f t="shared" si="98"/>
        <v>9.6046802218741179E-2</v>
      </c>
      <c r="P958" s="56">
        <f t="shared" si="99"/>
        <v>7.518649997460565E-2</v>
      </c>
      <c r="Q958" s="56">
        <f t="shared" si="100"/>
        <v>6.4224242969709147E-2</v>
      </c>
      <c r="R958" s="56">
        <f t="shared" si="101"/>
        <v>1</v>
      </c>
    </row>
    <row r="959" spans="7:18" x14ac:dyDescent="0.35">
      <c r="G959" s="57">
        <v>957</v>
      </c>
      <c r="H959" s="10">
        <v>63</v>
      </c>
      <c r="I959" s="10">
        <v>69</v>
      </c>
      <c r="J959" s="10">
        <v>28620.900377929647</v>
      </c>
      <c r="K959" s="10">
        <v>22450.979338687797</v>
      </c>
      <c r="L959" s="10">
        <v>19143.414858094475</v>
      </c>
      <c r="M959" s="10">
        <v>298305.92072727258</v>
      </c>
      <c r="O959" s="56">
        <f t="shared" si="98"/>
        <v>9.5944794887582618E-2</v>
      </c>
      <c r="P959" s="56">
        <f t="shared" si="99"/>
        <v>7.5261594821692118E-2</v>
      </c>
      <c r="Q959" s="56">
        <f t="shared" si="100"/>
        <v>6.4173767692651401E-2</v>
      </c>
      <c r="R959" s="56">
        <f t="shared" si="101"/>
        <v>1</v>
      </c>
    </row>
    <row r="960" spans="7:18" x14ac:dyDescent="0.35">
      <c r="G960" s="57">
        <v>958</v>
      </c>
      <c r="H960" s="10">
        <v>52</v>
      </c>
      <c r="I960" s="10">
        <v>89</v>
      </c>
      <c r="J960" s="10">
        <v>35568.601928282042</v>
      </c>
      <c r="K960" s="10">
        <v>27861.496225566196</v>
      </c>
      <c r="L960" s="10">
        <v>23781.349141758747</v>
      </c>
      <c r="M960" s="10">
        <v>370486.0050909089</v>
      </c>
      <c r="O960" s="56">
        <f t="shared" si="98"/>
        <v>9.6005251047348764E-2</v>
      </c>
      <c r="P960" s="56">
        <f t="shared" si="99"/>
        <v>7.5202560535936075E-2</v>
      </c>
      <c r="Q960" s="56">
        <f t="shared" si="100"/>
        <v>6.4189601806749333E-2</v>
      </c>
      <c r="R960" s="56">
        <f t="shared" si="101"/>
        <v>1</v>
      </c>
    </row>
    <row r="961" spans="7:18" x14ac:dyDescent="0.35">
      <c r="G961" s="57">
        <v>959</v>
      </c>
      <c r="H961" s="10">
        <v>16</v>
      </c>
      <c r="I961" s="10">
        <v>12</v>
      </c>
      <c r="J961" s="10">
        <v>4789.0054734556115</v>
      </c>
      <c r="K961" s="10">
        <v>3726.054559661201</v>
      </c>
      <c r="L961" s="10">
        <v>3199.4593015302735</v>
      </c>
      <c r="M961" s="10">
        <v>49838.192727272697</v>
      </c>
      <c r="O961" s="56">
        <f t="shared" si="98"/>
        <v>9.609107416198398E-2</v>
      </c>
      <c r="P961" s="56">
        <f t="shared" si="99"/>
        <v>7.4763035249916107E-2</v>
      </c>
      <c r="Q961" s="56">
        <f t="shared" si="100"/>
        <v>6.4196936655358486E-2</v>
      </c>
      <c r="R961" s="56">
        <f t="shared" si="101"/>
        <v>1</v>
      </c>
    </row>
    <row r="962" spans="7:18" x14ac:dyDescent="0.35">
      <c r="G962" s="57">
        <v>960</v>
      </c>
      <c r="H962" s="10">
        <v>10</v>
      </c>
      <c r="I962" s="10">
        <v>83</v>
      </c>
      <c r="J962" s="10">
        <v>31051.32300755112</v>
      </c>
      <c r="K962" s="10">
        <v>24227.333487448868</v>
      </c>
      <c r="L962" s="10">
        <v>20672.974621239289</v>
      </c>
      <c r="M962" s="10">
        <v>321932.4523636364</v>
      </c>
      <c r="O962" s="56">
        <f t="shared" si="98"/>
        <v>9.6452913583490896E-2</v>
      </c>
      <c r="P962" s="56">
        <f t="shared" si="99"/>
        <v>7.525595294780367E-2</v>
      </c>
      <c r="Q962" s="56">
        <f t="shared" si="100"/>
        <v>6.4215255310416122E-2</v>
      </c>
      <c r="R962" s="56">
        <f t="shared" si="101"/>
        <v>1</v>
      </c>
    </row>
    <row r="963" spans="7:18" x14ac:dyDescent="0.35">
      <c r="G963" s="57">
        <v>961</v>
      </c>
      <c r="H963" s="10">
        <v>71</v>
      </c>
      <c r="I963" s="10">
        <v>54</v>
      </c>
      <c r="J963" s="10">
        <v>20621.485401426151</v>
      </c>
      <c r="K963" s="10">
        <v>16203.258607805854</v>
      </c>
      <c r="L963" s="10">
        <v>13798.828620707158</v>
      </c>
      <c r="M963" s="10">
        <v>214895.24654545463</v>
      </c>
      <c r="O963" s="56">
        <f t="shared" si="98"/>
        <v>9.5960640046378581E-2</v>
      </c>
      <c r="P963" s="56">
        <f t="shared" si="99"/>
        <v>7.5400730673577471E-2</v>
      </c>
      <c r="Q963" s="56">
        <f t="shared" si="100"/>
        <v>6.4211883894734867E-2</v>
      </c>
      <c r="R963" s="56">
        <f t="shared" si="101"/>
        <v>1</v>
      </c>
    </row>
    <row r="964" spans="7:18" x14ac:dyDescent="0.35">
      <c r="G964" s="57">
        <v>962</v>
      </c>
      <c r="H964" s="10">
        <v>25</v>
      </c>
      <c r="I964" s="10">
        <v>31</v>
      </c>
      <c r="J964" s="10">
        <v>23100.124965034986</v>
      </c>
      <c r="K964" s="10">
        <v>18166.48841630622</v>
      </c>
      <c r="L964" s="10">
        <v>15451.139876759817</v>
      </c>
      <c r="M964" s="10">
        <v>240809.10472727267</v>
      </c>
      <c r="O964" s="56">
        <f t="shared" si="98"/>
        <v>9.5927124479769713E-2</v>
      </c>
      <c r="P964" s="56">
        <f t="shared" si="99"/>
        <v>7.5439375254854252E-2</v>
      </c>
      <c r="Q964" s="56">
        <f t="shared" si="100"/>
        <v>6.4163437234895829E-2</v>
      </c>
      <c r="R964" s="56">
        <f t="shared" si="101"/>
        <v>1</v>
      </c>
    </row>
    <row r="965" spans="7:18" x14ac:dyDescent="0.35">
      <c r="G965" s="57">
        <v>963</v>
      </c>
      <c r="H965" s="10">
        <v>28</v>
      </c>
      <c r="I965" s="10">
        <v>76</v>
      </c>
      <c r="J965" s="10">
        <v>15106.783565483034</v>
      </c>
      <c r="K965" s="10">
        <v>11751.883484849419</v>
      </c>
      <c r="L965" s="10">
        <v>10064.532456104309</v>
      </c>
      <c r="M965" s="10">
        <v>156587.60581818179</v>
      </c>
      <c r="O965" s="56">
        <f t="shared" si="98"/>
        <v>9.6474963561445207E-2</v>
      </c>
      <c r="P965" s="56">
        <f t="shared" si="99"/>
        <v>7.5049895701801941E-2</v>
      </c>
      <c r="Q965" s="56">
        <f t="shared" si="100"/>
        <v>6.4274132065027648E-2</v>
      </c>
      <c r="R965" s="56">
        <f t="shared" si="101"/>
        <v>1</v>
      </c>
    </row>
    <row r="966" spans="7:18" x14ac:dyDescent="0.35">
      <c r="G966" s="57">
        <v>964</v>
      </c>
      <c r="H966" s="10">
        <v>35</v>
      </c>
      <c r="I966" s="10">
        <v>45</v>
      </c>
      <c r="J966" s="10">
        <v>24293.970042620076</v>
      </c>
      <c r="K966" s="10">
        <v>19088.787371229766</v>
      </c>
      <c r="L966" s="10">
        <v>16250.544825811794</v>
      </c>
      <c r="M966" s="10">
        <v>253232.57454545467</v>
      </c>
      <c r="O966" s="56">
        <f t="shared" si="98"/>
        <v>9.5935406754944802E-2</v>
      </c>
      <c r="P966" s="56">
        <f t="shared" si="99"/>
        <v>7.5380457689906602E-2</v>
      </c>
      <c r="Q966" s="56">
        <f t="shared" si="100"/>
        <v>6.4172410895324439E-2</v>
      </c>
      <c r="R966" s="56">
        <f t="shared" si="101"/>
        <v>1</v>
      </c>
    </row>
    <row r="967" spans="7:18" x14ac:dyDescent="0.35">
      <c r="G967" s="57">
        <v>965</v>
      </c>
      <c r="H967" s="10">
        <v>31</v>
      </c>
      <c r="I967" s="10">
        <v>44</v>
      </c>
      <c r="J967" s="10">
        <v>12562.786091839276</v>
      </c>
      <c r="K967" s="10">
        <v>9819.5811032277161</v>
      </c>
      <c r="L967" s="10">
        <v>8388.1226004362579</v>
      </c>
      <c r="M967" s="10">
        <v>130627.03345454535</v>
      </c>
      <c r="O967" s="56">
        <f t="shared" si="98"/>
        <v>9.6172941845232854E-2</v>
      </c>
      <c r="P967" s="56">
        <f t="shared" si="99"/>
        <v>7.5172656406108027E-2</v>
      </c>
      <c r="Q967" s="56">
        <f t="shared" si="100"/>
        <v>6.4214293003561906E-2</v>
      </c>
      <c r="R967" s="56">
        <f t="shared" si="101"/>
        <v>1</v>
      </c>
    </row>
    <row r="968" spans="7:18" x14ac:dyDescent="0.35">
      <c r="G968" s="57">
        <v>966</v>
      </c>
      <c r="H968" s="10">
        <v>17</v>
      </c>
      <c r="I968" s="10">
        <v>30</v>
      </c>
      <c r="J968" s="10">
        <v>11642.439874660431</v>
      </c>
      <c r="K968" s="10">
        <v>9115.1600065131952</v>
      </c>
      <c r="L968" s="10">
        <v>7769.8286962563152</v>
      </c>
      <c r="M968" s="10">
        <v>121063.97309090898</v>
      </c>
      <c r="O968" s="56">
        <f t="shared" si="98"/>
        <v>9.6167667204494656E-2</v>
      </c>
      <c r="P968" s="56">
        <f t="shared" si="99"/>
        <v>7.5292093707088795E-2</v>
      </c>
      <c r="Q968" s="56">
        <f t="shared" si="100"/>
        <v>6.4179528375645001E-2</v>
      </c>
      <c r="R968" s="56">
        <f t="shared" si="101"/>
        <v>1</v>
      </c>
    </row>
    <row r="969" spans="7:18" x14ac:dyDescent="0.35">
      <c r="G969" s="57">
        <v>967</v>
      </c>
      <c r="H969" s="10">
        <v>19</v>
      </c>
      <c r="I969" s="10">
        <v>22</v>
      </c>
      <c r="J969" s="10">
        <v>10646.384162550106</v>
      </c>
      <c r="K969" s="10">
        <v>8340.0853618024266</v>
      </c>
      <c r="L969" s="10">
        <v>7115.9638281430416</v>
      </c>
      <c r="M969" s="10">
        <v>110857.75854545458</v>
      </c>
      <c r="O969" s="56">
        <f t="shared" si="98"/>
        <v>9.6036437162716135E-2</v>
      </c>
      <c r="P969" s="56">
        <f t="shared" si="99"/>
        <v>7.5232310947210557E-2</v>
      </c>
      <c r="Q969" s="56">
        <f t="shared" si="100"/>
        <v>6.4190038852583425E-2</v>
      </c>
      <c r="R969" s="56">
        <f t="shared" si="101"/>
        <v>1</v>
      </c>
    </row>
    <row r="970" spans="7:18" x14ac:dyDescent="0.35">
      <c r="G970" s="57">
        <v>968</v>
      </c>
      <c r="H970" s="10">
        <v>33</v>
      </c>
      <c r="I970" s="10">
        <v>62</v>
      </c>
      <c r="J970" s="10">
        <v>20790.752323382087</v>
      </c>
      <c r="K970" s="10">
        <v>16273.034043868391</v>
      </c>
      <c r="L970" s="10">
        <v>13883.356003758643</v>
      </c>
      <c r="M970" s="10">
        <v>216282.49090909108</v>
      </c>
      <c r="O970" s="56">
        <f t="shared" si="98"/>
        <v>9.6127764369613067E-2</v>
      </c>
      <c r="P970" s="56">
        <f t="shared" si="99"/>
        <v>7.5239719939735453E-2</v>
      </c>
      <c r="Q970" s="56">
        <f t="shared" si="100"/>
        <v>6.4190845710178926E-2</v>
      </c>
      <c r="R970" s="56">
        <f t="shared" si="101"/>
        <v>1</v>
      </c>
    </row>
    <row r="971" spans="7:18" x14ac:dyDescent="0.35">
      <c r="G971" s="57">
        <v>969</v>
      </c>
      <c r="H971" s="10">
        <v>66</v>
      </c>
      <c r="I971" s="10">
        <v>40</v>
      </c>
      <c r="J971" s="10">
        <v>7260.4741064813579</v>
      </c>
      <c r="K971" s="10">
        <v>5654.805831595073</v>
      </c>
      <c r="L971" s="10">
        <v>4854.7979972905878</v>
      </c>
      <c r="M971" s="10">
        <v>75465.92654545448</v>
      </c>
      <c r="O971" s="56">
        <f t="shared" si="98"/>
        <v>9.6208639300390017E-2</v>
      </c>
      <c r="P971" s="56">
        <f t="shared" si="99"/>
        <v>7.4931907556837346E-2</v>
      </c>
      <c r="Q971" s="56">
        <f t="shared" si="100"/>
        <v>6.4330993065677869E-2</v>
      </c>
      <c r="R971" s="56">
        <f t="shared" si="101"/>
        <v>1</v>
      </c>
    </row>
    <row r="972" spans="7:18" x14ac:dyDescent="0.35">
      <c r="G972" s="57">
        <v>970</v>
      </c>
      <c r="H972" s="10">
        <v>63</v>
      </c>
      <c r="I972" s="10">
        <v>38</v>
      </c>
      <c r="J972" s="10">
        <v>10487.049020059969</v>
      </c>
      <c r="K972" s="10">
        <v>8194.5688505082089</v>
      </c>
      <c r="L972" s="10">
        <v>7012.4584180693537</v>
      </c>
      <c r="M972" s="10">
        <v>109230.26981818186</v>
      </c>
      <c r="O972" s="56">
        <f t="shared" si="98"/>
        <v>9.6008634213905E-2</v>
      </c>
      <c r="P972" s="56">
        <f t="shared" si="99"/>
        <v>7.5021043746833146E-2</v>
      </c>
      <c r="Q972" s="56">
        <f t="shared" si="100"/>
        <v>6.4198856505086652E-2</v>
      </c>
      <c r="R972" s="56">
        <f t="shared" si="101"/>
        <v>1</v>
      </c>
    </row>
    <row r="973" spans="7:18" x14ac:dyDescent="0.35">
      <c r="G973" s="57">
        <v>971</v>
      </c>
      <c r="H973" s="10">
        <v>37</v>
      </c>
      <c r="I973" s="10">
        <v>58</v>
      </c>
      <c r="J973" s="10">
        <v>11484.082415008708</v>
      </c>
      <c r="K973" s="10">
        <v>8928.5163458897987</v>
      </c>
      <c r="L973" s="10">
        <v>7661.7591825209383</v>
      </c>
      <c r="M973" s="10">
        <v>119215.42618181804</v>
      </c>
      <c r="O973" s="56">
        <f t="shared" si="98"/>
        <v>9.6330506737392227E-2</v>
      </c>
      <c r="P973" s="56">
        <f t="shared" si="99"/>
        <v>7.4893968271125613E-2</v>
      </c>
      <c r="Q973" s="56">
        <f t="shared" si="100"/>
        <v>6.42681859882447E-2</v>
      </c>
      <c r="R973" s="56">
        <f t="shared" si="101"/>
        <v>1</v>
      </c>
    </row>
    <row r="974" spans="7:18" x14ac:dyDescent="0.35">
      <c r="G974" s="57">
        <v>972</v>
      </c>
      <c r="H974" s="10">
        <v>30</v>
      </c>
      <c r="I974" s="10">
        <v>46</v>
      </c>
      <c r="J974" s="10">
        <v>14461.322004385276</v>
      </c>
      <c r="K974" s="10">
        <v>11322.289390504024</v>
      </c>
      <c r="L974" s="10">
        <v>9654.1318616346562</v>
      </c>
      <c r="M974" s="10">
        <v>150325.40290909083</v>
      </c>
      <c r="O974" s="56">
        <f t="shared" si="98"/>
        <v>9.6200121366917274E-2</v>
      </c>
      <c r="P974" s="56">
        <f t="shared" si="99"/>
        <v>7.531853679681251E-2</v>
      </c>
      <c r="Q974" s="56">
        <f t="shared" si="100"/>
        <v>6.4221559861529096E-2</v>
      </c>
      <c r="R974" s="56">
        <f t="shared" si="101"/>
        <v>1</v>
      </c>
    </row>
    <row r="975" spans="7:18" x14ac:dyDescent="0.35">
      <c r="G975" s="57">
        <v>973</v>
      </c>
      <c r="H975" s="10">
        <v>11</v>
      </c>
      <c r="I975" s="10">
        <v>66</v>
      </c>
      <c r="J975" s="10">
        <v>23896.745360809822</v>
      </c>
      <c r="K975" s="10">
        <v>18655.692718428723</v>
      </c>
      <c r="L975" s="10">
        <v>15905.045090214624</v>
      </c>
      <c r="M975" s="10">
        <v>247775.35709090889</v>
      </c>
      <c r="O975" s="56">
        <f t="shared" si="98"/>
        <v>9.6445206017974155E-2</v>
      </c>
      <c r="P975" s="56">
        <f t="shared" si="99"/>
        <v>7.5292768972113483E-2</v>
      </c>
      <c r="Q975" s="56">
        <f t="shared" si="100"/>
        <v>6.4191392061556204E-2</v>
      </c>
      <c r="R975" s="56">
        <f t="shared" si="101"/>
        <v>1</v>
      </c>
    </row>
    <row r="976" spans="7:18" x14ac:dyDescent="0.35">
      <c r="G976" s="57">
        <v>974</v>
      </c>
      <c r="H976" s="10">
        <v>50</v>
      </c>
      <c r="I976" s="10">
        <v>59</v>
      </c>
      <c r="J976" s="10">
        <v>11411.601049545636</v>
      </c>
      <c r="K976" s="10">
        <v>8857.7101164071082</v>
      </c>
      <c r="L976" s="10">
        <v>7610.580213281477</v>
      </c>
      <c r="M976" s="10">
        <v>118518.05018181811</v>
      </c>
      <c r="O976" s="56">
        <f t="shared" si="98"/>
        <v>9.6285764337492391E-2</v>
      </c>
      <c r="P976" s="56">
        <f t="shared" si="99"/>
        <v>7.4737224438121683E-2</v>
      </c>
      <c r="Q976" s="56">
        <f t="shared" si="100"/>
        <v>6.4214524299092954E-2</v>
      </c>
      <c r="R976" s="56">
        <f t="shared" si="101"/>
        <v>1</v>
      </c>
    </row>
    <row r="977" spans="7:18" x14ac:dyDescent="0.35">
      <c r="G977" s="57">
        <v>975</v>
      </c>
      <c r="H977" s="10">
        <v>36</v>
      </c>
      <c r="I977" s="10">
        <v>55</v>
      </c>
      <c r="J977" s="10">
        <v>16123.050610099346</v>
      </c>
      <c r="K977" s="10">
        <v>12624.704538339312</v>
      </c>
      <c r="L977" s="10">
        <v>10768.048850843372</v>
      </c>
      <c r="M977" s="10">
        <v>167682.22399999981</v>
      </c>
      <c r="O977" s="56">
        <f t="shared" si="98"/>
        <v>9.6152413926113983E-2</v>
      </c>
      <c r="P977" s="56">
        <f t="shared" si="99"/>
        <v>7.5289462634628018E-2</v>
      </c>
      <c r="Q977" s="56">
        <f t="shared" si="100"/>
        <v>6.4216996852590552E-2</v>
      </c>
      <c r="R977" s="56">
        <f t="shared" si="101"/>
        <v>1</v>
      </c>
    </row>
    <row r="978" spans="7:18" x14ac:dyDescent="0.35">
      <c r="G978" s="57">
        <v>976</v>
      </c>
      <c r="H978" s="10">
        <v>19</v>
      </c>
      <c r="I978" s="10">
        <v>53</v>
      </c>
      <c r="J978" s="10">
        <v>20886.263702282686</v>
      </c>
      <c r="K978" s="10">
        <v>16326.648398035924</v>
      </c>
      <c r="L978" s="10">
        <v>13934.885365369095</v>
      </c>
      <c r="M978" s="10">
        <v>217111.66763636374</v>
      </c>
      <c r="O978" s="56">
        <f t="shared" si="98"/>
        <v>9.6200558586582718E-2</v>
      </c>
      <c r="P978" s="56">
        <f t="shared" si="99"/>
        <v>7.5199313679360252E-2</v>
      </c>
      <c r="Q978" s="56">
        <f t="shared" si="100"/>
        <v>6.4183033169402826E-2</v>
      </c>
      <c r="R978" s="56">
        <f t="shared" si="101"/>
        <v>1</v>
      </c>
    </row>
    <row r="979" spans="7:18" x14ac:dyDescent="0.35">
      <c r="G979" s="57">
        <v>977</v>
      </c>
      <c r="H979" s="10">
        <v>13</v>
      </c>
      <c r="I979" s="10">
        <v>46</v>
      </c>
      <c r="J979" s="10">
        <v>20089.392738786239</v>
      </c>
      <c r="K979" s="10">
        <v>15719.019047739328</v>
      </c>
      <c r="L979" s="10">
        <v>13398.228632131308</v>
      </c>
      <c r="M979" s="10">
        <v>208742.32145454537</v>
      </c>
      <c r="O979" s="56">
        <f t="shared" si="98"/>
        <v>9.6240151967270329E-2</v>
      </c>
      <c r="P979" s="56">
        <f t="shared" si="99"/>
        <v>7.5303459970201672E-2</v>
      </c>
      <c r="Q979" s="56">
        <f t="shared" si="100"/>
        <v>6.4185492135809347E-2</v>
      </c>
      <c r="R979" s="56">
        <f t="shared" si="101"/>
        <v>1</v>
      </c>
    </row>
    <row r="980" spans="7:18" x14ac:dyDescent="0.35">
      <c r="G980" s="57">
        <v>978</v>
      </c>
      <c r="H980" s="10">
        <v>66</v>
      </c>
      <c r="I980" s="10">
        <v>73</v>
      </c>
      <c r="J980" s="10">
        <v>39427.017350334136</v>
      </c>
      <c r="K980" s="10">
        <v>30953.570998205254</v>
      </c>
      <c r="L980" s="10">
        <v>26382.659202557239</v>
      </c>
      <c r="M980" s="10">
        <v>411132.34836363641</v>
      </c>
      <c r="O980" s="56">
        <f t="shared" si="98"/>
        <v>9.5898601769622643E-2</v>
      </c>
      <c r="P980" s="56">
        <f t="shared" si="99"/>
        <v>7.52885807244425E-2</v>
      </c>
      <c r="Q980" s="56">
        <f t="shared" si="100"/>
        <v>6.4170720955341681E-2</v>
      </c>
      <c r="R980" s="56">
        <f t="shared" si="101"/>
        <v>1</v>
      </c>
    </row>
    <row r="981" spans="7:18" x14ac:dyDescent="0.35">
      <c r="G981" s="57">
        <v>979</v>
      </c>
      <c r="H981" s="10">
        <v>74</v>
      </c>
      <c r="I981" s="10">
        <v>56</v>
      </c>
      <c r="J981" s="10">
        <v>14454.862419117313</v>
      </c>
      <c r="K981" s="10">
        <v>11282.079752665471</v>
      </c>
      <c r="L981" s="10">
        <v>9663.5437454951152</v>
      </c>
      <c r="M981" s="10">
        <v>150506.42036363637</v>
      </c>
      <c r="O981" s="56">
        <f t="shared" si="98"/>
        <v>9.6041500317349454E-2</v>
      </c>
      <c r="P981" s="56">
        <f t="shared" si="99"/>
        <v>7.4960787223608161E-2</v>
      </c>
      <c r="Q981" s="56">
        <f t="shared" si="100"/>
        <v>6.4206853914584958E-2</v>
      </c>
      <c r="R981" s="56">
        <f t="shared" si="101"/>
        <v>1</v>
      </c>
    </row>
    <row r="982" spans="7:18" x14ac:dyDescent="0.35">
      <c r="G982" s="57">
        <v>980</v>
      </c>
      <c r="H982" s="10">
        <v>53</v>
      </c>
      <c r="I982" s="10">
        <v>56</v>
      </c>
      <c r="J982" s="10">
        <v>23428.954009874215</v>
      </c>
      <c r="K982" s="10">
        <v>18416.147838435838</v>
      </c>
      <c r="L982" s="10">
        <v>15672.109652726418</v>
      </c>
      <c r="M982" s="10">
        <v>244108.29381818182</v>
      </c>
      <c r="O982" s="56">
        <f t="shared" si="98"/>
        <v>9.5977705810048011E-2</v>
      </c>
      <c r="P982" s="56">
        <f t="shared" si="99"/>
        <v>7.5442532289184169E-2</v>
      </c>
      <c r="Q982" s="56">
        <f t="shared" si="100"/>
        <v>6.4201463242373122E-2</v>
      </c>
      <c r="R982" s="56">
        <f t="shared" si="101"/>
        <v>1</v>
      </c>
    </row>
    <row r="983" spans="7:18" x14ac:dyDescent="0.35">
      <c r="G983" s="57">
        <v>981</v>
      </c>
      <c r="H983" s="10">
        <v>27</v>
      </c>
      <c r="I983" s="10">
        <v>12</v>
      </c>
      <c r="J983" s="10">
        <v>8346.483528786941</v>
      </c>
      <c r="K983" s="10">
        <v>6563.9460076404957</v>
      </c>
      <c r="L983" s="10">
        <v>5582.8409839926035</v>
      </c>
      <c r="M983" s="10">
        <v>87024.349818181887</v>
      </c>
      <c r="O983" s="56">
        <f t="shared" si="98"/>
        <v>9.5909748779796355E-2</v>
      </c>
      <c r="P983" s="56">
        <f t="shared" si="99"/>
        <v>7.5426544655081113E-2</v>
      </c>
      <c r="Q983" s="56">
        <f t="shared" si="100"/>
        <v>6.4152630794216944E-2</v>
      </c>
      <c r="R983" s="56">
        <f t="shared" si="101"/>
        <v>1</v>
      </c>
    </row>
    <row r="984" spans="7:18" x14ac:dyDescent="0.35">
      <c r="G984" s="57">
        <v>982</v>
      </c>
      <c r="H984" s="10">
        <v>54</v>
      </c>
      <c r="I984" s="10">
        <v>28</v>
      </c>
      <c r="J984" s="10">
        <v>12922.723532428585</v>
      </c>
      <c r="K984" s="10">
        <v>10151.018169847017</v>
      </c>
      <c r="L984" s="10">
        <v>8647.9753972328017</v>
      </c>
      <c r="M984" s="10">
        <v>134714.5243636363</v>
      </c>
      <c r="O984" s="56">
        <f t="shared" si="98"/>
        <v>9.5926727971411191E-2</v>
      </c>
      <c r="P984" s="56">
        <f t="shared" si="99"/>
        <v>7.5352069257552876E-2</v>
      </c>
      <c r="Q984" s="56">
        <f t="shared" si="100"/>
        <v>6.419482559942262E-2</v>
      </c>
      <c r="R984" s="56">
        <f t="shared" si="101"/>
        <v>1</v>
      </c>
    </row>
    <row r="985" spans="7:18" x14ac:dyDescent="0.35">
      <c r="G985" s="57">
        <v>983</v>
      </c>
      <c r="H985" s="10">
        <v>30</v>
      </c>
      <c r="I985" s="10">
        <v>80</v>
      </c>
      <c r="J985" s="10">
        <v>29694.578604987539</v>
      </c>
      <c r="K985" s="10">
        <v>23246.829163467173</v>
      </c>
      <c r="L985" s="10">
        <v>19830.465129704095</v>
      </c>
      <c r="M985" s="10">
        <v>308971.76945454534</v>
      </c>
      <c r="O985" s="56">
        <f t="shared" si="98"/>
        <v>9.6107740384857657E-2</v>
      </c>
      <c r="P985" s="56">
        <f t="shared" si="99"/>
        <v>7.5239330779335659E-2</v>
      </c>
      <c r="Q985" s="56">
        <f t="shared" si="100"/>
        <v>6.4182126298181014E-2</v>
      </c>
      <c r="R985" s="56">
        <f t="shared" si="101"/>
        <v>1</v>
      </c>
    </row>
    <row r="986" spans="7:18" x14ac:dyDescent="0.35">
      <c r="G986" s="57">
        <v>984</v>
      </c>
      <c r="H986" s="10">
        <v>61</v>
      </c>
      <c r="I986" s="10">
        <v>30</v>
      </c>
      <c r="J986" s="10">
        <v>7145.0333033221405</v>
      </c>
      <c r="K986" s="10">
        <v>5582.5395423803175</v>
      </c>
      <c r="L986" s="10">
        <v>4775.7172074637165</v>
      </c>
      <c r="M986" s="10">
        <v>74345.620363636393</v>
      </c>
      <c r="O986" s="56">
        <f t="shared" si="98"/>
        <v>9.6105638346611844E-2</v>
      </c>
      <c r="P986" s="56">
        <f t="shared" si="99"/>
        <v>7.5089016879208464E-2</v>
      </c>
      <c r="Q986" s="56">
        <f t="shared" si="100"/>
        <v>6.4236698599122788E-2</v>
      </c>
      <c r="R986" s="56">
        <f t="shared" si="101"/>
        <v>1</v>
      </c>
    </row>
    <row r="987" spans="7:18" x14ac:dyDescent="0.35">
      <c r="G987" s="57">
        <v>985</v>
      </c>
      <c r="H987" s="10">
        <v>27</v>
      </c>
      <c r="I987" s="10">
        <v>94</v>
      </c>
      <c r="J987" s="10">
        <v>44433.898353981625</v>
      </c>
      <c r="K987" s="10">
        <v>34786.827866633648</v>
      </c>
      <c r="L987" s="10">
        <v>29676.228591677707</v>
      </c>
      <c r="M987" s="10">
        <v>462428.69090909121</v>
      </c>
      <c r="O987" s="56">
        <f t="shared" si="98"/>
        <v>9.6088108777655584E-2</v>
      </c>
      <c r="P987" s="56">
        <f t="shared" si="99"/>
        <v>7.5226361492073568E-2</v>
      </c>
      <c r="Q987" s="56">
        <f t="shared" si="100"/>
        <v>6.4174713150555257E-2</v>
      </c>
      <c r="R987" s="56">
        <f t="shared" si="101"/>
        <v>1</v>
      </c>
    </row>
    <row r="988" spans="7:18" x14ac:dyDescent="0.35">
      <c r="G988" s="57">
        <v>986</v>
      </c>
      <c r="H988" s="10">
        <v>15</v>
      </c>
      <c r="I988" s="10">
        <v>79</v>
      </c>
      <c r="J988" s="10">
        <v>27315.598909592041</v>
      </c>
      <c r="K988" s="10">
        <v>21342.242012479303</v>
      </c>
      <c r="L988" s="10">
        <v>18200.932047865525</v>
      </c>
      <c r="M988" s="10">
        <v>283441.6349090907</v>
      </c>
      <c r="O988" s="56">
        <f t="shared" si="98"/>
        <v>9.6371159157168554E-2</v>
      </c>
      <c r="P988" s="56">
        <f t="shared" si="99"/>
        <v>7.5296778538990861E-2</v>
      </c>
      <c r="Q988" s="56">
        <f t="shared" si="100"/>
        <v>6.4214038469341941E-2</v>
      </c>
      <c r="R988" s="56">
        <f t="shared" si="101"/>
        <v>1</v>
      </c>
    </row>
    <row r="989" spans="7:18" x14ac:dyDescent="0.35">
      <c r="G989" s="57">
        <v>987</v>
      </c>
      <c r="H989" s="10">
        <v>58</v>
      </c>
      <c r="I989" s="10">
        <v>24</v>
      </c>
      <c r="J989" s="10">
        <v>9649.2963501845079</v>
      </c>
      <c r="K989" s="10">
        <v>7580.3144155337404</v>
      </c>
      <c r="L989" s="10">
        <v>6461.8479359207367</v>
      </c>
      <c r="M989" s="10">
        <v>100589.81454545456</v>
      </c>
      <c r="O989" s="56">
        <f t="shared" si="98"/>
        <v>9.5927171093691407E-2</v>
      </c>
      <c r="P989" s="56">
        <f t="shared" si="99"/>
        <v>7.5358667771559973E-2</v>
      </c>
      <c r="Q989" s="56">
        <f t="shared" si="100"/>
        <v>6.423958494327231E-2</v>
      </c>
      <c r="R989" s="56">
        <f t="shared" si="101"/>
        <v>1</v>
      </c>
    </row>
    <row r="990" spans="7:18" x14ac:dyDescent="0.35">
      <c r="G990" s="57">
        <v>988</v>
      </c>
      <c r="H990" s="10">
        <v>31</v>
      </c>
      <c r="I990" s="10">
        <v>78</v>
      </c>
      <c r="J990" s="10">
        <v>21668.843192369233</v>
      </c>
      <c r="K990" s="10">
        <v>16933.565927845604</v>
      </c>
      <c r="L990" s="10">
        <v>14455.941903663286</v>
      </c>
      <c r="M990" s="10">
        <v>225086.4458181817</v>
      </c>
      <c r="O990" s="56">
        <f t="shared" si="98"/>
        <v>9.6268982850583079E-2</v>
      </c>
      <c r="P990" s="56">
        <f t="shared" si="99"/>
        <v>7.5231388839486352E-2</v>
      </c>
      <c r="Q990" s="56">
        <f t="shared" si="100"/>
        <v>6.4223955605662617E-2</v>
      </c>
      <c r="R990" s="56">
        <f t="shared" si="101"/>
        <v>1</v>
      </c>
    </row>
    <row r="991" spans="7:18" x14ac:dyDescent="0.35">
      <c r="G991" s="57">
        <v>989</v>
      </c>
      <c r="H991" s="10">
        <v>41</v>
      </c>
      <c r="I991" s="10">
        <v>99</v>
      </c>
      <c r="J991" s="10">
        <v>30421.676960012661</v>
      </c>
      <c r="K991" s="10">
        <v>23799.86784546878</v>
      </c>
      <c r="L991" s="10">
        <v>20319.861103661453</v>
      </c>
      <c r="M991" s="10">
        <v>316409.33454545453</v>
      </c>
      <c r="O991" s="56">
        <f t="shared" si="98"/>
        <v>9.6146584941040558E-2</v>
      </c>
      <c r="P991" s="56">
        <f t="shared" si="99"/>
        <v>7.521860213024073E-2</v>
      </c>
      <c r="Q991" s="56">
        <f t="shared" si="100"/>
        <v>6.4220169524557294E-2</v>
      </c>
      <c r="R991" s="56">
        <f t="shared" si="101"/>
        <v>1</v>
      </c>
    </row>
    <row r="992" spans="7:18" x14ac:dyDescent="0.35">
      <c r="G992" s="57">
        <v>990</v>
      </c>
      <c r="H992" s="10">
        <v>28</v>
      </c>
      <c r="I992" s="10">
        <v>89</v>
      </c>
      <c r="J992" s="10">
        <v>22515.771548119366</v>
      </c>
      <c r="K992" s="10">
        <v>17540.735406667562</v>
      </c>
      <c r="L992" s="10">
        <v>15013.098899628554</v>
      </c>
      <c r="M992" s="10">
        <v>233731.90618181825</v>
      </c>
      <c r="O992" s="56">
        <f t="shared" si="98"/>
        <v>9.6331613068711811E-2</v>
      </c>
      <c r="P992" s="56">
        <f t="shared" si="99"/>
        <v>7.5046388373792489E-2</v>
      </c>
      <c r="Q992" s="56">
        <f t="shared" si="100"/>
        <v>6.4232133065949409E-2</v>
      </c>
      <c r="R992" s="56">
        <f t="shared" si="101"/>
        <v>1</v>
      </c>
    </row>
    <row r="993" spans="7:18" x14ac:dyDescent="0.35">
      <c r="G993" s="57">
        <v>991</v>
      </c>
      <c r="H993" s="10">
        <v>18</v>
      </c>
      <c r="I993" s="10">
        <v>64</v>
      </c>
      <c r="J993" s="10">
        <v>20343.323433853642</v>
      </c>
      <c r="K993" s="10">
        <v>15916.112513871922</v>
      </c>
      <c r="L993" s="10">
        <v>13556.547544866453</v>
      </c>
      <c r="M993" s="10">
        <v>211093.88000000009</v>
      </c>
      <c r="O993" s="56">
        <f t="shared" si="98"/>
        <v>9.6370976903042541E-2</v>
      </c>
      <c r="P993" s="56">
        <f t="shared" si="99"/>
        <v>7.5398265993651334E-2</v>
      </c>
      <c r="Q993" s="56">
        <f t="shared" si="100"/>
        <v>6.4220466954638608E-2</v>
      </c>
      <c r="R993" s="56">
        <f t="shared" si="101"/>
        <v>1</v>
      </c>
    </row>
    <row r="994" spans="7:18" x14ac:dyDescent="0.35">
      <c r="G994" s="57">
        <v>992</v>
      </c>
      <c r="H994" s="10">
        <v>21</v>
      </c>
      <c r="I994" s="10">
        <v>87</v>
      </c>
      <c r="J994" s="10">
        <v>31043.408191345272</v>
      </c>
      <c r="K994" s="10">
        <v>24250.052590199906</v>
      </c>
      <c r="L994" s="10">
        <v>20709.976733304473</v>
      </c>
      <c r="M994" s="10">
        <v>322547.24436363654</v>
      </c>
      <c r="O994" s="56">
        <f t="shared" si="98"/>
        <v>9.6244530789874758E-2</v>
      </c>
      <c r="P994" s="56">
        <f t="shared" si="99"/>
        <v>7.5182947657927102E-2</v>
      </c>
      <c r="Q994" s="56">
        <f t="shared" si="100"/>
        <v>6.4207576084439444E-2</v>
      </c>
      <c r="R994" s="56">
        <f t="shared" si="101"/>
        <v>1</v>
      </c>
    </row>
    <row r="995" spans="7:18" x14ac:dyDescent="0.35">
      <c r="G995" s="57">
        <v>993</v>
      </c>
      <c r="H995" s="10">
        <v>43</v>
      </c>
      <c r="I995" s="10">
        <v>11</v>
      </c>
      <c r="J995" s="10">
        <v>3575.3186669174133</v>
      </c>
      <c r="K995" s="10">
        <v>2786.1828173210588</v>
      </c>
      <c r="L995" s="10">
        <v>2391.0120258199713</v>
      </c>
      <c r="M995" s="10">
        <v>37263.736000000019</v>
      </c>
      <c r="O995" s="56">
        <f t="shared" si="98"/>
        <v>9.5946328809258727E-2</v>
      </c>
      <c r="P995" s="56">
        <f t="shared" si="99"/>
        <v>7.476928285776438E-2</v>
      </c>
      <c r="Q995" s="56">
        <f t="shared" si="100"/>
        <v>6.4164581506802487E-2</v>
      </c>
      <c r="R995" s="56">
        <f t="shared" si="101"/>
        <v>1</v>
      </c>
    </row>
    <row r="996" spans="7:18" x14ac:dyDescent="0.35">
      <c r="G996" s="57">
        <v>994</v>
      </c>
      <c r="H996" s="10">
        <v>19</v>
      </c>
      <c r="I996" s="10">
        <v>60</v>
      </c>
      <c r="J996" s="10">
        <v>18945.426671179448</v>
      </c>
      <c r="K996" s="10">
        <v>14806.39686814895</v>
      </c>
      <c r="L996" s="10">
        <v>12628.283465580183</v>
      </c>
      <c r="M996" s="10">
        <v>196687.56000000014</v>
      </c>
      <c r="O996" s="56">
        <f t="shared" si="98"/>
        <v>9.6322444953709493E-2</v>
      </c>
      <c r="P996" s="56">
        <f t="shared" si="99"/>
        <v>7.5278766324362048E-2</v>
      </c>
      <c r="Q996" s="56">
        <f t="shared" si="100"/>
        <v>6.420478989916889E-2</v>
      </c>
      <c r="R996" s="56">
        <f t="shared" si="101"/>
        <v>1</v>
      </c>
    </row>
    <row r="997" spans="7:18" x14ac:dyDescent="0.35">
      <c r="G997" s="57">
        <v>995</v>
      </c>
      <c r="H997" s="10">
        <v>70</v>
      </c>
      <c r="I997" s="10">
        <v>22</v>
      </c>
      <c r="J997" s="10">
        <v>9529.8212233386166</v>
      </c>
      <c r="K997" s="10">
        <v>7456.8187227947856</v>
      </c>
      <c r="L997" s="10">
        <v>6378.3603755135773</v>
      </c>
      <c r="M997" s="10">
        <v>99359.396363636435</v>
      </c>
      <c r="O997" s="56">
        <f t="shared" si="98"/>
        <v>9.5912632041979085E-2</v>
      </c>
      <c r="P997" s="56">
        <f t="shared" si="99"/>
        <v>7.5048953553464151E-2</v>
      </c>
      <c r="Q997" s="56">
        <f t="shared" si="100"/>
        <v>6.4194838223150988E-2</v>
      </c>
      <c r="R997" s="56">
        <f t="shared" si="101"/>
        <v>1</v>
      </c>
    </row>
    <row r="998" spans="7:18" x14ac:dyDescent="0.35">
      <c r="G998" s="57">
        <v>996</v>
      </c>
      <c r="H998" s="10">
        <v>49</v>
      </c>
      <c r="I998" s="10">
        <v>23</v>
      </c>
      <c r="J998" s="10">
        <v>4462.4165750964394</v>
      </c>
      <c r="K998" s="10">
        <v>3474.8448792482504</v>
      </c>
      <c r="L998" s="10">
        <v>2979.0987524062416</v>
      </c>
      <c r="M998" s="10">
        <v>46392.187636363662</v>
      </c>
      <c r="O998" s="56">
        <f t="shared" si="98"/>
        <v>9.618896634222647E-2</v>
      </c>
      <c r="P998" s="56">
        <f t="shared" si="99"/>
        <v>7.4901509419757498E-2</v>
      </c>
      <c r="Q998" s="56">
        <f t="shared" si="100"/>
        <v>6.4215526453663713E-2</v>
      </c>
      <c r="R998" s="56">
        <f t="shared" si="101"/>
        <v>1</v>
      </c>
    </row>
    <row r="999" spans="7:18" x14ac:dyDescent="0.35">
      <c r="G999" s="57">
        <v>997</v>
      </c>
      <c r="H999" s="10">
        <v>24</v>
      </c>
      <c r="I999" s="10">
        <v>10</v>
      </c>
      <c r="J999" s="10">
        <v>923.83727852023435</v>
      </c>
      <c r="K999" s="10">
        <v>698.73356380512223</v>
      </c>
      <c r="L999" s="10">
        <v>612.5305116642719</v>
      </c>
      <c r="M999" s="10">
        <v>9533.8640000000014</v>
      </c>
      <c r="O999" s="56">
        <f t="shared" si="98"/>
        <v>9.6900614328066167E-2</v>
      </c>
      <c r="P999" s="56">
        <f t="shared" si="99"/>
        <v>7.3289650849343149E-2</v>
      </c>
      <c r="Q999" s="56">
        <f t="shared" si="100"/>
        <v>6.4247875957143069E-2</v>
      </c>
      <c r="R999" s="56">
        <f t="shared" si="101"/>
        <v>1</v>
      </c>
    </row>
    <row r="1000" spans="7:18" x14ac:dyDescent="0.35">
      <c r="G1000" s="57">
        <v>998</v>
      </c>
      <c r="H1000" s="10">
        <v>15</v>
      </c>
      <c r="I1000" s="10">
        <v>100</v>
      </c>
      <c r="J1000" s="10">
        <v>35435.765635222553</v>
      </c>
      <c r="K1000" s="10">
        <v>27672.6448642793</v>
      </c>
      <c r="L1000" s="10">
        <v>23608.348249851126</v>
      </c>
      <c r="M1000" s="10">
        <v>367695.66690909059</v>
      </c>
      <c r="O1000" s="56">
        <f t="shared" si="98"/>
        <v>9.637254072940632E-2</v>
      </c>
      <c r="P1000" s="56">
        <f t="shared" si="99"/>
        <v>7.5259643652861183E-2</v>
      </c>
      <c r="Q1000" s="56">
        <f t="shared" si="100"/>
        <v>6.4206218279118515E-2</v>
      </c>
      <c r="R1000" s="56">
        <f t="shared" si="101"/>
        <v>1</v>
      </c>
    </row>
    <row r="1001" spans="7:18" x14ac:dyDescent="0.35">
      <c r="G1001" s="57">
        <v>999</v>
      </c>
      <c r="H1001" s="10">
        <v>53</v>
      </c>
      <c r="I1001" s="10">
        <v>51</v>
      </c>
      <c r="J1001" s="10">
        <v>18032.746858759154</v>
      </c>
      <c r="K1001" s="10">
        <v>14106.009978939679</v>
      </c>
      <c r="L1001" s="10">
        <v>12058.821770190953</v>
      </c>
      <c r="M1001" s="10">
        <v>187781.00072727274</v>
      </c>
      <c r="O1001" s="56">
        <f t="shared" si="98"/>
        <v>9.603073148464765E-2</v>
      </c>
      <c r="P1001" s="56">
        <f t="shared" si="99"/>
        <v>7.511947387812043E-2</v>
      </c>
      <c r="Q1001" s="56">
        <f t="shared" si="100"/>
        <v>6.4217475268995974E-2</v>
      </c>
      <c r="R1001" s="56">
        <f t="shared" si="101"/>
        <v>1</v>
      </c>
    </row>
    <row r="1002" spans="7:18" x14ac:dyDescent="0.35">
      <c r="G1002" s="57">
        <v>1000</v>
      </c>
      <c r="H1002" s="10">
        <v>66</v>
      </c>
      <c r="I1002" s="10">
        <v>62</v>
      </c>
      <c r="J1002" s="10">
        <v>19648.625473357068</v>
      </c>
      <c r="K1002" s="10">
        <v>15377.379724697106</v>
      </c>
      <c r="L1002" s="10">
        <v>13143.071959686431</v>
      </c>
      <c r="M1002" s="10">
        <v>204623.13163636366</v>
      </c>
      <c r="O1002" s="56">
        <f t="shared" si="98"/>
        <v>9.6023481393465795E-2</v>
      </c>
      <c r="P1002" s="56">
        <f t="shared" si="99"/>
        <v>7.5149762403325396E-2</v>
      </c>
      <c r="Q1002" s="56">
        <f t="shared" si="100"/>
        <v>6.4230626589387857E-2</v>
      </c>
      <c r="R1002" s="56">
        <f t="shared" si="101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4" tint="-0.249977111117893"/>
  </sheetPr>
  <dimension ref="A1:O153"/>
  <sheetViews>
    <sheetView topLeftCell="A9" zoomScale="70" zoomScaleNormal="70" workbookViewId="0">
      <selection activeCell="W32" sqref="W32"/>
    </sheetView>
  </sheetViews>
  <sheetFormatPr defaultColWidth="9.1796875" defaultRowHeight="14.5" x14ac:dyDescent="0.35"/>
  <cols>
    <col min="1" max="1" width="22.26953125" style="10" bestFit="1" customWidth="1"/>
    <col min="2" max="6" width="16.7265625" style="10" customWidth="1"/>
    <col min="7" max="8" width="13.54296875" style="10" customWidth="1"/>
    <col min="9" max="9" width="16.7265625" style="10" customWidth="1"/>
    <col min="10" max="10" width="13.54296875" style="10" customWidth="1"/>
    <col min="11" max="11" width="21.1796875" style="10" bestFit="1" customWidth="1"/>
    <col min="12" max="12" width="12.453125" style="24" customWidth="1"/>
    <col min="13" max="13" width="21.1796875" style="10" bestFit="1" customWidth="1"/>
    <col min="14" max="16384" width="9.1796875" style="10"/>
  </cols>
  <sheetData>
    <row r="1" spans="1:15" ht="21" x14ac:dyDescent="0.35">
      <c r="A1" s="3" t="s">
        <v>23</v>
      </c>
      <c r="B1" s="3"/>
      <c r="C1" s="3"/>
      <c r="M1"/>
      <c r="O1"/>
    </row>
    <row r="2" spans="1:15" x14ac:dyDescent="0.35">
      <c r="M2"/>
      <c r="O2"/>
    </row>
    <row r="3" spans="1:15" x14ac:dyDescent="0.35">
      <c r="A3" s="58" t="s">
        <v>15</v>
      </c>
      <c r="B3" s="53" t="s">
        <v>6</v>
      </c>
      <c r="C3" s="53" t="s">
        <v>43</v>
      </c>
      <c r="D3" s="53" t="s">
        <v>41</v>
      </c>
      <c r="E3" s="53" t="s">
        <v>42</v>
      </c>
      <c r="G3" s="58" t="s">
        <v>6</v>
      </c>
      <c r="H3" s="58" t="s">
        <v>43</v>
      </c>
      <c r="I3" s="58" t="s">
        <v>41</v>
      </c>
      <c r="J3" s="58" t="s">
        <v>42</v>
      </c>
      <c r="M3"/>
      <c r="O3"/>
    </row>
    <row r="4" spans="1:15" ht="15" thickBot="1" x14ac:dyDescent="0.4">
      <c r="A4" s="50">
        <v>0.2</v>
      </c>
      <c r="B4" s="48">
        <v>25.990241214754178</v>
      </c>
      <c r="C4" s="48">
        <v>32.01647804121378</v>
      </c>
      <c r="D4" s="48">
        <v>58.676320651411949</v>
      </c>
      <c r="E4" s="48">
        <v>24.334766156271101</v>
      </c>
      <c r="G4" s="50">
        <f>2*(B4-B$16)/(B$16+B4)</f>
        <v>-0.59550067160548603</v>
      </c>
      <c r="H4" s="50">
        <f>2*(C4-C$16)/(C$16+C4)</f>
        <v>-0.44066941378168378</v>
      </c>
      <c r="I4" s="50">
        <f t="shared" ref="I4:I27" si="0">2*(D4-D$16)/(D$16+D4)</f>
        <v>-0.24056064265778976</v>
      </c>
      <c r="J4" s="50">
        <f t="shared" ref="J4" si="1">2*(E4-E$16)/(E$16+E4)</f>
        <v>-0.74100287066488701</v>
      </c>
      <c r="K4" s="12" t="s">
        <v>6</v>
      </c>
      <c r="M4"/>
    </row>
    <row r="5" spans="1:15" ht="15" thickBot="1" x14ac:dyDescent="0.4">
      <c r="A5" s="50">
        <v>0.3</v>
      </c>
      <c r="B5" s="48">
        <v>28.757383345849174</v>
      </c>
      <c r="C5" s="48">
        <v>34.278455510018553</v>
      </c>
      <c r="D5" s="48">
        <v>60.681961446275771</v>
      </c>
      <c r="E5" s="48">
        <v>27.915419987522998</v>
      </c>
      <c r="G5" s="50">
        <f t="shared" ref="G5:G27" si="2">2*(B5-B$16)/(B$16+B5)</f>
        <v>-0.50196776904459939</v>
      </c>
      <c r="H5" s="50">
        <f t="shared" ref="H5:H27" si="3">2*(C5-C$16)/(C$16+C5)</f>
        <v>-0.37525064446414713</v>
      </c>
      <c r="I5" s="50">
        <f t="shared" si="0"/>
        <v>-0.20737270537095867</v>
      </c>
      <c r="J5" s="50">
        <f t="shared" ref="J5:J27" si="4">2*(E5-E$16)/(E$16+E5)</f>
        <v>-0.6196785383441249</v>
      </c>
      <c r="K5" s="7" t="s">
        <v>17</v>
      </c>
      <c r="L5" s="32">
        <f t="array" ref="L5">INDEX(LINEST(G4:G27,A4:A27^{1}),1)</f>
        <v>0.58432145756535281</v>
      </c>
    </row>
    <row r="6" spans="1:15" ht="15" thickBot="1" x14ac:dyDescent="0.4">
      <c r="A6" s="50">
        <v>0.5</v>
      </c>
      <c r="B6" s="48">
        <v>34.281202624109234</v>
      </c>
      <c r="C6" s="48">
        <v>38.802410447628077</v>
      </c>
      <c r="D6" s="48">
        <v>64.693243036003466</v>
      </c>
      <c r="E6" s="48">
        <v>35.07672765002679</v>
      </c>
      <c r="G6" s="50">
        <f t="shared" si="2"/>
        <v>-0.33406271026566864</v>
      </c>
      <c r="H6" s="50">
        <f t="shared" si="3"/>
        <v>-0.25439857067488947</v>
      </c>
      <c r="I6" s="50">
        <f t="shared" si="0"/>
        <v>-0.14386151087789831</v>
      </c>
      <c r="J6" s="50">
        <f t="shared" si="4"/>
        <v>-0.40663036847666695</v>
      </c>
      <c r="K6" s="11" t="s">
        <v>18</v>
      </c>
      <c r="L6" s="32">
        <f>INDEX(LINEST(G4:G27,A4:A27^{1}),1,2)</f>
        <v>-0.61301020828559816</v>
      </c>
    </row>
    <row r="7" spans="1:15" x14ac:dyDescent="0.35">
      <c r="A7" s="50">
        <v>0.55000000000000004</v>
      </c>
      <c r="B7" s="48">
        <v>35.659977238688889</v>
      </c>
      <c r="C7" s="48">
        <v>39.93339918203047</v>
      </c>
      <c r="D7" s="48">
        <v>65.696063433435384</v>
      </c>
      <c r="E7" s="48">
        <v>36.86705456565273</v>
      </c>
      <c r="G7" s="50">
        <f t="shared" si="2"/>
        <v>-0.29560938693376532</v>
      </c>
      <c r="H7" s="50">
        <f t="shared" si="3"/>
        <v>-0.22608295458241412</v>
      </c>
      <c r="I7" s="50">
        <f t="shared" si="0"/>
        <v>-0.12855068500167202</v>
      </c>
      <c r="J7" s="50">
        <f t="shared" si="4"/>
        <v>-0.35867492576758958</v>
      </c>
      <c r="K7" s="30"/>
    </row>
    <row r="8" spans="1:15" ht="15" thickBot="1" x14ac:dyDescent="0.4">
      <c r="A8" s="50">
        <v>0.6</v>
      </c>
      <c r="B8" s="48">
        <v>37.037879771274341</v>
      </c>
      <c r="C8" s="48">
        <v>41.064387916432835</v>
      </c>
      <c r="D8" s="48">
        <v>66.698883830867302</v>
      </c>
      <c r="E8" s="48">
        <v>38.657381481278669</v>
      </c>
      <c r="G8" s="50">
        <f t="shared" si="2"/>
        <v>-0.25842570535156362</v>
      </c>
      <c r="H8" s="50">
        <f t="shared" si="3"/>
        <v>-0.1984698128683301</v>
      </c>
      <c r="I8" s="50">
        <f t="shared" si="0"/>
        <v>-0.11345699917028765</v>
      </c>
      <c r="J8" s="50">
        <f t="shared" si="4"/>
        <v>-0.31259330183065992</v>
      </c>
      <c r="K8" s="12" t="s">
        <v>28</v>
      </c>
    </row>
    <row r="9" spans="1:15" ht="15" thickBot="1" x14ac:dyDescent="0.4">
      <c r="A9" s="50">
        <v>0.65</v>
      </c>
      <c r="B9" s="48">
        <v>38.414910221865632</v>
      </c>
      <c r="C9" s="48">
        <v>42.195376650835207</v>
      </c>
      <c r="D9" s="48">
        <v>67.701704228299221</v>
      </c>
      <c r="E9" s="48">
        <v>40.447708396904616</v>
      </c>
      <c r="G9" s="50">
        <f t="shared" si="2"/>
        <v>-0.22244982697208004</v>
      </c>
      <c r="H9" s="50">
        <f t="shared" si="3"/>
        <v>-0.17153332458287376</v>
      </c>
      <c r="I9" s="50">
        <f t="shared" si="0"/>
        <v>-9.8575866647722873E-2</v>
      </c>
      <c r="J9" s="50">
        <f t="shared" si="4"/>
        <v>-0.26827777439520378</v>
      </c>
      <c r="K9" s="7" t="s">
        <v>17</v>
      </c>
      <c r="L9" s="32">
        <f>INDEX(LINEST(H4:H27,A4:A27^{1}),1)</f>
        <v>0.45648597573912286</v>
      </c>
      <c r="M9" s="24"/>
    </row>
    <row r="10" spans="1:15" ht="15" thickBot="1" x14ac:dyDescent="0.4">
      <c r="A10" s="50">
        <v>0.7</v>
      </c>
      <c r="B10" s="48">
        <v>39.791068590462785</v>
      </c>
      <c r="C10" s="48">
        <v>43.326365385237601</v>
      </c>
      <c r="D10" s="48">
        <v>68.704524625731125</v>
      </c>
      <c r="E10" s="48">
        <v>42.238035312530585</v>
      </c>
      <c r="G10" s="50">
        <f t="shared" si="2"/>
        <v>-0.18762386495487546</v>
      </c>
      <c r="H10" s="50">
        <f t="shared" si="3"/>
        <v>-0.14524891893129491</v>
      </c>
      <c r="I10" s="50">
        <f t="shared" si="0"/>
        <v>-8.3902828977998264E-2</v>
      </c>
      <c r="J10" s="50">
        <f t="shared" si="4"/>
        <v>-0.22562872293666833</v>
      </c>
      <c r="K10" s="11" t="s">
        <v>18</v>
      </c>
      <c r="L10" s="32">
        <f>INDEX(LINEST(H4:H27,A4:A27^{1}),1,2)</f>
        <v>-0.47386824980221348</v>
      </c>
    </row>
    <row r="11" spans="1:15" x14ac:dyDescent="0.35">
      <c r="A11" s="50">
        <v>0.75</v>
      </c>
      <c r="B11" s="48">
        <v>41.166354877065764</v>
      </c>
      <c r="C11" s="48">
        <v>44.457354119639994</v>
      </c>
      <c r="D11" s="48">
        <v>69.707345023163086</v>
      </c>
      <c r="E11" s="48">
        <v>44.028362228156524</v>
      </c>
      <c r="G11" s="50">
        <f t="shared" si="2"/>
        <v>-0.15389357346935073</v>
      </c>
      <c r="H11" s="50">
        <f t="shared" si="3"/>
        <v>-0.11959320051883762</v>
      </c>
      <c r="I11" s="50">
        <f t="shared" si="0"/>
        <v>-6.9433551531706314E-2</v>
      </c>
      <c r="J11" s="50">
        <f t="shared" si="4"/>
        <v>-0.18455388107227833</v>
      </c>
      <c r="K11" s="30"/>
    </row>
    <row r="12" spans="1:15" ht="15" thickBot="1" x14ac:dyDescent="0.4">
      <c r="A12" s="50">
        <v>0.8</v>
      </c>
      <c r="B12" s="48">
        <v>42.540769081674618</v>
      </c>
      <c r="C12" s="48">
        <v>45.588342854042367</v>
      </c>
      <c r="D12" s="48">
        <v>70.710165420594976</v>
      </c>
      <c r="E12" s="48">
        <v>45.818689143782457</v>
      </c>
      <c r="G12" s="50">
        <f t="shared" si="2"/>
        <v>-0.12120806585787373</v>
      </c>
      <c r="H12" s="50">
        <f t="shared" si="3"/>
        <v>-9.4543879896441876E-2</v>
      </c>
      <c r="I12" s="50">
        <f t="shared" si="0"/>
        <v>-5.5163819236798972E-2</v>
      </c>
      <c r="J12" s="50">
        <f t="shared" si="4"/>
        <v>-0.14496767024053323</v>
      </c>
      <c r="K12" s="12" t="s">
        <v>28</v>
      </c>
    </row>
    <row r="13" spans="1:15" ht="15" thickBot="1" x14ac:dyDescent="0.4">
      <c r="A13" s="50">
        <v>0.85</v>
      </c>
      <c r="B13" s="48">
        <v>43.914311204289326</v>
      </c>
      <c r="C13" s="48">
        <v>46.719331588444739</v>
      </c>
      <c r="D13" s="48">
        <v>71.712985818026908</v>
      </c>
      <c r="E13" s="48">
        <v>47.609016059408404</v>
      </c>
      <c r="G13" s="50">
        <f t="shared" si="2"/>
        <v>-8.9519558578924505E-2</v>
      </c>
      <c r="H13" s="50">
        <f t="shared" si="3"/>
        <v>-7.0079708973782268E-2</v>
      </c>
      <c r="I13" s="50">
        <f t="shared" si="0"/>
        <v>-4.1089532484784627E-2</v>
      </c>
      <c r="J13" s="50">
        <f t="shared" si="4"/>
        <v>-0.10679060453747784</v>
      </c>
      <c r="K13" s="7" t="s">
        <v>17</v>
      </c>
      <c r="L13" s="32" cm="1">
        <f t="array" ref="L13">_xlfn.SINGLE(INDEX(LINEST(I4:I27,A4:A27^{1}),1))</f>
        <v>0.26866798958818977</v>
      </c>
    </row>
    <row r="14" spans="1:15" ht="15" thickBot="1" x14ac:dyDescent="0.4">
      <c r="A14" s="50">
        <v>0.9</v>
      </c>
      <c r="B14" s="48">
        <v>45.286981244909832</v>
      </c>
      <c r="C14" s="48">
        <v>47.850320322847132</v>
      </c>
      <c r="D14" s="48">
        <v>72.715806215458798</v>
      </c>
      <c r="E14" s="48">
        <v>49.399342975034358</v>
      </c>
      <c r="G14" s="50">
        <f t="shared" si="2"/>
        <v>-5.8783138220403285E-2</v>
      </c>
      <c r="H14" s="50">
        <f t="shared" si="3"/>
        <v>-4.6180420906288128E-2</v>
      </c>
      <c r="I14" s="50">
        <f t="shared" si="0"/>
        <v>-2.7206703204005932E-2</v>
      </c>
      <c r="J14" s="50">
        <f t="shared" si="4"/>
        <v>-6.9948757999417771E-2</v>
      </c>
      <c r="K14" s="11" t="s">
        <v>18</v>
      </c>
      <c r="L14" s="32" cm="1">
        <f t="array" ref="L14">INDEX(LINEST(I4:I27,A4:A27^{1}),1,2)</f>
        <v>-0.27477198972173994</v>
      </c>
    </row>
    <row r="15" spans="1:15" x14ac:dyDescent="0.35">
      <c r="A15" s="50">
        <v>0.95</v>
      </c>
      <c r="B15" s="48">
        <v>46.658779203536184</v>
      </c>
      <c r="C15" s="48">
        <v>48.981309057249518</v>
      </c>
      <c r="D15" s="48">
        <v>73.718626612890731</v>
      </c>
      <c r="E15" s="48">
        <v>51.189669890660284</v>
      </c>
      <c r="G15" s="50">
        <f t="shared" si="2"/>
        <v>-2.8956549193978855E-2</v>
      </c>
      <c r="H15" s="50">
        <f t="shared" si="3"/>
        <v>-2.2826674098701812E-2</v>
      </c>
      <c r="I15" s="50">
        <f t="shared" si="0"/>
        <v>-1.3511451092073497E-2</v>
      </c>
      <c r="J15" s="50">
        <f t="shared" si="4"/>
        <v>-3.4373286819366064E-2</v>
      </c>
      <c r="K15" s="30"/>
    </row>
    <row r="16" spans="1:15" ht="15" thickBot="1" x14ac:dyDescent="0.4">
      <c r="A16" s="50">
        <v>1</v>
      </c>
      <c r="B16" s="48">
        <v>48.029705080168377</v>
      </c>
      <c r="C16" s="48">
        <v>50.112297791651898</v>
      </c>
      <c r="D16" s="48">
        <v>74.721447010322649</v>
      </c>
      <c r="E16" s="48">
        <v>52.979996806286238</v>
      </c>
      <c r="G16" s="50">
        <f t="shared" si="2"/>
        <v>0</v>
      </c>
      <c r="H16" s="50">
        <f t="shared" si="3"/>
        <v>0</v>
      </c>
      <c r="I16" s="50">
        <f t="shared" si="0"/>
        <v>0</v>
      </c>
      <c r="J16" s="50">
        <f t="shared" si="4"/>
        <v>0</v>
      </c>
      <c r="K16" s="12" t="s">
        <v>42</v>
      </c>
    </row>
    <row r="17" spans="1:12" ht="15" thickBot="1" x14ac:dyDescent="0.4">
      <c r="A17" s="50">
        <v>1.05</v>
      </c>
      <c r="B17" s="48">
        <v>49.399758874806452</v>
      </c>
      <c r="C17" s="48">
        <v>51.24328652605427</v>
      </c>
      <c r="D17" s="48">
        <v>75.724267407754567</v>
      </c>
      <c r="E17" s="48">
        <v>54.770323721912185</v>
      </c>
      <c r="G17" s="50">
        <f t="shared" si="2"/>
        <v>2.8124013804924946E-2</v>
      </c>
      <c r="H17" s="50">
        <f t="shared" si="3"/>
        <v>2.2317245606462272E-2</v>
      </c>
      <c r="I17" s="50">
        <f t="shared" si="0"/>
        <v>1.3331325539059977E-2</v>
      </c>
      <c r="J17" s="50">
        <f t="shared" si="4"/>
        <v>3.3231027190446565E-2</v>
      </c>
      <c r="K17" s="7" t="s">
        <v>17</v>
      </c>
      <c r="L17" s="32">
        <f>INDEX(LINEST(J4:J27,A4:A27^{1}),1)</f>
        <v>0.69984355282747146</v>
      </c>
    </row>
    <row r="18" spans="1:12" ht="15" thickBot="1" x14ac:dyDescent="0.4">
      <c r="A18" s="50">
        <v>1.1000000000000001</v>
      </c>
      <c r="B18" s="48">
        <v>50.768940587450317</v>
      </c>
      <c r="C18" s="48">
        <v>52.374275260456663</v>
      </c>
      <c r="D18" s="48">
        <v>76.7270878051865</v>
      </c>
      <c r="E18" s="48">
        <v>56.560650637538139</v>
      </c>
      <c r="G18" s="50">
        <f t="shared" si="2"/>
        <v>5.5450871593875004E-2</v>
      </c>
      <c r="H18" s="50">
        <f t="shared" si="3"/>
        <v>4.4141928087588204E-2</v>
      </c>
      <c r="I18" s="50">
        <f t="shared" si="0"/>
        <v>2.6486103643156039E-2</v>
      </c>
      <c r="J18" s="50">
        <f t="shared" si="4"/>
        <v>6.5375801856350432E-2</v>
      </c>
      <c r="K18" s="11" t="s">
        <v>18</v>
      </c>
      <c r="L18" s="32">
        <f>INDEX(LINEST(J4:J27,A4:A27^{1}),1,2)</f>
        <v>-0.73958119457871108</v>
      </c>
    </row>
    <row r="19" spans="1:12" x14ac:dyDescent="0.35">
      <c r="A19" s="50">
        <v>1.1499999999999999</v>
      </c>
      <c r="B19" s="48">
        <v>52.137250218100043</v>
      </c>
      <c r="C19" s="48">
        <v>53.50526399485905</v>
      </c>
      <c r="D19" s="48">
        <v>77.729908202618404</v>
      </c>
      <c r="E19" s="48">
        <v>58.350977553164086</v>
      </c>
      <c r="G19" s="50">
        <f t="shared" si="2"/>
        <v>8.2013976080246756E-2</v>
      </c>
      <c r="H19" s="50">
        <f t="shared" si="3"/>
        <v>6.5490176466376809E-2</v>
      </c>
      <c r="I19" s="50">
        <f t="shared" si="0"/>
        <v>3.9467818283328418E-2</v>
      </c>
      <c r="J19" s="50">
        <f t="shared" si="4"/>
        <v>9.6486728473906186E-2</v>
      </c>
      <c r="K19" s="30"/>
    </row>
    <row r="20" spans="1:12" x14ac:dyDescent="0.35">
      <c r="A20" s="50">
        <v>1.2</v>
      </c>
      <c r="B20" s="48">
        <v>53.504687766755623</v>
      </c>
      <c r="C20" s="48">
        <v>54.636252729261415</v>
      </c>
      <c r="D20" s="48">
        <v>78.732728600050351</v>
      </c>
      <c r="E20" s="48">
        <v>60.14130446879004</v>
      </c>
      <c r="G20" s="50">
        <f t="shared" si="2"/>
        <v>0.1078448894620659</v>
      </c>
      <c r="H20" s="50">
        <f t="shared" si="3"/>
        <v>8.6377423174104892E-2</v>
      </c>
      <c r="I20" s="50">
        <f t="shared" si="0"/>
        <v>5.2279862359855551E-2</v>
      </c>
      <c r="J20" s="50">
        <f t="shared" si="4"/>
        <v>0.1266128939781147</v>
      </c>
      <c r="K20" s="30"/>
    </row>
    <row r="21" spans="1:12" x14ac:dyDescent="0.35">
      <c r="A21" s="50">
        <v>1.25</v>
      </c>
      <c r="B21" s="48">
        <v>54.871253233417022</v>
      </c>
      <c r="C21" s="48">
        <v>55.767241463663787</v>
      </c>
      <c r="D21" s="48">
        <v>79.735548997482255</v>
      </c>
      <c r="E21" s="48">
        <v>61.931631384415986</v>
      </c>
      <c r="G21" s="50">
        <f t="shared" si="2"/>
        <v>0.13297345846672057</v>
      </c>
      <c r="H21" s="50">
        <f t="shared" si="3"/>
        <v>0.10681844125474853</v>
      </c>
      <c r="I21" s="50">
        <f t="shared" si="0"/>
        <v>6.4925540658659936E-2</v>
      </c>
      <c r="J21" s="50">
        <f t="shared" si="4"/>
        <v>0.15580032619978221</v>
      </c>
      <c r="K21" s="30"/>
    </row>
    <row r="22" spans="1:12" x14ac:dyDescent="0.35">
      <c r="A22" s="50">
        <v>1.3</v>
      </c>
      <c r="B22" s="48">
        <v>56.236946618084296</v>
      </c>
      <c r="C22" s="48">
        <v>56.898230198066194</v>
      </c>
      <c r="D22" s="48">
        <v>80.73836939491423</v>
      </c>
      <c r="E22" s="48">
        <v>63.721958300041877</v>
      </c>
      <c r="G22" s="50">
        <f t="shared" si="2"/>
        <v>0.15742792933770711</v>
      </c>
      <c r="H22" s="50">
        <f t="shared" si="3"/>
        <v>0.1268273792101336</v>
      </c>
      <c r="I22" s="50">
        <f t="shared" si="0"/>
        <v>7.7408072693296859E-2</v>
      </c>
      <c r="J22" s="50">
        <f t="shared" si="4"/>
        <v>0.18409222851439891</v>
      </c>
      <c r="K22" s="30"/>
    </row>
    <row r="23" spans="1:12" x14ac:dyDescent="0.35">
      <c r="A23" s="50">
        <v>1.35</v>
      </c>
      <c r="B23" s="48">
        <v>57.601767920757368</v>
      </c>
      <c r="C23" s="48">
        <v>58.029218932468552</v>
      </c>
      <c r="D23" s="48">
        <v>81.741189792346077</v>
      </c>
      <c r="E23" s="48">
        <v>65.512285215667887</v>
      </c>
      <c r="G23" s="50">
        <f t="shared" si="2"/>
        <v>0.18123505369474688</v>
      </c>
      <c r="H23" s="50">
        <f t="shared" si="3"/>
        <v>0.14641779365853527</v>
      </c>
      <c r="I23" s="50">
        <f t="shared" si="0"/>
        <v>8.9730595437641184E-2</v>
      </c>
      <c r="J23" s="50">
        <f t="shared" si="4"/>
        <v>0.2115291932188407</v>
      </c>
      <c r="K23" s="30"/>
    </row>
    <row r="24" spans="1:12" x14ac:dyDescent="0.35">
      <c r="A24" s="50">
        <v>1.4</v>
      </c>
      <c r="B24" s="48">
        <v>58.965717141436294</v>
      </c>
      <c r="C24" s="48">
        <v>59.160207666870939</v>
      </c>
      <c r="D24" s="48">
        <v>82.74401018977801</v>
      </c>
      <c r="E24" s="48">
        <v>67.302612131293813</v>
      </c>
      <c r="G24" s="50">
        <f t="shared" si="2"/>
        <v>0.20442018610137699</v>
      </c>
      <c r="H24" s="50">
        <f t="shared" si="3"/>
        <v>0.16560267996515202</v>
      </c>
      <c r="I24" s="50">
        <f t="shared" si="0"/>
        <v>0.10189616595417006</v>
      </c>
      <c r="J24" s="50">
        <f t="shared" si="4"/>
        <v>0.23814939585223349</v>
      </c>
      <c r="K24" s="30"/>
    </row>
    <row r="25" spans="1:12" x14ac:dyDescent="0.35">
      <c r="A25" s="50">
        <v>1.45</v>
      </c>
      <c r="B25" s="48">
        <v>60.328794280121066</v>
      </c>
      <c r="C25" s="48">
        <v>60.291196401273325</v>
      </c>
      <c r="D25" s="48">
        <v>83.746830587209914</v>
      </c>
      <c r="E25" s="48">
        <v>69.092939046919753</v>
      </c>
      <c r="G25" s="50">
        <f t="shared" si="2"/>
        <v>0.22700737408809085</v>
      </c>
      <c r="H25" s="50">
        <f t="shared" si="3"/>
        <v>0.18439450098987362</v>
      </c>
      <c r="I25" s="50">
        <f t="shared" si="0"/>
        <v>0.11390776392243435</v>
      </c>
      <c r="J25" s="50">
        <f t="shared" si="4"/>
        <v>0.26398877241732766</v>
      </c>
      <c r="K25" s="30"/>
    </row>
    <row r="26" spans="1:12" x14ac:dyDescent="0.35">
      <c r="A26" s="50">
        <v>1.5</v>
      </c>
      <c r="B26" s="48">
        <v>61.690999336811736</v>
      </c>
      <c r="C26" s="48">
        <v>61.422185135675726</v>
      </c>
      <c r="D26" s="48">
        <v>84.749650984641846</v>
      </c>
      <c r="E26" s="48">
        <v>70.883265962545707</v>
      </c>
      <c r="G26" s="50">
        <f t="shared" si="2"/>
        <v>0.24901944130298839</v>
      </c>
      <c r="H26" s="50">
        <f t="shared" si="3"/>
        <v>0.202805214085997</v>
      </c>
      <c r="I26" s="50">
        <f t="shared" si="0"/>
        <v>0.12576829407214404</v>
      </c>
      <c r="J26" s="50">
        <f t="shared" si="4"/>
        <v>0.28908118123244719</v>
      </c>
      <c r="K26" s="30"/>
    </row>
    <row r="27" spans="1:12" x14ac:dyDescent="0.35">
      <c r="A27" s="50">
        <v>2</v>
      </c>
      <c r="B27" s="48">
        <v>75.265085394039232</v>
      </c>
      <c r="C27" s="48">
        <v>72.732072479699525</v>
      </c>
      <c r="D27" s="48">
        <v>94.777854958961058</v>
      </c>
      <c r="E27" s="48">
        <v>88.78653511880519</v>
      </c>
      <c r="G27" s="50">
        <f t="shared" si="2"/>
        <v>0.44179288044726112</v>
      </c>
      <c r="H27" s="50">
        <f t="shared" si="3"/>
        <v>0.36826717639697637</v>
      </c>
      <c r="I27" s="50">
        <f t="shared" si="0"/>
        <v>0.23665475569065161</v>
      </c>
      <c r="J27" s="50">
        <f t="shared" si="4"/>
        <v>0.50514797570753733</v>
      </c>
      <c r="K27" s="30"/>
    </row>
    <row r="30" spans="1:12" x14ac:dyDescent="0.35">
      <c r="L30" s="10"/>
    </row>
    <row r="31" spans="1:12" x14ac:dyDescent="0.35">
      <c r="L31" s="10"/>
    </row>
    <row r="32" spans="1:12" x14ac:dyDescent="0.35">
      <c r="L32" s="10"/>
    </row>
    <row r="33" spans="12:12" x14ac:dyDescent="0.35">
      <c r="L33" s="10"/>
    </row>
    <row r="34" spans="12:12" x14ac:dyDescent="0.35">
      <c r="L34" s="10"/>
    </row>
    <row r="35" spans="12:12" x14ac:dyDescent="0.35">
      <c r="L35" s="10"/>
    </row>
    <row r="36" spans="12:12" x14ac:dyDescent="0.35">
      <c r="L36" s="10"/>
    </row>
    <row r="37" spans="12:12" x14ac:dyDescent="0.35">
      <c r="L37" s="10"/>
    </row>
    <row r="38" spans="12:12" x14ac:dyDescent="0.35">
      <c r="L38" s="10"/>
    </row>
    <row r="39" spans="12:12" x14ac:dyDescent="0.35">
      <c r="L39" s="10"/>
    </row>
    <row r="40" spans="12:12" x14ac:dyDescent="0.35">
      <c r="L40" s="10"/>
    </row>
    <row r="41" spans="12:12" x14ac:dyDescent="0.35">
      <c r="L41" s="10"/>
    </row>
    <row r="42" spans="12:12" x14ac:dyDescent="0.35">
      <c r="L42" s="10"/>
    </row>
    <row r="43" spans="12:12" x14ac:dyDescent="0.35">
      <c r="L43" s="10"/>
    </row>
    <row r="44" spans="12:12" x14ac:dyDescent="0.35">
      <c r="L44" s="10"/>
    </row>
    <row r="45" spans="12:12" x14ac:dyDescent="0.35">
      <c r="L45" s="10"/>
    </row>
    <row r="46" spans="12:12" x14ac:dyDescent="0.35">
      <c r="L46" s="10"/>
    </row>
    <row r="47" spans="12:12" x14ac:dyDescent="0.35">
      <c r="L47" s="10"/>
    </row>
    <row r="48" spans="12:12" x14ac:dyDescent="0.35">
      <c r="L48" s="10"/>
    </row>
    <row r="49" spans="12:12" x14ac:dyDescent="0.35">
      <c r="L49" s="10"/>
    </row>
    <row r="50" spans="12:12" x14ac:dyDescent="0.35">
      <c r="L50" s="10"/>
    </row>
    <row r="51" spans="12:12" x14ac:dyDescent="0.35">
      <c r="L51" s="10"/>
    </row>
    <row r="52" spans="12:12" x14ac:dyDescent="0.35">
      <c r="L52" s="10"/>
    </row>
    <row r="53" spans="12:12" x14ac:dyDescent="0.35">
      <c r="L53" s="10"/>
    </row>
    <row r="54" spans="12:12" x14ac:dyDescent="0.35">
      <c r="L54" s="10"/>
    </row>
    <row r="55" spans="12:12" x14ac:dyDescent="0.35">
      <c r="L55" s="10"/>
    </row>
    <row r="56" spans="12:12" x14ac:dyDescent="0.35">
      <c r="L56" s="10"/>
    </row>
    <row r="57" spans="12:12" x14ac:dyDescent="0.35">
      <c r="L57" s="10"/>
    </row>
    <row r="58" spans="12:12" x14ac:dyDescent="0.35">
      <c r="L58" s="10"/>
    </row>
    <row r="59" spans="12:12" x14ac:dyDescent="0.35">
      <c r="L59" s="10"/>
    </row>
    <row r="60" spans="12:12" x14ac:dyDescent="0.35">
      <c r="L60" s="10"/>
    </row>
    <row r="61" spans="12:12" x14ac:dyDescent="0.35">
      <c r="L61" s="10"/>
    </row>
    <row r="62" spans="12:12" x14ac:dyDescent="0.35">
      <c r="L62" s="10"/>
    </row>
    <row r="63" spans="12:12" x14ac:dyDescent="0.35">
      <c r="L63" s="10"/>
    </row>
    <row r="64" spans="12:12" x14ac:dyDescent="0.35">
      <c r="L64" s="10"/>
    </row>
    <row r="65" spans="12:12" x14ac:dyDescent="0.35">
      <c r="L65" s="10"/>
    </row>
    <row r="66" spans="12:12" x14ac:dyDescent="0.35">
      <c r="L66" s="10"/>
    </row>
    <row r="67" spans="12:12" x14ac:dyDescent="0.35">
      <c r="L67" s="10"/>
    </row>
    <row r="68" spans="12:12" x14ac:dyDescent="0.35">
      <c r="L68" s="10"/>
    </row>
    <row r="69" spans="12:12" x14ac:dyDescent="0.35">
      <c r="L69" s="10"/>
    </row>
    <row r="70" spans="12:12" x14ac:dyDescent="0.35">
      <c r="L70" s="10"/>
    </row>
    <row r="71" spans="12:12" x14ac:dyDescent="0.35">
      <c r="L71" s="10"/>
    </row>
    <row r="72" spans="12:12" x14ac:dyDescent="0.35">
      <c r="L72" s="10"/>
    </row>
    <row r="73" spans="12:12" x14ac:dyDescent="0.35">
      <c r="L73" s="10"/>
    </row>
    <row r="74" spans="12:12" x14ac:dyDescent="0.35">
      <c r="L74" s="10"/>
    </row>
    <row r="75" spans="12:12" x14ac:dyDescent="0.35">
      <c r="L75" s="10"/>
    </row>
    <row r="76" spans="12:12" x14ac:dyDescent="0.35">
      <c r="L76" s="10"/>
    </row>
    <row r="77" spans="12:12" x14ac:dyDescent="0.35">
      <c r="L77" s="10"/>
    </row>
    <row r="78" spans="12:12" x14ac:dyDescent="0.35">
      <c r="L78" s="10"/>
    </row>
    <row r="79" spans="12:12" x14ac:dyDescent="0.35">
      <c r="L79" s="10"/>
    </row>
    <row r="80" spans="12:12" x14ac:dyDescent="0.35">
      <c r="L80" s="10"/>
    </row>
    <row r="81" spans="12:12" x14ac:dyDescent="0.35">
      <c r="L81" s="10"/>
    </row>
    <row r="82" spans="12:12" x14ac:dyDescent="0.35">
      <c r="L82" s="10"/>
    </row>
    <row r="83" spans="12:12" x14ac:dyDescent="0.35">
      <c r="L83" s="10"/>
    </row>
    <row r="84" spans="12:12" x14ac:dyDescent="0.35">
      <c r="L84" s="10"/>
    </row>
    <row r="85" spans="12:12" x14ac:dyDescent="0.35">
      <c r="L85" s="10"/>
    </row>
    <row r="86" spans="12:12" x14ac:dyDescent="0.35">
      <c r="L86" s="10"/>
    </row>
    <row r="87" spans="12:12" x14ac:dyDescent="0.35">
      <c r="L87" s="10"/>
    </row>
    <row r="88" spans="12:12" x14ac:dyDescent="0.35">
      <c r="L88" s="10"/>
    </row>
    <row r="89" spans="12:12" x14ac:dyDescent="0.35">
      <c r="L89" s="10"/>
    </row>
    <row r="90" spans="12:12" x14ac:dyDescent="0.35">
      <c r="L90" s="10"/>
    </row>
    <row r="91" spans="12:12" x14ac:dyDescent="0.35">
      <c r="L91" s="10"/>
    </row>
    <row r="92" spans="12:12" x14ac:dyDescent="0.35">
      <c r="L92" s="10"/>
    </row>
    <row r="93" spans="12:12" x14ac:dyDescent="0.35">
      <c r="L93" s="10"/>
    </row>
    <row r="94" spans="12:12" x14ac:dyDescent="0.35">
      <c r="L94" s="10"/>
    </row>
    <row r="95" spans="12:12" x14ac:dyDescent="0.35">
      <c r="L95" s="10"/>
    </row>
    <row r="96" spans="12:12" x14ac:dyDescent="0.35">
      <c r="L96" s="10"/>
    </row>
    <row r="97" spans="12:12" x14ac:dyDescent="0.35">
      <c r="L97" s="10"/>
    </row>
    <row r="98" spans="12:12" x14ac:dyDescent="0.35">
      <c r="L98" s="10"/>
    </row>
    <row r="99" spans="12:12" x14ac:dyDescent="0.35">
      <c r="L99" s="10"/>
    </row>
    <row r="100" spans="12:12" x14ac:dyDescent="0.35">
      <c r="L100" s="10"/>
    </row>
    <row r="101" spans="12:12" x14ac:dyDescent="0.35">
      <c r="L101" s="10"/>
    </row>
    <row r="102" spans="12:12" x14ac:dyDescent="0.35">
      <c r="L102" s="10"/>
    </row>
    <row r="103" spans="12:12" x14ac:dyDescent="0.35">
      <c r="L103" s="10"/>
    </row>
    <row r="104" spans="12:12" x14ac:dyDescent="0.35">
      <c r="L104" s="10"/>
    </row>
    <row r="105" spans="12:12" x14ac:dyDescent="0.35">
      <c r="L105" s="10"/>
    </row>
    <row r="106" spans="12:12" x14ac:dyDescent="0.35">
      <c r="L106" s="10"/>
    </row>
    <row r="107" spans="12:12" x14ac:dyDescent="0.35">
      <c r="L107" s="10"/>
    </row>
    <row r="108" spans="12:12" x14ac:dyDescent="0.35">
      <c r="L108" s="10"/>
    </row>
    <row r="109" spans="12:12" x14ac:dyDescent="0.35">
      <c r="L109" s="10"/>
    </row>
    <row r="110" spans="12:12" x14ac:dyDescent="0.35">
      <c r="L110" s="10"/>
    </row>
    <row r="111" spans="12:12" x14ac:dyDescent="0.35">
      <c r="L111" s="10"/>
    </row>
    <row r="112" spans="12:12" x14ac:dyDescent="0.35">
      <c r="L112" s="10"/>
    </row>
    <row r="113" spans="12:12" x14ac:dyDescent="0.35">
      <c r="L113" s="10"/>
    </row>
    <row r="114" spans="12:12" x14ac:dyDescent="0.35">
      <c r="L114" s="10"/>
    </row>
    <row r="115" spans="12:12" x14ac:dyDescent="0.35">
      <c r="L115" s="10"/>
    </row>
    <row r="116" spans="12:12" x14ac:dyDescent="0.35">
      <c r="L116" s="10"/>
    </row>
    <row r="117" spans="12:12" x14ac:dyDescent="0.35">
      <c r="L117" s="10"/>
    </row>
    <row r="118" spans="12:12" x14ac:dyDescent="0.35">
      <c r="L118" s="10"/>
    </row>
    <row r="119" spans="12:12" x14ac:dyDescent="0.35">
      <c r="L119" s="10"/>
    </row>
    <row r="120" spans="12:12" x14ac:dyDescent="0.35">
      <c r="L120" s="10"/>
    </row>
    <row r="121" spans="12:12" x14ac:dyDescent="0.35">
      <c r="L121" s="10"/>
    </row>
    <row r="122" spans="12:12" x14ac:dyDescent="0.35">
      <c r="L122" s="10"/>
    </row>
    <row r="123" spans="12:12" x14ac:dyDescent="0.35">
      <c r="L123" s="10"/>
    </row>
    <row r="124" spans="12:12" x14ac:dyDescent="0.35">
      <c r="L124" s="10"/>
    </row>
    <row r="125" spans="12:12" x14ac:dyDescent="0.35">
      <c r="L125" s="10"/>
    </row>
    <row r="126" spans="12:12" x14ac:dyDescent="0.35">
      <c r="L126" s="10"/>
    </row>
    <row r="127" spans="12:12" x14ac:dyDescent="0.35">
      <c r="L127" s="10"/>
    </row>
    <row r="128" spans="12:12" x14ac:dyDescent="0.35">
      <c r="L128" s="10"/>
    </row>
    <row r="129" spans="12:12" x14ac:dyDescent="0.35">
      <c r="L129" s="10"/>
    </row>
    <row r="130" spans="12:12" x14ac:dyDescent="0.35">
      <c r="L130" s="10"/>
    </row>
    <row r="131" spans="12:12" x14ac:dyDescent="0.35">
      <c r="L131" s="10"/>
    </row>
    <row r="132" spans="12:12" x14ac:dyDescent="0.35">
      <c r="L132" s="10"/>
    </row>
    <row r="133" spans="12:12" x14ac:dyDescent="0.35">
      <c r="L133" s="10"/>
    </row>
    <row r="134" spans="12:12" x14ac:dyDescent="0.35">
      <c r="L134" s="10"/>
    </row>
    <row r="135" spans="12:12" x14ac:dyDescent="0.35">
      <c r="L135" s="10"/>
    </row>
    <row r="136" spans="12:12" x14ac:dyDescent="0.35">
      <c r="L136" s="10"/>
    </row>
    <row r="137" spans="12:12" x14ac:dyDescent="0.35">
      <c r="L137" s="10"/>
    </row>
    <row r="138" spans="12:12" x14ac:dyDescent="0.35">
      <c r="L138" s="10"/>
    </row>
    <row r="139" spans="12:12" x14ac:dyDescent="0.35">
      <c r="L139" s="10"/>
    </row>
    <row r="140" spans="12:12" x14ac:dyDescent="0.35">
      <c r="L140" s="10"/>
    </row>
    <row r="141" spans="12:12" x14ac:dyDescent="0.35">
      <c r="L141" s="10"/>
    </row>
    <row r="142" spans="12:12" x14ac:dyDescent="0.35">
      <c r="L142" s="10"/>
    </row>
    <row r="143" spans="12:12" x14ac:dyDescent="0.35">
      <c r="L143" s="10"/>
    </row>
    <row r="144" spans="12:12" x14ac:dyDescent="0.35">
      <c r="L144" s="10"/>
    </row>
    <row r="145" spans="12:12" x14ac:dyDescent="0.35">
      <c r="L145" s="10"/>
    </row>
    <row r="146" spans="12:12" x14ac:dyDescent="0.35">
      <c r="L146" s="10"/>
    </row>
    <row r="147" spans="12:12" x14ac:dyDescent="0.35">
      <c r="L147" s="10"/>
    </row>
    <row r="148" spans="12:12" x14ac:dyDescent="0.35">
      <c r="L148" s="10"/>
    </row>
    <row r="149" spans="12:12" x14ac:dyDescent="0.35">
      <c r="L149" s="10"/>
    </row>
    <row r="150" spans="12:12" x14ac:dyDescent="0.35">
      <c r="L150" s="10"/>
    </row>
    <row r="151" spans="12:12" x14ac:dyDescent="0.35">
      <c r="L151" s="10"/>
    </row>
    <row r="152" spans="12:12" x14ac:dyDescent="0.35">
      <c r="L152" s="10"/>
    </row>
    <row r="153" spans="12:12" x14ac:dyDescent="0.35">
      <c r="L153" s="10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4" tint="-0.249977111117893"/>
  </sheetPr>
  <dimension ref="A1:O56"/>
  <sheetViews>
    <sheetView zoomScale="55" zoomScaleNormal="55" workbookViewId="0">
      <selection activeCell="A4" sqref="A4"/>
    </sheetView>
  </sheetViews>
  <sheetFormatPr defaultColWidth="9.1796875" defaultRowHeight="14.5" x14ac:dyDescent="0.35"/>
  <cols>
    <col min="1" max="1" width="27" style="10" customWidth="1"/>
    <col min="2" max="6" width="16.7265625" style="10" customWidth="1"/>
    <col min="7" max="10" width="13.54296875" style="10" customWidth="1"/>
    <col min="11" max="11" width="21.1796875" style="10" bestFit="1" customWidth="1"/>
    <col min="12" max="12" width="16" style="23" bestFit="1" customWidth="1"/>
    <col min="13" max="13" width="21.1796875" style="10" bestFit="1" customWidth="1"/>
    <col min="14" max="16384" width="9.1796875" style="10"/>
  </cols>
  <sheetData>
    <row r="1" spans="1:15" ht="21" x14ac:dyDescent="0.35">
      <c r="A1" s="3" t="s">
        <v>23</v>
      </c>
      <c r="B1" s="3"/>
      <c r="C1" s="3"/>
      <c r="D1" s="15"/>
      <c r="M1"/>
      <c r="O1"/>
    </row>
    <row r="2" spans="1:15" x14ac:dyDescent="0.35">
      <c r="M2"/>
      <c r="O2"/>
    </row>
    <row r="3" spans="1:15" ht="29" x14ac:dyDescent="0.35">
      <c r="A3" s="58" t="s">
        <v>39</v>
      </c>
      <c r="B3" s="53" t="s">
        <v>6</v>
      </c>
      <c r="C3" s="53" t="s">
        <v>43</v>
      </c>
      <c r="D3" s="53" t="s">
        <v>41</v>
      </c>
      <c r="E3" s="53" t="s">
        <v>42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O3"/>
    </row>
    <row r="4" spans="1:15" x14ac:dyDescent="0.35">
      <c r="A4" s="57">
        <v>8</v>
      </c>
      <c r="B4" s="48">
        <v>41.642339168272649</v>
      </c>
      <c r="C4" s="48">
        <v>45.756857486293079</v>
      </c>
      <c r="D4" s="48">
        <v>74.721447010322649</v>
      </c>
      <c r="E4" s="48">
        <v>52.979996806286238</v>
      </c>
      <c r="G4" s="56">
        <f>2*(B4-B$14)/(B$14+B4)</f>
        <v>-0.14246058435333983</v>
      </c>
      <c r="H4" s="56">
        <f>2*(C4-C$14)/(C$14+C4)</f>
        <v>-9.0862181746182616E-2</v>
      </c>
      <c r="I4" s="56">
        <f t="shared" ref="I4:J4" si="0">2*(D4-D$14)/(D$14+D4)</f>
        <v>0</v>
      </c>
      <c r="J4" s="56">
        <f t="shared" si="0"/>
        <v>0</v>
      </c>
      <c r="K4" s="12" t="s">
        <v>6</v>
      </c>
      <c r="M4"/>
    </row>
    <row r="5" spans="1:15" ht="15" thickBot="1" x14ac:dyDescent="0.4">
      <c r="A5" s="57">
        <v>9</v>
      </c>
      <c r="B5" s="48">
        <v>42.281087459663851</v>
      </c>
      <c r="C5" s="48">
        <v>46.192401516828959</v>
      </c>
      <c r="D5" s="48">
        <v>74.721447010322649</v>
      </c>
      <c r="E5" s="48">
        <v>52.979996806286238</v>
      </c>
      <c r="G5" s="56">
        <f t="shared" ref="G5:G27" si="1">2*(B5-B$14)/(B$14+B5)</f>
        <v>-0.12730743378138457</v>
      </c>
      <c r="H5" s="56">
        <f t="shared" ref="H5:H27" si="2">2*(C5-C$14)/(C$14+C5)</f>
        <v>-8.1406126657782782E-2</v>
      </c>
      <c r="I5" s="56">
        <f t="shared" ref="I5:J27" si="3">2*(D5-D$14)/(D$14+D5)</f>
        <v>0</v>
      </c>
      <c r="J5" s="56">
        <f t="shared" si="3"/>
        <v>0</v>
      </c>
      <c r="K5" s="13" t="s">
        <v>19</v>
      </c>
      <c r="L5" s="33">
        <f>INDEX(LINEST(G4:G27,A4:A27^{1,2}),1,2)</f>
        <v>1.6452240994715574E-2</v>
      </c>
    </row>
    <row r="6" spans="1:15" ht="15" thickBot="1" x14ac:dyDescent="0.4">
      <c r="A6" s="57">
        <v>10</v>
      </c>
      <c r="B6" s="48">
        <v>42.919833151010266</v>
      </c>
      <c r="C6" s="48">
        <v>46.627945547364845</v>
      </c>
      <c r="D6" s="48">
        <v>74.721447010322649</v>
      </c>
      <c r="E6" s="48">
        <v>52.979996806286238</v>
      </c>
      <c r="G6" s="56">
        <f t="shared" si="1"/>
        <v>-0.11236718797119483</v>
      </c>
      <c r="H6" s="56">
        <f t="shared" si="2"/>
        <v>-7.2035217692733716E-2</v>
      </c>
      <c r="I6" s="56">
        <f t="shared" si="3"/>
        <v>0</v>
      </c>
      <c r="J6" s="56">
        <f t="shared" si="3"/>
        <v>0</v>
      </c>
      <c r="K6" s="14" t="s">
        <v>18</v>
      </c>
      <c r="L6" s="33">
        <f>INDEX(LINEST(G4:G24,A4:A24^{1,2}),1,3)</f>
        <v>-0.2688460761762187</v>
      </c>
    </row>
    <row r="7" spans="1:15" x14ac:dyDescent="0.35">
      <c r="A7" s="57">
        <v>11</v>
      </c>
      <c r="B7" s="48">
        <v>43.558576242311851</v>
      </c>
      <c r="C7" s="48">
        <v>47.063489577900725</v>
      </c>
      <c r="D7" s="48">
        <v>74.721447010322649</v>
      </c>
      <c r="E7" s="48">
        <v>52.979996806286238</v>
      </c>
      <c r="G7" s="56">
        <f t="shared" si="1"/>
        <v>-9.7635391194071747E-2</v>
      </c>
      <c r="H7" s="56">
        <f t="shared" si="2"/>
        <v>-6.2748309970605556E-2</v>
      </c>
      <c r="I7" s="56">
        <f t="shared" si="3"/>
        <v>0</v>
      </c>
      <c r="J7" s="56">
        <f t="shared" si="3"/>
        <v>0</v>
      </c>
    </row>
    <row r="8" spans="1:15" x14ac:dyDescent="0.35">
      <c r="A8" s="57">
        <v>12</v>
      </c>
      <c r="B8" s="48">
        <v>44.197316733568634</v>
      </c>
      <c r="C8" s="48">
        <v>47.499033608436577</v>
      </c>
      <c r="D8" s="48">
        <v>74.721447010322649</v>
      </c>
      <c r="E8" s="48">
        <v>52.979996806286238</v>
      </c>
      <c r="G8" s="56">
        <f t="shared" si="1"/>
        <v>-8.310771119422436E-2</v>
      </c>
      <c r="H8" s="56">
        <f t="shared" si="2"/>
        <v>-5.3544279044900979E-2</v>
      </c>
      <c r="I8" s="56">
        <f t="shared" si="3"/>
        <v>0</v>
      </c>
      <c r="J8" s="56">
        <f t="shared" si="3"/>
        <v>0</v>
      </c>
    </row>
    <row r="9" spans="1:15" x14ac:dyDescent="0.35">
      <c r="A9" s="57">
        <v>13</v>
      </c>
      <c r="B9" s="48">
        <v>44.836054624780594</v>
      </c>
      <c r="C9" s="48">
        <v>47.934577638972492</v>
      </c>
      <c r="D9" s="48">
        <v>74.721447010322649</v>
      </c>
      <c r="E9" s="48">
        <v>52.979996806286238</v>
      </c>
      <c r="G9" s="56">
        <f t="shared" si="1"/>
        <v>-6.8779934941243737E-2</v>
      </c>
      <c r="H9" s="56">
        <f t="shared" si="2"/>
        <v>-4.442202044919439E-2</v>
      </c>
      <c r="I9" s="56">
        <f t="shared" si="3"/>
        <v>0</v>
      </c>
      <c r="J9" s="56">
        <f t="shared" si="3"/>
        <v>0</v>
      </c>
      <c r="K9" s="12" t="s">
        <v>28</v>
      </c>
    </row>
    <row r="10" spans="1:15" ht="15" thickBot="1" x14ac:dyDescent="0.4">
      <c r="A10" s="57">
        <v>14</v>
      </c>
      <c r="B10" s="48">
        <v>45.474789915947781</v>
      </c>
      <c r="C10" s="48">
        <v>48.370121669508386</v>
      </c>
      <c r="D10" s="48">
        <v>74.721447010322649</v>
      </c>
      <c r="E10" s="48">
        <v>52.979996806286238</v>
      </c>
      <c r="G10" s="56">
        <f t="shared" si="1"/>
        <v>-5.4647964556713932E-2</v>
      </c>
      <c r="H10" s="56">
        <f t="shared" si="2"/>
        <v>-3.5380449255323083E-2</v>
      </c>
      <c r="I10" s="56">
        <f t="shared" si="3"/>
        <v>0</v>
      </c>
      <c r="J10" s="56">
        <f t="shared" si="3"/>
        <v>0</v>
      </c>
      <c r="K10" s="13" t="s">
        <v>19</v>
      </c>
      <c r="L10" s="33">
        <f>INDEX(LINEST(H4:H27,A4:A27^{1,2}),1,2)</f>
        <v>1.0040833508512583E-2</v>
      </c>
    </row>
    <row r="11" spans="1:15" ht="15" thickBot="1" x14ac:dyDescent="0.4">
      <c r="A11" s="57">
        <v>15</v>
      </c>
      <c r="B11" s="48">
        <v>46.113522607070124</v>
      </c>
      <c r="C11" s="48">
        <v>48.805665700044244</v>
      </c>
      <c r="D11" s="48">
        <v>74.721447010322649</v>
      </c>
      <c r="E11" s="48">
        <v>52.979996806286238</v>
      </c>
      <c r="G11" s="56">
        <f t="shared" si="1"/>
        <v>-4.0707813406699239E-2</v>
      </c>
      <c r="H11" s="56">
        <f t="shared" si="2"/>
        <v>-2.641849964323904E-2</v>
      </c>
      <c r="I11" s="56">
        <f t="shared" si="3"/>
        <v>0</v>
      </c>
      <c r="J11" s="56">
        <f t="shared" si="3"/>
        <v>0</v>
      </c>
      <c r="K11" s="14" t="s">
        <v>18</v>
      </c>
      <c r="L11" s="33">
        <f>INDEX(LINEST(H4:H27,A4:A27^{1,2}),1,3)</f>
        <v>-0.16872544216890883</v>
      </c>
    </row>
    <row r="12" spans="1:15" x14ac:dyDescent="0.35">
      <c r="A12" s="57">
        <v>16</v>
      </c>
      <c r="B12" s="48">
        <v>46.752252698147714</v>
      </c>
      <c r="C12" s="48">
        <v>49.241209730580131</v>
      </c>
      <c r="D12" s="48">
        <v>74.721447010322649</v>
      </c>
      <c r="E12" s="48">
        <v>52.979996806286238</v>
      </c>
      <c r="G12" s="56">
        <f t="shared" si="1"/>
        <v>-2.6955602352263582E-2</v>
      </c>
      <c r="H12" s="56">
        <f t="shared" si="2"/>
        <v>-1.7535124482179875E-2</v>
      </c>
      <c r="I12" s="56">
        <f t="shared" si="3"/>
        <v>0</v>
      </c>
      <c r="J12" s="56">
        <f t="shared" si="3"/>
        <v>0</v>
      </c>
    </row>
    <row r="13" spans="1:15" x14ac:dyDescent="0.35">
      <c r="A13" s="57">
        <v>17</v>
      </c>
      <c r="B13" s="48">
        <v>47.390980189180446</v>
      </c>
      <c r="C13" s="48">
        <v>49.676753761116018</v>
      </c>
      <c r="D13" s="48">
        <v>74.721447010322649</v>
      </c>
      <c r="E13" s="48">
        <v>52.979996806286238</v>
      </c>
      <c r="G13" s="56">
        <f t="shared" si="1"/>
        <v>-1.3387556150639019E-2</v>
      </c>
      <c r="H13" s="56">
        <f t="shared" si="2"/>
        <v>-8.7292949228115757E-3</v>
      </c>
      <c r="I13" s="56">
        <f t="shared" si="3"/>
        <v>0</v>
      </c>
      <c r="J13" s="56">
        <f t="shared" si="3"/>
        <v>0</v>
      </c>
    </row>
    <row r="14" spans="1:15" x14ac:dyDescent="0.35">
      <c r="A14" s="57">
        <v>18</v>
      </c>
      <c r="B14" s="48">
        <v>48.029705080168377</v>
      </c>
      <c r="C14" s="48">
        <v>50.112297791651898</v>
      </c>
      <c r="D14" s="48">
        <v>74.721447010322649</v>
      </c>
      <c r="E14" s="48">
        <v>52.979996806286238</v>
      </c>
      <c r="G14" s="56">
        <f t="shared" si="1"/>
        <v>0</v>
      </c>
      <c r="H14" s="56">
        <f t="shared" si="2"/>
        <v>0</v>
      </c>
      <c r="I14" s="56">
        <f t="shared" si="3"/>
        <v>0</v>
      </c>
      <c r="J14" s="56">
        <f t="shared" si="3"/>
        <v>0</v>
      </c>
      <c r="L14" s="10"/>
    </row>
    <row r="15" spans="1:15" x14ac:dyDescent="0.35">
      <c r="A15" s="57">
        <v>19</v>
      </c>
      <c r="B15" s="48">
        <v>48.668427371111541</v>
      </c>
      <c r="C15" s="48">
        <v>50.547841822187799</v>
      </c>
      <c r="D15" s="48">
        <v>74.721447010322649</v>
      </c>
      <c r="E15" s="48">
        <v>52.979996806286238</v>
      </c>
      <c r="G15" s="56">
        <f t="shared" si="1"/>
        <v>1.3210643778771552E-2</v>
      </c>
      <c r="H15" s="56">
        <f t="shared" si="2"/>
        <v>8.6537537541030475E-3</v>
      </c>
      <c r="I15" s="56">
        <f t="shared" si="3"/>
        <v>0</v>
      </c>
      <c r="J15" s="56">
        <f t="shared" si="3"/>
        <v>0</v>
      </c>
      <c r="L15" s="10"/>
    </row>
    <row r="16" spans="1:15" x14ac:dyDescent="0.35">
      <c r="A16" s="57">
        <v>20</v>
      </c>
      <c r="B16" s="48">
        <v>49.30714706200984</v>
      </c>
      <c r="C16" s="48">
        <v>50.983385852723664</v>
      </c>
      <c r="D16" s="48">
        <v>74.721447010322649</v>
      </c>
      <c r="E16" s="48">
        <v>52.979996806286238</v>
      </c>
      <c r="G16" s="56">
        <f t="shared" si="1"/>
        <v>2.6247858929637994E-2</v>
      </c>
      <c r="H16" s="56">
        <f t="shared" si="2"/>
        <v>1.7232942686969593E-2</v>
      </c>
      <c r="I16" s="56">
        <f t="shared" si="3"/>
        <v>0</v>
      </c>
      <c r="J16" s="56">
        <f t="shared" si="3"/>
        <v>0</v>
      </c>
      <c r="L16" s="10"/>
    </row>
    <row r="17" spans="1:12" x14ac:dyDescent="0.35">
      <c r="A17" s="57">
        <v>21</v>
      </c>
      <c r="B17" s="48">
        <v>49.945864152863386</v>
      </c>
      <c r="C17" s="48">
        <v>51.418929883259544</v>
      </c>
      <c r="D17" s="48">
        <v>74.721447010322649</v>
      </c>
      <c r="E17" s="48">
        <v>52.979996806286238</v>
      </c>
      <c r="G17" s="56">
        <f t="shared" si="1"/>
        <v>3.9115038324247675E-2</v>
      </c>
      <c r="H17" s="56">
        <f t="shared" si="2"/>
        <v>2.5738526392910303E-2</v>
      </c>
      <c r="I17" s="56">
        <f t="shared" si="3"/>
        <v>0</v>
      </c>
      <c r="J17" s="56">
        <f t="shared" si="3"/>
        <v>0</v>
      </c>
      <c r="L17" s="10"/>
    </row>
    <row r="18" spans="1:12" x14ac:dyDescent="0.35">
      <c r="A18" s="57">
        <v>22</v>
      </c>
      <c r="B18" s="48">
        <v>50.584578643672117</v>
      </c>
      <c r="C18" s="48">
        <v>51.854473913795424</v>
      </c>
      <c r="D18" s="48">
        <v>74.721447010322649</v>
      </c>
      <c r="E18" s="48">
        <v>52.979996806286238</v>
      </c>
      <c r="G18" s="56">
        <f t="shared" si="1"/>
        <v>5.1815486905698371E-2</v>
      </c>
      <c r="H18" s="56">
        <f t="shared" si="2"/>
        <v>3.4171448070871011E-2</v>
      </c>
      <c r="I18" s="56">
        <f t="shared" si="3"/>
        <v>0</v>
      </c>
      <c r="J18" s="56">
        <f t="shared" si="3"/>
        <v>0</v>
      </c>
      <c r="L18" s="10"/>
    </row>
    <row r="19" spans="1:12" x14ac:dyDescent="0.35">
      <c r="A19" s="57">
        <v>23</v>
      </c>
      <c r="B19" s="48">
        <v>51.223290534436018</v>
      </c>
      <c r="C19" s="48">
        <v>52.290017944331304</v>
      </c>
      <c r="D19" s="48">
        <v>74.721447010322649</v>
      </c>
      <c r="E19" s="48">
        <v>52.979996806286238</v>
      </c>
      <c r="G19" s="56">
        <f t="shared" si="1"/>
        <v>6.4352424518615267E-2</v>
      </c>
      <c r="H19" s="56">
        <f t="shared" si="2"/>
        <v>4.2532634873103284E-2</v>
      </c>
      <c r="I19" s="56">
        <f t="shared" si="3"/>
        <v>0</v>
      </c>
      <c r="J19" s="56">
        <f t="shared" si="3"/>
        <v>0</v>
      </c>
      <c r="K19" s="30"/>
    </row>
    <row r="20" spans="1:12" x14ac:dyDescent="0.35">
      <c r="A20" s="57">
        <v>24</v>
      </c>
      <c r="B20" s="48">
        <v>51.861999825155102</v>
      </c>
      <c r="C20" s="48">
        <v>52.725561974867169</v>
      </c>
      <c r="D20" s="48">
        <v>74.721447010322649</v>
      </c>
      <c r="E20" s="48">
        <v>52.979996806286238</v>
      </c>
      <c r="G20" s="56">
        <f t="shared" si="1"/>
        <v>7.6728988630616377E-2</v>
      </c>
      <c r="H20" s="56">
        <f t="shared" si="2"/>
        <v>5.0822998244972654E-2</v>
      </c>
      <c r="I20" s="56">
        <f t="shared" si="3"/>
        <v>0</v>
      </c>
      <c r="J20" s="56">
        <f t="shared" si="3"/>
        <v>0</v>
      </c>
      <c r="K20" s="30"/>
    </row>
    <row r="21" spans="1:12" x14ac:dyDescent="0.35">
      <c r="A21" s="57">
        <v>25</v>
      </c>
      <c r="B21" s="48">
        <v>52.500706515829414</v>
      </c>
      <c r="C21" s="48">
        <v>53.161106005403056</v>
      </c>
      <c r="D21" s="48">
        <v>74.721447010322649</v>
      </c>
      <c r="E21" s="48">
        <v>52.979996806286238</v>
      </c>
      <c r="G21" s="56">
        <f t="shared" si="1"/>
        <v>8.8948236950002341E-2</v>
      </c>
      <c r="H21" s="56">
        <f t="shared" si="2"/>
        <v>5.9043434256170049E-2</v>
      </c>
      <c r="I21" s="56">
        <f t="shared" si="3"/>
        <v>0</v>
      </c>
      <c r="J21" s="56">
        <f t="shared" si="3"/>
        <v>0</v>
      </c>
      <c r="K21" s="30"/>
    </row>
    <row r="22" spans="1:12" x14ac:dyDescent="0.35">
      <c r="A22" s="57">
        <v>26</v>
      </c>
      <c r="B22" s="48">
        <v>53.139410606458917</v>
      </c>
      <c r="C22" s="48">
        <v>53.59665003593895</v>
      </c>
      <c r="D22" s="48">
        <v>74.721447010322649</v>
      </c>
      <c r="E22" s="48">
        <v>52.979996806286238</v>
      </c>
      <c r="G22" s="56">
        <f t="shared" si="1"/>
        <v>0.10101314994425616</v>
      </c>
      <c r="H22" s="56">
        <f t="shared" si="2"/>
        <v>6.7194823923574148E-2</v>
      </c>
      <c r="I22" s="56">
        <f t="shared" si="3"/>
        <v>0</v>
      </c>
      <c r="J22" s="56">
        <f t="shared" si="3"/>
        <v>0</v>
      </c>
      <c r="K22" s="30"/>
    </row>
    <row r="23" spans="1:12" x14ac:dyDescent="0.35">
      <c r="A23" s="57">
        <v>27</v>
      </c>
      <c r="B23" s="48">
        <v>53.778112097043604</v>
      </c>
      <c r="C23" s="48">
        <v>54.032194066474815</v>
      </c>
      <c r="D23" s="48">
        <v>74.721447010322649</v>
      </c>
      <c r="E23" s="48">
        <v>52.979996806286238</v>
      </c>
      <c r="G23" s="56">
        <f t="shared" si="1"/>
        <v>0.11292663326371591</v>
      </c>
      <c r="H23" s="56">
        <f t="shared" si="2"/>
        <v>7.5278033526014781E-2</v>
      </c>
      <c r="I23" s="56">
        <f t="shared" si="3"/>
        <v>0</v>
      </c>
      <c r="J23" s="56">
        <f t="shared" si="3"/>
        <v>0</v>
      </c>
      <c r="K23" s="30"/>
    </row>
    <row r="24" spans="1:12" x14ac:dyDescent="0.35">
      <c r="A24" s="57">
        <v>28</v>
      </c>
      <c r="B24" s="48">
        <v>54.416810987583482</v>
      </c>
      <c r="C24" s="48">
        <v>54.467738097010709</v>
      </c>
      <c r="D24" s="48">
        <v>74.721447010322649</v>
      </c>
      <c r="E24" s="48">
        <v>52.979996806286238</v>
      </c>
      <c r="G24" s="56">
        <f t="shared" si="1"/>
        <v>0.1246915200745541</v>
      </c>
      <c r="H24" s="56">
        <f t="shared" si="2"/>
        <v>8.329391491117244E-2</v>
      </c>
      <c r="I24" s="56">
        <f t="shared" si="3"/>
        <v>0</v>
      </c>
      <c r="J24" s="56">
        <f t="shared" si="3"/>
        <v>0</v>
      </c>
      <c r="K24" s="30"/>
    </row>
    <row r="25" spans="1:12" x14ac:dyDescent="0.35">
      <c r="A25" s="57">
        <v>29</v>
      </c>
      <c r="B25" s="48">
        <v>55.055507278078558</v>
      </c>
      <c r="C25" s="48">
        <v>54.903282127546603</v>
      </c>
      <c r="D25" s="48">
        <v>74.721447010322649</v>
      </c>
      <c r="E25" s="48">
        <v>52.979996806286238</v>
      </c>
      <c r="G25" s="56">
        <f t="shared" si="1"/>
        <v>0.13631057330500052</v>
      </c>
      <c r="H25" s="56">
        <f t="shared" si="2"/>
        <v>9.1243305794835458E-2</v>
      </c>
      <c r="I25" s="56">
        <f t="shared" si="3"/>
        <v>0</v>
      </c>
      <c r="J25" s="56">
        <f t="shared" si="3"/>
        <v>0</v>
      </c>
      <c r="K25" s="30"/>
    </row>
    <row r="26" spans="1:12" x14ac:dyDescent="0.35">
      <c r="A26" s="57">
        <v>30</v>
      </c>
      <c r="B26" s="48">
        <v>55.694200968528826</v>
      </c>
      <c r="C26" s="48">
        <v>55.338826158082497</v>
      </c>
      <c r="D26" s="48">
        <v>74.721447010322649</v>
      </c>
      <c r="E26" s="48">
        <v>52.979996806286238</v>
      </c>
      <c r="G26" s="56">
        <f t="shared" si="1"/>
        <v>0.14778648780854925</v>
      </c>
      <c r="H26" s="56">
        <f t="shared" si="2"/>
        <v>9.9127030052746326E-2</v>
      </c>
      <c r="I26" s="56">
        <f t="shared" si="3"/>
        <v>0</v>
      </c>
      <c r="J26" s="56">
        <f t="shared" si="3"/>
        <v>0</v>
      </c>
    </row>
    <row r="27" spans="1:12" x14ac:dyDescent="0.35">
      <c r="A27" s="57">
        <v>31</v>
      </c>
      <c r="B27" s="48">
        <v>56.332892058934284</v>
      </c>
      <c r="C27" s="48">
        <v>55.774370188618356</v>
      </c>
      <c r="D27" s="48">
        <v>74.721447010322649</v>
      </c>
      <c r="E27" s="48">
        <v>52.979996806286238</v>
      </c>
      <c r="G27" s="56">
        <f t="shared" si="1"/>
        <v>0.15912189244770841</v>
      </c>
      <c r="H27" s="56">
        <f t="shared" si="2"/>
        <v>0.10694589800524208</v>
      </c>
      <c r="I27" s="56">
        <f t="shared" si="3"/>
        <v>0</v>
      </c>
      <c r="J27" s="56">
        <f t="shared" si="3"/>
        <v>0</v>
      </c>
    </row>
    <row r="30" spans="1:12" x14ac:dyDescent="0.35">
      <c r="A30" s="53" t="s">
        <v>44</v>
      </c>
      <c r="B30" s="53" t="s">
        <v>6</v>
      </c>
      <c r="C30" s="53" t="s">
        <v>43</v>
      </c>
      <c r="D30" s="53" t="s">
        <v>41</v>
      </c>
      <c r="E30" s="53" t="s">
        <v>42</v>
      </c>
    </row>
    <row r="31" spans="1:12" x14ac:dyDescent="0.35">
      <c r="A31" s="57">
        <f>(100/A4)^2</f>
        <v>156.25</v>
      </c>
      <c r="B31" s="56">
        <f>G4</f>
        <v>-0.14246058435333983</v>
      </c>
      <c r="C31" s="56">
        <f t="shared" ref="C31:E31" si="4">H4</f>
        <v>-9.0862181746182616E-2</v>
      </c>
      <c r="D31" s="56">
        <f t="shared" si="4"/>
        <v>0</v>
      </c>
      <c r="E31" s="56">
        <f t="shared" si="4"/>
        <v>0</v>
      </c>
    </row>
    <row r="32" spans="1:12" x14ac:dyDescent="0.35">
      <c r="A32" s="57">
        <f t="shared" ref="A32:A54" si="5">(100/A5)^2</f>
        <v>123.45679012345678</v>
      </c>
      <c r="B32" s="56">
        <f t="shared" ref="B32:B54" si="6">G5</f>
        <v>-0.12730743378138457</v>
      </c>
      <c r="C32" s="56">
        <f t="shared" ref="C32:C54" si="7">H5</f>
        <v>-8.1406126657782782E-2</v>
      </c>
      <c r="D32" s="56">
        <f t="shared" ref="D32:D54" si="8">I5</f>
        <v>0</v>
      </c>
      <c r="E32" s="56">
        <f t="shared" ref="E32:E54" si="9">J5</f>
        <v>0</v>
      </c>
    </row>
    <row r="33" spans="1:5" x14ac:dyDescent="0.35">
      <c r="A33" s="57">
        <f t="shared" si="5"/>
        <v>100</v>
      </c>
      <c r="B33" s="56">
        <f t="shared" si="6"/>
        <v>-0.11236718797119483</v>
      </c>
      <c r="C33" s="56">
        <f t="shared" si="7"/>
        <v>-7.2035217692733716E-2</v>
      </c>
      <c r="D33" s="56">
        <f t="shared" si="8"/>
        <v>0</v>
      </c>
      <c r="E33" s="56">
        <f t="shared" si="9"/>
        <v>0</v>
      </c>
    </row>
    <row r="34" spans="1:5" x14ac:dyDescent="0.35">
      <c r="A34" s="57">
        <f t="shared" si="5"/>
        <v>82.644628099173573</v>
      </c>
      <c r="B34" s="56">
        <f t="shared" si="6"/>
        <v>-9.7635391194071747E-2</v>
      </c>
      <c r="C34" s="56">
        <f t="shared" si="7"/>
        <v>-6.2748309970605556E-2</v>
      </c>
      <c r="D34" s="56">
        <f t="shared" si="8"/>
        <v>0</v>
      </c>
      <c r="E34" s="56">
        <f t="shared" si="9"/>
        <v>0</v>
      </c>
    </row>
    <row r="35" spans="1:5" x14ac:dyDescent="0.35">
      <c r="A35" s="57">
        <f t="shared" si="5"/>
        <v>69.444444444444457</v>
      </c>
      <c r="B35" s="56">
        <f t="shared" si="6"/>
        <v>-8.310771119422436E-2</v>
      </c>
      <c r="C35" s="56">
        <f t="shared" si="7"/>
        <v>-5.3544279044900979E-2</v>
      </c>
      <c r="D35" s="56">
        <f t="shared" si="8"/>
        <v>0</v>
      </c>
      <c r="E35" s="56">
        <f t="shared" si="9"/>
        <v>0</v>
      </c>
    </row>
    <row r="36" spans="1:5" x14ac:dyDescent="0.35">
      <c r="A36" s="57">
        <f t="shared" si="5"/>
        <v>59.171597633136095</v>
      </c>
      <c r="B36" s="56">
        <f t="shared" si="6"/>
        <v>-6.8779934941243737E-2</v>
      </c>
      <c r="C36" s="56">
        <f t="shared" si="7"/>
        <v>-4.442202044919439E-2</v>
      </c>
      <c r="D36" s="56">
        <f t="shared" si="8"/>
        <v>0</v>
      </c>
      <c r="E36" s="56">
        <f t="shared" si="9"/>
        <v>0</v>
      </c>
    </row>
    <row r="37" spans="1:5" x14ac:dyDescent="0.35">
      <c r="A37" s="57">
        <f t="shared" si="5"/>
        <v>51.020408163265309</v>
      </c>
      <c r="B37" s="56">
        <f t="shared" si="6"/>
        <v>-5.4647964556713932E-2</v>
      </c>
      <c r="C37" s="56">
        <f t="shared" si="7"/>
        <v>-3.5380449255323083E-2</v>
      </c>
      <c r="D37" s="56">
        <f t="shared" si="8"/>
        <v>0</v>
      </c>
      <c r="E37" s="56">
        <f t="shared" si="9"/>
        <v>0</v>
      </c>
    </row>
    <row r="38" spans="1:5" x14ac:dyDescent="0.35">
      <c r="A38" s="57">
        <f t="shared" si="5"/>
        <v>44.44444444444445</v>
      </c>
      <c r="B38" s="56">
        <f t="shared" si="6"/>
        <v>-4.0707813406699239E-2</v>
      </c>
      <c r="C38" s="56">
        <f t="shared" si="7"/>
        <v>-2.641849964323904E-2</v>
      </c>
      <c r="D38" s="56">
        <f t="shared" si="8"/>
        <v>0</v>
      </c>
      <c r="E38" s="56">
        <f t="shared" si="9"/>
        <v>0</v>
      </c>
    </row>
    <row r="39" spans="1:5" x14ac:dyDescent="0.35">
      <c r="A39" s="57">
        <f t="shared" si="5"/>
        <v>39.0625</v>
      </c>
      <c r="B39" s="56">
        <f t="shared" si="6"/>
        <v>-2.6955602352263582E-2</v>
      </c>
      <c r="C39" s="56">
        <f t="shared" si="7"/>
        <v>-1.7535124482179875E-2</v>
      </c>
      <c r="D39" s="56">
        <f t="shared" si="8"/>
        <v>0</v>
      </c>
      <c r="E39" s="56">
        <f t="shared" si="9"/>
        <v>0</v>
      </c>
    </row>
    <row r="40" spans="1:5" x14ac:dyDescent="0.35">
      <c r="A40" s="57">
        <f t="shared" si="5"/>
        <v>34.602076124567482</v>
      </c>
      <c r="B40" s="56">
        <f t="shared" si="6"/>
        <v>-1.3387556150639019E-2</v>
      </c>
      <c r="C40" s="56">
        <f t="shared" si="7"/>
        <v>-8.7292949228115757E-3</v>
      </c>
      <c r="D40" s="56">
        <f t="shared" si="8"/>
        <v>0</v>
      </c>
      <c r="E40" s="56">
        <f t="shared" si="9"/>
        <v>0</v>
      </c>
    </row>
    <row r="41" spans="1:5" x14ac:dyDescent="0.35">
      <c r="A41" s="57">
        <f t="shared" si="5"/>
        <v>30.864197530864196</v>
      </c>
      <c r="B41" s="56">
        <f t="shared" si="6"/>
        <v>0</v>
      </c>
      <c r="C41" s="56">
        <f t="shared" si="7"/>
        <v>0</v>
      </c>
      <c r="D41" s="56">
        <f t="shared" si="8"/>
        <v>0</v>
      </c>
      <c r="E41" s="56">
        <f t="shared" si="9"/>
        <v>0</v>
      </c>
    </row>
    <row r="42" spans="1:5" x14ac:dyDescent="0.35">
      <c r="A42" s="57">
        <f t="shared" si="5"/>
        <v>27.700831024930753</v>
      </c>
      <c r="B42" s="56">
        <f t="shared" si="6"/>
        <v>1.3210643778771552E-2</v>
      </c>
      <c r="C42" s="56">
        <f t="shared" si="7"/>
        <v>8.6537537541030475E-3</v>
      </c>
      <c r="D42" s="56">
        <f t="shared" si="8"/>
        <v>0</v>
      </c>
      <c r="E42" s="56">
        <f t="shared" si="9"/>
        <v>0</v>
      </c>
    </row>
    <row r="43" spans="1:5" x14ac:dyDescent="0.35">
      <c r="A43" s="57">
        <f t="shared" si="5"/>
        <v>25</v>
      </c>
      <c r="B43" s="56">
        <f t="shared" si="6"/>
        <v>2.6247858929637994E-2</v>
      </c>
      <c r="C43" s="56">
        <f t="shared" si="7"/>
        <v>1.7232942686969593E-2</v>
      </c>
      <c r="D43" s="56">
        <f t="shared" si="8"/>
        <v>0</v>
      </c>
      <c r="E43" s="56">
        <f t="shared" si="9"/>
        <v>0</v>
      </c>
    </row>
    <row r="44" spans="1:5" x14ac:dyDescent="0.35">
      <c r="A44" s="57">
        <f t="shared" si="5"/>
        <v>22.675736961451246</v>
      </c>
      <c r="B44" s="56">
        <f t="shared" si="6"/>
        <v>3.9115038324247675E-2</v>
      </c>
      <c r="C44" s="56">
        <f t="shared" si="7"/>
        <v>2.5738526392910303E-2</v>
      </c>
      <c r="D44" s="56">
        <f t="shared" si="8"/>
        <v>0</v>
      </c>
      <c r="E44" s="56">
        <f t="shared" si="9"/>
        <v>0</v>
      </c>
    </row>
    <row r="45" spans="1:5" x14ac:dyDescent="0.35">
      <c r="A45" s="57">
        <f t="shared" si="5"/>
        <v>20.661157024793393</v>
      </c>
      <c r="B45" s="56">
        <f t="shared" si="6"/>
        <v>5.1815486905698371E-2</v>
      </c>
      <c r="C45" s="56">
        <f t="shared" si="7"/>
        <v>3.4171448070871011E-2</v>
      </c>
      <c r="D45" s="56">
        <f t="shared" si="8"/>
        <v>0</v>
      </c>
      <c r="E45" s="56">
        <f t="shared" si="9"/>
        <v>0</v>
      </c>
    </row>
    <row r="46" spans="1:5" x14ac:dyDescent="0.35">
      <c r="A46" s="57">
        <f t="shared" si="5"/>
        <v>18.903591682419659</v>
      </c>
      <c r="B46" s="56">
        <f t="shared" si="6"/>
        <v>6.4352424518615267E-2</v>
      </c>
      <c r="C46" s="56">
        <f t="shared" si="7"/>
        <v>4.2532634873103284E-2</v>
      </c>
      <c r="D46" s="56">
        <f t="shared" si="8"/>
        <v>0</v>
      </c>
      <c r="E46" s="56">
        <f t="shared" si="9"/>
        <v>0</v>
      </c>
    </row>
    <row r="47" spans="1:5" x14ac:dyDescent="0.35">
      <c r="A47" s="57">
        <f t="shared" si="5"/>
        <v>17.361111111111114</v>
      </c>
      <c r="B47" s="56">
        <f t="shared" si="6"/>
        <v>7.6728988630616377E-2</v>
      </c>
      <c r="C47" s="56">
        <f t="shared" si="7"/>
        <v>5.0822998244972654E-2</v>
      </c>
      <c r="D47" s="56">
        <f t="shared" si="8"/>
        <v>0</v>
      </c>
      <c r="E47" s="56">
        <f t="shared" si="9"/>
        <v>0</v>
      </c>
    </row>
    <row r="48" spans="1:5" x14ac:dyDescent="0.35">
      <c r="A48" s="57">
        <f t="shared" si="5"/>
        <v>16</v>
      </c>
      <c r="B48" s="56">
        <f t="shared" si="6"/>
        <v>8.8948236950002341E-2</v>
      </c>
      <c r="C48" s="56">
        <f t="shared" si="7"/>
        <v>5.9043434256170049E-2</v>
      </c>
      <c r="D48" s="56">
        <f t="shared" si="8"/>
        <v>0</v>
      </c>
      <c r="E48" s="56">
        <f t="shared" si="9"/>
        <v>0</v>
      </c>
    </row>
    <row r="49" spans="1:5" x14ac:dyDescent="0.35">
      <c r="A49" s="57">
        <f t="shared" si="5"/>
        <v>14.792899408284024</v>
      </c>
      <c r="B49" s="56">
        <f t="shared" si="6"/>
        <v>0.10101314994425616</v>
      </c>
      <c r="C49" s="56">
        <f t="shared" si="7"/>
        <v>6.7194823923574148E-2</v>
      </c>
      <c r="D49" s="56">
        <f t="shared" si="8"/>
        <v>0</v>
      </c>
      <c r="E49" s="56">
        <f t="shared" si="9"/>
        <v>0</v>
      </c>
    </row>
    <row r="50" spans="1:5" x14ac:dyDescent="0.35">
      <c r="A50" s="57">
        <f t="shared" si="5"/>
        <v>13.717421124828533</v>
      </c>
      <c r="B50" s="56">
        <f t="shared" si="6"/>
        <v>0.11292663326371591</v>
      </c>
      <c r="C50" s="56">
        <f t="shared" si="7"/>
        <v>7.5278033526014781E-2</v>
      </c>
      <c r="D50" s="56">
        <f t="shared" si="8"/>
        <v>0</v>
      </c>
      <c r="E50" s="56">
        <f t="shared" si="9"/>
        <v>0</v>
      </c>
    </row>
    <row r="51" spans="1:5" x14ac:dyDescent="0.35">
      <c r="A51" s="57">
        <f t="shared" si="5"/>
        <v>12.755102040816327</v>
      </c>
      <c r="B51" s="56">
        <f t="shared" si="6"/>
        <v>0.1246915200745541</v>
      </c>
      <c r="C51" s="56">
        <f t="shared" si="7"/>
        <v>8.329391491117244E-2</v>
      </c>
      <c r="D51" s="56">
        <f t="shared" si="8"/>
        <v>0</v>
      </c>
      <c r="E51" s="56">
        <f t="shared" si="9"/>
        <v>0</v>
      </c>
    </row>
    <row r="52" spans="1:5" x14ac:dyDescent="0.35">
      <c r="A52" s="57">
        <f t="shared" si="5"/>
        <v>11.890606420927465</v>
      </c>
      <c r="B52" s="56">
        <f t="shared" si="6"/>
        <v>0.13631057330500052</v>
      </c>
      <c r="C52" s="56">
        <f t="shared" si="7"/>
        <v>9.1243305794835458E-2</v>
      </c>
      <c r="D52" s="56">
        <f t="shared" si="8"/>
        <v>0</v>
      </c>
      <c r="E52" s="56">
        <f t="shared" si="9"/>
        <v>0</v>
      </c>
    </row>
    <row r="53" spans="1:5" x14ac:dyDescent="0.35">
      <c r="A53" s="57">
        <f t="shared" si="5"/>
        <v>11.111111111111112</v>
      </c>
      <c r="B53" s="56">
        <f t="shared" si="6"/>
        <v>0.14778648780854925</v>
      </c>
      <c r="C53" s="56">
        <f t="shared" si="7"/>
        <v>9.9127030052746326E-2</v>
      </c>
      <c r="D53" s="56">
        <f t="shared" si="8"/>
        <v>0</v>
      </c>
      <c r="E53" s="56">
        <f t="shared" si="9"/>
        <v>0</v>
      </c>
    </row>
    <row r="54" spans="1:5" x14ac:dyDescent="0.35">
      <c r="A54" s="57">
        <f t="shared" si="5"/>
        <v>10.405827263267428</v>
      </c>
      <c r="B54" s="56">
        <f t="shared" si="6"/>
        <v>0.15912189244770841</v>
      </c>
      <c r="C54" s="56">
        <f t="shared" si="7"/>
        <v>0.10694589800524208</v>
      </c>
      <c r="D54" s="56">
        <f t="shared" si="8"/>
        <v>0</v>
      </c>
      <c r="E54" s="56">
        <f t="shared" si="9"/>
        <v>0</v>
      </c>
    </row>
    <row r="55" spans="1:5" x14ac:dyDescent="0.35">
      <c r="A55" s="46"/>
    </row>
    <row r="56" spans="1:5" x14ac:dyDescent="0.35">
      <c r="A56" s="46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4" tint="-0.249977111117893"/>
  </sheetPr>
  <dimension ref="A1:T24"/>
  <sheetViews>
    <sheetView zoomScale="85" zoomScaleNormal="85" workbookViewId="0">
      <selection activeCell="M13" sqref="A13:M14"/>
    </sheetView>
  </sheetViews>
  <sheetFormatPr defaultColWidth="9.1796875" defaultRowHeight="14.5" x14ac:dyDescent="0.35"/>
  <cols>
    <col min="1" max="1" width="24.81640625" style="10" customWidth="1"/>
    <col min="2" max="7" width="12.54296875" style="10" customWidth="1"/>
    <col min="8" max="8" width="13.453125" style="10" bestFit="1" customWidth="1"/>
    <col min="9" max="9" width="13.453125" style="10" customWidth="1"/>
    <col min="10" max="10" width="12.54296875" style="10" customWidth="1"/>
    <col min="11" max="11" width="13.453125" style="10" bestFit="1" customWidth="1"/>
    <col min="12" max="12" width="12.54296875" style="24" customWidth="1"/>
    <col min="13" max="13" width="9.1796875" style="10"/>
    <col min="14" max="14" width="12.54296875" style="10" customWidth="1"/>
    <col min="15" max="16384" width="9.1796875" style="10"/>
  </cols>
  <sheetData>
    <row r="1" spans="1:20" ht="21" x14ac:dyDescent="0.35">
      <c r="A1" s="3" t="s">
        <v>23</v>
      </c>
      <c r="B1" s="3"/>
      <c r="C1" s="3"/>
      <c r="D1" s="3"/>
      <c r="E1" s="3"/>
      <c r="M1"/>
      <c r="O1"/>
    </row>
    <row r="2" spans="1:20" ht="15" thickBot="1" x14ac:dyDescent="0.4">
      <c r="M2"/>
      <c r="O2"/>
    </row>
    <row r="3" spans="1:20" ht="15" thickBot="1" x14ac:dyDescent="0.4">
      <c r="A3" s="53" t="s">
        <v>45</v>
      </c>
      <c r="B3" s="53" t="s">
        <v>6</v>
      </c>
      <c r="C3" s="53" t="s">
        <v>43</v>
      </c>
      <c r="D3" s="53" t="s">
        <v>41</v>
      </c>
      <c r="E3" s="53" t="s">
        <v>42</v>
      </c>
      <c r="F3" s="6" t="s">
        <v>16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N3" s="8" t="s">
        <v>29</v>
      </c>
      <c r="O3"/>
    </row>
    <row r="4" spans="1:20" x14ac:dyDescent="0.35">
      <c r="A4" s="57">
        <v>0</v>
      </c>
      <c r="B4" s="48">
        <v>48.029705080168377</v>
      </c>
      <c r="C4" s="48">
        <v>50.112297791651898</v>
      </c>
      <c r="D4" s="48">
        <v>74.721447010322649</v>
      </c>
      <c r="E4" s="48">
        <v>52.979996806286238</v>
      </c>
      <c r="G4" s="56">
        <f>2*(B4-B$4)/(B$4+B4)</f>
        <v>0</v>
      </c>
      <c r="H4" s="56">
        <f>2*(C4-C$4)/(C$4+C4)</f>
        <v>0</v>
      </c>
      <c r="I4" s="56">
        <f>2*(D4-D$4)/(D$4+D4)</f>
        <v>0</v>
      </c>
      <c r="J4" s="56">
        <f t="shared" ref="J4" si="0">2*(E4-E$4)/(E$4+E4)</f>
        <v>0</v>
      </c>
      <c r="K4" s="12" t="s">
        <v>6</v>
      </c>
      <c r="M4"/>
      <c r="N4" s="31">
        <f>A4^0.5</f>
        <v>0</v>
      </c>
    </row>
    <row r="5" spans="1:20" x14ac:dyDescent="0.35">
      <c r="A5" s="57">
        <v>1</v>
      </c>
      <c r="B5" s="48">
        <v>60.849308725611792</v>
      </c>
      <c r="C5" s="48">
        <v>62.377412748413214</v>
      </c>
      <c r="D5" s="48">
        <v>93.012171157225751</v>
      </c>
      <c r="E5" s="48">
        <v>69.378718321151865</v>
      </c>
      <c r="G5" s="56">
        <f t="shared" ref="G5:G24" si="1">2*(B5-B$4)/(B$4+B5)</f>
        <v>0.23548346366015388</v>
      </c>
      <c r="H5" s="56">
        <f t="shared" ref="H5:I24" si="2">2*(C5-C$4)/(C$4+C5)</f>
        <v>0.21806643288308378</v>
      </c>
      <c r="I5" s="56">
        <f t="shared" si="2"/>
        <v>0.21809252488231162</v>
      </c>
      <c r="J5" s="56">
        <f t="shared" ref="J5:J24" si="3">2*(E5-E$4)/(E$4+E5)</f>
        <v>0.26804337554192453</v>
      </c>
      <c r="K5" s="13" t="s">
        <v>19</v>
      </c>
      <c r="L5" s="32">
        <f>INDEX(LINEST(G6:G24,N6:N24^{1}),1)</f>
        <v>0.32286559712724089</v>
      </c>
      <c r="N5" s="31">
        <f t="shared" ref="N5:N24" si="4">A5^0.5</f>
        <v>1</v>
      </c>
      <c r="O5" s="24"/>
    </row>
    <row r="6" spans="1:20" x14ac:dyDescent="0.35">
      <c r="A6" s="57">
        <v>2</v>
      </c>
      <c r="B6" s="48">
        <v>73.598934636721552</v>
      </c>
      <c r="C6" s="48">
        <v>73.008434159683361</v>
      </c>
      <c r="D6" s="48">
        <v>114.90915551510011</v>
      </c>
      <c r="E6" s="48">
        <v>85.777439836017493</v>
      </c>
      <c r="G6" s="56">
        <f t="shared" ref="G6" si="5">2*(B6-B$4)/(B$4+B6)</f>
        <v>0.42044751328420082</v>
      </c>
      <c r="H6" s="56">
        <f t="shared" ref="H6:I6" si="6">2*(C6-C$4)/(C$4+C6)</f>
        <v>0.37192982863489471</v>
      </c>
      <c r="I6" s="56">
        <f t="shared" si="6"/>
        <v>0.42385256355856071</v>
      </c>
      <c r="J6" s="56">
        <f t="shared" ref="J6" si="7">2*(E6-E$4)/(E$4+E6)</f>
        <v>0.47273059842231363</v>
      </c>
      <c r="K6" s="24"/>
      <c r="N6" s="31">
        <f t="shared" si="4"/>
        <v>1.4142135623730951</v>
      </c>
      <c r="O6" s="24"/>
    </row>
    <row r="7" spans="1:20" x14ac:dyDescent="0.35">
      <c r="A7" s="57">
        <v>3</v>
      </c>
      <c r="B7" s="48">
        <v>86.285355645325339</v>
      </c>
      <c r="C7" s="48">
        <v>84.666073249099156</v>
      </c>
      <c r="D7" s="48">
        <v>144.9378127145832</v>
      </c>
      <c r="E7" s="48">
        <v>102.17616135088312</v>
      </c>
      <c r="G7" s="56">
        <f t="shared" si="1"/>
        <v>0.56964052070589333</v>
      </c>
      <c r="H7" s="56">
        <f t="shared" si="2"/>
        <v>0.51274956345925449</v>
      </c>
      <c r="I7" s="56">
        <f t="shared" si="2"/>
        <v>0.63932078977410067</v>
      </c>
      <c r="J7" s="56">
        <f t="shared" si="3"/>
        <v>0.63415033123934894</v>
      </c>
      <c r="K7" s="24"/>
      <c r="N7" s="31">
        <f t="shared" si="4"/>
        <v>1.7320508075688772</v>
      </c>
      <c r="O7" s="24"/>
    </row>
    <row r="8" spans="1:20" x14ac:dyDescent="0.35">
      <c r="A8" s="57">
        <v>4</v>
      </c>
      <c r="B8" s="48">
        <v>98.90834327169695</v>
      </c>
      <c r="C8" s="48">
        <v>96.693919672006885</v>
      </c>
      <c r="D8" s="48">
        <v>178.26831762770891</v>
      </c>
      <c r="E8" s="48">
        <v>118.57488286574869</v>
      </c>
      <c r="G8" s="56">
        <f t="shared" si="1"/>
        <v>0.69251822468326241</v>
      </c>
      <c r="H8" s="56">
        <f t="shared" si="2"/>
        <v>0.6346001236887131</v>
      </c>
      <c r="I8" s="56">
        <f t="shared" si="2"/>
        <v>0.81858545356992851</v>
      </c>
      <c r="J8" s="56">
        <f t="shared" si="3"/>
        <v>0.76471023365656021</v>
      </c>
      <c r="N8" s="31">
        <f t="shared" si="4"/>
        <v>2</v>
      </c>
      <c r="O8" s="24"/>
    </row>
    <row r="9" spans="1:20" x14ac:dyDescent="0.35">
      <c r="A9" s="57">
        <v>5</v>
      </c>
      <c r="B9" s="48">
        <v>111.46067440500836</v>
      </c>
      <c r="C9" s="48">
        <v>108.73469389597646</v>
      </c>
      <c r="D9" s="48">
        <v>222.84077065470959</v>
      </c>
      <c r="E9" s="48">
        <v>134.97360438061432</v>
      </c>
      <c r="G9" s="56">
        <f t="shared" si="1"/>
        <v>0.79542063326440771</v>
      </c>
      <c r="H9" s="56">
        <f t="shared" si="2"/>
        <v>0.73809891495591118</v>
      </c>
      <c r="I9" s="56">
        <f t="shared" si="2"/>
        <v>0.99555195418744902</v>
      </c>
      <c r="J9" s="56">
        <f t="shared" si="3"/>
        <v>0.87248775289805547</v>
      </c>
      <c r="N9" s="31">
        <f t="shared" si="4"/>
        <v>2.2360679774997898</v>
      </c>
      <c r="O9" s="24"/>
    </row>
    <row r="10" spans="1:20" ht="15" thickBot="1" x14ac:dyDescent="0.4">
      <c r="A10" s="57">
        <v>6</v>
      </c>
      <c r="B10" s="48">
        <v>123.9493093428909</v>
      </c>
      <c r="C10" s="48">
        <v>113.85172588172557</v>
      </c>
      <c r="D10" s="48">
        <v>274.2337847084803</v>
      </c>
      <c r="E10" s="48">
        <v>151.37232589547986</v>
      </c>
      <c r="G10" s="56">
        <f t="shared" si="1"/>
        <v>0.88289381721846949</v>
      </c>
      <c r="H10" s="56">
        <f t="shared" si="2"/>
        <v>0.7774806529149958</v>
      </c>
      <c r="I10" s="56">
        <f t="shared" si="2"/>
        <v>1.1434838601814101</v>
      </c>
      <c r="J10" s="56">
        <f t="shared" si="3"/>
        <v>0.96296756296514829</v>
      </c>
      <c r="K10" s="12" t="s">
        <v>28</v>
      </c>
      <c r="N10" s="31">
        <f t="shared" si="4"/>
        <v>2.4494897427831779</v>
      </c>
      <c r="O10" s="24"/>
    </row>
    <row r="11" spans="1:20" ht="15" thickBot="1" x14ac:dyDescent="0.4">
      <c r="A11" s="57">
        <v>7</v>
      </c>
      <c r="B11" s="48">
        <v>136.37057471054445</v>
      </c>
      <c r="C11" s="48">
        <v>125.5212655062374</v>
      </c>
      <c r="D11" s="48">
        <v>325.18077449126542</v>
      </c>
      <c r="E11" s="48">
        <v>167.77104741034543</v>
      </c>
      <c r="G11" s="56">
        <f t="shared" si="1"/>
        <v>0.95814246844570439</v>
      </c>
      <c r="H11" s="56">
        <f t="shared" si="2"/>
        <v>0.85870794053965138</v>
      </c>
      <c r="I11" s="56">
        <f t="shared" si="2"/>
        <v>1.2526028314646316</v>
      </c>
      <c r="J11" s="56">
        <f t="shared" si="3"/>
        <v>1.0400045989491242</v>
      </c>
      <c r="K11" s="7" t="s">
        <v>19</v>
      </c>
      <c r="L11" s="32">
        <f>INDEX(LINEST(H6:H24,N6:N24^{1}),1)</f>
        <v>0.32063046576874588</v>
      </c>
      <c r="N11" s="31">
        <f t="shared" si="4"/>
        <v>2.6457513110645907</v>
      </c>
      <c r="O11" s="24"/>
      <c r="T11"/>
    </row>
    <row r="12" spans="1:20" x14ac:dyDescent="0.35">
      <c r="A12" s="57">
        <v>8</v>
      </c>
      <c r="B12" s="48">
        <v>148.72569212013371</v>
      </c>
      <c r="C12" s="48">
        <v>137.19390920912488</v>
      </c>
      <c r="D12" s="48">
        <v>381.20048337563856</v>
      </c>
      <c r="E12" s="48">
        <v>184.16976892521103</v>
      </c>
      <c r="G12" s="56">
        <f t="shared" si="1"/>
        <v>1.0235651826867469</v>
      </c>
      <c r="H12" s="56">
        <f t="shared" si="2"/>
        <v>0.92983156097023356</v>
      </c>
      <c r="I12" s="56">
        <f t="shared" si="2"/>
        <v>1.3444364744896817</v>
      </c>
      <c r="J12" s="56">
        <f t="shared" si="3"/>
        <v>1.1063875329099742</v>
      </c>
      <c r="K12" s="24"/>
      <c r="N12" s="31">
        <f t="shared" si="4"/>
        <v>2.8284271247461903</v>
      </c>
      <c r="O12" s="24"/>
      <c r="T12"/>
    </row>
    <row r="13" spans="1:20" x14ac:dyDescent="0.35">
      <c r="A13" s="57">
        <v>9</v>
      </c>
      <c r="B13" s="48">
        <v>161.01647770192673</v>
      </c>
      <c r="C13" s="48">
        <v>148.8760542185783</v>
      </c>
      <c r="D13" s="48">
        <v>442.29291136159821</v>
      </c>
      <c r="E13" s="48">
        <v>200.56849044007669</v>
      </c>
      <c r="G13" s="56">
        <f t="shared" si="1"/>
        <v>1.0809742719821211</v>
      </c>
      <c r="H13" s="56">
        <f t="shared" si="2"/>
        <v>0.99265867000947738</v>
      </c>
      <c r="I13" s="56">
        <f t="shared" si="2"/>
        <v>1.421900411078558</v>
      </c>
      <c r="J13" s="56">
        <f t="shared" si="3"/>
        <v>1.1641835866319692</v>
      </c>
      <c r="K13" s="24"/>
      <c r="N13" s="31">
        <f t="shared" si="4"/>
        <v>3</v>
      </c>
      <c r="O13" s="24"/>
      <c r="T13"/>
    </row>
    <row r="14" spans="1:20" x14ac:dyDescent="0.35">
      <c r="A14" s="57">
        <v>10</v>
      </c>
      <c r="B14" s="48">
        <v>173.24140857681502</v>
      </c>
      <c r="C14" s="48">
        <v>160.5495193642258</v>
      </c>
      <c r="D14" s="48">
        <v>508.45805844914503</v>
      </c>
      <c r="E14" s="48">
        <v>216.96721195494226</v>
      </c>
      <c r="G14" s="56">
        <f t="shared" si="1"/>
        <v>1.1317492051018554</v>
      </c>
      <c r="H14" s="56">
        <f t="shared" si="2"/>
        <v>1.04847877098541</v>
      </c>
      <c r="I14" s="56">
        <f t="shared" si="2"/>
        <v>1.4874892117379734</v>
      </c>
      <c r="J14" s="56">
        <f t="shared" si="3"/>
        <v>1.214957664509172</v>
      </c>
      <c r="N14" s="31">
        <f t="shared" si="4"/>
        <v>3.1622776601683795</v>
      </c>
      <c r="O14" s="24"/>
      <c r="T14"/>
    </row>
    <row r="15" spans="1:20" ht="15" thickBot="1" x14ac:dyDescent="0.4">
      <c r="A15" s="57">
        <v>11</v>
      </c>
      <c r="B15" s="48">
        <v>185.40364400431565</v>
      </c>
      <c r="C15" s="48">
        <v>172.30305955745698</v>
      </c>
      <c r="D15" s="48">
        <v>579.69592463827667</v>
      </c>
      <c r="E15" s="48">
        <v>233.36593346980783</v>
      </c>
      <c r="G15" s="56">
        <f t="shared" si="1"/>
        <v>1.1769864028676467</v>
      </c>
      <c r="H15" s="56">
        <f t="shared" si="2"/>
        <v>1.0987619130455215</v>
      </c>
      <c r="I15" s="56">
        <f t="shared" si="2"/>
        <v>1.5432795628753839</v>
      </c>
      <c r="J15" s="56">
        <f t="shared" si="3"/>
        <v>1.259916189411834</v>
      </c>
      <c r="K15" s="12" t="s">
        <v>41</v>
      </c>
      <c r="N15" s="31">
        <f t="shared" si="4"/>
        <v>3.3166247903553998</v>
      </c>
      <c r="O15" s="24"/>
    </row>
    <row r="16" spans="1:20" ht="15" thickBot="1" x14ac:dyDescent="0.4">
      <c r="A16" s="57">
        <v>12</v>
      </c>
      <c r="B16" s="48">
        <v>197.49856588970454</v>
      </c>
      <c r="C16" s="48">
        <v>184.06021637200837</v>
      </c>
      <c r="D16" s="48">
        <v>656.36764450526448</v>
      </c>
      <c r="E16" s="48">
        <v>249.76465498467351</v>
      </c>
      <c r="G16" s="56">
        <f t="shared" si="1"/>
        <v>1.2175287205755336</v>
      </c>
      <c r="H16" s="56">
        <f t="shared" si="2"/>
        <v>1.1440105945716752</v>
      </c>
      <c r="I16" s="56">
        <f t="shared" si="2"/>
        <v>1.5911773386993311</v>
      </c>
      <c r="J16" s="56">
        <f t="shared" si="3"/>
        <v>1.3000041917454837</v>
      </c>
      <c r="K16" s="7" t="s">
        <v>19</v>
      </c>
      <c r="L16" s="32" cm="1">
        <f t="array" ref="L16">_xlfn.SINGLE(INDEX(LINEST(I6:I24,N6:N24^{1}),1))</f>
        <v>0.4366167381405554</v>
      </c>
      <c r="N16" s="31">
        <f t="shared" si="4"/>
        <v>3.4641016151377544</v>
      </c>
      <c r="O16" s="24"/>
    </row>
    <row r="17" spans="1:15" x14ac:dyDescent="0.35">
      <c r="A17" s="57">
        <v>13</v>
      </c>
      <c r="B17" s="48">
        <v>209.53123503879229</v>
      </c>
      <c r="C17" s="48">
        <v>195.73706483006183</v>
      </c>
      <c r="D17" s="48">
        <v>737.76497354130981</v>
      </c>
      <c r="E17" s="48">
        <v>266.16337649953891</v>
      </c>
      <c r="G17" s="56">
        <f t="shared" si="1"/>
        <v>1.2540840228648844</v>
      </c>
      <c r="H17" s="56">
        <f t="shared" si="2"/>
        <v>1.1846666225649849</v>
      </c>
      <c r="I17" s="56">
        <f t="shared" si="2"/>
        <v>1.6321344203656178</v>
      </c>
      <c r="J17" s="56">
        <f t="shared" si="3"/>
        <v>1.3359724658231626</v>
      </c>
      <c r="N17" s="31">
        <f t="shared" si="4"/>
        <v>3.6055512754639891</v>
      </c>
      <c r="O17" s="24"/>
    </row>
    <row r="18" spans="1:15" x14ac:dyDescent="0.35">
      <c r="A18" s="57">
        <v>14</v>
      </c>
      <c r="B18" s="48">
        <v>221.49732202112079</v>
      </c>
      <c r="C18" s="48">
        <v>207.40797286734727</v>
      </c>
      <c r="D18" s="48">
        <v>824.23502167894037</v>
      </c>
      <c r="E18" s="48">
        <v>282.5620980144044</v>
      </c>
      <c r="G18" s="56">
        <f t="shared" si="1"/>
        <v>1.2872001654643912</v>
      </c>
      <c r="H18" s="56">
        <f t="shared" si="2"/>
        <v>1.2216178141873868</v>
      </c>
      <c r="I18" s="56">
        <f t="shared" si="2"/>
        <v>1.667519175342177</v>
      </c>
      <c r="J18" s="56">
        <f t="shared" si="3"/>
        <v>1.3684250337103241</v>
      </c>
      <c r="N18" s="31">
        <f t="shared" si="4"/>
        <v>3.7416573867739413</v>
      </c>
      <c r="O18" s="24"/>
    </row>
    <row r="19" spans="1:15" x14ac:dyDescent="0.35">
      <c r="A19" s="57">
        <v>15</v>
      </c>
      <c r="B19" s="48">
        <v>233.39939784273093</v>
      </c>
      <c r="C19" s="48">
        <v>212.09412004294842</v>
      </c>
      <c r="D19" s="48">
        <v>920.34237349550324</v>
      </c>
      <c r="E19" s="48">
        <v>298.96081952927017</v>
      </c>
      <c r="G19" s="56">
        <f t="shared" si="1"/>
        <v>1.3173455825096148</v>
      </c>
      <c r="H19" s="56">
        <f t="shared" si="2"/>
        <v>1.2355290430265105</v>
      </c>
      <c r="I19" s="56">
        <f t="shared" si="2"/>
        <v>1.699631539322416</v>
      </c>
      <c r="J19" s="56">
        <f t="shared" si="3"/>
        <v>1.3978533395709045</v>
      </c>
      <c r="K19" s="24"/>
      <c r="N19" s="31">
        <f t="shared" si="4"/>
        <v>3.872983346207417</v>
      </c>
      <c r="O19" s="24"/>
    </row>
    <row r="20" spans="1:15" x14ac:dyDescent="0.35">
      <c r="A20" s="57">
        <v>16</v>
      </c>
      <c r="B20" s="48">
        <v>245.23636727133402</v>
      </c>
      <c r="C20" s="48">
        <v>223.45612277608834</v>
      </c>
      <c r="D20" s="48">
        <v>1018.1494889740017</v>
      </c>
      <c r="E20" s="48">
        <v>315.35954104413571</v>
      </c>
      <c r="G20" s="56">
        <f t="shared" si="1"/>
        <v>1.3448992623653921</v>
      </c>
      <c r="H20" s="56">
        <f t="shared" si="2"/>
        <v>1.2672794953795736</v>
      </c>
      <c r="I20" s="56">
        <f t="shared" si="2"/>
        <v>1.726513188154198</v>
      </c>
      <c r="J20" s="56">
        <f t="shared" si="3"/>
        <v>1.4246613098830487</v>
      </c>
      <c r="K20" s="24"/>
      <c r="N20" s="31">
        <f t="shared" si="4"/>
        <v>4</v>
      </c>
      <c r="O20" s="24"/>
    </row>
    <row r="21" spans="1:15" ht="15" thickBot="1" x14ac:dyDescent="0.4">
      <c r="A21" s="57">
        <v>17</v>
      </c>
      <c r="B21" s="48">
        <v>257.00945439616595</v>
      </c>
      <c r="C21" s="48">
        <v>234.77187632257051</v>
      </c>
      <c r="D21" s="48">
        <v>1120.8312254612779</v>
      </c>
      <c r="E21" s="48">
        <v>331.75826255900131</v>
      </c>
      <c r="G21" s="56">
        <f t="shared" si="1"/>
        <v>1.3701830917365265</v>
      </c>
      <c r="H21" s="56">
        <f t="shared" si="2"/>
        <v>1.2963835502977474</v>
      </c>
      <c r="I21" s="56">
        <f t="shared" si="2"/>
        <v>1.7500019907751991</v>
      </c>
      <c r="J21" s="56">
        <f t="shared" si="3"/>
        <v>1.4491840047965214</v>
      </c>
      <c r="K21" s="12" t="s">
        <v>42</v>
      </c>
      <c r="N21" s="31">
        <f t="shared" si="4"/>
        <v>4.1231056256176606</v>
      </c>
      <c r="O21" s="24"/>
    </row>
    <row r="22" spans="1:15" ht="15" thickBot="1" x14ac:dyDescent="0.4">
      <c r="A22" s="57">
        <v>18</v>
      </c>
      <c r="B22" s="48">
        <v>268.71706129833098</v>
      </c>
      <c r="C22" s="48">
        <v>246.08531408873677</v>
      </c>
      <c r="D22" s="48">
        <v>1228.6593104297665</v>
      </c>
      <c r="E22" s="48">
        <v>348.15698407386685</v>
      </c>
      <c r="G22" s="56">
        <f t="shared" si="1"/>
        <v>1.3934624099963204</v>
      </c>
      <c r="H22" s="56">
        <f t="shared" si="2"/>
        <v>1.323258584381992</v>
      </c>
      <c r="I22" s="56">
        <f t="shared" si="2"/>
        <v>1.7706842100167886</v>
      </c>
      <c r="J22" s="56">
        <f t="shared" si="3"/>
        <v>1.4717016946177299</v>
      </c>
      <c r="K22" s="7" t="s">
        <v>19</v>
      </c>
      <c r="L22" s="32">
        <f>INDEX(LINEST(J6:J24,N6:N24^{1}),1)</f>
        <v>0.32770199972105701</v>
      </c>
      <c r="N22" s="31">
        <f t="shared" si="4"/>
        <v>4.2426406871192848</v>
      </c>
      <c r="O22" s="24"/>
    </row>
    <row r="23" spans="1:15" x14ac:dyDescent="0.35">
      <c r="A23" s="57">
        <v>19</v>
      </c>
      <c r="B23" s="48">
        <v>280.36037448843695</v>
      </c>
      <c r="C23" s="48">
        <v>257.40699077603398</v>
      </c>
      <c r="D23" s="48">
        <v>1341.6337438794717</v>
      </c>
      <c r="E23" s="48">
        <v>364.55570558873268</v>
      </c>
      <c r="G23" s="56">
        <f t="shared" si="1"/>
        <v>1.4149676489221192</v>
      </c>
      <c r="H23" s="56">
        <f t="shared" si="2"/>
        <v>1.3481735988001673</v>
      </c>
      <c r="I23" s="56">
        <f t="shared" si="2"/>
        <v>1.7889753996993352</v>
      </c>
      <c r="J23" s="56">
        <f t="shared" si="3"/>
        <v>1.4924506191696791</v>
      </c>
      <c r="N23" s="31">
        <f t="shared" si="4"/>
        <v>4.358898943540674</v>
      </c>
      <c r="O23" s="24"/>
    </row>
    <row r="24" spans="1:15" x14ac:dyDescent="0.35">
      <c r="A24" s="57">
        <v>20</v>
      </c>
      <c r="B24" s="48">
        <v>291.94078388653946</v>
      </c>
      <c r="C24" s="48">
        <v>268.71868112311608</v>
      </c>
      <c r="D24" s="48">
        <v>1459.7545258103921</v>
      </c>
      <c r="E24" s="48">
        <v>380.95442710359799</v>
      </c>
      <c r="G24" s="56">
        <f t="shared" si="1"/>
        <v>1.4348955966601942</v>
      </c>
      <c r="H24" s="56">
        <f t="shared" si="2"/>
        <v>1.3712995147181324</v>
      </c>
      <c r="I24" s="56">
        <f t="shared" si="2"/>
        <v>1.8052196363219224</v>
      </c>
      <c r="J24" s="56">
        <f t="shared" si="3"/>
        <v>1.5116313075241188</v>
      </c>
      <c r="K24" s="30"/>
      <c r="N24" s="31">
        <f t="shared" si="4"/>
        <v>4.4721359549995796</v>
      </c>
      <c r="O24" s="24"/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4" tint="-0.249977111117893"/>
  </sheetPr>
  <dimension ref="A1:AE27"/>
  <sheetViews>
    <sheetView zoomScale="85" zoomScaleNormal="85" workbookViewId="0">
      <selection activeCell="F13" sqref="A13:F14"/>
    </sheetView>
  </sheetViews>
  <sheetFormatPr defaultColWidth="9.1796875" defaultRowHeight="14.5" x14ac:dyDescent="0.35"/>
  <cols>
    <col min="1" max="1" width="28.1796875" style="10" customWidth="1"/>
    <col min="2" max="6" width="16.7265625" style="10" customWidth="1"/>
    <col min="7" max="10" width="13.54296875" style="10" customWidth="1"/>
    <col min="11" max="11" width="21.1796875" style="10" bestFit="1" customWidth="1"/>
    <col min="12" max="12" width="12.453125" style="30" customWidth="1"/>
    <col min="13" max="13" width="21.1796875" style="10" bestFit="1" customWidth="1"/>
    <col min="14" max="26" width="9.1796875" style="10"/>
    <col min="27" max="27" width="25.81640625" style="10" bestFit="1" customWidth="1"/>
    <col min="28" max="28" width="25.81640625" style="10" customWidth="1"/>
    <col min="29" max="29" width="24.81640625" style="10" bestFit="1" customWidth="1"/>
    <col min="30" max="30" width="11.7265625" style="10" bestFit="1" customWidth="1"/>
    <col min="31" max="31" width="14.26953125" style="10" bestFit="1" customWidth="1"/>
    <col min="32" max="16384" width="9.1796875" style="10"/>
  </cols>
  <sheetData>
    <row r="1" spans="1:31" ht="21" x14ac:dyDescent="0.35">
      <c r="A1" s="3" t="s">
        <v>23</v>
      </c>
      <c r="B1" s="3"/>
      <c r="C1" s="3"/>
      <c r="D1" s="15"/>
      <c r="M1"/>
      <c r="O1"/>
    </row>
    <row r="2" spans="1:31" ht="15" thickBot="1" x14ac:dyDescent="0.4">
      <c r="M2"/>
      <c r="O2"/>
    </row>
    <row r="3" spans="1:31" ht="15" thickBot="1" x14ac:dyDescent="0.4">
      <c r="A3" s="53" t="s">
        <v>25</v>
      </c>
      <c r="B3" s="53" t="s">
        <v>6</v>
      </c>
      <c r="C3" s="53" t="s">
        <v>43</v>
      </c>
      <c r="D3" s="53" t="s">
        <v>41</v>
      </c>
      <c r="E3" s="53" t="s">
        <v>42</v>
      </c>
      <c r="F3" s="53" t="s">
        <v>16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O3"/>
      <c r="AA3" s="8" t="s">
        <v>24</v>
      </c>
      <c r="AB3" s="8" t="s">
        <v>7</v>
      </c>
      <c r="AC3" s="7" t="s">
        <v>22</v>
      </c>
      <c r="AD3" s="8" t="s">
        <v>26</v>
      </c>
      <c r="AE3" s="5" t="s">
        <v>40</v>
      </c>
    </row>
    <row r="4" spans="1:31" ht="15" thickBot="1" x14ac:dyDescent="0.4">
      <c r="A4" s="56">
        <v>0.2</v>
      </c>
      <c r="B4" s="48">
        <v>10.236598870833749</v>
      </c>
      <c r="C4" s="48">
        <v>11.162618310053707</v>
      </c>
      <c r="D4" s="48">
        <v>15.070432285691874</v>
      </c>
      <c r="E4" s="48">
        <v>10.804376631142716</v>
      </c>
      <c r="F4" s="10">
        <f>ROUND(A4*300,0)</f>
        <v>60</v>
      </c>
      <c r="G4" s="56">
        <f t="shared" ref="G4:G27" si="0">2*(B4-B$16)/(B$16+B4)</f>
        <v>-1.2997481234392849</v>
      </c>
      <c r="H4" s="56">
        <f t="shared" ref="H4:H27" si="1">2*(C4-C$16)/(C$16+C4)</f>
        <v>-1.2731949984068895</v>
      </c>
      <c r="I4" s="56">
        <f t="shared" ref="I4:I27" si="2">2*(D4-D$16)/(D$16+D4)</f>
        <v>-1.3295498414006701</v>
      </c>
      <c r="J4" s="56">
        <f t="shared" ref="J4:J19" si="3">2*(E4-E$16)/(E$16+E4)</f>
        <v>-1.3245252279570454</v>
      </c>
      <c r="K4" s="12" t="s">
        <v>6</v>
      </c>
      <c r="M4"/>
      <c r="AA4" s="2" t="s">
        <v>8</v>
      </c>
      <c r="AB4" s="20">
        <v>1</v>
      </c>
      <c r="AC4" s="34">
        <v>70</v>
      </c>
      <c r="AD4" s="25">
        <v>70</v>
      </c>
      <c r="AE4" s="25">
        <f>0</f>
        <v>0</v>
      </c>
    </row>
    <row r="5" spans="1:31" ht="15" thickBot="1" x14ac:dyDescent="0.4">
      <c r="A5" s="56">
        <v>0.3</v>
      </c>
      <c r="B5" s="48">
        <v>14.972260206796582</v>
      </c>
      <c r="C5" s="48">
        <v>16.63936911840559</v>
      </c>
      <c r="D5" s="48">
        <v>22.531172444678937</v>
      </c>
      <c r="E5" s="48">
        <v>16.078742055735923</v>
      </c>
      <c r="F5" s="10">
        <f t="shared" ref="F5:F27" si="4">ROUND(A5*300,0)</f>
        <v>90</v>
      </c>
      <c r="G5" s="56">
        <f t="shared" si="0"/>
        <v>-1.0525305914779353</v>
      </c>
      <c r="H5" s="56">
        <f t="shared" si="1"/>
        <v>-1.0052784501509273</v>
      </c>
      <c r="I5" s="56">
        <f t="shared" si="2"/>
        <v>-1.0744391753104818</v>
      </c>
      <c r="J5" s="56">
        <f t="shared" si="3"/>
        <v>-1.0713350581400092</v>
      </c>
      <c r="K5" s="7" t="s">
        <v>20</v>
      </c>
      <c r="L5" s="32">
        <f>INDEX(LINEST(G4:G27,A4:A27^{1,2}),1)</f>
        <v>-0.55808621047869578</v>
      </c>
      <c r="AA5" s="2" t="s">
        <v>8</v>
      </c>
      <c r="AB5" s="20">
        <v>16</v>
      </c>
      <c r="AC5" s="35">
        <v>50</v>
      </c>
      <c r="AD5" s="25">
        <v>50</v>
      </c>
      <c r="AE5" s="25">
        <f>AE4+AD4</f>
        <v>70</v>
      </c>
    </row>
    <row r="6" spans="1:31" ht="15" thickBot="1" x14ac:dyDescent="0.4">
      <c r="A6" s="56">
        <v>0.5</v>
      </c>
      <c r="B6" s="48">
        <v>24.493250576191922</v>
      </c>
      <c r="C6" s="48">
        <v>27.611769105563823</v>
      </c>
      <c r="D6" s="48">
        <v>37.481164117765985</v>
      </c>
      <c r="E6" s="48">
        <v>26.686558545010886</v>
      </c>
      <c r="F6" s="10">
        <f t="shared" si="4"/>
        <v>150</v>
      </c>
      <c r="G6" s="56">
        <f t="shared" si="0"/>
        <v>-0.65293029319279794</v>
      </c>
      <c r="H6" s="56">
        <f t="shared" si="1"/>
        <v>-0.58188577935216712</v>
      </c>
      <c r="I6" s="56">
        <f t="shared" si="2"/>
        <v>-0.66523697364298151</v>
      </c>
      <c r="J6" s="56">
        <f t="shared" si="3"/>
        <v>-0.66338504926996655</v>
      </c>
      <c r="K6" s="13" t="s">
        <v>19</v>
      </c>
      <c r="L6" s="32">
        <f>INDEX(LINEST(G4:G27,A4:A27^{1,2}),1,2)</f>
        <v>2.1563607355775924</v>
      </c>
      <c r="AA6" s="2" t="s">
        <v>8</v>
      </c>
      <c r="AB6" s="20">
        <v>10</v>
      </c>
      <c r="AC6" s="35">
        <v>70</v>
      </c>
      <c r="AD6" s="25">
        <v>70</v>
      </c>
      <c r="AE6" s="25">
        <f t="shared" ref="AE6:AE13" si="5">AE5+AD5</f>
        <v>120</v>
      </c>
    </row>
    <row r="7" spans="1:31" ht="15" thickBot="1" x14ac:dyDescent="0.4">
      <c r="A7" s="56">
        <v>0.55000000000000004</v>
      </c>
      <c r="B7" s="48">
        <v>27.188035274799709</v>
      </c>
      <c r="C7" s="48">
        <v>29.729260170418868</v>
      </c>
      <c r="D7" s="48">
        <v>42.245503765564351</v>
      </c>
      <c r="E7" s="48">
        <v>29.838815581583344</v>
      </c>
      <c r="F7" s="10">
        <f t="shared" si="4"/>
        <v>165</v>
      </c>
      <c r="G7" s="56">
        <f t="shared" si="0"/>
        <v>-0.55814669936119177</v>
      </c>
      <c r="H7" s="56">
        <f t="shared" si="1"/>
        <v>-0.51354725013274949</v>
      </c>
      <c r="I7" s="56">
        <f t="shared" si="2"/>
        <v>-0.55678725900057768</v>
      </c>
      <c r="J7" s="56">
        <f t="shared" si="3"/>
        <v>-0.56225107845443245</v>
      </c>
      <c r="K7" s="14" t="s">
        <v>18</v>
      </c>
      <c r="L7" s="32">
        <f>INDEX(LINEST(G4:G27,A4:A27^{1,2}),1,3)</f>
        <v>-1.6157553825212256</v>
      </c>
      <c r="AA7" s="2" t="s">
        <v>8</v>
      </c>
      <c r="AB7" s="20">
        <v>40</v>
      </c>
      <c r="AC7" s="35">
        <v>10</v>
      </c>
      <c r="AD7" s="25">
        <v>10</v>
      </c>
      <c r="AE7" s="25">
        <f t="shared" si="5"/>
        <v>190</v>
      </c>
    </row>
    <row r="8" spans="1:31" x14ac:dyDescent="0.35">
      <c r="A8" s="56">
        <v>0.6</v>
      </c>
      <c r="B8" s="48">
        <v>29.251918417805744</v>
      </c>
      <c r="C8" s="48">
        <v>31.827032541699786</v>
      </c>
      <c r="D8" s="48">
        <v>44.956159954309619</v>
      </c>
      <c r="E8" s="48">
        <v>31.990466789648362</v>
      </c>
      <c r="F8" s="10">
        <f t="shared" si="4"/>
        <v>180</v>
      </c>
      <c r="G8" s="56">
        <f t="shared" si="0"/>
        <v>-0.49001177706034643</v>
      </c>
      <c r="H8" s="56">
        <f t="shared" si="1"/>
        <v>-0.44932121375190814</v>
      </c>
      <c r="I8" s="56">
        <f t="shared" si="2"/>
        <v>-0.49893513747541973</v>
      </c>
      <c r="J8" s="56">
        <f t="shared" si="3"/>
        <v>-0.49751862231865074</v>
      </c>
      <c r="AA8" s="27" t="s">
        <v>10</v>
      </c>
      <c r="AB8" s="20">
        <v>1</v>
      </c>
      <c r="AC8" s="35">
        <v>40</v>
      </c>
      <c r="AD8" s="25">
        <v>40</v>
      </c>
      <c r="AE8" s="25">
        <f t="shared" si="5"/>
        <v>200</v>
      </c>
    </row>
    <row r="9" spans="1:31" x14ac:dyDescent="0.35">
      <c r="A9" s="56">
        <v>0.65</v>
      </c>
      <c r="B9" s="48">
        <v>31.17002719706511</v>
      </c>
      <c r="C9" s="48">
        <v>33.78745903144592</v>
      </c>
      <c r="D9" s="48">
        <v>47.579520786157232</v>
      </c>
      <c r="E9" s="48">
        <v>34.021659299651716</v>
      </c>
      <c r="F9" s="10">
        <f t="shared" si="4"/>
        <v>195</v>
      </c>
      <c r="G9" s="56">
        <f t="shared" si="0"/>
        <v>-0.42986469821915341</v>
      </c>
      <c r="H9" s="56">
        <f t="shared" si="1"/>
        <v>-0.39219790257247478</v>
      </c>
      <c r="I9" s="56">
        <f t="shared" si="2"/>
        <v>-0.44538561009966487</v>
      </c>
      <c r="J9" s="56">
        <f t="shared" si="3"/>
        <v>-0.4393415019882197</v>
      </c>
      <c r="AA9" s="19" t="s">
        <v>11</v>
      </c>
      <c r="AB9" s="20">
        <v>1</v>
      </c>
      <c r="AC9" s="35">
        <v>20</v>
      </c>
      <c r="AD9" s="25">
        <v>20</v>
      </c>
      <c r="AE9" s="25">
        <f t="shared" si="5"/>
        <v>240</v>
      </c>
    </row>
    <row r="10" spans="1:31" ht="15" thickBot="1" x14ac:dyDescent="0.4">
      <c r="A10" s="56">
        <v>0.7</v>
      </c>
      <c r="B10" s="48">
        <v>34.00936170257674</v>
      </c>
      <c r="C10" s="48">
        <v>36.544148804776682</v>
      </c>
      <c r="D10" s="48">
        <v>52.43115579085319</v>
      </c>
      <c r="E10" s="48">
        <v>37.294375034285842</v>
      </c>
      <c r="F10" s="10">
        <f t="shared" si="4"/>
        <v>210</v>
      </c>
      <c r="G10" s="56">
        <f t="shared" si="0"/>
        <v>-0.34598036835882612</v>
      </c>
      <c r="H10" s="56">
        <f t="shared" si="1"/>
        <v>-0.31623736563443627</v>
      </c>
      <c r="I10" s="56">
        <f t="shared" si="2"/>
        <v>-0.35216776830289431</v>
      </c>
      <c r="J10" s="56">
        <f t="shared" si="3"/>
        <v>-0.35110021674035224</v>
      </c>
      <c r="K10" s="12" t="s">
        <v>5</v>
      </c>
      <c r="AA10" s="19" t="s">
        <v>9</v>
      </c>
      <c r="AB10" s="20">
        <v>1</v>
      </c>
      <c r="AC10" s="35">
        <v>20</v>
      </c>
      <c r="AD10" s="25">
        <v>20</v>
      </c>
      <c r="AE10" s="25">
        <f t="shared" si="5"/>
        <v>260</v>
      </c>
    </row>
    <row r="11" spans="1:31" ht="15" thickBot="1" x14ac:dyDescent="0.4">
      <c r="A11" s="56">
        <v>0.75</v>
      </c>
      <c r="B11" s="48">
        <v>36.823453462640323</v>
      </c>
      <c r="C11" s="48">
        <v>39.281986898335973</v>
      </c>
      <c r="D11" s="48">
        <v>57.268535117992649</v>
      </c>
      <c r="E11" s="48">
        <v>40.537547948875662</v>
      </c>
      <c r="F11" s="10">
        <f t="shared" si="4"/>
        <v>225</v>
      </c>
      <c r="G11" s="56">
        <f t="shared" si="0"/>
        <v>-0.2683674785210961</v>
      </c>
      <c r="H11" s="56">
        <f t="shared" si="1"/>
        <v>-0.24542496238888126</v>
      </c>
      <c r="I11" s="56">
        <f t="shared" si="2"/>
        <v>-0.26604036442147572</v>
      </c>
      <c r="J11" s="56">
        <f t="shared" si="3"/>
        <v>-0.2697354685970848</v>
      </c>
      <c r="K11" s="7" t="s">
        <v>20</v>
      </c>
      <c r="L11" s="32">
        <f>INDEX(LINEST(H4:H27,A4:A27^{1,2}),1)</f>
        <v>-0.52366420169973649</v>
      </c>
      <c r="AA11" s="19" t="s">
        <v>13</v>
      </c>
      <c r="AB11" s="20">
        <v>1</v>
      </c>
      <c r="AC11" s="35">
        <v>2</v>
      </c>
      <c r="AD11" s="25">
        <v>2</v>
      </c>
      <c r="AE11" s="25">
        <f t="shared" si="5"/>
        <v>280</v>
      </c>
    </row>
    <row r="12" spans="1:31" ht="15" thickBot="1" x14ac:dyDescent="0.4">
      <c r="A12" s="56">
        <v>0.8</v>
      </c>
      <c r="B12" s="48">
        <v>38.738889585937216</v>
      </c>
      <c r="C12" s="48">
        <v>41.249131967745541</v>
      </c>
      <c r="D12" s="48">
        <v>59.891895949840269</v>
      </c>
      <c r="E12" s="48">
        <v>42.568740458879041</v>
      </c>
      <c r="F12" s="10">
        <f t="shared" si="4"/>
        <v>240</v>
      </c>
      <c r="G12" s="56">
        <f t="shared" si="0"/>
        <v>-0.21841222699726223</v>
      </c>
      <c r="H12" s="56">
        <f t="shared" si="1"/>
        <v>-0.19716167366392753</v>
      </c>
      <c r="I12" s="56">
        <f t="shared" si="2"/>
        <v>-0.22191897646833181</v>
      </c>
      <c r="J12" s="56">
        <f t="shared" si="3"/>
        <v>-0.22158407308881034</v>
      </c>
      <c r="K12" s="13" t="s">
        <v>19</v>
      </c>
      <c r="L12" s="32">
        <f>INDEX(LINEST(H4:H27,A4:A27^{1,2}),1,2)</f>
        <v>2.0463452007491432</v>
      </c>
      <c r="AA12" s="36" t="s">
        <v>14</v>
      </c>
      <c r="AB12" s="20">
        <v>1</v>
      </c>
      <c r="AC12" s="35">
        <v>8</v>
      </c>
      <c r="AD12" s="25">
        <v>8</v>
      </c>
      <c r="AE12" s="25">
        <f t="shared" si="5"/>
        <v>282</v>
      </c>
    </row>
    <row r="13" spans="1:31" ht="15" thickBot="1" x14ac:dyDescent="0.4">
      <c r="A13" s="56">
        <v>0.85</v>
      </c>
      <c r="B13" s="48">
        <v>40.801351777072107</v>
      </c>
      <c r="C13" s="48">
        <v>43.304205071292479</v>
      </c>
      <c r="D13" s="48">
        <v>62.602552138585573</v>
      </c>
      <c r="E13" s="48">
        <v>44.720391666944082</v>
      </c>
      <c r="F13" s="10">
        <f t="shared" si="4"/>
        <v>255</v>
      </c>
      <c r="G13" s="56">
        <f t="shared" si="0"/>
        <v>-0.16702560112314777</v>
      </c>
      <c r="H13" s="56">
        <f t="shared" si="1"/>
        <v>-0.14890835945557995</v>
      </c>
      <c r="I13" s="56">
        <f t="shared" si="2"/>
        <v>-0.17809866307547947</v>
      </c>
      <c r="J13" s="56">
        <f t="shared" si="3"/>
        <v>-0.17275646280778481</v>
      </c>
      <c r="K13" s="14" t="s">
        <v>18</v>
      </c>
      <c r="L13" s="32">
        <f>INDEX(LINEST(H4:H27,A4:A27^{1,2}),1,3)</f>
        <v>-1.5330050998111706</v>
      </c>
      <c r="AA13" s="2" t="s">
        <v>12</v>
      </c>
      <c r="AB13" s="20">
        <v>1</v>
      </c>
      <c r="AC13" s="35">
        <v>10</v>
      </c>
      <c r="AD13" s="25">
        <v>10</v>
      </c>
      <c r="AE13" s="25">
        <f t="shared" si="5"/>
        <v>290</v>
      </c>
    </row>
    <row r="14" spans="1:31" x14ac:dyDescent="0.35">
      <c r="A14" s="56">
        <v>0.9</v>
      </c>
      <c r="B14" s="48">
        <v>43.489326451480224</v>
      </c>
      <c r="C14" s="48">
        <v>45.802071740540583</v>
      </c>
      <c r="D14" s="48">
        <v>67.366891786383846</v>
      </c>
      <c r="E14" s="48">
        <v>47.872648703516511</v>
      </c>
      <c r="F14" s="10">
        <f t="shared" si="4"/>
        <v>270</v>
      </c>
      <c r="G14" s="56">
        <f t="shared" si="0"/>
        <v>-0.10352260557860384</v>
      </c>
      <c r="H14" s="56">
        <f t="shared" si="1"/>
        <v>-9.3037654397657682E-2</v>
      </c>
      <c r="I14" s="56">
        <f t="shared" si="2"/>
        <v>-0.10512706553832027</v>
      </c>
      <c r="J14" s="56">
        <f t="shared" si="3"/>
        <v>-0.10497674297254202</v>
      </c>
    </row>
    <row r="15" spans="1:31" x14ac:dyDescent="0.35">
      <c r="A15" s="56">
        <v>0.95</v>
      </c>
      <c r="B15" s="48">
        <v>46.324162304457055</v>
      </c>
      <c r="C15" s="48">
        <v>48.431935738939508</v>
      </c>
      <c r="D15" s="48">
        <v>72.218526791079796</v>
      </c>
      <c r="E15" s="48">
        <v>51.145364438150629</v>
      </c>
      <c r="F15" s="10">
        <f t="shared" si="4"/>
        <v>285</v>
      </c>
      <c r="G15" s="56">
        <f t="shared" si="0"/>
        <v>-4.0461536812460008E-2</v>
      </c>
      <c r="H15" s="56">
        <f t="shared" si="1"/>
        <v>-3.7270436812189403E-2</v>
      </c>
      <c r="I15" s="56">
        <f t="shared" si="2"/>
        <v>-3.5677321355321541E-2</v>
      </c>
      <c r="J15" s="56">
        <f t="shared" si="3"/>
        <v>-3.8940856974476946E-2</v>
      </c>
    </row>
    <row r="16" spans="1:31" ht="15" thickBot="1" x14ac:dyDescent="0.4">
      <c r="A16" s="56">
        <v>1</v>
      </c>
      <c r="B16" s="48">
        <v>48.237211559269028</v>
      </c>
      <c r="C16" s="48">
        <v>50.27129194420133</v>
      </c>
      <c r="D16" s="48">
        <v>74.841887622927445</v>
      </c>
      <c r="E16" s="48">
        <v>53.176556948153987</v>
      </c>
      <c r="F16" s="10">
        <f t="shared" si="4"/>
        <v>300</v>
      </c>
      <c r="G16" s="56">
        <f t="shared" si="0"/>
        <v>0</v>
      </c>
      <c r="H16" s="56">
        <f t="shared" si="1"/>
        <v>0</v>
      </c>
      <c r="I16" s="56">
        <f t="shared" si="2"/>
        <v>0</v>
      </c>
      <c r="J16" s="56">
        <f t="shared" si="3"/>
        <v>0</v>
      </c>
      <c r="K16" s="12" t="s">
        <v>42</v>
      </c>
    </row>
    <row r="17" spans="1:12" ht="15" thickBot="1" x14ac:dyDescent="0.4">
      <c r="A17" s="56">
        <v>1.05</v>
      </c>
      <c r="B17" s="48">
        <v>49.932406578462952</v>
      </c>
      <c r="C17" s="48">
        <v>51.956000649398071</v>
      </c>
      <c r="D17" s="48">
        <v>77.46524845477505</v>
      </c>
      <c r="E17" s="48">
        <v>55.207749458157345</v>
      </c>
      <c r="F17" s="10">
        <f t="shared" si="4"/>
        <v>315</v>
      </c>
      <c r="G17" s="56">
        <f t="shared" si="0"/>
        <v>3.4536041829470412E-2</v>
      </c>
      <c r="H17" s="56">
        <f t="shared" si="1"/>
        <v>3.2960057191267586E-2</v>
      </c>
      <c r="I17" s="56">
        <f t="shared" si="2"/>
        <v>3.44482983451182E-2</v>
      </c>
      <c r="J17" s="56">
        <f t="shared" si="3"/>
        <v>3.7481302918317687E-2</v>
      </c>
      <c r="K17" s="7" t="s">
        <v>20</v>
      </c>
      <c r="L17" s="32">
        <f>INDEX(LINEST(J4:J27,A4:A27^{1,2}),1)</f>
        <v>-0.52135948600966053</v>
      </c>
    </row>
    <row r="18" spans="1:12" ht="15" thickBot="1" x14ac:dyDescent="0.4">
      <c r="A18" s="56">
        <v>1.1000000000000001</v>
      </c>
      <c r="B18" s="48">
        <v>52.199121862192179</v>
      </c>
      <c r="C18" s="48">
        <v>54.162846294133196</v>
      </c>
      <c r="D18" s="48">
        <v>82.316883459470873</v>
      </c>
      <c r="E18" s="48">
        <v>58.48046519279147</v>
      </c>
      <c r="F18" s="10">
        <f t="shared" si="4"/>
        <v>330</v>
      </c>
      <c r="G18" s="56">
        <f t="shared" si="0"/>
        <v>7.8893965320254736E-2</v>
      </c>
      <c r="H18" s="56">
        <f t="shared" si="1"/>
        <v>7.4526479857587355E-2</v>
      </c>
      <c r="I18" s="56">
        <f t="shared" si="2"/>
        <v>9.5126677118444622E-2</v>
      </c>
      <c r="J18" s="56">
        <f t="shared" si="3"/>
        <v>9.5003576898949033E-2</v>
      </c>
      <c r="K18" s="13" t="s">
        <v>19</v>
      </c>
      <c r="L18" s="32">
        <f>INDEX(LINEST(J4:J27,A4:A27^{1,2}),1,2)</f>
        <v>2.1630838408266411</v>
      </c>
    </row>
    <row r="19" spans="1:12" ht="15" thickBot="1" x14ac:dyDescent="0.4">
      <c r="A19" s="56">
        <v>1.1499999999999999</v>
      </c>
      <c r="B19" s="48">
        <v>54.130559165600047</v>
      </c>
      <c r="C19" s="48">
        <v>56.085924594706235</v>
      </c>
      <c r="D19" s="48">
        <v>86.56325132286652</v>
      </c>
      <c r="E19" s="48">
        <v>61.30400955924793</v>
      </c>
      <c r="F19" s="10">
        <f t="shared" si="4"/>
        <v>345</v>
      </c>
      <c r="G19" s="56">
        <f t="shared" si="0"/>
        <v>0.1151406847018365</v>
      </c>
      <c r="H19" s="56">
        <f t="shared" si="1"/>
        <v>0.10934157248046816</v>
      </c>
      <c r="I19" s="56">
        <f t="shared" si="2"/>
        <v>0.14524151803959054</v>
      </c>
      <c r="J19" s="56">
        <f t="shared" si="3"/>
        <v>0.14198833669413141</v>
      </c>
      <c r="K19" s="14" t="s">
        <v>18</v>
      </c>
      <c r="L19" s="32">
        <f>INDEX(LINEST(J4:J27,A4:A27^{1,2}),1,3)</f>
        <v>-1.6439656777006924</v>
      </c>
    </row>
    <row r="20" spans="1:12" x14ac:dyDescent="0.35">
      <c r="A20" s="56">
        <v>1.2</v>
      </c>
      <c r="B20" s="48">
        <v>55.840361569603836</v>
      </c>
      <c r="C20" s="48">
        <v>57.866307343973787</v>
      </c>
      <c r="D20" s="48">
        <v>89.791879296014201</v>
      </c>
      <c r="E20" s="48">
        <v>63.784373437429025</v>
      </c>
      <c r="F20" s="10">
        <f t="shared" si="4"/>
        <v>360</v>
      </c>
      <c r="G20" s="56">
        <f t="shared" si="0"/>
        <v>0.1461054438869418</v>
      </c>
      <c r="H20" s="56">
        <f t="shared" si="1"/>
        <v>0.14046946575043809</v>
      </c>
      <c r="I20" s="56">
        <f t="shared" si="2"/>
        <v>0.1816151322158287</v>
      </c>
      <c r="J20" s="56">
        <f t="shared" ref="J20:J27" si="6">2*(E20-E$16)/(E$16+E20)</f>
        <v>0.18139076791377151</v>
      </c>
      <c r="K20" s="30"/>
    </row>
    <row r="21" spans="1:12" x14ac:dyDescent="0.35">
      <c r="A21" s="56">
        <v>1.25</v>
      </c>
      <c r="B21" s="48">
        <v>57.235934682139209</v>
      </c>
      <c r="C21" s="48">
        <v>59.341749485649821</v>
      </c>
      <c r="D21" s="48">
        <v>92.415240127861821</v>
      </c>
      <c r="E21" s="48">
        <v>65.815565947432376</v>
      </c>
      <c r="F21" s="10">
        <f t="shared" si="4"/>
        <v>375</v>
      </c>
      <c r="G21" s="56">
        <f t="shared" si="0"/>
        <v>0.17063534072025865</v>
      </c>
      <c r="H21" s="56">
        <f t="shared" si="1"/>
        <v>0.16549960521355106</v>
      </c>
      <c r="I21" s="56">
        <f t="shared" si="2"/>
        <v>0.21013576809854612</v>
      </c>
      <c r="J21" s="56">
        <f t="shared" si="6"/>
        <v>0.21243438122990566</v>
      </c>
      <c r="K21" s="30"/>
    </row>
    <row r="22" spans="1:12" x14ac:dyDescent="0.35">
      <c r="A22" s="56">
        <v>1.3</v>
      </c>
      <c r="B22" s="48">
        <v>59.450908707100304</v>
      </c>
      <c r="C22" s="48">
        <v>61.544982232878425</v>
      </c>
      <c r="D22" s="48">
        <v>97.252619455001266</v>
      </c>
      <c r="E22" s="48">
        <v>69.058738862022238</v>
      </c>
      <c r="F22" s="10">
        <f t="shared" si="4"/>
        <v>390</v>
      </c>
      <c r="G22" s="56">
        <f t="shared" si="0"/>
        <v>0.2082624735225001</v>
      </c>
      <c r="H22" s="56">
        <f t="shared" si="1"/>
        <v>0.20164668106940004</v>
      </c>
      <c r="I22" s="56">
        <f t="shared" si="2"/>
        <v>0.26044679998909764</v>
      </c>
      <c r="J22" s="56">
        <f t="shared" si="6"/>
        <v>0.25986245312536055</v>
      </c>
      <c r="K22" s="30"/>
    </row>
    <row r="23" spans="1:12" x14ac:dyDescent="0.35">
      <c r="A23" s="56">
        <v>1.35</v>
      </c>
      <c r="B23" s="48">
        <v>61.686653141763891</v>
      </c>
      <c r="C23" s="48">
        <v>63.756034926974642</v>
      </c>
      <c r="D23" s="48">
        <v>102.1042544596971</v>
      </c>
      <c r="E23" s="48">
        <v>72.331454596656357</v>
      </c>
      <c r="F23" s="10">
        <f t="shared" si="4"/>
        <v>405</v>
      </c>
      <c r="G23" s="56">
        <f t="shared" si="0"/>
        <v>0.244704671166251</v>
      </c>
      <c r="H23" s="56">
        <f t="shared" si="1"/>
        <v>0.23651774276893989</v>
      </c>
      <c r="I23" s="56">
        <f t="shared" si="2"/>
        <v>0.30814310519456894</v>
      </c>
      <c r="J23" s="56">
        <f t="shared" si="6"/>
        <v>0.30523784757220002</v>
      </c>
      <c r="K23" s="30"/>
    </row>
    <row r="24" spans="1:12" x14ac:dyDescent="0.35">
      <c r="A24" s="56">
        <v>1.4</v>
      </c>
      <c r="B24" s="48">
        <v>63.076454032727661</v>
      </c>
      <c r="C24" s="48">
        <v>65.230673258518991</v>
      </c>
      <c r="D24" s="48">
        <v>104.72761529154479</v>
      </c>
      <c r="E24" s="48">
        <v>74.362647106659779</v>
      </c>
      <c r="F24" s="10">
        <f t="shared" si="4"/>
        <v>420</v>
      </c>
      <c r="G24" s="56">
        <f t="shared" si="0"/>
        <v>0.26662031826082561</v>
      </c>
      <c r="H24" s="56">
        <f t="shared" si="1"/>
        <v>0.25903249850445548</v>
      </c>
      <c r="I24" s="56">
        <f t="shared" si="2"/>
        <v>0.33285972488158772</v>
      </c>
      <c r="J24" s="56">
        <f t="shared" si="6"/>
        <v>0.33222867141934553</v>
      </c>
      <c r="K24" s="30"/>
    </row>
    <row r="25" spans="1:12" x14ac:dyDescent="0.35">
      <c r="A25" s="56">
        <v>1.45</v>
      </c>
      <c r="B25" s="48">
        <v>64.572671935313835</v>
      </c>
      <c r="C25" s="48">
        <v>66.930009347585084</v>
      </c>
      <c r="D25" s="48">
        <v>107.43827148028994</v>
      </c>
      <c r="E25" s="48">
        <v>76.514298314724783</v>
      </c>
      <c r="F25" s="10">
        <f t="shared" si="4"/>
        <v>435</v>
      </c>
      <c r="G25" s="56">
        <f t="shared" si="0"/>
        <v>0.28961044670929453</v>
      </c>
      <c r="H25" s="56">
        <f t="shared" si="1"/>
        <v>0.28427529762506509</v>
      </c>
      <c r="I25" s="56">
        <f t="shared" si="2"/>
        <v>0.3576514747159571</v>
      </c>
      <c r="J25" s="56">
        <f t="shared" si="6"/>
        <v>0.35989802548939975</v>
      </c>
      <c r="K25" s="30"/>
    </row>
    <row r="26" spans="1:12" x14ac:dyDescent="0.35">
      <c r="A26" s="56">
        <v>1.5</v>
      </c>
      <c r="B26" s="48">
        <v>66.689665726727839</v>
      </c>
      <c r="C26" s="48">
        <v>69.200605728159758</v>
      </c>
      <c r="D26" s="48">
        <v>112.20261112808825</v>
      </c>
      <c r="E26" s="48">
        <v>79.666555351297234</v>
      </c>
      <c r="F26" s="10">
        <f t="shared" si="4"/>
        <v>450</v>
      </c>
      <c r="G26" s="56">
        <f t="shared" si="0"/>
        <v>0.32111642817092584</v>
      </c>
      <c r="H26" s="56">
        <f t="shared" si="1"/>
        <v>0.31688311900544258</v>
      </c>
      <c r="I26" s="56">
        <f t="shared" si="2"/>
        <v>0.3994848686236267</v>
      </c>
      <c r="J26" s="56">
        <f t="shared" si="6"/>
        <v>0.39881628704136707</v>
      </c>
      <c r="K26" s="30"/>
    </row>
    <row r="27" spans="1:12" x14ac:dyDescent="0.35">
      <c r="A27" s="56">
        <v>2</v>
      </c>
      <c r="B27" s="48">
        <v>84.711933649867916</v>
      </c>
      <c r="C27" s="48">
        <v>89.523442764748253</v>
      </c>
      <c r="D27" s="48">
        <v>149.56333463324972</v>
      </c>
      <c r="E27" s="48">
        <v>106.15655375444031</v>
      </c>
      <c r="F27" s="10">
        <f t="shared" si="4"/>
        <v>600</v>
      </c>
      <c r="G27" s="56">
        <f t="shared" si="0"/>
        <v>0.54870186691643597</v>
      </c>
      <c r="H27" s="56">
        <f t="shared" si="1"/>
        <v>0.56156837240357127</v>
      </c>
      <c r="I27" s="56">
        <f t="shared" si="2"/>
        <v>0.66595105282373102</v>
      </c>
      <c r="J27" s="56">
        <f t="shared" si="6"/>
        <v>0.66502180962470459</v>
      </c>
      <c r="K27" s="30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tabColor theme="4" tint="-0.249977111117893"/>
  </sheetPr>
  <dimension ref="A1:N13"/>
  <sheetViews>
    <sheetView zoomScale="61" zoomScaleNormal="100" workbookViewId="0">
      <selection activeCell="A13" sqref="A13"/>
    </sheetView>
  </sheetViews>
  <sheetFormatPr defaultColWidth="9.1796875" defaultRowHeight="14.5" x14ac:dyDescent="0.35"/>
  <cols>
    <col min="1" max="1" width="42.81640625" style="10" customWidth="1"/>
    <col min="2" max="5" width="16.7265625" style="10" customWidth="1"/>
    <col min="6" max="6" width="21.1796875" style="10" bestFit="1" customWidth="1"/>
    <col min="7" max="7" width="9.1796875" style="10"/>
    <col min="8" max="8" width="39.26953125" style="10" customWidth="1"/>
    <col min="9" max="9" width="16" style="10" bestFit="1" customWidth="1"/>
    <col min="10" max="10" width="24.81640625" style="10" bestFit="1" customWidth="1"/>
    <col min="11" max="11" width="11.7265625" style="10" bestFit="1" customWidth="1"/>
    <col min="12" max="12" width="20.1796875" style="10" bestFit="1" customWidth="1"/>
    <col min="13" max="16384" width="9.1796875" style="10"/>
  </cols>
  <sheetData>
    <row r="1" spans="1:14" ht="21" x14ac:dyDescent="0.35">
      <c r="A1" s="3" t="s">
        <v>21</v>
      </c>
      <c r="B1" s="16"/>
      <c r="N1"/>
    </row>
    <row r="2" spans="1:14" x14ac:dyDescent="0.35">
      <c r="N2"/>
    </row>
    <row r="3" spans="1:14" x14ac:dyDescent="0.35">
      <c r="A3" s="53" t="s">
        <v>15</v>
      </c>
      <c r="B3" s="53" t="s">
        <v>6</v>
      </c>
      <c r="C3" s="53" t="s">
        <v>43</v>
      </c>
      <c r="D3" s="53" t="s">
        <v>41</v>
      </c>
      <c r="E3" s="53" t="s">
        <v>42</v>
      </c>
      <c r="H3" s="53" t="s">
        <v>24</v>
      </c>
      <c r="I3" s="53" t="s">
        <v>7</v>
      </c>
      <c r="J3" s="53" t="s">
        <v>22</v>
      </c>
      <c r="K3" s="53" t="s">
        <v>26</v>
      </c>
      <c r="L3" s="53" t="s">
        <v>40</v>
      </c>
      <c r="N3"/>
    </row>
    <row r="4" spans="1:14" x14ac:dyDescent="0.35">
      <c r="A4" s="49" t="s">
        <v>8</v>
      </c>
      <c r="B4" s="54">
        <v>15.738406011210575</v>
      </c>
      <c r="C4" s="54">
        <v>18.461129894665845</v>
      </c>
      <c r="D4" s="54">
        <v>8.5176120889088995</v>
      </c>
      <c r="E4" s="54">
        <v>6.1839071065578386</v>
      </c>
      <c r="H4" s="49" t="s">
        <v>8</v>
      </c>
      <c r="I4" s="55">
        <v>1</v>
      </c>
      <c r="J4" s="49">
        <v>70</v>
      </c>
      <c r="K4" s="55">
        <v>70</v>
      </c>
      <c r="L4" s="49">
        <f>0</f>
        <v>0</v>
      </c>
    </row>
    <row r="5" spans="1:14" x14ac:dyDescent="0.35">
      <c r="A5" s="49" t="s">
        <v>10</v>
      </c>
      <c r="B5" s="54">
        <v>32.718157474804464</v>
      </c>
      <c r="C5" s="54">
        <v>31.067603502256009</v>
      </c>
      <c r="D5" s="54">
        <v>18.667549155932285</v>
      </c>
      <c r="E5" s="54">
        <v>21.895709002604811</v>
      </c>
      <c r="H5" s="49" t="s">
        <v>8</v>
      </c>
      <c r="I5" s="55">
        <v>16</v>
      </c>
      <c r="J5" s="49">
        <v>50</v>
      </c>
      <c r="K5" s="55">
        <v>50</v>
      </c>
      <c r="L5" s="49">
        <f>L4+K4</f>
        <v>70</v>
      </c>
    </row>
    <row r="6" spans="1:14" x14ac:dyDescent="0.35">
      <c r="A6" s="49" t="s">
        <v>11</v>
      </c>
      <c r="B6" s="54">
        <v>40.413935400156788</v>
      </c>
      <c r="C6" s="54">
        <v>38.190526646286997</v>
      </c>
      <c r="D6" s="54">
        <v>24.26936508698363</v>
      </c>
      <c r="E6" s="54">
        <v>31.025516037054757</v>
      </c>
      <c r="H6" s="49" t="s">
        <v>8</v>
      </c>
      <c r="I6" s="55">
        <v>10</v>
      </c>
      <c r="J6" s="49">
        <v>70</v>
      </c>
      <c r="K6" s="55">
        <v>70</v>
      </c>
      <c r="L6" s="49">
        <f t="shared" ref="L6:L13" si="0">L5+K5</f>
        <v>120</v>
      </c>
    </row>
    <row r="7" spans="1:14" x14ac:dyDescent="0.35">
      <c r="A7" s="49" t="s">
        <v>9</v>
      </c>
      <c r="B7" s="54">
        <v>69.220971335614649</v>
      </c>
      <c r="C7" s="54">
        <v>55.619229014175119</v>
      </c>
      <c r="D7" s="54">
        <v>41.433200865031068</v>
      </c>
      <c r="E7" s="54">
        <v>66.595071370352599</v>
      </c>
      <c r="H7" s="49" t="s">
        <v>8</v>
      </c>
      <c r="I7" s="55">
        <v>40</v>
      </c>
      <c r="J7" s="49">
        <v>10</v>
      </c>
      <c r="K7" s="55">
        <v>10</v>
      </c>
      <c r="L7" s="49">
        <f t="shared" si="0"/>
        <v>190</v>
      </c>
    </row>
    <row r="8" spans="1:14" x14ac:dyDescent="0.35">
      <c r="A8" s="49" t="s">
        <v>13</v>
      </c>
      <c r="B8" s="54">
        <v>37.326908386881115</v>
      </c>
      <c r="C8" s="54">
        <v>35.26013925981183</v>
      </c>
      <c r="D8" s="54">
        <v>21.984943481678425</v>
      </c>
      <c r="E8" s="54">
        <v>27.365679283237267</v>
      </c>
      <c r="H8" s="49" t="s">
        <v>10</v>
      </c>
      <c r="I8" s="55">
        <v>1</v>
      </c>
      <c r="J8" s="49">
        <v>40</v>
      </c>
      <c r="K8" s="55">
        <v>40</v>
      </c>
      <c r="L8" s="49">
        <f t="shared" si="0"/>
        <v>200</v>
      </c>
    </row>
    <row r="9" spans="1:14" x14ac:dyDescent="0.35">
      <c r="A9" s="49" t="s">
        <v>14</v>
      </c>
      <c r="B9" s="54">
        <v>44.57491046085071</v>
      </c>
      <c r="C9" s="54">
        <v>39.61731485178386</v>
      </c>
      <c r="D9" s="54">
        <v>26.275902426190285</v>
      </c>
      <c r="E9" s="54">
        <v>36.258068116561731</v>
      </c>
      <c r="H9" s="49" t="s">
        <v>11</v>
      </c>
      <c r="I9" s="55">
        <v>1</v>
      </c>
      <c r="J9" s="49">
        <v>20</v>
      </c>
      <c r="K9" s="55">
        <v>20</v>
      </c>
      <c r="L9" s="49">
        <f t="shared" si="0"/>
        <v>240</v>
      </c>
    </row>
    <row r="10" spans="1:14" x14ac:dyDescent="0.35">
      <c r="A10" s="49" t="s">
        <v>12</v>
      </c>
      <c r="B10" s="54">
        <v>62.909069725800933</v>
      </c>
      <c r="C10" s="54">
        <v>48.420786885090195</v>
      </c>
      <c r="D10" s="54">
        <v>36.252624394035529</v>
      </c>
      <c r="E10" s="54">
        <v>59.164602702192404</v>
      </c>
      <c r="H10" s="49" t="s">
        <v>9</v>
      </c>
      <c r="I10" s="55">
        <v>1</v>
      </c>
      <c r="J10" s="49">
        <v>20</v>
      </c>
      <c r="K10" s="55">
        <v>20</v>
      </c>
      <c r="L10" s="49">
        <f t="shared" si="0"/>
        <v>260</v>
      </c>
    </row>
    <row r="11" spans="1:14" x14ac:dyDescent="0.35">
      <c r="H11" s="49" t="s">
        <v>13</v>
      </c>
      <c r="I11" s="55">
        <v>1</v>
      </c>
      <c r="J11" s="49">
        <v>2</v>
      </c>
      <c r="K11" s="55">
        <v>2</v>
      </c>
      <c r="L11" s="49">
        <f t="shared" si="0"/>
        <v>280</v>
      </c>
    </row>
    <row r="12" spans="1:14" x14ac:dyDescent="0.35">
      <c r="H12" s="49" t="s">
        <v>14</v>
      </c>
      <c r="I12" s="55">
        <v>1</v>
      </c>
      <c r="J12" s="49">
        <v>8</v>
      </c>
      <c r="K12" s="55">
        <v>8</v>
      </c>
      <c r="L12" s="49">
        <f t="shared" si="0"/>
        <v>282</v>
      </c>
    </row>
    <row r="13" spans="1:14" x14ac:dyDescent="0.35">
      <c r="H13" s="49" t="s">
        <v>12</v>
      </c>
      <c r="I13" s="55">
        <v>1</v>
      </c>
      <c r="J13" s="49">
        <v>10</v>
      </c>
      <c r="K13" s="55">
        <v>10</v>
      </c>
      <c r="L13" s="49">
        <f t="shared" si="0"/>
        <v>290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573B5-90B6-4893-8430-2CAEB1F44D09}">
  <sheetPr codeName="Sheet14">
    <tabColor rgb="FF002060"/>
  </sheetPr>
  <dimension ref="A1:U49"/>
  <sheetViews>
    <sheetView topLeftCell="A2" zoomScale="40" zoomScaleNormal="40" workbookViewId="0">
      <selection activeCell="F48" sqref="F48"/>
    </sheetView>
  </sheetViews>
  <sheetFormatPr defaultRowHeight="14.5" x14ac:dyDescent="0.35"/>
  <cols>
    <col min="1" max="1" width="36.26953125" bestFit="1" customWidth="1"/>
    <col min="2" max="2" width="16.54296875" bestFit="1" customWidth="1"/>
    <col min="3" max="3" width="15.54296875" bestFit="1" customWidth="1"/>
    <col min="4" max="4" width="24.7265625" bestFit="1" customWidth="1"/>
    <col min="5" max="5" width="14.54296875" bestFit="1" customWidth="1"/>
    <col min="6" max="6" width="24" customWidth="1"/>
    <col min="9" max="9" width="33.6328125" bestFit="1" customWidth="1"/>
    <col min="10" max="10" width="7.26953125" bestFit="1" customWidth="1"/>
    <col min="11" max="11" width="17.08984375" customWidth="1"/>
    <col min="12" max="12" width="16.453125" bestFit="1" customWidth="1"/>
    <col min="13" max="13" width="15.453125" bestFit="1" customWidth="1"/>
    <col min="14" max="14" width="19.1796875" bestFit="1" customWidth="1"/>
    <col min="15" max="15" width="15.453125" bestFit="1" customWidth="1"/>
    <col min="16" max="16" width="22.54296875" bestFit="1" customWidth="1"/>
    <col min="20" max="20" width="33.6328125" bestFit="1" customWidth="1"/>
    <col min="21" max="21" width="16.453125" bestFit="1" customWidth="1"/>
    <col min="22" max="23" width="16.453125" customWidth="1"/>
    <col min="24" max="24" width="15.453125" bestFit="1" customWidth="1"/>
    <col min="25" max="25" width="19.1796875" bestFit="1" customWidth="1"/>
    <col min="26" max="26" width="15.453125" bestFit="1" customWidth="1"/>
    <col min="27" max="27" width="22.54296875" bestFit="1" customWidth="1"/>
  </cols>
  <sheetData>
    <row r="1" spans="1:17" x14ac:dyDescent="0.35">
      <c r="A1" s="51" t="s">
        <v>51</v>
      </c>
      <c r="I1" s="51" t="s">
        <v>51</v>
      </c>
    </row>
    <row r="2" spans="1:17" x14ac:dyDescent="0.35">
      <c r="A2" s="47" t="s">
        <v>50</v>
      </c>
      <c r="B2" s="48" t="s">
        <v>46</v>
      </c>
      <c r="C2" s="48" t="s">
        <v>47</v>
      </c>
      <c r="D2" s="48" t="s">
        <v>66</v>
      </c>
      <c r="E2" s="48" t="s">
        <v>67</v>
      </c>
      <c r="F2" s="48" t="s">
        <v>48</v>
      </c>
      <c r="I2" s="47"/>
      <c r="J2" s="47" t="s">
        <v>105</v>
      </c>
      <c r="K2" s="49" t="s">
        <v>50</v>
      </c>
      <c r="L2" s="48" t="s">
        <v>46</v>
      </c>
      <c r="M2" s="48" t="s">
        <v>47</v>
      </c>
      <c r="N2" s="48" t="s">
        <v>66</v>
      </c>
      <c r="O2" s="48" t="s">
        <v>67</v>
      </c>
      <c r="P2" s="48" t="s">
        <v>48</v>
      </c>
    </row>
    <row r="3" spans="1:17" x14ac:dyDescent="0.35">
      <c r="A3" s="49" t="s">
        <v>52</v>
      </c>
      <c r="B3" s="50">
        <v>9.6408995757730986E-2</v>
      </c>
      <c r="C3" s="50">
        <v>2.8874044467140481E-2</v>
      </c>
      <c r="D3" s="50">
        <v>0.12933237030599276</v>
      </c>
      <c r="E3" s="50">
        <v>0.1128575779858918</v>
      </c>
      <c r="F3" s="50">
        <v>0.15119299113102747</v>
      </c>
      <c r="I3" s="49" t="s">
        <v>52</v>
      </c>
      <c r="J3" s="49" t="s">
        <v>106</v>
      </c>
      <c r="K3" s="57">
        <v>151.84875194052862</v>
      </c>
      <c r="L3" s="57">
        <v>166.48833762217978</v>
      </c>
      <c r="M3" s="57">
        <v>156.23323955633921</v>
      </c>
      <c r="N3" s="57">
        <v>171.48771095700388</v>
      </c>
      <c r="O3" s="57">
        <v>168.98603430471715</v>
      </c>
      <c r="P3" s="57">
        <v>174.80721894593054</v>
      </c>
    </row>
    <row r="4" spans="1:17" x14ac:dyDescent="0.35">
      <c r="A4" s="49" t="s">
        <v>53</v>
      </c>
      <c r="B4" s="50">
        <v>9.848900543920025E-2</v>
      </c>
      <c r="C4" s="50">
        <v>2.8218703070537199E-2</v>
      </c>
      <c r="D4" s="50">
        <v>0.12438563155960281</v>
      </c>
      <c r="E4" s="50">
        <v>0.11198558160405669</v>
      </c>
      <c r="F4" s="50">
        <v>0.15013908065560666</v>
      </c>
      <c r="I4" s="49" t="s">
        <v>53</v>
      </c>
      <c r="J4" s="49" t="s">
        <v>106</v>
      </c>
      <c r="K4" s="57">
        <v>152.48049451037019</v>
      </c>
      <c r="L4" s="57">
        <v>167.49814676357397</v>
      </c>
      <c r="M4" s="57">
        <v>156.783296309007</v>
      </c>
      <c r="N4" s="57">
        <v>171.44687712056313</v>
      </c>
      <c r="O4" s="57">
        <v>169.55611137138817</v>
      </c>
      <c r="P4" s="57">
        <v>175.37377577406946</v>
      </c>
    </row>
    <row r="5" spans="1:17" x14ac:dyDescent="0.35">
      <c r="A5" s="49" t="s">
        <v>54</v>
      </c>
      <c r="B5" s="50">
        <v>9.022706508029632E-2</v>
      </c>
      <c r="C5" s="50">
        <v>9.022706508029632E-2</v>
      </c>
      <c r="D5" s="50">
        <v>8.6909941428416015E-2</v>
      </c>
      <c r="E5" s="50">
        <v>0.12415705918345199</v>
      </c>
      <c r="F5" s="50">
        <v>8.7622654344227113E-2</v>
      </c>
      <c r="I5" s="49" t="s">
        <v>54</v>
      </c>
      <c r="J5" s="49" t="s">
        <v>106</v>
      </c>
      <c r="K5" s="57">
        <v>169.28047633280011</v>
      </c>
      <c r="L5" s="57">
        <v>184.55415688770321</v>
      </c>
      <c r="M5" s="57">
        <v>184.55415688770321</v>
      </c>
      <c r="N5" s="57">
        <v>183.99263261585813</v>
      </c>
      <c r="O5" s="57">
        <v>190.2978424514545</v>
      </c>
      <c r="P5" s="57">
        <v>184.11328099773516</v>
      </c>
    </row>
    <row r="6" spans="1:17" x14ac:dyDescent="0.35">
      <c r="A6" s="49" t="s">
        <v>55</v>
      </c>
      <c r="B6" s="50">
        <v>4.2196366925017603E-2</v>
      </c>
      <c r="C6" s="50">
        <v>3.5575044671937617E-2</v>
      </c>
      <c r="D6" s="50">
        <v>8.5539916275590988E-2</v>
      </c>
      <c r="E6" s="50">
        <v>0</v>
      </c>
      <c r="F6" s="50">
        <v>4.7793344511408264E-2</v>
      </c>
      <c r="I6" s="49" t="s">
        <v>55</v>
      </c>
      <c r="J6" s="49" t="s">
        <v>106</v>
      </c>
      <c r="K6" s="57">
        <v>177.48532006768414</v>
      </c>
      <c r="L6" s="57">
        <v>184.97455575706434</v>
      </c>
      <c r="M6" s="57">
        <v>183.79936825770514</v>
      </c>
      <c r="N6" s="57">
        <v>192.66739948642032</v>
      </c>
      <c r="O6" s="57">
        <v>177.48532006768414</v>
      </c>
      <c r="P6" s="57">
        <v>185.96793711539655</v>
      </c>
    </row>
    <row r="7" spans="1:17" ht="15" thickBot="1" x14ac:dyDescent="0.4">
      <c r="K7" s="57"/>
      <c r="L7" s="81"/>
      <c r="M7" s="81"/>
      <c r="N7" s="81"/>
      <c r="O7" s="81"/>
      <c r="P7" s="81"/>
    </row>
    <row r="8" spans="1:17" x14ac:dyDescent="0.35">
      <c r="A8" s="51" t="s">
        <v>49</v>
      </c>
      <c r="I8" s="51" t="s">
        <v>49</v>
      </c>
      <c r="L8" s="81"/>
      <c r="M8" s="81"/>
      <c r="N8" s="81"/>
      <c r="O8" s="81"/>
      <c r="P8" s="81"/>
    </row>
    <row r="9" spans="1:17" x14ac:dyDescent="0.35">
      <c r="A9" s="47"/>
      <c r="B9" s="48" t="s">
        <v>46</v>
      </c>
      <c r="C9" s="48" t="s">
        <v>47</v>
      </c>
      <c r="D9" s="48" t="s">
        <v>66</v>
      </c>
      <c r="E9" s="48" t="s">
        <v>67</v>
      </c>
      <c r="F9" s="48" t="s">
        <v>48</v>
      </c>
      <c r="I9" s="47"/>
      <c r="J9" s="47" t="s">
        <v>105</v>
      </c>
      <c r="K9" s="49" t="s">
        <v>50</v>
      </c>
      <c r="L9" s="57" t="s">
        <v>46</v>
      </c>
      <c r="M9" s="57" t="s">
        <v>47</v>
      </c>
      <c r="N9" s="57" t="s">
        <v>66</v>
      </c>
      <c r="O9" s="57" t="s">
        <v>67</v>
      </c>
      <c r="P9" s="57" t="s">
        <v>48</v>
      </c>
    </row>
    <row r="10" spans="1:17" x14ac:dyDescent="0.35">
      <c r="A10" s="49" t="s">
        <v>56</v>
      </c>
      <c r="B10" s="50">
        <v>0.18594133380620237</v>
      </c>
      <c r="C10" s="50">
        <v>2.9872841658009408E-2</v>
      </c>
      <c r="D10" s="50">
        <v>3.4361634763337756E-2</v>
      </c>
      <c r="E10" s="50">
        <v>3.9331635265896114E-2</v>
      </c>
      <c r="F10" s="50">
        <v>0.22681056154127965</v>
      </c>
      <c r="I10" s="49" t="s">
        <v>56</v>
      </c>
      <c r="J10" s="49" t="s">
        <v>106</v>
      </c>
      <c r="K10" s="57">
        <v>521.27895254678617</v>
      </c>
      <c r="L10" s="57">
        <v>618.20625626843571</v>
      </c>
      <c r="M10" s="57">
        <v>536.85103615586934</v>
      </c>
      <c r="N10" s="57">
        <v>539.19094952401406</v>
      </c>
      <c r="O10" s="57">
        <v>541.78170618014474</v>
      </c>
      <c r="P10" s="57">
        <v>639.5105244935728</v>
      </c>
      <c r="Q10" s="80"/>
    </row>
    <row r="11" spans="1:17" x14ac:dyDescent="0.35">
      <c r="A11" s="49" t="s">
        <v>57</v>
      </c>
      <c r="B11" s="50">
        <v>0.15357345815072376</v>
      </c>
      <c r="C11" s="50">
        <v>4.1379631854625121E-2</v>
      </c>
      <c r="D11" s="50">
        <v>3.7258304649566698E-2</v>
      </c>
      <c r="E11" s="50">
        <v>5.0265601880086885E-2</v>
      </c>
      <c r="F11" s="50">
        <v>0.17921472320009579</v>
      </c>
      <c r="I11" s="49" t="s">
        <v>57</v>
      </c>
      <c r="J11" s="49" t="s">
        <v>106</v>
      </c>
      <c r="K11" s="57">
        <v>586.67826543690501</v>
      </c>
      <c r="L11" s="57">
        <v>676.77647548191874</v>
      </c>
      <c r="M11" s="57">
        <v>610.95479607779419</v>
      </c>
      <c r="N11" s="57">
        <v>608.53690298183255</v>
      </c>
      <c r="O11" s="57">
        <v>616.16800155905639</v>
      </c>
      <c r="P11" s="57">
        <v>691.8196483846923</v>
      </c>
    </row>
    <row r="12" spans="1:17" x14ac:dyDescent="0.35">
      <c r="A12" s="49" t="s">
        <v>58</v>
      </c>
      <c r="B12" s="50">
        <v>8.8351941654084998E-2</v>
      </c>
      <c r="C12" s="50">
        <v>8.8351941654084998E-2</v>
      </c>
      <c r="D12" s="50">
        <v>7.2764253944273216E-2</v>
      </c>
      <c r="E12" s="50">
        <v>0.10394893420610485</v>
      </c>
      <c r="F12" s="50">
        <v>9.3929512379140823E-2</v>
      </c>
      <c r="I12" s="49" t="s">
        <v>58</v>
      </c>
      <c r="J12" s="49" t="s">
        <v>106</v>
      </c>
      <c r="K12" s="57">
        <v>282.4023683209906</v>
      </c>
      <c r="L12" s="57">
        <v>307.35316588986217</v>
      </c>
      <c r="M12" s="57">
        <v>307.35316588986217</v>
      </c>
      <c r="N12" s="57">
        <v>302.95116596396332</v>
      </c>
      <c r="O12" s="57">
        <v>311.75779352523745</v>
      </c>
      <c r="P12" s="57">
        <v>308.92828507209578</v>
      </c>
    </row>
    <row r="13" spans="1:17" x14ac:dyDescent="0.35">
      <c r="A13" s="49" t="s">
        <v>59</v>
      </c>
      <c r="B13" s="50">
        <v>5.1327105925617511E-2</v>
      </c>
      <c r="C13" s="50">
        <v>4.3582137322256242E-2</v>
      </c>
      <c r="D13" s="50">
        <v>8.5495860646735755E-2</v>
      </c>
      <c r="E13" s="50">
        <v>0</v>
      </c>
      <c r="F13" s="50">
        <v>5.4454995686743057E-2</v>
      </c>
      <c r="I13" s="49" t="s">
        <v>59</v>
      </c>
      <c r="J13" s="49" t="s">
        <v>106</v>
      </c>
      <c r="K13" s="57">
        <v>217.76931461014385</v>
      </c>
      <c r="L13" s="57">
        <v>228.94678328848781</v>
      </c>
      <c r="M13" s="57">
        <v>227.26016678405676</v>
      </c>
      <c r="N13" s="57">
        <v>236.38768958518784</v>
      </c>
      <c r="O13" s="57">
        <v>217.76931461014385</v>
      </c>
      <c r="P13" s="57">
        <v>229.62794169794421</v>
      </c>
    </row>
    <row r="15" spans="1:17" ht="15" thickBot="1" x14ac:dyDescent="0.4">
      <c r="A15" s="86">
        <v>-0.3</v>
      </c>
      <c r="I15" s="86">
        <v>-0.3</v>
      </c>
    </row>
    <row r="16" spans="1:17" x14ac:dyDescent="0.35">
      <c r="A16" s="51" t="s">
        <v>51</v>
      </c>
      <c r="I16" s="51" t="s">
        <v>51</v>
      </c>
    </row>
    <row r="17" spans="1:16" x14ac:dyDescent="0.35">
      <c r="A17" s="47" t="s">
        <v>50</v>
      </c>
      <c r="B17" s="48" t="s">
        <v>46</v>
      </c>
      <c r="C17" s="48" t="s">
        <v>47</v>
      </c>
      <c r="D17" s="48" t="s">
        <v>66</v>
      </c>
      <c r="E17" s="48" t="s">
        <v>67</v>
      </c>
      <c r="F17" s="48" t="s">
        <v>48</v>
      </c>
      <c r="I17" s="47"/>
      <c r="J17" s="47" t="s">
        <v>105</v>
      </c>
      <c r="K17" s="49" t="s">
        <v>112</v>
      </c>
      <c r="L17" s="48" t="s">
        <v>46</v>
      </c>
      <c r="M17" s="48" t="s">
        <v>47</v>
      </c>
      <c r="N17" s="48" t="s">
        <v>66</v>
      </c>
      <c r="O17" s="48" t="s">
        <v>72</v>
      </c>
      <c r="P17" s="48" t="s">
        <v>48</v>
      </c>
    </row>
    <row r="18" spans="1:16" x14ac:dyDescent="0.35">
      <c r="A18" s="49" t="s">
        <v>52</v>
      </c>
      <c r="B18" s="50">
        <v>-9.6408995757731208E-2</v>
      </c>
      <c r="C18" s="50">
        <v>-2.8874044467140814E-2</v>
      </c>
      <c r="D18" s="50">
        <v>-0.12933237030599287</v>
      </c>
      <c r="E18" s="50">
        <v>-6.0769465069326456E-2</v>
      </c>
      <c r="F18" s="50">
        <v>-9.4689152223564554E-2</v>
      </c>
      <c r="I18" s="49" t="s">
        <v>52</v>
      </c>
      <c r="J18" s="49" t="s">
        <v>106</v>
      </c>
      <c r="K18" s="57">
        <v>151.84875194052862</v>
      </c>
      <c r="L18" s="57">
        <v>137.20916625887742</v>
      </c>
      <c r="M18" s="57">
        <v>147.46426432471796</v>
      </c>
      <c r="N18" s="57">
        <v>132.20979292405332</v>
      </c>
      <c r="O18" s="57">
        <v>142.62098451365785</v>
      </c>
      <c r="P18" s="57">
        <v>137.47032235307361</v>
      </c>
    </row>
    <row r="19" spans="1:16" x14ac:dyDescent="0.35">
      <c r="A19" s="49" t="s">
        <v>53</v>
      </c>
      <c r="B19" s="50">
        <v>-9.8489005439200472E-2</v>
      </c>
      <c r="C19" s="50">
        <v>-2.821870307053842E-2</v>
      </c>
      <c r="D19" s="50">
        <v>-0.12438563155960347</v>
      </c>
      <c r="E19" s="50">
        <v>-6.0299928556030835E-2</v>
      </c>
      <c r="F19" s="50">
        <v>-9.3847594908606835E-2</v>
      </c>
      <c r="I19" s="49" t="s">
        <v>53</v>
      </c>
      <c r="J19" s="49" t="s">
        <v>106</v>
      </c>
      <c r="K19" s="57">
        <v>152.48049451037019</v>
      </c>
      <c r="L19" s="57">
        <v>137.46284225716636</v>
      </c>
      <c r="M19" s="57">
        <v>148.17769271173319</v>
      </c>
      <c r="N19" s="57">
        <v>133.51411190017714</v>
      </c>
      <c r="O19" s="57">
        <v>143.28593158520661</v>
      </c>
      <c r="P19" s="57">
        <v>138.17056683009693</v>
      </c>
    </row>
    <row r="20" spans="1:16" x14ac:dyDescent="0.35">
      <c r="A20" s="49" t="s">
        <v>54</v>
      </c>
      <c r="B20" s="50">
        <v>-9.022706508029632E-2</v>
      </c>
      <c r="C20" s="50">
        <v>-9.022706508029632E-2</v>
      </c>
      <c r="D20" s="50">
        <v>-8.6909941428416571E-2</v>
      </c>
      <c r="E20" s="50">
        <v>-6.6853801098782362E-2</v>
      </c>
      <c r="F20" s="50">
        <v>-5.8626198582762412E-2</v>
      </c>
      <c r="I20" s="49" t="s">
        <v>54</v>
      </c>
      <c r="J20" s="49" t="s">
        <v>106</v>
      </c>
      <c r="K20" s="57">
        <v>169.28047633280011</v>
      </c>
      <c r="L20" s="57">
        <v>154.006795777897</v>
      </c>
      <c r="M20" s="57">
        <v>154.006795777897</v>
      </c>
      <c r="N20" s="57">
        <v>154.568320049742</v>
      </c>
      <c r="O20" s="57">
        <v>157.96343303813995</v>
      </c>
      <c r="P20" s="57">
        <v>159.35620551112876</v>
      </c>
    </row>
    <row r="21" spans="1:16" x14ac:dyDescent="0.35">
      <c r="A21" s="49" t="s">
        <v>55</v>
      </c>
      <c r="B21" s="50">
        <v>-4.2196366925017825E-2</v>
      </c>
      <c r="C21" s="50">
        <v>-3.5575044671936396E-2</v>
      </c>
      <c r="D21" s="50">
        <v>-8.5539916275590766E-2</v>
      </c>
      <c r="E21" s="50">
        <v>0</v>
      </c>
      <c r="F21" s="50">
        <v>-2.8724032203700678E-2</v>
      </c>
      <c r="I21" s="49" t="s">
        <v>55</v>
      </c>
      <c r="J21" s="49" t="s">
        <v>106</v>
      </c>
      <c r="K21" s="57">
        <v>177.48532006768414</v>
      </c>
      <c r="L21" s="57">
        <v>169.99608437830392</v>
      </c>
      <c r="M21" s="57">
        <v>171.17127187766334</v>
      </c>
      <c r="N21" s="57">
        <v>162.30324064894802</v>
      </c>
      <c r="O21" s="57">
        <v>177.48532006768414</v>
      </c>
      <c r="P21" s="57">
        <v>172.38722601837586</v>
      </c>
    </row>
    <row r="22" spans="1:16" ht="15" thickBot="1" x14ac:dyDescent="0.4">
      <c r="K22" s="57"/>
      <c r="L22" s="81"/>
      <c r="M22" s="81"/>
      <c r="N22" s="81"/>
      <c r="O22" s="81"/>
      <c r="P22" s="81"/>
    </row>
    <row r="23" spans="1:16" x14ac:dyDescent="0.35">
      <c r="A23" s="51" t="s">
        <v>49</v>
      </c>
      <c r="I23" s="51" t="s">
        <v>49</v>
      </c>
      <c r="L23" s="81"/>
      <c r="M23" s="81"/>
      <c r="N23" s="81"/>
      <c r="O23" s="81"/>
      <c r="P23" s="81"/>
    </row>
    <row r="24" spans="1:16" x14ac:dyDescent="0.35">
      <c r="A24" s="47"/>
      <c r="B24" s="48" t="s">
        <v>46</v>
      </c>
      <c r="C24" s="48" t="s">
        <v>47</v>
      </c>
      <c r="D24" s="48" t="s">
        <v>66</v>
      </c>
      <c r="E24" s="48" t="s">
        <v>67</v>
      </c>
      <c r="F24" s="48" t="s">
        <v>48</v>
      </c>
      <c r="I24" s="47"/>
      <c r="J24" s="47" t="s">
        <v>105</v>
      </c>
      <c r="K24" s="49" t="s">
        <v>50</v>
      </c>
      <c r="L24" s="57" t="s">
        <v>46</v>
      </c>
      <c r="M24" s="57" t="s">
        <v>47</v>
      </c>
      <c r="N24" s="57" t="s">
        <v>66</v>
      </c>
      <c r="O24" s="57" t="s">
        <v>67</v>
      </c>
      <c r="P24" s="57" t="s">
        <v>48</v>
      </c>
    </row>
    <row r="25" spans="1:16" x14ac:dyDescent="0.35">
      <c r="A25" s="49" t="s">
        <v>56</v>
      </c>
      <c r="B25" s="50">
        <v>-0.18594133380620204</v>
      </c>
      <c r="C25" s="50">
        <v>-2.9872841658010296E-2</v>
      </c>
      <c r="D25" s="50">
        <v>-3.4361634763337756E-2</v>
      </c>
      <c r="E25" s="50">
        <v>-2.1178572835482079E-2</v>
      </c>
      <c r="F25" s="50">
        <v>-0.14892767675924667</v>
      </c>
      <c r="I25" s="49" t="s">
        <v>56</v>
      </c>
      <c r="J25" s="49" t="s">
        <v>106</v>
      </c>
      <c r="K25" s="80">
        <v>521.27895254678617</v>
      </c>
      <c r="L25" s="80">
        <v>424.35164882513686</v>
      </c>
      <c r="M25" s="80">
        <v>505.70686893770255</v>
      </c>
      <c r="N25" s="80">
        <v>503.36695556955823</v>
      </c>
      <c r="O25" s="80">
        <v>510.23900828267023</v>
      </c>
      <c r="P25" s="80">
        <v>443.64608920049972</v>
      </c>
    </row>
    <row r="26" spans="1:16" x14ac:dyDescent="0.35">
      <c r="A26" s="49" t="s">
        <v>57</v>
      </c>
      <c r="B26" s="50">
        <v>-0.15357345815072398</v>
      </c>
      <c r="C26" s="50">
        <v>-4.1379631854625898E-2</v>
      </c>
      <c r="D26" s="50">
        <v>-3.7258304649567031E-2</v>
      </c>
      <c r="E26" s="50">
        <v>-2.7066093320047613E-2</v>
      </c>
      <c r="F26" s="50">
        <v>-0.11856176748212577</v>
      </c>
      <c r="I26" s="49" t="s">
        <v>57</v>
      </c>
      <c r="J26" s="49" t="s">
        <v>106</v>
      </c>
      <c r="K26" s="80">
        <v>586.67826543690501</v>
      </c>
      <c r="L26" s="80">
        <v>496.58005539189111</v>
      </c>
      <c r="M26" s="80">
        <v>562.40173479601538</v>
      </c>
      <c r="N26" s="80">
        <v>564.81962789197723</v>
      </c>
      <c r="O26" s="80">
        <v>570.79917675574609</v>
      </c>
      <c r="P26" s="80">
        <v>517.12065334335784</v>
      </c>
    </row>
    <row r="27" spans="1:16" x14ac:dyDescent="0.35">
      <c r="A27" s="49" t="s">
        <v>58</v>
      </c>
      <c r="B27" s="50">
        <v>-8.8351941654085331E-2</v>
      </c>
      <c r="C27" s="50">
        <v>-8.8351941654085331E-2</v>
      </c>
      <c r="D27" s="50">
        <v>-7.2764253944273771E-2</v>
      </c>
      <c r="E27" s="50">
        <v>-5.5972503034056431E-2</v>
      </c>
      <c r="F27" s="50">
        <v>-6.3444726934073881E-2</v>
      </c>
      <c r="I27" s="49" t="s">
        <v>58</v>
      </c>
      <c r="J27" s="49" t="s">
        <v>106</v>
      </c>
      <c r="K27" s="80">
        <v>282.4023683209906</v>
      </c>
      <c r="L27" s="80">
        <v>257.45157075211893</v>
      </c>
      <c r="M27" s="80">
        <v>257.45157075211893</v>
      </c>
      <c r="N27" s="80">
        <v>261.85357067801772</v>
      </c>
      <c r="O27" s="80">
        <v>266.59560090331922</v>
      </c>
      <c r="P27" s="80">
        <v>264.4854271773296</v>
      </c>
    </row>
    <row r="28" spans="1:16" x14ac:dyDescent="0.35">
      <c r="A28" s="49" t="s">
        <v>59</v>
      </c>
      <c r="B28" s="50">
        <v>-5.1327105925617622E-2</v>
      </c>
      <c r="C28" s="50">
        <v>-4.358213732225702E-2</v>
      </c>
      <c r="D28" s="50">
        <v>-8.549586064673631E-2</v>
      </c>
      <c r="E28" s="50">
        <v>0</v>
      </c>
      <c r="F28" s="50">
        <v>-3.6214637142990447E-2</v>
      </c>
      <c r="I28" s="49" t="s">
        <v>59</v>
      </c>
      <c r="J28" s="49" t="s">
        <v>106</v>
      </c>
      <c r="K28" s="80">
        <v>217.76931461014385</v>
      </c>
      <c r="L28" s="80">
        <v>206.59184593179984</v>
      </c>
      <c r="M28" s="80">
        <v>208.27846243623077</v>
      </c>
      <c r="N28" s="80">
        <v>199.15093963509972</v>
      </c>
      <c r="O28" s="80">
        <v>217.76931461014385</v>
      </c>
      <c r="P28" s="80">
        <v>209.88287790065976</v>
      </c>
    </row>
    <row r="35" spans="9:21" ht="15" thickBot="1" x14ac:dyDescent="0.4"/>
    <row r="36" spans="9:21" x14ac:dyDescent="0.35">
      <c r="I36" s="51" t="s">
        <v>113</v>
      </c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9:21" x14ac:dyDescent="0.35">
      <c r="I37" s="47"/>
      <c r="J37" s="47"/>
      <c r="K37" s="47"/>
      <c r="L37" s="94" t="s">
        <v>73</v>
      </c>
      <c r="M37" s="95"/>
      <c r="N37" s="94" t="s">
        <v>76</v>
      </c>
      <c r="O37" s="95"/>
      <c r="P37" s="94" t="s">
        <v>116</v>
      </c>
      <c r="Q37" s="95"/>
      <c r="R37" s="94" t="s">
        <v>117</v>
      </c>
      <c r="S37" s="95"/>
      <c r="T37" s="94" t="s">
        <v>118</v>
      </c>
      <c r="U37" s="95"/>
    </row>
    <row r="38" spans="9:21" x14ac:dyDescent="0.35">
      <c r="I38" s="47" t="s">
        <v>114</v>
      </c>
      <c r="J38" s="47" t="s">
        <v>105</v>
      </c>
      <c r="K38" s="47" t="s">
        <v>119</v>
      </c>
      <c r="L38" s="47">
        <v>-0.3</v>
      </c>
      <c r="M38" s="47">
        <v>0.3</v>
      </c>
      <c r="N38" s="47">
        <v>-0.3</v>
      </c>
      <c r="O38" s="47">
        <v>0.3</v>
      </c>
      <c r="P38" s="47">
        <v>-0.3</v>
      </c>
      <c r="Q38" s="47">
        <v>0.3</v>
      </c>
      <c r="R38" s="47">
        <v>-0.3</v>
      </c>
      <c r="S38" s="47">
        <v>0.3</v>
      </c>
      <c r="T38" s="47">
        <v>-0.3</v>
      </c>
      <c r="U38" s="47">
        <v>0.3</v>
      </c>
    </row>
    <row r="39" spans="9:21" x14ac:dyDescent="0.35">
      <c r="I39" s="49" t="s">
        <v>52</v>
      </c>
      <c r="J39" s="49" t="s">
        <v>106</v>
      </c>
      <c r="K39" s="57">
        <v>151.84875194052862</v>
      </c>
      <c r="L39" s="57">
        <v>137.20916625887742</v>
      </c>
      <c r="M39" s="57">
        <v>166.48833762217978</v>
      </c>
      <c r="N39" s="57">
        <v>147.46426432471796</v>
      </c>
      <c r="O39" s="57">
        <v>156.23323955633921</v>
      </c>
      <c r="P39" s="57">
        <v>132.20979292405332</v>
      </c>
      <c r="Q39" s="57">
        <v>171.48771095700388</v>
      </c>
      <c r="R39" s="57">
        <v>142.62098451365785</v>
      </c>
      <c r="S39" s="57">
        <v>168.98603430471715</v>
      </c>
      <c r="T39" s="57">
        <v>137.47032235307361</v>
      </c>
      <c r="U39" s="57">
        <v>174.80721894593054</v>
      </c>
    </row>
    <row r="40" spans="9:21" x14ac:dyDescent="0.35">
      <c r="I40" s="49" t="s">
        <v>53</v>
      </c>
      <c r="J40" s="49" t="s">
        <v>106</v>
      </c>
      <c r="K40" s="57">
        <v>152.48049451037019</v>
      </c>
      <c r="L40" s="57">
        <v>137.46284225716636</v>
      </c>
      <c r="M40" s="57">
        <v>167.49814676357397</v>
      </c>
      <c r="N40" s="57">
        <v>148.17769271173319</v>
      </c>
      <c r="O40" s="57">
        <v>156.783296309007</v>
      </c>
      <c r="P40" s="57">
        <v>133.51411190017714</v>
      </c>
      <c r="Q40" s="57">
        <v>171.44687712056313</v>
      </c>
      <c r="R40" s="57">
        <v>143.28593158520661</v>
      </c>
      <c r="S40" s="57">
        <v>169.55611137138817</v>
      </c>
      <c r="T40" s="57">
        <v>138.17056683009693</v>
      </c>
      <c r="U40" s="57">
        <v>175.37377577406946</v>
      </c>
    </row>
    <row r="41" spans="9:21" x14ac:dyDescent="0.35">
      <c r="I41" s="49" t="s">
        <v>54</v>
      </c>
      <c r="J41" s="49" t="s">
        <v>106</v>
      </c>
      <c r="K41" s="57">
        <v>169.28047633280011</v>
      </c>
      <c r="L41" s="57">
        <v>154.006795777897</v>
      </c>
      <c r="M41" s="57">
        <v>184.55415688770321</v>
      </c>
      <c r="N41" s="57">
        <v>154.006795777897</v>
      </c>
      <c r="O41" s="57">
        <v>184.55415688770321</v>
      </c>
      <c r="P41" s="57">
        <v>154.568320049742</v>
      </c>
      <c r="Q41" s="57">
        <v>183.99263261585813</v>
      </c>
      <c r="R41" s="57">
        <v>157.96343303813995</v>
      </c>
      <c r="S41" s="57">
        <v>190.2978424514545</v>
      </c>
      <c r="T41" s="57">
        <v>159.35620551112876</v>
      </c>
      <c r="U41" s="57">
        <v>184.11328099773516</v>
      </c>
    </row>
    <row r="42" spans="9:21" ht="15" thickBot="1" x14ac:dyDescent="0.4">
      <c r="I42" s="49" t="s">
        <v>55</v>
      </c>
      <c r="J42" s="49" t="s">
        <v>106</v>
      </c>
      <c r="K42" s="57">
        <v>177.48532006768414</v>
      </c>
      <c r="L42" s="57">
        <v>169.99608437830392</v>
      </c>
      <c r="M42" s="57">
        <v>184.97455575706434</v>
      </c>
      <c r="N42" s="57">
        <v>171.17127187766334</v>
      </c>
      <c r="O42" s="57">
        <v>183.79936825770514</v>
      </c>
      <c r="P42" s="57">
        <v>162.30324064894802</v>
      </c>
      <c r="Q42" s="57">
        <v>192.66739948642032</v>
      </c>
      <c r="R42" s="57">
        <v>177.48532006768414</v>
      </c>
      <c r="S42" s="57">
        <v>177.48532006768414</v>
      </c>
      <c r="T42" s="57">
        <v>172.38722601837586</v>
      </c>
      <c r="U42" s="57">
        <v>185.96793711539655</v>
      </c>
    </row>
    <row r="43" spans="9:21" x14ac:dyDescent="0.35">
      <c r="I43" s="51" t="s">
        <v>115</v>
      </c>
      <c r="J43" s="49"/>
      <c r="M43" s="81"/>
      <c r="O43" s="81"/>
      <c r="Q43" s="81"/>
      <c r="S43" s="81"/>
      <c r="U43" s="81"/>
    </row>
    <row r="44" spans="9:21" x14ac:dyDescent="0.35">
      <c r="I44" s="47"/>
      <c r="J44" s="47"/>
      <c r="K44" s="47"/>
      <c r="L44" s="94" t="s">
        <v>73</v>
      </c>
      <c r="M44" s="95"/>
      <c r="N44" s="94" t="s">
        <v>76</v>
      </c>
      <c r="O44" s="95"/>
      <c r="P44" s="94" t="s">
        <v>116</v>
      </c>
      <c r="Q44" s="95"/>
      <c r="R44" s="94" t="s">
        <v>117</v>
      </c>
      <c r="S44" s="95"/>
      <c r="T44" s="94" t="s">
        <v>118</v>
      </c>
      <c r="U44" s="95"/>
    </row>
    <row r="45" spans="9:21" x14ac:dyDescent="0.35">
      <c r="I45" s="49" t="s">
        <v>114</v>
      </c>
      <c r="J45" s="49" t="s">
        <v>105</v>
      </c>
      <c r="K45" s="47" t="s">
        <v>119</v>
      </c>
      <c r="L45" s="49">
        <v>-0.3</v>
      </c>
      <c r="M45" s="49">
        <v>0.3</v>
      </c>
      <c r="N45" s="49">
        <v>-0.3</v>
      </c>
      <c r="O45" s="49">
        <v>0.3</v>
      </c>
      <c r="P45" s="49">
        <v>-0.3</v>
      </c>
      <c r="Q45" s="49">
        <v>0.3</v>
      </c>
      <c r="R45" s="49">
        <v>-0.3</v>
      </c>
      <c r="S45" s="49">
        <v>0.3</v>
      </c>
      <c r="T45" s="49">
        <v>-0.3</v>
      </c>
      <c r="U45" s="49">
        <v>0.3</v>
      </c>
    </row>
    <row r="46" spans="9:21" x14ac:dyDescent="0.35">
      <c r="I46" s="49" t="s">
        <v>56</v>
      </c>
      <c r="J46" s="49" t="s">
        <v>106</v>
      </c>
      <c r="K46" s="87">
        <v>521.27895254678617</v>
      </c>
      <c r="L46" s="87">
        <v>424.35164882513686</v>
      </c>
      <c r="M46" s="87">
        <v>618.20625626843571</v>
      </c>
      <c r="N46" s="87">
        <v>505.70686893770255</v>
      </c>
      <c r="O46" s="87">
        <v>536.85103615586934</v>
      </c>
      <c r="P46" s="87">
        <v>503.36695556955823</v>
      </c>
      <c r="Q46" s="87">
        <v>539.19094952401406</v>
      </c>
      <c r="R46" s="87">
        <v>510.23900828267023</v>
      </c>
      <c r="S46" s="87">
        <v>541.78170618014474</v>
      </c>
      <c r="T46" s="87">
        <v>443.64608920049972</v>
      </c>
      <c r="U46" s="87">
        <v>639.5105244935728</v>
      </c>
    </row>
    <row r="47" spans="9:21" x14ac:dyDescent="0.35">
      <c r="I47" s="49" t="s">
        <v>57</v>
      </c>
      <c r="J47" s="49" t="s">
        <v>106</v>
      </c>
      <c r="K47" s="87">
        <v>586.67826543690501</v>
      </c>
      <c r="L47" s="87">
        <v>496.58005539189111</v>
      </c>
      <c r="M47" s="87">
        <v>676.77647548191874</v>
      </c>
      <c r="N47" s="87">
        <v>562.40173479601538</v>
      </c>
      <c r="O47" s="87">
        <v>610.95479607779419</v>
      </c>
      <c r="P47" s="87">
        <v>564.81962789197723</v>
      </c>
      <c r="Q47" s="87">
        <v>608.53690298183255</v>
      </c>
      <c r="R47" s="87">
        <v>570.79917675574609</v>
      </c>
      <c r="S47" s="87">
        <v>616.16800155905639</v>
      </c>
      <c r="T47" s="87">
        <v>517.12065334335784</v>
      </c>
      <c r="U47" s="87">
        <v>691.8196483846923</v>
      </c>
    </row>
    <row r="48" spans="9:21" x14ac:dyDescent="0.35">
      <c r="I48" s="49" t="s">
        <v>58</v>
      </c>
      <c r="J48" s="49" t="s">
        <v>106</v>
      </c>
      <c r="K48" s="87">
        <v>282.402368320991</v>
      </c>
      <c r="L48" s="87">
        <v>257.45157075211893</v>
      </c>
      <c r="M48" s="87">
        <v>307.35316588986217</v>
      </c>
      <c r="N48" s="87">
        <v>257.45157075211893</v>
      </c>
      <c r="O48" s="87">
        <v>307.35316588986217</v>
      </c>
      <c r="P48" s="87">
        <v>261.85357067801772</v>
      </c>
      <c r="Q48" s="87">
        <v>302.95116596396332</v>
      </c>
      <c r="R48" s="87">
        <v>266.59560090331922</v>
      </c>
      <c r="S48" s="87">
        <v>311.75779352523745</v>
      </c>
      <c r="T48" s="87">
        <v>264.4854271773296</v>
      </c>
      <c r="U48" s="87">
        <v>308.92828507209578</v>
      </c>
    </row>
    <row r="49" spans="9:21" x14ac:dyDescent="0.35">
      <c r="I49" s="49" t="s">
        <v>59</v>
      </c>
      <c r="J49" s="49" t="s">
        <v>106</v>
      </c>
      <c r="K49" s="87">
        <v>217.76931461014385</v>
      </c>
      <c r="L49" s="87">
        <v>206.59184593179984</v>
      </c>
      <c r="M49" s="87">
        <v>228.94678328848781</v>
      </c>
      <c r="N49" s="87">
        <v>208.27846243623077</v>
      </c>
      <c r="O49" s="87">
        <v>227.26016678405676</v>
      </c>
      <c r="P49" s="87">
        <v>199.15093963509972</v>
      </c>
      <c r="Q49" s="87">
        <v>236.38768958518784</v>
      </c>
      <c r="R49" s="87">
        <v>217.76931461014385</v>
      </c>
      <c r="S49" s="87">
        <v>217.76931461014385</v>
      </c>
      <c r="T49" s="87">
        <v>209.88287790065976</v>
      </c>
      <c r="U49" s="87">
        <v>229.62794169794421</v>
      </c>
    </row>
  </sheetData>
  <mergeCells count="10">
    <mergeCell ref="N44:O44"/>
    <mergeCell ref="L44:M44"/>
    <mergeCell ref="L37:M37"/>
    <mergeCell ref="N37:O37"/>
    <mergeCell ref="P37:Q37"/>
    <mergeCell ref="R37:S37"/>
    <mergeCell ref="T37:U37"/>
    <mergeCell ref="T44:U44"/>
    <mergeCell ref="R44:S44"/>
    <mergeCell ref="P44:Q44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E3FF-1FD4-4B80-A614-612C66582905}">
  <sheetPr codeName="Sheet20">
    <tabColor theme="9" tint="0.39997558519241921"/>
  </sheetPr>
  <dimension ref="A1:AD354"/>
  <sheetViews>
    <sheetView topLeftCell="N1" zoomScale="40" zoomScaleNormal="40" workbookViewId="0">
      <selection activeCell="V33" sqref="V33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453125" style="10" customWidth="1"/>
    <col min="16" max="16" width="4.1796875" style="10" customWidth="1"/>
    <col min="17" max="17" width="20.1796875" style="10" customWidth="1"/>
    <col min="18" max="18" width="33.7265625" style="10" customWidth="1"/>
    <col min="19" max="19" width="17.81640625" style="10" bestFit="1" customWidth="1"/>
    <col min="20" max="22" width="20.1796875" style="10" bestFit="1" customWidth="1"/>
    <col min="23" max="30" width="21.7265625" style="10" bestFit="1" customWidth="1"/>
    <col min="31" max="16384" width="9.1796875" style="10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43</v>
      </c>
      <c r="K5" s="4"/>
      <c r="L5" s="4"/>
      <c r="M5" s="4"/>
      <c r="N5" s="4"/>
      <c r="Q5" s="3" t="s">
        <v>38</v>
      </c>
      <c r="R5" s="3" t="s">
        <v>38</v>
      </c>
      <c r="S5" s="1" t="s">
        <v>74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29.5" thickBot="1" x14ac:dyDescent="0.4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3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>
        <v>117</v>
      </c>
      <c r="T7" s="39">
        <v>70</v>
      </c>
      <c r="U7" s="39">
        <v>48</v>
      </c>
      <c r="V7" s="39">
        <v>33</v>
      </c>
      <c r="W7" s="26">
        <v>27</v>
      </c>
      <c r="X7" s="26">
        <v>21</v>
      </c>
      <c r="Y7" s="26">
        <v>17</v>
      </c>
      <c r="Z7" s="26">
        <v>14</v>
      </c>
      <c r="AA7" s="26">
        <v>11</v>
      </c>
      <c r="AB7" s="26">
        <v>10</v>
      </c>
      <c r="AC7" s="26">
        <v>8</v>
      </c>
      <c r="AD7" s="26">
        <v>7</v>
      </c>
    </row>
    <row r="8" spans="1:30" x14ac:dyDescent="0.35">
      <c r="B8" s="37">
        <v>4</v>
      </c>
      <c r="C8" s="24"/>
      <c r="D8" s="9">
        <v>1.9296954715717181</v>
      </c>
      <c r="E8" s="9">
        <v>1.7029569446064725</v>
      </c>
      <c r="F8" s="9">
        <v>1.7533787114479866</v>
      </c>
      <c r="G8" s="9">
        <v>1.7442185199772886</v>
      </c>
      <c r="H8" s="9">
        <v>1.4156342964297872</v>
      </c>
      <c r="I8" s="24"/>
      <c r="J8" s="9">
        <v>1.0429754255916932</v>
      </c>
      <c r="K8" s="9">
        <v>0.96031266416737637</v>
      </c>
      <c r="L8" s="22">
        <v>1.02376607928477</v>
      </c>
      <c r="M8" s="22">
        <v>1.0567021038240423</v>
      </c>
      <c r="N8" s="22">
        <v>0.77436025784360907</v>
      </c>
      <c r="O8" s="24"/>
      <c r="P8" s="21"/>
      <c r="Q8" s="42">
        <v>2</v>
      </c>
      <c r="R8" s="39">
        <v>25</v>
      </c>
      <c r="S8" s="39">
        <v>63</v>
      </c>
      <c r="T8" s="39">
        <v>44</v>
      </c>
      <c r="U8" s="39">
        <v>35</v>
      </c>
      <c r="V8" s="39">
        <v>26</v>
      </c>
      <c r="W8" s="26">
        <v>22</v>
      </c>
      <c r="X8" s="26">
        <v>18</v>
      </c>
      <c r="Y8" s="26">
        <v>15</v>
      </c>
      <c r="Z8" s="26">
        <v>13</v>
      </c>
      <c r="AA8" s="26">
        <v>11</v>
      </c>
      <c r="AB8" s="26">
        <v>9</v>
      </c>
      <c r="AC8" s="26">
        <v>8</v>
      </c>
      <c r="AD8" s="26">
        <v>7</v>
      </c>
    </row>
    <row r="9" spans="1:30" x14ac:dyDescent="0.35">
      <c r="B9" s="37">
        <v>5</v>
      </c>
      <c r="C9" s="24"/>
      <c r="D9" s="9">
        <v>2.1512855184598889</v>
      </c>
      <c r="E9" s="9">
        <v>1.9062744023964557</v>
      </c>
      <c r="F9" s="9">
        <v>1.9694853671677017</v>
      </c>
      <c r="G9" s="9">
        <v>1.9580218268241718</v>
      </c>
      <c r="H9" s="9">
        <v>1.5812382493806596</v>
      </c>
      <c r="I9" s="24"/>
      <c r="J9" s="9">
        <v>1.3007360101243099</v>
      </c>
      <c r="K9" s="9">
        <v>1.198020698498077</v>
      </c>
      <c r="L9" s="22">
        <v>1.2773797992591782</v>
      </c>
      <c r="M9" s="22">
        <v>1.3185499860690499</v>
      </c>
      <c r="N9" s="22">
        <v>0.96566227107263836</v>
      </c>
      <c r="O9" s="24"/>
      <c r="P9" s="21"/>
      <c r="Q9" s="42">
        <v>3</v>
      </c>
      <c r="R9" s="39">
        <v>35</v>
      </c>
      <c r="S9" s="39">
        <v>56</v>
      </c>
      <c r="T9" s="39">
        <v>41</v>
      </c>
      <c r="U9" s="39">
        <v>32</v>
      </c>
      <c r="V9" s="39">
        <v>25</v>
      </c>
      <c r="W9" s="26">
        <v>21</v>
      </c>
      <c r="X9" s="26">
        <v>17</v>
      </c>
      <c r="Y9" s="26">
        <v>15</v>
      </c>
      <c r="Z9" s="26">
        <v>13</v>
      </c>
      <c r="AA9" s="26">
        <v>10</v>
      </c>
      <c r="AB9" s="26">
        <v>9</v>
      </c>
      <c r="AC9" s="26">
        <v>8</v>
      </c>
      <c r="AD9" s="26">
        <v>7</v>
      </c>
    </row>
    <row r="10" spans="1:30" x14ac:dyDescent="0.35">
      <c r="B10" s="37">
        <v>6</v>
      </c>
      <c r="C10" s="24"/>
      <c r="D10" s="9">
        <v>4.607805966446942</v>
      </c>
      <c r="E10" s="9">
        <v>4.2986524583860524</v>
      </c>
      <c r="F10" s="9">
        <v>4.6393454915594559</v>
      </c>
      <c r="G10" s="9">
        <v>4.5867072581956609</v>
      </c>
      <c r="H10" s="9">
        <v>3.3904196290574991</v>
      </c>
      <c r="I10" s="24"/>
      <c r="J10" s="9">
        <v>4.4797638400552708</v>
      </c>
      <c r="K10" s="9">
        <v>4.2483342494352607</v>
      </c>
      <c r="L10" s="22">
        <v>4.686421377342195</v>
      </c>
      <c r="M10" s="22">
        <v>4.8842608412594091</v>
      </c>
      <c r="N10" s="22">
        <v>3.3123543867366152</v>
      </c>
      <c r="O10" s="24"/>
      <c r="P10" s="21"/>
      <c r="Q10" s="43"/>
      <c r="R10" s="39">
        <v>50</v>
      </c>
      <c r="S10" s="39">
        <v>51</v>
      </c>
      <c r="T10" s="39">
        <v>38</v>
      </c>
      <c r="U10" s="39">
        <v>31</v>
      </c>
      <c r="V10" s="39">
        <v>24</v>
      </c>
      <c r="W10" s="26">
        <v>20</v>
      </c>
      <c r="X10" s="26">
        <v>17</v>
      </c>
      <c r="Y10" s="26">
        <v>14</v>
      </c>
      <c r="Z10" s="26">
        <v>12</v>
      </c>
      <c r="AA10" s="26">
        <v>10</v>
      </c>
      <c r="AB10" s="26">
        <v>9</v>
      </c>
      <c r="AC10" s="26">
        <v>8</v>
      </c>
      <c r="AD10" s="26">
        <v>7</v>
      </c>
    </row>
    <row r="11" spans="1:30" ht="15" thickBot="1" x14ac:dyDescent="0.4">
      <c r="B11" s="37">
        <v>7</v>
      </c>
      <c r="C11" s="21"/>
      <c r="D11" s="9">
        <v>5.2005464575026918</v>
      </c>
      <c r="E11" s="9">
        <v>4.8655506936596717</v>
      </c>
      <c r="F11" s="9">
        <v>5.2631407671974726</v>
      </c>
      <c r="G11" s="9">
        <v>5.2017276081671531</v>
      </c>
      <c r="H11" s="9">
        <v>3.8289866931221144</v>
      </c>
      <c r="I11" s="24"/>
      <c r="J11" s="9">
        <v>5.2238589168276448</v>
      </c>
      <c r="K11" s="9">
        <v>4.9543584530754279</v>
      </c>
      <c r="L11" s="22">
        <v>5.4655088496903659</v>
      </c>
      <c r="M11" s="22">
        <v>5.6963205693731851</v>
      </c>
      <c r="N11" s="22">
        <v>3.862473106128792</v>
      </c>
      <c r="O11" s="24"/>
      <c r="P11" s="21"/>
      <c r="Q11" s="43"/>
      <c r="R11" s="39">
        <v>75</v>
      </c>
      <c r="S11" s="39">
        <v>47</v>
      </c>
      <c r="T11" s="39">
        <v>36</v>
      </c>
      <c r="U11" s="39">
        <v>29</v>
      </c>
      <c r="V11" s="39">
        <v>23</v>
      </c>
      <c r="W11" s="26">
        <v>20</v>
      </c>
      <c r="X11" s="26">
        <v>16</v>
      </c>
      <c r="Y11" s="26">
        <v>14</v>
      </c>
      <c r="Z11" s="26">
        <v>12</v>
      </c>
      <c r="AA11" s="26">
        <v>10</v>
      </c>
      <c r="AB11" s="26">
        <v>9</v>
      </c>
      <c r="AC11" s="26">
        <v>8</v>
      </c>
      <c r="AD11" s="26">
        <v>7</v>
      </c>
    </row>
    <row r="12" spans="1:30" ht="15" thickBot="1" x14ac:dyDescent="0.4">
      <c r="B12" s="37">
        <v>8</v>
      </c>
      <c r="C12" s="21"/>
      <c r="D12" s="9">
        <v>5.9660743384514623</v>
      </c>
      <c r="E12" s="9">
        <v>5.5774927691263292</v>
      </c>
      <c r="F12" s="9">
        <v>6.0289371403734231</v>
      </c>
      <c r="G12" s="9">
        <v>5.9584575971007956</v>
      </c>
      <c r="H12" s="9">
        <v>4.3993290774584928</v>
      </c>
      <c r="I12" s="24"/>
      <c r="J12" s="9">
        <v>6.0905225170950636</v>
      </c>
      <c r="K12" s="9">
        <v>5.7642175050119278</v>
      </c>
      <c r="L12" s="22">
        <v>6.3430788657730943</v>
      </c>
      <c r="M12" s="22">
        <v>6.6068318282668796</v>
      </c>
      <c r="N12" s="22">
        <v>4.5060162528843009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35">
      <c r="B13" s="37">
        <v>9</v>
      </c>
      <c r="C13" s="21"/>
      <c r="D13" s="9">
        <v>6.2137995879068955</v>
      </c>
      <c r="E13" s="9">
        <v>5.7767401953196575</v>
      </c>
      <c r="F13" s="9">
        <v>6.2152963695089669</v>
      </c>
      <c r="G13" s="9">
        <v>6.1453815072214457</v>
      </c>
      <c r="H13" s="9">
        <v>4.5899368385745278</v>
      </c>
      <c r="I13" s="24"/>
      <c r="J13" s="9">
        <v>6.2565429995025408</v>
      </c>
      <c r="K13" s="9">
        <v>5.8968090305533041</v>
      </c>
      <c r="L13" s="22">
        <v>6.4562408072916355</v>
      </c>
      <c r="M13" s="22">
        <v>6.7158141009599657</v>
      </c>
      <c r="N13" s="22">
        <v>4.6330304329027969</v>
      </c>
      <c r="O13" s="24"/>
      <c r="P13" s="21"/>
      <c r="Q13" s="21"/>
      <c r="R13" s="39">
        <v>10</v>
      </c>
      <c r="S13" s="40">
        <v>188</v>
      </c>
      <c r="T13" s="40">
        <v>84</v>
      </c>
      <c r="U13" s="40">
        <v>55</v>
      </c>
      <c r="V13" s="40">
        <v>37</v>
      </c>
      <c r="W13" s="26">
        <v>30</v>
      </c>
      <c r="X13" s="26">
        <v>23</v>
      </c>
      <c r="Y13" s="26">
        <v>19</v>
      </c>
      <c r="Z13" s="26">
        <v>16</v>
      </c>
      <c r="AA13" s="26">
        <v>13</v>
      </c>
      <c r="AB13" s="26">
        <v>11</v>
      </c>
      <c r="AC13" s="26">
        <v>9</v>
      </c>
      <c r="AD13" s="26">
        <v>8</v>
      </c>
    </row>
    <row r="14" spans="1:30" x14ac:dyDescent="0.35">
      <c r="B14" s="37">
        <v>10</v>
      </c>
      <c r="C14" s="21"/>
      <c r="D14" s="9">
        <v>5.7861563382962089</v>
      </c>
      <c r="E14" s="9">
        <v>5.3917298132692046</v>
      </c>
      <c r="F14" s="9">
        <v>5.8125379212379817</v>
      </c>
      <c r="G14" s="9">
        <v>5.7462633133700267</v>
      </c>
      <c r="H14" s="9">
        <v>4.2688600947002548</v>
      </c>
      <c r="I14" s="24"/>
      <c r="J14" s="9">
        <v>5.8605314338219525</v>
      </c>
      <c r="K14" s="9">
        <v>5.5334313543123628</v>
      </c>
      <c r="L14" s="22">
        <v>6.0719001303863367</v>
      </c>
      <c r="M14" s="22">
        <v>6.3191473236465461</v>
      </c>
      <c r="N14" s="22">
        <v>4.3361715304143056</v>
      </c>
      <c r="O14" s="24"/>
      <c r="P14" s="21"/>
      <c r="Q14" s="21"/>
      <c r="R14" s="39">
        <v>25</v>
      </c>
      <c r="S14" s="39">
        <v>71</v>
      </c>
      <c r="T14" s="39">
        <v>48</v>
      </c>
      <c r="U14" s="39">
        <v>38</v>
      </c>
      <c r="V14" s="39">
        <v>28</v>
      </c>
      <c r="W14" s="26">
        <v>24</v>
      </c>
      <c r="X14" s="26">
        <v>19</v>
      </c>
      <c r="Y14" s="26">
        <v>17</v>
      </c>
      <c r="Z14" s="26">
        <v>14</v>
      </c>
      <c r="AA14" s="26">
        <v>11</v>
      </c>
      <c r="AB14" s="26">
        <v>10</v>
      </c>
      <c r="AC14" s="26">
        <v>9</v>
      </c>
      <c r="AD14" s="26">
        <v>8</v>
      </c>
    </row>
    <row r="15" spans="1:30" x14ac:dyDescent="0.35">
      <c r="B15" s="37">
        <v>11</v>
      </c>
      <c r="C15" s="21"/>
      <c r="D15" s="9">
        <v>6.5864722168334939</v>
      </c>
      <c r="E15" s="9">
        <v>6.1155545366354085</v>
      </c>
      <c r="F15" s="9">
        <v>6.5727622438521456</v>
      </c>
      <c r="G15" s="9">
        <v>6.4993068377185121</v>
      </c>
      <c r="H15" s="9">
        <v>4.8690983530538512</v>
      </c>
      <c r="I15" s="24"/>
      <c r="J15" s="9">
        <v>6.6758633407774264</v>
      </c>
      <c r="K15" s="9">
        <v>6.2811556570510048</v>
      </c>
      <c r="L15" s="22">
        <v>6.863380671218394</v>
      </c>
      <c r="M15" s="22">
        <v>7.1352919194027207</v>
      </c>
      <c r="N15" s="22">
        <v>4.9445368832485226</v>
      </c>
      <c r="O15" s="24"/>
      <c r="P15" s="21"/>
      <c r="Q15" s="21"/>
      <c r="R15" s="39">
        <v>35</v>
      </c>
      <c r="S15" s="39">
        <v>62</v>
      </c>
      <c r="T15" s="39">
        <v>44</v>
      </c>
      <c r="U15" s="39">
        <v>35</v>
      </c>
      <c r="V15" s="39">
        <v>27</v>
      </c>
      <c r="W15" s="26">
        <v>23</v>
      </c>
      <c r="X15" s="26">
        <v>19</v>
      </c>
      <c r="Y15" s="26">
        <v>16</v>
      </c>
      <c r="Z15" s="26">
        <v>13</v>
      </c>
      <c r="AA15" s="26">
        <v>11</v>
      </c>
      <c r="AB15" s="26">
        <v>10</v>
      </c>
      <c r="AC15" s="26">
        <v>8</v>
      </c>
      <c r="AD15" s="26">
        <v>8</v>
      </c>
    </row>
    <row r="16" spans="1:30" x14ac:dyDescent="0.35">
      <c r="B16" s="37">
        <v>12</v>
      </c>
      <c r="C16" s="21"/>
      <c r="D16" s="9">
        <v>6.243540336342071</v>
      </c>
      <c r="E16" s="9">
        <v>5.7755137603561923</v>
      </c>
      <c r="F16" s="9">
        <v>6.187955488759691</v>
      </c>
      <c r="G16" s="9">
        <v>6.1209411456552862</v>
      </c>
      <c r="H16" s="9">
        <v>4.617689778657148</v>
      </c>
      <c r="I16" s="24"/>
      <c r="J16" s="9">
        <v>6.2407208571969495</v>
      </c>
      <c r="K16" s="9">
        <v>5.8575714002655834</v>
      </c>
      <c r="L16" s="22">
        <v>6.3813568341236957</v>
      </c>
      <c r="M16" s="22">
        <v>6.6285268738222491</v>
      </c>
      <c r="N16" s="22">
        <v>4.6231495022635984</v>
      </c>
      <c r="O16" s="24"/>
      <c r="P16" s="21"/>
      <c r="Q16" s="21"/>
      <c r="R16" s="39">
        <v>50</v>
      </c>
      <c r="S16" s="39">
        <v>56</v>
      </c>
      <c r="T16" s="39">
        <v>40</v>
      </c>
      <c r="U16" s="39">
        <v>33</v>
      </c>
      <c r="V16" s="39">
        <v>25</v>
      </c>
      <c r="W16" s="26">
        <v>22</v>
      </c>
      <c r="X16" s="26">
        <v>18</v>
      </c>
      <c r="Y16" s="26">
        <v>16</v>
      </c>
      <c r="Z16" s="26">
        <v>13</v>
      </c>
      <c r="AA16" s="26">
        <v>11</v>
      </c>
      <c r="AB16" s="26">
        <v>9</v>
      </c>
      <c r="AC16" s="26">
        <v>8</v>
      </c>
      <c r="AD16" s="26">
        <v>7</v>
      </c>
    </row>
    <row r="17" spans="2:30" ht="15" thickBot="1" x14ac:dyDescent="0.4">
      <c r="B17" s="37">
        <v>13</v>
      </c>
      <c r="C17" s="21"/>
      <c r="D17" s="9">
        <v>5.0951926928550098</v>
      </c>
      <c r="E17" s="9">
        <v>4.7423460078576447</v>
      </c>
      <c r="F17" s="9">
        <v>5.1079378656729419</v>
      </c>
      <c r="G17" s="9">
        <v>5.0506090306832974</v>
      </c>
      <c r="H17" s="9">
        <v>3.7553878139179373</v>
      </c>
      <c r="I17" s="24"/>
      <c r="J17" s="9">
        <v>5.1504108974886673</v>
      </c>
      <c r="K17" s="9">
        <v>4.8584973144511565</v>
      </c>
      <c r="L17" s="22">
        <v>5.3265616527942878</v>
      </c>
      <c r="M17" s="22">
        <v>5.5408556595437641</v>
      </c>
      <c r="N17" s="22">
        <v>3.8071098585945111</v>
      </c>
      <c r="O17" s="24"/>
      <c r="P17" s="21"/>
      <c r="Q17" s="21"/>
      <c r="R17" s="39">
        <v>75</v>
      </c>
      <c r="S17" s="39">
        <v>51</v>
      </c>
      <c r="T17" s="39">
        <v>38</v>
      </c>
      <c r="U17" s="39">
        <v>31</v>
      </c>
      <c r="V17" s="39">
        <v>24</v>
      </c>
      <c r="W17" s="26">
        <v>21</v>
      </c>
      <c r="X17" s="26">
        <v>17</v>
      </c>
      <c r="Y17" s="26">
        <v>15</v>
      </c>
      <c r="Z17" s="26">
        <v>13</v>
      </c>
      <c r="AA17" s="26">
        <v>11</v>
      </c>
      <c r="AB17" s="26">
        <v>9</v>
      </c>
      <c r="AC17" s="26">
        <v>8</v>
      </c>
      <c r="AD17" s="26">
        <v>7</v>
      </c>
    </row>
    <row r="18" spans="2:30" ht="15" thickBot="1" x14ac:dyDescent="0.4">
      <c r="B18" s="37">
        <v>14</v>
      </c>
      <c r="C18" s="21"/>
      <c r="D18" s="9">
        <v>5.7076999379046631</v>
      </c>
      <c r="E18" s="9">
        <v>5.2910388629137222</v>
      </c>
      <c r="F18" s="9">
        <v>5.6792671826282994</v>
      </c>
      <c r="G18" s="9">
        <v>5.6170427239500151</v>
      </c>
      <c r="H18" s="9">
        <v>4.2157803657190334</v>
      </c>
      <c r="I18" s="24"/>
      <c r="J18" s="9">
        <v>5.758208775853447</v>
      </c>
      <c r="K18" s="9">
        <v>5.4116850410461712</v>
      </c>
      <c r="L18" s="22">
        <v>5.9064039459470017</v>
      </c>
      <c r="M18" s="22">
        <v>6.137130842907478</v>
      </c>
      <c r="N18" s="22">
        <v>4.2612431901152368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35">
      <c r="B19" s="37">
        <v>15</v>
      </c>
      <c r="C19" s="21"/>
      <c r="D19" s="9">
        <v>6.4853189658754458</v>
      </c>
      <c r="E19" s="9">
        <v>5.9783876612087274</v>
      </c>
      <c r="F19" s="9">
        <v>6.3864085505195884</v>
      </c>
      <c r="G19" s="9">
        <v>6.3190029936536032</v>
      </c>
      <c r="H19" s="9">
        <v>4.8020851707357144</v>
      </c>
      <c r="I19" s="24"/>
      <c r="J19" s="9">
        <v>6.4768876283048122</v>
      </c>
      <c r="K19" s="9">
        <v>6.0592711661557397</v>
      </c>
      <c r="L19" s="22">
        <v>6.5755412595785874</v>
      </c>
      <c r="M19" s="22">
        <v>6.8226721612410834</v>
      </c>
      <c r="N19" s="22">
        <v>4.7998506411349862</v>
      </c>
      <c r="O19" s="24"/>
      <c r="P19" s="21"/>
      <c r="Q19" s="21"/>
      <c r="R19" s="39">
        <v>10</v>
      </c>
      <c r="S19" s="40">
        <v>106</v>
      </c>
      <c r="T19" s="40">
        <v>70</v>
      </c>
      <c r="U19" s="40">
        <v>48</v>
      </c>
      <c r="V19" s="40">
        <v>32</v>
      </c>
      <c r="W19" s="26">
        <v>27</v>
      </c>
      <c r="X19" s="26">
        <v>21</v>
      </c>
      <c r="Y19" s="26">
        <v>17</v>
      </c>
      <c r="Z19" s="26">
        <v>14</v>
      </c>
      <c r="AA19" s="26">
        <v>11</v>
      </c>
      <c r="AB19" s="26">
        <v>10</v>
      </c>
      <c r="AC19" s="26">
        <v>8</v>
      </c>
      <c r="AD19" s="26">
        <v>7</v>
      </c>
    </row>
    <row r="20" spans="2:30" x14ac:dyDescent="0.35">
      <c r="B20" s="37">
        <v>16</v>
      </c>
      <c r="C20" s="21"/>
      <c r="D20" s="9">
        <v>6.8484822039813524</v>
      </c>
      <c r="E20" s="9">
        <v>6.3180032597280267</v>
      </c>
      <c r="F20" s="9">
        <v>6.7534502134413863</v>
      </c>
      <c r="G20" s="9">
        <v>6.6815284713487806</v>
      </c>
      <c r="H20" s="9">
        <v>5.0722973384943622</v>
      </c>
      <c r="I20" s="24"/>
      <c r="J20" s="9">
        <v>6.9101132562148733</v>
      </c>
      <c r="K20" s="9">
        <v>6.4642943058060771</v>
      </c>
      <c r="L20" s="22">
        <v>7.0150068750046728</v>
      </c>
      <c r="M20" s="22">
        <v>7.2786083911998416</v>
      </c>
      <c r="N20" s="22">
        <v>5.1209458492986109</v>
      </c>
      <c r="O20" s="24"/>
      <c r="P20" s="21"/>
      <c r="Q20" s="21"/>
      <c r="R20" s="39">
        <v>25</v>
      </c>
      <c r="S20" s="39">
        <v>59</v>
      </c>
      <c r="T20" s="39">
        <v>44</v>
      </c>
      <c r="U20" s="39">
        <v>35</v>
      </c>
      <c r="V20" s="39">
        <v>26</v>
      </c>
      <c r="W20" s="26">
        <v>22</v>
      </c>
      <c r="X20" s="26">
        <v>18</v>
      </c>
      <c r="Y20" s="26">
        <v>15</v>
      </c>
      <c r="Z20" s="26">
        <v>13</v>
      </c>
      <c r="AA20" s="26">
        <v>11</v>
      </c>
      <c r="AB20" s="26">
        <v>9</v>
      </c>
      <c r="AC20" s="26">
        <v>8</v>
      </c>
      <c r="AD20" s="26">
        <v>7</v>
      </c>
    </row>
    <row r="21" spans="2:30" x14ac:dyDescent="0.35">
      <c r="B21" s="37">
        <v>17</v>
      </c>
      <c r="C21" s="21"/>
      <c r="D21" s="9">
        <v>6.2503944666668376</v>
      </c>
      <c r="E21" s="9">
        <v>5.7323528263453136</v>
      </c>
      <c r="F21" s="9">
        <v>6.0968867810127518</v>
      </c>
      <c r="G21" s="9">
        <v>6.0353709209672406</v>
      </c>
      <c r="H21" s="9">
        <v>4.6323887191796853</v>
      </c>
      <c r="I21" s="24"/>
      <c r="J21" s="9">
        <v>6.1658348215505203</v>
      </c>
      <c r="K21" s="9">
        <v>5.7448251464418671</v>
      </c>
      <c r="L21" s="22">
        <v>6.2037262382424272</v>
      </c>
      <c r="M21" s="22">
        <v>6.4277492182267491</v>
      </c>
      <c r="N21" s="22">
        <v>4.5710326702152848</v>
      </c>
      <c r="O21" s="24"/>
      <c r="P21" s="21"/>
      <c r="Q21" s="21"/>
      <c r="R21" s="39">
        <v>35</v>
      </c>
      <c r="S21" s="39">
        <v>53</v>
      </c>
      <c r="T21" s="39">
        <v>40</v>
      </c>
      <c r="U21" s="39">
        <v>32</v>
      </c>
      <c r="V21" s="39">
        <v>25</v>
      </c>
      <c r="W21" s="26">
        <v>21</v>
      </c>
      <c r="X21" s="26">
        <v>17</v>
      </c>
      <c r="Y21" s="26">
        <v>15</v>
      </c>
      <c r="Z21" s="26">
        <v>13</v>
      </c>
      <c r="AA21" s="26">
        <v>10</v>
      </c>
      <c r="AB21" s="26">
        <v>9</v>
      </c>
      <c r="AC21" s="26">
        <v>8</v>
      </c>
      <c r="AD21" s="26">
        <v>7</v>
      </c>
    </row>
    <row r="22" spans="2:30" x14ac:dyDescent="0.35">
      <c r="B22" s="37">
        <v>18</v>
      </c>
      <c r="C22" s="21"/>
      <c r="D22" s="9">
        <v>6.5564478082708346</v>
      </c>
      <c r="E22" s="9">
        <v>6.0169912339767224</v>
      </c>
      <c r="F22" s="9">
        <v>6.4030565623068156</v>
      </c>
      <c r="G22" s="9">
        <v>6.3379157470491867</v>
      </c>
      <c r="H22" s="9">
        <v>4.8604052743747257</v>
      </c>
      <c r="I22" s="24"/>
      <c r="J22" s="9">
        <v>6.5278893007364278</v>
      </c>
      <c r="K22" s="9">
        <v>6.0822343924617979</v>
      </c>
      <c r="L22" s="22">
        <v>6.5681490549674741</v>
      </c>
      <c r="M22" s="22">
        <v>6.8053474856727227</v>
      </c>
      <c r="N22" s="22">
        <v>4.8394258653301279</v>
      </c>
      <c r="O22" s="24"/>
      <c r="P22" s="21"/>
      <c r="Q22" s="21"/>
      <c r="R22" s="39">
        <v>50</v>
      </c>
      <c r="S22" s="39">
        <v>49</v>
      </c>
      <c r="T22" s="39">
        <v>38</v>
      </c>
      <c r="U22" s="39">
        <v>30</v>
      </c>
      <c r="V22" s="39">
        <v>24</v>
      </c>
      <c r="W22" s="26">
        <v>20</v>
      </c>
      <c r="X22" s="26">
        <v>17</v>
      </c>
      <c r="Y22" s="26">
        <v>14</v>
      </c>
      <c r="Z22" s="26">
        <v>12</v>
      </c>
      <c r="AA22" s="26">
        <v>10</v>
      </c>
      <c r="AB22" s="26">
        <v>9</v>
      </c>
      <c r="AC22" s="26">
        <v>8</v>
      </c>
      <c r="AD22" s="26">
        <v>7</v>
      </c>
    </row>
    <row r="23" spans="2:30" ht="15" thickBot="1" x14ac:dyDescent="0.4">
      <c r="B23" s="37">
        <v>19</v>
      </c>
      <c r="C23" s="21"/>
      <c r="D23" s="9">
        <v>6.8633165871610364</v>
      </c>
      <c r="E23" s="9">
        <v>6.3024218263077225</v>
      </c>
      <c r="F23" s="9">
        <v>6.7101689295984377</v>
      </c>
      <c r="G23" s="9">
        <v>6.6413845048794755</v>
      </c>
      <c r="H23" s="9">
        <v>5.0890316373081737</v>
      </c>
      <c r="I23" s="24"/>
      <c r="J23" s="9">
        <v>6.8847078929436423</v>
      </c>
      <c r="K23" s="9">
        <v>6.41561545875786</v>
      </c>
      <c r="L23" s="22">
        <v>6.9285440166044516</v>
      </c>
      <c r="M23" s="22">
        <v>7.178917898030619</v>
      </c>
      <c r="N23" s="22">
        <v>5.1037915067372328</v>
      </c>
      <c r="O23" s="24"/>
      <c r="P23" s="21"/>
      <c r="Q23" s="21"/>
      <c r="R23" s="39">
        <v>75</v>
      </c>
      <c r="S23" s="39">
        <v>45</v>
      </c>
      <c r="T23" s="39">
        <v>35</v>
      </c>
      <c r="U23" s="39">
        <v>29</v>
      </c>
      <c r="V23" s="39">
        <v>23</v>
      </c>
      <c r="W23" s="26">
        <v>20</v>
      </c>
      <c r="X23" s="26">
        <v>16</v>
      </c>
      <c r="Y23" s="26">
        <v>14</v>
      </c>
      <c r="Z23" s="26">
        <v>12</v>
      </c>
      <c r="AA23" s="26">
        <v>10</v>
      </c>
      <c r="AB23" s="26">
        <v>9</v>
      </c>
      <c r="AC23" s="26">
        <v>8</v>
      </c>
      <c r="AD23" s="26">
        <v>7</v>
      </c>
    </row>
    <row r="24" spans="2:30" ht="15" thickBot="1" x14ac:dyDescent="0.4">
      <c r="B24" s="37">
        <v>20</v>
      </c>
      <c r="C24" s="21"/>
      <c r="D24" s="9">
        <v>6.3229611623960862</v>
      </c>
      <c r="E24" s="9">
        <v>5.7723534954587157</v>
      </c>
      <c r="F24" s="9">
        <v>6.1151948775727263</v>
      </c>
      <c r="G24" s="9">
        <v>6.0559110485154815</v>
      </c>
      <c r="H24" s="9">
        <v>4.6917838380643433</v>
      </c>
      <c r="I24" s="24"/>
      <c r="J24" s="9">
        <v>6.2098667948022195</v>
      </c>
      <c r="K24" s="9">
        <v>5.762423276187973</v>
      </c>
      <c r="L24" s="22">
        <v>6.1909671425938981</v>
      </c>
      <c r="M24" s="22">
        <v>6.4050602885808496</v>
      </c>
      <c r="N24" s="22">
        <v>4.6052469242144243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35">
      <c r="B25" s="37">
        <v>21</v>
      </c>
      <c r="C25" s="21"/>
      <c r="D25" s="9">
        <v>6.5867896457955446</v>
      </c>
      <c r="E25" s="9">
        <v>6.0163492008077393</v>
      </c>
      <c r="F25" s="9">
        <v>6.3764140622385845</v>
      </c>
      <c r="G25" s="9">
        <v>6.3141597097931808</v>
      </c>
      <c r="H25" s="9">
        <v>4.8886081670093811</v>
      </c>
      <c r="I25" s="24"/>
      <c r="J25" s="9">
        <v>6.5199876023017289</v>
      </c>
      <c r="K25" s="9">
        <v>6.050235105100211</v>
      </c>
      <c r="L25" s="22">
        <v>6.5002228529916311</v>
      </c>
      <c r="M25" s="22">
        <v>6.7250180991207857</v>
      </c>
      <c r="N25" s="22">
        <v>4.8352247592217337</v>
      </c>
      <c r="O25" s="24"/>
      <c r="P25" s="21"/>
      <c r="R25" s="39">
        <v>10</v>
      </c>
      <c r="S25" s="40">
        <v>128</v>
      </c>
      <c r="T25" s="40">
        <v>69</v>
      </c>
      <c r="U25" s="40">
        <v>45</v>
      </c>
      <c r="V25" s="40">
        <v>30</v>
      </c>
      <c r="W25" s="26">
        <v>25</v>
      </c>
      <c r="X25" s="26">
        <v>19</v>
      </c>
      <c r="Y25" s="26">
        <v>16</v>
      </c>
      <c r="Z25" s="26">
        <v>13</v>
      </c>
      <c r="AA25" s="26">
        <v>10</v>
      </c>
      <c r="AB25" s="26">
        <v>9</v>
      </c>
      <c r="AC25" s="26">
        <v>8</v>
      </c>
      <c r="AD25" s="26">
        <v>7</v>
      </c>
    </row>
    <row r="26" spans="2:30" x14ac:dyDescent="0.35">
      <c r="B26" s="37">
        <v>22</v>
      </c>
      <c r="C26" s="21"/>
      <c r="D26" s="9">
        <v>6.8506049730838114</v>
      </c>
      <c r="E26" s="9">
        <v>6.260332236166108</v>
      </c>
      <c r="F26" s="9">
        <v>6.6376214479004725</v>
      </c>
      <c r="G26" s="9">
        <v>6.5723965720669124</v>
      </c>
      <c r="H26" s="9">
        <v>5.0854230851938294</v>
      </c>
      <c r="I26" s="24"/>
      <c r="J26" s="9">
        <v>6.8300875341338072</v>
      </c>
      <c r="K26" s="9">
        <v>6.338030464955013</v>
      </c>
      <c r="L26" s="22">
        <v>6.8094623265524694</v>
      </c>
      <c r="M26" s="22">
        <v>7.04495967282383</v>
      </c>
      <c r="N26" s="22">
        <v>5.0651865729774341</v>
      </c>
      <c r="O26" s="24"/>
      <c r="P26" s="21"/>
      <c r="R26" s="39">
        <v>25</v>
      </c>
      <c r="S26" s="39">
        <v>64</v>
      </c>
      <c r="T26" s="39">
        <v>43</v>
      </c>
      <c r="U26" s="39">
        <v>33</v>
      </c>
      <c r="V26" s="39">
        <v>24</v>
      </c>
      <c r="W26" s="26">
        <v>20</v>
      </c>
      <c r="X26" s="26">
        <v>16</v>
      </c>
      <c r="Y26" s="26">
        <v>14</v>
      </c>
      <c r="Z26" s="26">
        <v>12</v>
      </c>
      <c r="AA26" s="26">
        <v>10</v>
      </c>
      <c r="AB26" s="26">
        <v>8</v>
      </c>
      <c r="AC26" s="26">
        <v>7</v>
      </c>
      <c r="AD26" s="26">
        <v>6</v>
      </c>
    </row>
    <row r="27" spans="2:30" x14ac:dyDescent="0.35">
      <c r="B27" s="37">
        <v>23</v>
      </c>
      <c r="C27" s="21"/>
      <c r="D27" s="9">
        <v>7.1152419019636408</v>
      </c>
      <c r="E27" s="9">
        <v>6.5051134055826099</v>
      </c>
      <c r="F27" s="9">
        <v>6.8997769519180618</v>
      </c>
      <c r="G27" s="9">
        <v>6.8315628984471344</v>
      </c>
      <c r="H27" s="9">
        <v>5.2828522207703985</v>
      </c>
      <c r="I27" s="24"/>
      <c r="J27" s="9">
        <v>7.1349404686663807</v>
      </c>
      <c r="K27" s="9">
        <v>6.62178929000153</v>
      </c>
      <c r="L27" s="22">
        <v>7.1146654818055639</v>
      </c>
      <c r="M27" s="22">
        <v>7.3608649282191312</v>
      </c>
      <c r="N27" s="22">
        <v>5.2911122694168142</v>
      </c>
      <c r="O27" s="24"/>
      <c r="P27" s="21"/>
      <c r="R27" s="39">
        <v>35</v>
      </c>
      <c r="S27" s="39">
        <v>57</v>
      </c>
      <c r="T27" s="39">
        <v>39</v>
      </c>
      <c r="U27" s="39">
        <v>31</v>
      </c>
      <c r="V27" s="39">
        <v>23</v>
      </c>
      <c r="W27" s="26">
        <v>20</v>
      </c>
      <c r="X27" s="26">
        <v>16</v>
      </c>
      <c r="Y27" s="26">
        <v>14</v>
      </c>
      <c r="Z27" s="26">
        <v>11</v>
      </c>
      <c r="AA27" s="26">
        <v>9</v>
      </c>
      <c r="AB27" s="26">
        <v>8</v>
      </c>
      <c r="AC27" s="26">
        <v>7</v>
      </c>
      <c r="AD27" s="26">
        <v>6</v>
      </c>
    </row>
    <row r="28" spans="2:30" x14ac:dyDescent="0.35">
      <c r="B28" s="37">
        <v>24</v>
      </c>
      <c r="C28" s="21"/>
      <c r="D28" s="9">
        <v>5.6523593076220005</v>
      </c>
      <c r="E28" s="9">
        <v>5.1748377481270982</v>
      </c>
      <c r="F28" s="9">
        <v>5.4959978375502203</v>
      </c>
      <c r="G28" s="9">
        <v>5.4417149860700293</v>
      </c>
      <c r="H28" s="9">
        <v>4.1870948202488094</v>
      </c>
      <c r="I28" s="24"/>
      <c r="J28" s="9">
        <v>5.6712152321620986</v>
      </c>
      <c r="K28" s="9">
        <v>5.2695255566456165</v>
      </c>
      <c r="L28" s="22">
        <v>5.6733889795327777</v>
      </c>
      <c r="M28" s="22">
        <v>5.8710603179434511</v>
      </c>
      <c r="N28" s="22">
        <v>4.1985979165072189</v>
      </c>
      <c r="O28" s="24"/>
      <c r="P28" s="21"/>
      <c r="R28" s="39">
        <v>50</v>
      </c>
      <c r="S28" s="39">
        <v>51</v>
      </c>
      <c r="T28" s="39">
        <v>37</v>
      </c>
      <c r="U28" s="39">
        <v>29</v>
      </c>
      <c r="V28" s="39">
        <v>22</v>
      </c>
      <c r="W28" s="26">
        <v>19</v>
      </c>
      <c r="X28" s="26">
        <v>15</v>
      </c>
      <c r="Y28" s="26">
        <v>13</v>
      </c>
      <c r="Z28" s="26">
        <v>11</v>
      </c>
      <c r="AA28" s="26">
        <v>9</v>
      </c>
      <c r="AB28" s="26">
        <v>8</v>
      </c>
      <c r="AC28" s="26">
        <v>7</v>
      </c>
      <c r="AD28" s="26">
        <v>6</v>
      </c>
    </row>
    <row r="29" spans="2:30" ht="15" thickBot="1" x14ac:dyDescent="0.4">
      <c r="B29" s="37">
        <v>25</v>
      </c>
      <c r="C29" s="21"/>
      <c r="D29" s="9">
        <v>6.583554567692806</v>
      </c>
      <c r="E29" s="9">
        <v>5.9734272983546068</v>
      </c>
      <c r="F29" s="9">
        <v>6.2942659243977577</v>
      </c>
      <c r="G29" s="9">
        <v>6.2365463681143982</v>
      </c>
      <c r="H29" s="9">
        <v>4.8939260282741825</v>
      </c>
      <c r="I29" s="24"/>
      <c r="J29" s="9">
        <v>6.4293982155091856</v>
      </c>
      <c r="K29" s="9">
        <v>5.9315602253919577</v>
      </c>
      <c r="L29" s="22">
        <v>6.3292462215790755</v>
      </c>
      <c r="M29" s="22">
        <v>6.5350319949620204</v>
      </c>
      <c r="N29" s="22">
        <v>4.7712978090299725</v>
      </c>
      <c r="O29" s="24"/>
      <c r="P29" s="21"/>
      <c r="R29" s="39">
        <v>75</v>
      </c>
      <c r="S29" s="39">
        <v>47</v>
      </c>
      <c r="T29" s="39">
        <v>34</v>
      </c>
      <c r="U29" s="39">
        <v>27</v>
      </c>
      <c r="V29" s="39">
        <v>21</v>
      </c>
      <c r="W29" s="26">
        <v>18</v>
      </c>
      <c r="X29" s="26">
        <v>15</v>
      </c>
      <c r="Y29" s="26">
        <v>13</v>
      </c>
      <c r="Z29" s="26">
        <v>11</v>
      </c>
      <c r="AA29" s="26">
        <v>9</v>
      </c>
      <c r="AB29" s="26">
        <v>8</v>
      </c>
      <c r="AC29" s="26">
        <v>7</v>
      </c>
      <c r="AD29" s="26">
        <v>6</v>
      </c>
    </row>
    <row r="30" spans="2:30" ht="15" thickBot="1" x14ac:dyDescent="0.4">
      <c r="B30" s="37">
        <v>26</v>
      </c>
      <c r="C30" s="21"/>
      <c r="D30" s="9">
        <v>6.8051509895114108</v>
      </c>
      <c r="E30" s="9">
        <v>6.1767733598869796</v>
      </c>
      <c r="F30" s="9">
        <v>6.510528050793388</v>
      </c>
      <c r="G30" s="9">
        <v>6.4504924029458444</v>
      </c>
      <c r="H30" s="9">
        <v>5.0595529782085267</v>
      </c>
      <c r="I30" s="24"/>
      <c r="J30" s="9">
        <v>6.6862800331879706</v>
      </c>
      <c r="K30" s="9">
        <v>6.1685792127107382</v>
      </c>
      <c r="L30" s="22">
        <v>6.5821863632640447</v>
      </c>
      <c r="M30" s="22">
        <v>6.796200886210479</v>
      </c>
      <c r="N30" s="22">
        <v>4.9619250317369907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35">
      <c r="B31" s="37">
        <v>27</v>
      </c>
      <c r="C31" s="21"/>
      <c r="D31" s="9">
        <v>7.0267390796214411</v>
      </c>
      <c r="E31" s="9">
        <v>6.3801114124929903</v>
      </c>
      <c r="F31" s="9">
        <v>6.7267827094995063</v>
      </c>
      <c r="G31" s="9">
        <v>6.6644309700877606</v>
      </c>
      <c r="H31" s="9">
        <v>5.225173968622248</v>
      </c>
      <c r="I31" s="24"/>
      <c r="J31" s="9">
        <v>6.9431481578552212</v>
      </c>
      <c r="K31" s="9">
        <v>6.4055874053699151</v>
      </c>
      <c r="L31" s="22">
        <v>6.8351158581354747</v>
      </c>
      <c r="M31" s="22">
        <v>7.0573591306453958</v>
      </c>
      <c r="N31" s="22">
        <v>5.1525417448855064</v>
      </c>
      <c r="O31" s="24"/>
      <c r="P31" s="21"/>
      <c r="R31" s="39">
        <v>10</v>
      </c>
      <c r="S31" s="40">
        <v>110</v>
      </c>
      <c r="T31" s="40">
        <v>55</v>
      </c>
      <c r="U31" s="40">
        <v>36</v>
      </c>
      <c r="V31" s="40">
        <v>24</v>
      </c>
      <c r="W31" s="26">
        <v>19</v>
      </c>
      <c r="X31" s="26">
        <v>15</v>
      </c>
      <c r="Y31" s="26">
        <v>12</v>
      </c>
      <c r="Z31" s="26">
        <v>10</v>
      </c>
      <c r="AA31" s="26">
        <v>8</v>
      </c>
      <c r="AB31" s="26">
        <v>7</v>
      </c>
      <c r="AC31" s="26">
        <v>6</v>
      </c>
      <c r="AD31" s="26">
        <v>6</v>
      </c>
    </row>
    <row r="32" spans="2:30" x14ac:dyDescent="0.35">
      <c r="B32" s="37">
        <v>28</v>
      </c>
      <c r="C32" s="21"/>
      <c r="D32" s="9">
        <v>7.2483192467619979</v>
      </c>
      <c r="E32" s="9">
        <v>6.5834418315375025</v>
      </c>
      <c r="F32" s="9">
        <v>6.943030261498504</v>
      </c>
      <c r="G32" s="9">
        <v>6.8783624305225635</v>
      </c>
      <c r="H32" s="9">
        <v>5.3907892915575637</v>
      </c>
      <c r="I32" s="24"/>
      <c r="J32" s="9">
        <v>7.2000037421755261</v>
      </c>
      <c r="K32" s="9">
        <v>6.6425857044924488</v>
      </c>
      <c r="L32" s="22">
        <v>7.0880355991444803</v>
      </c>
      <c r="M32" s="22">
        <v>7.3185076212178855</v>
      </c>
      <c r="N32" s="22">
        <v>5.3431488338401687</v>
      </c>
      <c r="O32" s="24"/>
      <c r="P32" s="21"/>
      <c r="R32" s="39">
        <v>25</v>
      </c>
      <c r="S32" s="39">
        <v>59</v>
      </c>
      <c r="T32" s="39">
        <v>37</v>
      </c>
      <c r="U32" s="39">
        <v>27</v>
      </c>
      <c r="V32" s="39">
        <v>20</v>
      </c>
      <c r="W32" s="26">
        <v>17</v>
      </c>
      <c r="X32" s="26">
        <v>13</v>
      </c>
      <c r="Y32" s="26">
        <v>11</v>
      </c>
      <c r="Z32" s="26">
        <v>9</v>
      </c>
      <c r="AA32" s="26">
        <v>8</v>
      </c>
      <c r="AB32" s="26">
        <v>7</v>
      </c>
      <c r="AC32" s="26">
        <v>6</v>
      </c>
      <c r="AD32" s="26">
        <v>6</v>
      </c>
    </row>
    <row r="33" spans="2:30" x14ac:dyDescent="0.35">
      <c r="B33" s="37">
        <v>29</v>
      </c>
      <c r="C33" s="21"/>
      <c r="D33" s="9">
        <v>7.4698918633510685</v>
      </c>
      <c r="E33" s="9">
        <v>6.7867649590299584</v>
      </c>
      <c r="F33" s="9">
        <v>7.1592710356953893</v>
      </c>
      <c r="G33" s="9">
        <v>7.0922871131552592</v>
      </c>
      <c r="H33" s="9">
        <v>5.5563992131054363</v>
      </c>
      <c r="I33" s="24"/>
      <c r="J33" s="9">
        <v>7.4568477839519502</v>
      </c>
      <c r="K33" s="9">
        <v>6.8795748907923127</v>
      </c>
      <c r="L33" s="22">
        <v>7.3409463595593358</v>
      </c>
      <c r="M33" s="22">
        <v>7.5796471311962224</v>
      </c>
      <c r="N33" s="22">
        <v>5.5337470649569331</v>
      </c>
      <c r="O33" s="24"/>
      <c r="P33" s="21"/>
      <c r="R33" s="39">
        <v>35</v>
      </c>
      <c r="S33" s="39">
        <v>53</v>
      </c>
      <c r="T33" s="39">
        <v>35</v>
      </c>
      <c r="U33" s="39">
        <v>26</v>
      </c>
      <c r="V33" s="39">
        <v>19</v>
      </c>
      <c r="W33" s="26">
        <v>16</v>
      </c>
      <c r="X33" s="26">
        <v>13</v>
      </c>
      <c r="Y33" s="26">
        <v>11</v>
      </c>
      <c r="Z33" s="26">
        <v>9</v>
      </c>
      <c r="AA33" s="26">
        <v>8</v>
      </c>
      <c r="AB33" s="26">
        <v>6</v>
      </c>
      <c r="AC33" s="26">
        <v>6</v>
      </c>
      <c r="AD33" s="26">
        <v>6</v>
      </c>
    </row>
    <row r="34" spans="2:30" x14ac:dyDescent="0.35">
      <c r="B34" s="37">
        <v>30</v>
      </c>
      <c r="C34" s="21"/>
      <c r="D34" s="9">
        <v>7.692291237673472</v>
      </c>
      <c r="E34" s="9">
        <v>6.9908911849236013</v>
      </c>
      <c r="F34" s="9">
        <v>7.3764645521210559</v>
      </c>
      <c r="G34" s="9">
        <v>7.3071458837675189</v>
      </c>
      <c r="H34" s="9">
        <v>5.7226270402863459</v>
      </c>
      <c r="I34" s="24"/>
      <c r="J34" s="9">
        <v>7.7084409765221773</v>
      </c>
      <c r="K34" s="9">
        <v>7.1125247404181851</v>
      </c>
      <c r="L34" s="22">
        <v>7.589817908721928</v>
      </c>
      <c r="M34" s="22">
        <v>7.8367474299223021</v>
      </c>
      <c r="N34" s="22">
        <v>5.7203062012585244</v>
      </c>
      <c r="O34" s="24"/>
      <c r="P34" s="21"/>
      <c r="R34" s="39">
        <v>50</v>
      </c>
      <c r="S34" s="39">
        <v>49</v>
      </c>
      <c r="T34" s="39">
        <v>32</v>
      </c>
      <c r="U34" s="39">
        <v>25</v>
      </c>
      <c r="V34" s="39">
        <v>18</v>
      </c>
      <c r="W34" s="26">
        <v>16</v>
      </c>
      <c r="X34" s="26">
        <v>13</v>
      </c>
      <c r="Y34" s="26">
        <v>11</v>
      </c>
      <c r="Z34" s="26">
        <v>9</v>
      </c>
      <c r="AA34" s="26">
        <v>7</v>
      </c>
      <c r="AB34" s="26">
        <v>6</v>
      </c>
      <c r="AC34" s="26">
        <v>6</v>
      </c>
      <c r="AD34" s="26">
        <v>6</v>
      </c>
    </row>
    <row r="35" spans="2:30" ht="15" thickBot="1" x14ac:dyDescent="0.4">
      <c r="B35" s="37">
        <v>31</v>
      </c>
      <c r="C35" s="21"/>
      <c r="D35" s="9">
        <v>7.9146836989710998</v>
      </c>
      <c r="E35" s="9">
        <v>7.1950106989545848</v>
      </c>
      <c r="F35" s="9">
        <v>7.5936518520131298</v>
      </c>
      <c r="G35" s="9">
        <v>7.5219984378461966</v>
      </c>
      <c r="H35" s="9">
        <v>5.88884992148376</v>
      </c>
      <c r="I35" s="24"/>
      <c r="J35" s="9">
        <v>7.9671689773189396</v>
      </c>
      <c r="K35" s="9">
        <v>7.3509656955069529</v>
      </c>
      <c r="L35" s="22">
        <v>7.8441829219434824</v>
      </c>
      <c r="M35" s="22">
        <v>8.0993385557474671</v>
      </c>
      <c r="N35" s="22">
        <v>5.9123534044853292</v>
      </c>
      <c r="O35" s="24"/>
      <c r="P35" s="21"/>
      <c r="R35" s="39">
        <v>75</v>
      </c>
      <c r="S35" s="39">
        <v>45</v>
      </c>
      <c r="T35" s="39">
        <v>31</v>
      </c>
      <c r="U35" s="39">
        <v>24</v>
      </c>
      <c r="V35" s="39">
        <v>18</v>
      </c>
      <c r="W35" s="26">
        <v>15</v>
      </c>
      <c r="X35" s="26">
        <v>12</v>
      </c>
      <c r="Y35" s="26">
        <v>11</v>
      </c>
      <c r="Z35" s="26">
        <v>9</v>
      </c>
      <c r="AA35" s="26">
        <v>7</v>
      </c>
      <c r="AB35" s="26">
        <v>6</v>
      </c>
      <c r="AC35" s="26">
        <v>6</v>
      </c>
      <c r="AD35" s="26">
        <v>6</v>
      </c>
    </row>
    <row r="36" spans="2:30" ht="15" thickBot="1" x14ac:dyDescent="0.4">
      <c r="B36" s="37">
        <v>32</v>
      </c>
      <c r="C36" s="21"/>
      <c r="D36" s="9">
        <v>7.2312631481687566</v>
      </c>
      <c r="E36" s="9">
        <v>6.5272191503833366</v>
      </c>
      <c r="F36" s="9">
        <v>6.8461888789542469</v>
      </c>
      <c r="G36" s="9">
        <v>6.7862684706276877</v>
      </c>
      <c r="H36" s="9">
        <v>5.3858992313072029</v>
      </c>
      <c r="I36" s="24"/>
      <c r="J36" s="9">
        <v>7.1149846173135716</v>
      </c>
      <c r="K36" s="9">
        <v>6.5289894394467742</v>
      </c>
      <c r="L36" s="22">
        <v>6.9192947103894991</v>
      </c>
      <c r="M36" s="22">
        <v>7.1299359322394329</v>
      </c>
      <c r="N36" s="22">
        <v>5.2825730146834413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35">
      <c r="B37" s="37">
        <v>33</v>
      </c>
      <c r="C37" s="21"/>
      <c r="D37" s="9">
        <v>7.4246932224181004</v>
      </c>
      <c r="E37" s="9">
        <v>6.7034542618851392</v>
      </c>
      <c r="F37" s="9">
        <v>7.0324692008367116</v>
      </c>
      <c r="G37" s="9">
        <v>6.9706689888285993</v>
      </c>
      <c r="H37" s="9">
        <v>5.5307196028202581</v>
      </c>
      <c r="I37" s="24"/>
      <c r="J37" s="9">
        <v>7.3372250411173443</v>
      </c>
      <c r="K37" s="9">
        <v>6.7329283928498596</v>
      </c>
      <c r="L37" s="22">
        <v>7.1354419832498923</v>
      </c>
      <c r="M37" s="22">
        <v>7.3526630542775031</v>
      </c>
      <c r="N37" s="22">
        <v>5.4475754697536427</v>
      </c>
      <c r="O37" s="24"/>
      <c r="P37" s="21"/>
      <c r="R37" s="39">
        <v>10</v>
      </c>
      <c r="S37" s="40">
        <v>251</v>
      </c>
      <c r="T37" s="40">
        <v>94</v>
      </c>
      <c r="U37" s="40">
        <v>59</v>
      </c>
      <c r="V37" s="40">
        <v>38</v>
      </c>
      <c r="W37" s="26">
        <v>31</v>
      </c>
      <c r="X37" s="26">
        <v>23</v>
      </c>
      <c r="Y37" s="26">
        <v>19</v>
      </c>
      <c r="Z37" s="26">
        <v>16</v>
      </c>
      <c r="AA37" s="26">
        <v>12</v>
      </c>
      <c r="AB37" s="26">
        <v>11</v>
      </c>
      <c r="AC37" s="26">
        <v>9</v>
      </c>
      <c r="AD37" s="26">
        <v>8</v>
      </c>
    </row>
    <row r="38" spans="2:30" x14ac:dyDescent="0.35">
      <c r="B38" s="37">
        <v>34</v>
      </c>
      <c r="D38" s="9">
        <v>7.618118055198055</v>
      </c>
      <c r="E38" s="9">
        <v>6.8796843243826542</v>
      </c>
      <c r="F38" s="9">
        <v>7.2187448215591701</v>
      </c>
      <c r="G38" s="9">
        <v>7.1550648058695039</v>
      </c>
      <c r="H38" s="9">
        <v>5.675536225010724</v>
      </c>
      <c r="I38" s="24"/>
      <c r="J38" s="9">
        <v>7.5594551421449525</v>
      </c>
      <c r="K38" s="9">
        <v>6.9368592420822051</v>
      </c>
      <c r="L38" s="22">
        <v>7.3515812443942385</v>
      </c>
      <c r="M38" s="22">
        <v>7.5753821645995165</v>
      </c>
      <c r="N38" s="22">
        <v>5.6125699989394526</v>
      </c>
      <c r="O38" s="24"/>
      <c r="R38" s="39">
        <v>25</v>
      </c>
      <c r="S38" s="39">
        <v>76</v>
      </c>
      <c r="T38" s="39">
        <v>51</v>
      </c>
      <c r="U38" s="39">
        <v>39</v>
      </c>
      <c r="V38" s="39">
        <v>28</v>
      </c>
      <c r="W38" s="26">
        <v>24</v>
      </c>
      <c r="X38" s="26">
        <v>19</v>
      </c>
      <c r="Y38" s="26">
        <v>16</v>
      </c>
      <c r="Z38" s="26">
        <v>14</v>
      </c>
      <c r="AA38" s="26">
        <v>11</v>
      </c>
      <c r="AB38" s="26">
        <v>10</v>
      </c>
      <c r="AC38" s="26">
        <v>8</v>
      </c>
      <c r="AD38" s="26">
        <v>8</v>
      </c>
    </row>
    <row r="39" spans="2:30" x14ac:dyDescent="0.35">
      <c r="B39" s="37">
        <v>35</v>
      </c>
      <c r="D39" s="9">
        <v>7.8115378498342949</v>
      </c>
      <c r="E39" s="9">
        <v>7.0559095245996701</v>
      </c>
      <c r="F39" s="9">
        <v>7.4050159206909063</v>
      </c>
      <c r="G39" s="9">
        <v>7.3394561013196897</v>
      </c>
      <c r="H39" s="9">
        <v>5.8203492431538741</v>
      </c>
      <c r="I39" s="24"/>
      <c r="J39" s="9">
        <v>7.7816756810315448</v>
      </c>
      <c r="K39" s="9">
        <v>7.1407825794397999</v>
      </c>
      <c r="L39" s="22">
        <v>7.567713082053471</v>
      </c>
      <c r="M39" s="22">
        <v>7.7980938514364242</v>
      </c>
      <c r="N39" s="22">
        <v>5.777557186697944</v>
      </c>
      <c r="O39" s="24"/>
      <c r="R39" s="39">
        <v>35</v>
      </c>
      <c r="S39" s="39">
        <v>65</v>
      </c>
      <c r="T39" s="39">
        <v>45</v>
      </c>
      <c r="U39" s="39">
        <v>36</v>
      </c>
      <c r="V39" s="39">
        <v>27</v>
      </c>
      <c r="W39" s="26">
        <v>23</v>
      </c>
      <c r="X39" s="26">
        <v>19</v>
      </c>
      <c r="Y39" s="26">
        <v>16</v>
      </c>
      <c r="Z39" s="26">
        <v>13</v>
      </c>
      <c r="AA39" s="26">
        <v>11</v>
      </c>
      <c r="AB39" s="26">
        <v>9</v>
      </c>
      <c r="AC39" s="26">
        <v>8</v>
      </c>
      <c r="AD39" s="26">
        <v>7</v>
      </c>
    </row>
    <row r="40" spans="2:30" x14ac:dyDescent="0.35">
      <c r="B40" s="37">
        <v>36</v>
      </c>
      <c r="D40" s="9">
        <v>8.0049527951756083</v>
      </c>
      <c r="E40" s="9">
        <v>7.2321300359651479</v>
      </c>
      <c r="F40" s="9">
        <v>7.5912826650157861</v>
      </c>
      <c r="G40" s="9">
        <v>7.52384304196302</v>
      </c>
      <c r="H40" s="9">
        <v>5.9651587921812865</v>
      </c>
      <c r="I40" s="24"/>
      <c r="J40" s="9">
        <v>8.0038873310034582</v>
      </c>
      <c r="K40" s="9">
        <v>7.3446989294690015</v>
      </c>
      <c r="L40" s="22">
        <v>7.7838380169983257</v>
      </c>
      <c r="M40" s="22">
        <v>8.0207986355589522</v>
      </c>
      <c r="N40" s="22">
        <v>5.9425375502946967</v>
      </c>
      <c r="O40" s="24"/>
      <c r="R40" s="39">
        <v>50</v>
      </c>
      <c r="S40" s="39">
        <v>58</v>
      </c>
      <c r="T40" s="39">
        <v>41</v>
      </c>
      <c r="U40" s="39">
        <v>33</v>
      </c>
      <c r="V40" s="39">
        <v>25</v>
      </c>
      <c r="W40" s="26">
        <v>22</v>
      </c>
      <c r="X40" s="26">
        <v>18</v>
      </c>
      <c r="Y40" s="26">
        <v>15</v>
      </c>
      <c r="Z40" s="26">
        <v>13</v>
      </c>
      <c r="AA40" s="26">
        <v>11</v>
      </c>
      <c r="AB40" s="26">
        <v>9</v>
      </c>
      <c r="AC40" s="26">
        <v>8</v>
      </c>
      <c r="AD40" s="26">
        <v>7</v>
      </c>
    </row>
    <row r="41" spans="2:30" x14ac:dyDescent="0.35">
      <c r="B41" s="37">
        <v>37</v>
      </c>
      <c r="D41" s="9">
        <v>8.1983630669970911</v>
      </c>
      <c r="E41" s="9">
        <v>7.4083460199018685</v>
      </c>
      <c r="F41" s="9">
        <v>7.7775452097715148</v>
      </c>
      <c r="G41" s="9">
        <v>7.7082257830372001</v>
      </c>
      <c r="H41" s="9">
        <v>6.1099649976834858</v>
      </c>
      <c r="I41" s="24"/>
      <c r="J41" s="9">
        <v>8.226090690956239</v>
      </c>
      <c r="K41" s="9">
        <v>7.5486087590762123</v>
      </c>
      <c r="L41" s="22">
        <v>7.9999565126209538</v>
      </c>
      <c r="M41" s="22">
        <v>8.2434969803592502</v>
      </c>
      <c r="N41" s="22">
        <v>6.107511549859364</v>
      </c>
      <c r="O41" s="24"/>
      <c r="R41" s="39">
        <v>75</v>
      </c>
      <c r="S41" s="39">
        <v>53</v>
      </c>
      <c r="T41" s="39">
        <v>38</v>
      </c>
      <c r="U41" s="39">
        <v>31</v>
      </c>
      <c r="V41" s="39">
        <v>24</v>
      </c>
      <c r="W41" s="26">
        <v>21</v>
      </c>
      <c r="X41" s="26">
        <v>17</v>
      </c>
      <c r="Y41" s="26">
        <v>15</v>
      </c>
      <c r="Z41" s="26">
        <v>13</v>
      </c>
      <c r="AA41" s="26">
        <v>11</v>
      </c>
      <c r="AB41" s="26">
        <v>9</v>
      </c>
      <c r="AC41" s="26">
        <v>8</v>
      </c>
      <c r="AD41" s="26">
        <v>7</v>
      </c>
    </row>
    <row r="42" spans="2:30" x14ac:dyDescent="0.35">
      <c r="B42" s="37">
        <v>38</v>
      </c>
      <c r="D42" s="9">
        <v>8.3926027908702636</v>
      </c>
      <c r="E42" s="9">
        <v>7.5853676962074026</v>
      </c>
      <c r="F42" s="9">
        <v>7.9647629129008592</v>
      </c>
      <c r="G42" s="9">
        <v>7.8935450282357884</v>
      </c>
      <c r="H42" s="9">
        <v>6.255391036089847</v>
      </c>
      <c r="I42" s="24"/>
      <c r="J42" s="9">
        <v>8.443020592894289</v>
      </c>
      <c r="K42" s="9">
        <v>7.7484619448327221</v>
      </c>
      <c r="L42" s="22">
        <v>8.212018442215129</v>
      </c>
      <c r="M42" s="22">
        <v>8.4621387591311006</v>
      </c>
      <c r="N42" s="22">
        <v>6.26842905564299</v>
      </c>
      <c r="O42" s="24"/>
    </row>
    <row r="43" spans="2:30" x14ac:dyDescent="0.35">
      <c r="B43" s="37">
        <v>39</v>
      </c>
      <c r="D43" s="9">
        <v>5.7792702132875133</v>
      </c>
      <c r="E43" s="9">
        <v>5.2025848933638263</v>
      </c>
      <c r="F43" s="9">
        <v>5.4444859493425417</v>
      </c>
      <c r="G43" s="9">
        <v>5.3988683579404917</v>
      </c>
      <c r="H43" s="9">
        <v>4.2991320121383483</v>
      </c>
      <c r="I43" s="24"/>
      <c r="J43" s="9">
        <v>5.8215164532806876</v>
      </c>
      <c r="K43" s="9">
        <v>5.324518861306208</v>
      </c>
      <c r="L43" s="22">
        <v>5.6189554751020507</v>
      </c>
      <c r="M43" s="22">
        <v>5.7794221442869365</v>
      </c>
      <c r="N43" s="22">
        <v>4.3115116781292304</v>
      </c>
      <c r="O43" s="24"/>
    </row>
    <row r="44" spans="2:30" x14ac:dyDescent="0.35">
      <c r="B44" s="37">
        <v>40</v>
      </c>
      <c r="D44" s="9">
        <v>7.0821727878683625</v>
      </c>
      <c r="E44" s="9">
        <v>6.3040880813006552</v>
      </c>
      <c r="F44" s="9">
        <v>6.5299640745228924</v>
      </c>
      <c r="G44" s="9">
        <v>6.4813314809602423</v>
      </c>
      <c r="H44" s="9">
        <v>5.2911705283299053</v>
      </c>
      <c r="I44" s="24"/>
      <c r="J44" s="9">
        <v>6.8031893116239077</v>
      </c>
      <c r="K44" s="9">
        <v>6.1669999133373752</v>
      </c>
      <c r="L44" s="22">
        <v>6.43215582949178</v>
      </c>
      <c r="M44" s="22">
        <v>6.596554005662437</v>
      </c>
      <c r="N44" s="22">
        <v>5.0564692670589606</v>
      </c>
      <c r="O44" s="24"/>
    </row>
    <row r="45" spans="2:30" x14ac:dyDescent="0.35">
      <c r="B45" s="37">
        <v>41</v>
      </c>
      <c r="D45" s="9">
        <v>7.233388266358225</v>
      </c>
      <c r="E45" s="9">
        <v>6.4396902492746362</v>
      </c>
      <c r="F45" s="9">
        <v>6.6713029654967313</v>
      </c>
      <c r="G45" s="9">
        <v>6.6214450000764931</v>
      </c>
      <c r="H45" s="9">
        <v>5.4048060121896633</v>
      </c>
      <c r="I45" s="24"/>
      <c r="J45" s="9">
        <v>6.973571737224991</v>
      </c>
      <c r="K45" s="9">
        <v>6.3213999920283959</v>
      </c>
      <c r="L45" s="22">
        <v>6.5931943507550059</v>
      </c>
      <c r="M45" s="22">
        <v>6.7616990255246163</v>
      </c>
      <c r="N45" s="22">
        <v>5.1831145425298146</v>
      </c>
      <c r="O45" s="24"/>
    </row>
    <row r="46" spans="2:30" x14ac:dyDescent="0.35">
      <c r="B46" s="37">
        <v>42</v>
      </c>
      <c r="D46" s="9">
        <v>7.3846008386528244</v>
      </c>
      <c r="E46" s="9">
        <v>6.575289648275449</v>
      </c>
      <c r="F46" s="9">
        <v>6.8126392591958806</v>
      </c>
      <c r="G46" s="9">
        <v>6.7615559219180552</v>
      </c>
      <c r="H46" s="9">
        <v>5.51843941775192</v>
      </c>
      <c r="I46" s="24"/>
      <c r="J46" s="9">
        <v>7.1439413756932115</v>
      </c>
      <c r="K46" s="9">
        <v>6.4757901409405081</v>
      </c>
      <c r="L46" s="22">
        <v>6.754222995100073</v>
      </c>
      <c r="M46" s="22">
        <v>6.926834168468635</v>
      </c>
      <c r="N46" s="22">
        <v>5.3097499901565461</v>
      </c>
      <c r="O46" s="24"/>
    </row>
    <row r="47" spans="2:30" x14ac:dyDescent="0.35">
      <c r="B47" s="37">
        <v>43</v>
      </c>
      <c r="D47" s="9">
        <v>7.5358105990848276</v>
      </c>
      <c r="E47" s="9">
        <v>6.7108863649333559</v>
      </c>
      <c r="F47" s="9">
        <v>6.9539730389312755</v>
      </c>
      <c r="G47" s="9">
        <v>6.9016643297958638</v>
      </c>
      <c r="H47" s="9">
        <v>5.6320708124169467</v>
      </c>
      <c r="I47" s="24"/>
      <c r="J47" s="9">
        <v>7.3142992212449167</v>
      </c>
      <c r="K47" s="9">
        <v>6.6301711281922442</v>
      </c>
      <c r="L47" s="22">
        <v>6.9152425287595269</v>
      </c>
      <c r="M47" s="22">
        <v>7.0919602007270468</v>
      </c>
      <c r="N47" s="22">
        <v>5.436376374420834</v>
      </c>
      <c r="O47" s="24"/>
    </row>
    <row r="48" spans="2:30" x14ac:dyDescent="0.35">
      <c r="B48" s="37">
        <v>44</v>
      </c>
      <c r="D48" s="9">
        <v>7.6870176365074991</v>
      </c>
      <c r="E48" s="9">
        <v>6.8464804808466022</v>
      </c>
      <c r="F48" s="9">
        <v>7.095304383174641</v>
      </c>
      <c r="G48" s="9">
        <v>7.0417703021816447</v>
      </c>
      <c r="H48" s="9">
        <v>5.7457002596699969</v>
      </c>
      <c r="I48" s="24"/>
      <c r="J48" s="9">
        <v>7.4846461579405261</v>
      </c>
      <c r="K48" s="9">
        <v>6.7845436369730052</v>
      </c>
      <c r="L48" s="22">
        <v>7.0762536331463508</v>
      </c>
      <c r="M48" s="22">
        <v>7.2570778037128223</v>
      </c>
      <c r="N48" s="22">
        <v>5.5629943750864701</v>
      </c>
      <c r="O48" s="24"/>
    </row>
    <row r="49" spans="2:15" x14ac:dyDescent="0.35">
      <c r="B49" s="37">
        <v>45</v>
      </c>
      <c r="D49" s="9">
        <v>7.8382220347301779</v>
      </c>
      <c r="E49" s="9">
        <v>6.9820720729813441</v>
      </c>
      <c r="F49" s="9">
        <v>7.2366333659431099</v>
      </c>
      <c r="G49" s="9">
        <v>7.1818739130925264</v>
      </c>
      <c r="H49" s="9">
        <v>5.8593278193924485</v>
      </c>
      <c r="I49" s="24"/>
      <c r="J49" s="9">
        <v>7.654982974961257</v>
      </c>
      <c r="K49" s="9">
        <v>6.9389082773097508</v>
      </c>
      <c r="L49" s="22">
        <v>7.2372569166119121</v>
      </c>
      <c r="M49" s="22">
        <v>7.4221875857773414</v>
      </c>
      <c r="N49" s="22">
        <v>5.6896045989492912</v>
      </c>
      <c r="O49" s="24"/>
    </row>
    <row r="50" spans="2:15" x14ac:dyDescent="0.35">
      <c r="B50" s="37">
        <v>46</v>
      </c>
      <c r="D50" s="9">
        <v>7.9894238729102529</v>
      </c>
      <c r="E50" s="9">
        <v>7.117661214031652</v>
      </c>
      <c r="F50" s="9">
        <v>7.3779600571454029</v>
      </c>
      <c r="G50" s="9">
        <v>7.3219752324372305</v>
      </c>
      <c r="H50" s="9">
        <v>5.9729535481419136</v>
      </c>
      <c r="I50" s="24"/>
      <c r="J50" s="9">
        <v>7.8253103793836187</v>
      </c>
      <c r="K50" s="9">
        <v>7.093265595907452</v>
      </c>
      <c r="L50" s="22">
        <v>7.3982529242785979</v>
      </c>
      <c r="M50" s="22">
        <v>7.5872900920429824</v>
      </c>
      <c r="N50" s="22">
        <v>5.8162075896624543</v>
      </c>
      <c r="O50" s="24"/>
    </row>
    <row r="51" spans="2:15" x14ac:dyDescent="0.35">
      <c r="B51" s="37">
        <v>47</v>
      </c>
      <c r="D51" s="9">
        <v>8.1406232259068574</v>
      </c>
      <c r="E51" s="9">
        <v>7.2532479727442771</v>
      </c>
      <c r="F51" s="9">
        <v>7.519284522894166</v>
      </c>
      <c r="G51" s="9">
        <v>7.4620743263284108</v>
      </c>
      <c r="H51" s="9">
        <v>6.0865774994048785</v>
      </c>
      <c r="I51" s="24"/>
      <c r="J51" s="9">
        <v>7.9956290069197111</v>
      </c>
      <c r="K51" s="9">
        <v>7.2476160844233224</v>
      </c>
      <c r="L51" s="22">
        <v>7.5592421463069774</v>
      </c>
      <c r="M51" s="22">
        <v>7.7523858126703145</v>
      </c>
      <c r="N51" s="22">
        <v>5.9428038359970969</v>
      </c>
      <c r="O51" s="24"/>
    </row>
    <row r="52" spans="2:15" x14ac:dyDescent="0.35">
      <c r="B52" s="37">
        <v>48</v>
      </c>
      <c r="D52" s="9">
        <v>8.2918201646006704</v>
      </c>
      <c r="E52" s="9">
        <v>7.38883241421237</v>
      </c>
      <c r="F52" s="9">
        <v>7.6606068257884603</v>
      </c>
      <c r="G52" s="9">
        <v>7.6021712573651152</v>
      </c>
      <c r="H52" s="9">
        <v>6.2001997238252855</v>
      </c>
      <c r="I52" s="24"/>
      <c r="J52" s="9">
        <v>8.165939430993431</v>
      </c>
      <c r="K52" s="9">
        <v>7.4019601864598599</v>
      </c>
      <c r="L52" s="22">
        <v>7.7202250248824464</v>
      </c>
      <c r="M52" s="22">
        <v>7.9174751898447351</v>
      </c>
      <c r="N52" s="22">
        <v>6.0693937788230281</v>
      </c>
      <c r="O52" s="24"/>
    </row>
    <row r="53" spans="2:15" x14ac:dyDescent="0.35">
      <c r="B53" s="37">
        <v>49</v>
      </c>
      <c r="D53" s="9">
        <v>8.4430147561837838</v>
      </c>
      <c r="E53" s="9">
        <v>7.5244146001416894</v>
      </c>
      <c r="F53" s="9">
        <v>7.8019270251697108</v>
      </c>
      <c r="G53" s="9">
        <v>7.7422660848887794</v>
      </c>
      <c r="H53" s="9">
        <v>6.3138202694115719</v>
      </c>
      <c r="I53" s="24"/>
      <c r="J53" s="9">
        <v>8.3362421704477043</v>
      </c>
      <c r="K53" s="9">
        <v>7.5562983035037226</v>
      </c>
      <c r="L53" s="22">
        <v>7.8812019601482914</v>
      </c>
      <c r="M53" s="22">
        <v>8.0825586237095397</v>
      </c>
      <c r="N53" s="22">
        <v>6.1959778170364057</v>
      </c>
      <c r="O53" s="24"/>
    </row>
    <row r="54" spans="2:15" x14ac:dyDescent="0.35">
      <c r="B54" s="37">
        <v>50</v>
      </c>
      <c r="D54" s="9">
        <v>8.5942070644229922</v>
      </c>
      <c r="E54" s="9">
        <v>7.6599945890923484</v>
      </c>
      <c r="F54" s="9">
        <v>7.9432451773542594</v>
      </c>
      <c r="G54" s="9">
        <v>7.8823588652157408</v>
      </c>
      <c r="H54" s="9">
        <v>6.4274391817248135</v>
      </c>
      <c r="I54" s="24"/>
      <c r="J54" s="9">
        <v>8.5065376961190733</v>
      </c>
      <c r="K54" s="9">
        <v>7.71063079999242</v>
      </c>
      <c r="L54" s="22">
        <v>8.0421733152671582</v>
      </c>
      <c r="M54" s="22">
        <v>8.2476364774273581</v>
      </c>
      <c r="N54" s="22">
        <v>6.3225563126163191</v>
      </c>
      <c r="O54" s="24"/>
    </row>
    <row r="55" spans="2:15" x14ac:dyDescent="0.35">
      <c r="B55" s="37">
        <v>51</v>
      </c>
      <c r="D55" s="9">
        <v>8.7453971498993592</v>
      </c>
      <c r="E55" s="9">
        <v>7.7955724366988717</v>
      </c>
      <c r="F55" s="9">
        <v>8.0845613358449278</v>
      </c>
      <c r="G55" s="9">
        <v>8.0224496518488202</v>
      </c>
      <c r="H55" s="9">
        <v>6.5410565040499158</v>
      </c>
      <c r="I55" s="24"/>
      <c r="J55" s="9">
        <v>8.6768264364706038</v>
      </c>
      <c r="K55" s="9">
        <v>7.8649580076558019</v>
      </c>
      <c r="L55" s="22">
        <v>8.2031394207576884</v>
      </c>
      <c r="M55" s="22">
        <v>8.4127090815168444</v>
      </c>
      <c r="N55" s="22">
        <v>6.4491295949569896</v>
      </c>
      <c r="O55" s="24"/>
    </row>
    <row r="56" spans="2:15" x14ac:dyDescent="0.35">
      <c r="B56" s="37">
        <v>52</v>
      </c>
      <c r="D56" s="9">
        <v>8.8965850702266867</v>
      </c>
      <c r="E56" s="9">
        <v>7.9311481958707981</v>
      </c>
      <c r="F56" s="9">
        <v>8.2258755515239752</v>
      </c>
      <c r="G56" s="9">
        <v>8.1625384956702849</v>
      </c>
      <c r="H56" s="9">
        <v>6.6546722775516667</v>
      </c>
      <c r="I56" s="24"/>
      <c r="J56" s="9">
        <v>8.8471087824377292</v>
      </c>
      <c r="K56" s="9">
        <v>8.0192802292513434</v>
      </c>
      <c r="L56" s="22">
        <v>8.3641005782255071</v>
      </c>
      <c r="M56" s="22">
        <v>8.5777767375836191</v>
      </c>
      <c r="N56" s="22">
        <v>6.5756979645946894</v>
      </c>
      <c r="O56" s="24"/>
    </row>
    <row r="57" spans="2:15" x14ac:dyDescent="0.35">
      <c r="B57" s="37">
        <v>53</v>
      </c>
      <c r="D57" s="9">
        <v>9.0477708802510737</v>
      </c>
      <c r="E57" s="9">
        <v>8.0667219169759523</v>
      </c>
      <c r="F57" s="9">
        <v>8.3671878728293443</v>
      </c>
      <c r="G57" s="9">
        <v>8.3026254451180659</v>
      </c>
      <c r="H57" s="9">
        <v>6.7682865414173614</v>
      </c>
      <c r="I57" s="24"/>
      <c r="J57" s="9">
        <v>9.0173850916134999</v>
      </c>
      <c r="K57" s="9">
        <v>8.1735977417906227</v>
      </c>
      <c r="L57" s="22">
        <v>8.5250570635856633</v>
      </c>
      <c r="M57" s="22">
        <v>8.7428397215427278</v>
      </c>
      <c r="N57" s="22">
        <v>6.7022616964264925</v>
      </c>
      <c r="O57" s="24"/>
    </row>
    <row r="58" spans="2:15" x14ac:dyDescent="0.35">
      <c r="B58" s="37">
        <v>54</v>
      </c>
      <c r="D58" s="9">
        <v>9.1989546322335816</v>
      </c>
      <c r="E58" s="9">
        <v>8.2022936480081956</v>
      </c>
      <c r="F58" s="9">
        <v>8.5084983459159584</v>
      </c>
      <c r="G58" s="9">
        <v>8.4427105463470866</v>
      </c>
      <c r="H58" s="9">
        <v>6.8818993329872891</v>
      </c>
      <c r="I58" s="24"/>
      <c r="J58" s="9">
        <v>9.1876556918765697</v>
      </c>
      <c r="K58" s="9">
        <v>8.327910799336582</v>
      </c>
      <c r="L58" s="22">
        <v>8.6860091298562487</v>
      </c>
      <c r="M58" s="22">
        <v>8.9078982864122729</v>
      </c>
      <c r="N58" s="22">
        <v>6.828821042500488</v>
      </c>
      <c r="O58" s="24"/>
    </row>
    <row r="59" spans="2:15" x14ac:dyDescent="0.35">
      <c r="B59" s="37">
        <v>55</v>
      </c>
      <c r="D59" s="9">
        <v>9.3501363760176428</v>
      </c>
      <c r="E59" s="9">
        <v>8.3378634347411538</v>
      </c>
      <c r="F59" s="9">
        <v>8.6498070148035779</v>
      </c>
      <c r="G59" s="9">
        <v>8.5827938433771234</v>
      </c>
      <c r="H59" s="9">
        <v>6.9955106878743516</v>
      </c>
      <c r="I59" s="24"/>
      <c r="J59" s="9">
        <v>9.3579208845475321</v>
      </c>
      <c r="K59" s="9">
        <v>8.4822196354373496</v>
      </c>
      <c r="L59" s="22">
        <v>8.8469570095888699</v>
      </c>
      <c r="M59" s="22">
        <v>9.0729526647438483</v>
      </c>
      <c r="N59" s="22">
        <v>6.9553762344431647</v>
      </c>
      <c r="O59" s="24"/>
    </row>
    <row r="60" spans="2:15" x14ac:dyDescent="0.35">
      <c r="B60" s="37">
        <v>56</v>
      </c>
      <c r="D60" s="9">
        <v>9.5013161591827924</v>
      </c>
      <c r="E60" s="9">
        <v>8.4734313208694196</v>
      </c>
      <c r="F60" s="9">
        <v>8.7911139215125988</v>
      </c>
      <c r="G60" s="9">
        <v>8.722875378228558</v>
      </c>
      <c r="H60" s="9">
        <v>7.1091206400739129</v>
      </c>
      <c r="I60" s="24"/>
      <c r="J60" s="9">
        <v>9.5281809471439409</v>
      </c>
      <c r="K60" s="9">
        <v>8.6365244652509396</v>
      </c>
      <c r="L60" s="22">
        <v>9.0079009169903159</v>
      </c>
      <c r="M60" s="22">
        <v>9.2380030707442486</v>
      </c>
      <c r="N60" s="22">
        <v>7.0819274855781886</v>
      </c>
      <c r="O60" s="24"/>
    </row>
    <row r="61" spans="2:15" x14ac:dyDescent="0.35">
      <c r="B61" s="37">
        <v>57</v>
      </c>
      <c r="D61" s="9">
        <v>9.65249402718608</v>
      </c>
      <c r="E61" s="9">
        <v>8.6089973481383915</v>
      </c>
      <c r="F61" s="9">
        <v>8.932419106188906</v>
      </c>
      <c r="G61" s="9">
        <v>8.8629551910472806</v>
      </c>
      <c r="H61" s="9">
        <v>7.2227292220648236</v>
      </c>
      <c r="I61" s="24"/>
      <c r="J61" s="9">
        <v>9.6984361357930933</v>
      </c>
      <c r="K61" s="9">
        <v>8.790825487406261</v>
      </c>
      <c r="L61" s="22">
        <v>9.1688410497806636</v>
      </c>
      <c r="M61" s="22">
        <v>9.4030497021335506</v>
      </c>
      <c r="N61" s="22">
        <v>7.2084749927819338</v>
      </c>
      <c r="O61" s="24"/>
    </row>
    <row r="62" spans="2:15" x14ac:dyDescent="0.35">
      <c r="B62" s="37">
        <v>58</v>
      </c>
      <c r="D62" s="9">
        <v>9.8036700234922964</v>
      </c>
      <c r="E62" s="9">
        <v>8.7445615564638945</v>
      </c>
      <c r="F62" s="9">
        <v>9.0737226072189152</v>
      </c>
      <c r="G62" s="9">
        <v>9.0030333202196999</v>
      </c>
      <c r="H62" s="9">
        <v>7.33633646490249</v>
      </c>
      <c r="I62" s="24"/>
      <c r="J62" s="9">
        <v>9.868686687351417</v>
      </c>
      <c r="K62" s="9">
        <v>8.9451228856379945</v>
      </c>
      <c r="L62" s="22">
        <v>9.3297775908256035</v>
      </c>
      <c r="M62" s="22">
        <v>9.5680927417774448</v>
      </c>
      <c r="N62" s="22">
        <v>7.3350189381133601</v>
      </c>
      <c r="O62" s="24"/>
    </row>
    <row r="63" spans="2:15" x14ac:dyDescent="0.35">
      <c r="B63" s="37">
        <v>59</v>
      </c>
      <c r="D63" s="9">
        <v>9.9548441896941142</v>
      </c>
      <c r="E63" s="9">
        <v>8.8801239840424948</v>
      </c>
      <c r="F63" s="9">
        <v>9.2150244613356431</v>
      </c>
      <c r="G63" s="9">
        <v>9.1431098024788451</v>
      </c>
      <c r="H63" s="9">
        <v>7.4499423983046684</v>
      </c>
      <c r="I63" s="24"/>
      <c r="J63" s="9">
        <v>10.038932821271722</v>
      </c>
      <c r="K63" s="9">
        <v>9.09941683022722</v>
      </c>
      <c r="L63" s="22">
        <v>9.4907107095746621</v>
      </c>
      <c r="M63" s="22">
        <v>9.7331323591254577</v>
      </c>
      <c r="N63" s="22">
        <v>7.4615594902500035</v>
      </c>
      <c r="O63" s="24"/>
    </row>
    <row r="64" spans="2:15" x14ac:dyDescent="0.35">
      <c r="B64" s="37">
        <v>60</v>
      </c>
      <c r="D64" s="9">
        <v>8.4039556114647347</v>
      </c>
      <c r="E64" s="9">
        <v>7.3773079523293958</v>
      </c>
      <c r="F64" s="9">
        <v>7.5435159571537982</v>
      </c>
      <c r="G64" s="9">
        <v>7.4968243428512533</v>
      </c>
      <c r="H64" s="9">
        <v>6.3061261501359356</v>
      </c>
      <c r="I64" s="24"/>
      <c r="J64" s="9">
        <v>8.1120733317933329</v>
      </c>
      <c r="K64" s="9">
        <v>7.2544767297830433</v>
      </c>
      <c r="L64" s="22">
        <v>7.4295597207127297</v>
      </c>
      <c r="M64" s="22">
        <v>7.5772480823324715</v>
      </c>
      <c r="N64" s="22">
        <v>6.0362988937703204</v>
      </c>
      <c r="O64" s="24"/>
    </row>
    <row r="65" spans="2:20" x14ac:dyDescent="0.35">
      <c r="B65" s="37">
        <v>61</v>
      </c>
      <c r="D65" s="9">
        <v>8.5270058396545316</v>
      </c>
      <c r="E65" s="9">
        <v>7.485800259815611</v>
      </c>
      <c r="F65" s="9">
        <v>7.6548740377427009</v>
      </c>
      <c r="G65" s="9">
        <v>7.6073933394652125</v>
      </c>
      <c r="H65" s="9">
        <v>6.398955841068771</v>
      </c>
      <c r="I65" s="24"/>
      <c r="J65" s="9">
        <v>8.2478683248344478</v>
      </c>
      <c r="K65" s="9">
        <v>7.375838314487221</v>
      </c>
      <c r="L65" s="22">
        <v>7.5538468954313336</v>
      </c>
      <c r="M65" s="22">
        <v>7.7039928552642145</v>
      </c>
      <c r="N65" s="22">
        <v>6.1373609074996942</v>
      </c>
      <c r="O65" s="24"/>
      <c r="Q65" s="29"/>
      <c r="R65" s="29"/>
      <c r="S65" s="29"/>
      <c r="T65" s="29"/>
    </row>
    <row r="66" spans="2:20" x14ac:dyDescent="0.35">
      <c r="B66" s="37">
        <v>62</v>
      </c>
      <c r="D66" s="9">
        <v>8.6500548296928663</v>
      </c>
      <c r="E66" s="9">
        <v>7.5942913887492232</v>
      </c>
      <c r="F66" s="9">
        <v>7.7662310121403095</v>
      </c>
      <c r="G66" s="9">
        <v>7.7179612298878739</v>
      </c>
      <c r="H66" s="9">
        <v>6.4917846465874218</v>
      </c>
      <c r="I66" s="24"/>
      <c r="J66" s="9">
        <v>8.3836522473339397</v>
      </c>
      <c r="K66" s="9">
        <v>7.4971913434404298</v>
      </c>
      <c r="L66" s="22">
        <v>7.678125536979242</v>
      </c>
      <c r="M66" s="22">
        <v>7.8307290950252684</v>
      </c>
      <c r="N66" s="22">
        <v>6.2384144090211127</v>
      </c>
      <c r="O66" s="24"/>
      <c r="Q66" s="29"/>
      <c r="R66" s="29"/>
      <c r="S66" s="29"/>
      <c r="T66" s="29"/>
    </row>
    <row r="67" spans="2:20" x14ac:dyDescent="0.35">
      <c r="B67" s="37">
        <v>63</v>
      </c>
      <c r="D67" s="9">
        <v>8.773102608943411</v>
      </c>
      <c r="E67" s="9">
        <v>7.7027813642596001</v>
      </c>
      <c r="F67" s="9">
        <v>7.8775869045131426</v>
      </c>
      <c r="G67" s="9">
        <v>7.8285280382857625</v>
      </c>
      <c r="H67" s="9">
        <v>6.5846125862431002</v>
      </c>
      <c r="I67" s="24"/>
      <c r="J67" s="9">
        <v>8.5194257643113982</v>
      </c>
      <c r="K67" s="9">
        <v>7.6185363291641002</v>
      </c>
      <c r="L67" s="22">
        <v>7.8023961573308185</v>
      </c>
      <c r="M67" s="22">
        <v>7.9574573135899866</v>
      </c>
      <c r="N67" s="22">
        <v>6.3394599098010342</v>
      </c>
      <c r="O67" s="24"/>
      <c r="Q67" s="29"/>
      <c r="R67" s="29"/>
      <c r="S67" s="29"/>
      <c r="T67" s="29"/>
    </row>
    <row r="68" spans="2:20" x14ac:dyDescent="0.35">
      <c r="B68" s="37">
        <v>64</v>
      </c>
      <c r="D68" s="9">
        <v>8.8961492036824019</v>
      </c>
      <c r="E68" s="9">
        <v>7.8112702104774936</v>
      </c>
      <c r="F68" s="9">
        <v>7.9889417380673464</v>
      </c>
      <c r="G68" s="9">
        <v>7.9390937878650254</v>
      </c>
      <c r="H68" s="9">
        <v>6.6774396788100647</v>
      </c>
      <c r="I68" s="24"/>
      <c r="J68" s="9">
        <v>8.6551894859990579</v>
      </c>
      <c r="K68" s="9">
        <v>7.7398737419970862</v>
      </c>
      <c r="L68" s="22">
        <v>7.9266592262995745</v>
      </c>
      <c r="M68" s="22">
        <v>8.0841779807718872</v>
      </c>
      <c r="N68" s="22">
        <v>6.4404978791652727</v>
      </c>
      <c r="O68" s="24"/>
      <c r="Q68" s="29"/>
      <c r="R68" s="29"/>
      <c r="S68" s="29"/>
      <c r="T68" s="29"/>
    </row>
    <row r="69" spans="2:20" x14ac:dyDescent="0.35">
      <c r="B69" s="37">
        <v>65</v>
      </c>
      <c r="D69" s="9">
        <v>9.0191946391582221</v>
      </c>
      <c r="E69" s="9">
        <v>7.9197579505897053</v>
      </c>
      <c r="F69" s="9">
        <v>8.1002955351013135</v>
      </c>
      <c r="G69" s="9">
        <v>8.0496585009240427</v>
      </c>
      <c r="H69" s="9">
        <v>6.7702659423281659</v>
      </c>
      <c r="I69" s="24"/>
      <c r="J69" s="9">
        <v>8.7909439734462769</v>
      </c>
      <c r="K69" s="9">
        <v>7.8612040144089086</v>
      </c>
      <c r="L69" s="22">
        <v>8.0509151758502409</v>
      </c>
      <c r="M69" s="22">
        <v>8.2108915285356954</v>
      </c>
      <c r="N69" s="22">
        <v>6.5415287486099336</v>
      </c>
      <c r="O69" s="24"/>
      <c r="Q69" s="29"/>
      <c r="R69" s="29"/>
      <c r="S69" s="29"/>
      <c r="T69" s="29"/>
    </row>
    <row r="70" spans="2:20" x14ac:dyDescent="0.35">
      <c r="B70" s="37">
        <v>66</v>
      </c>
      <c r="D70" s="9">
        <v>9.142238939646802</v>
      </c>
      <c r="E70" s="9">
        <v>8.0282446068900022</v>
      </c>
      <c r="F70" s="9">
        <v>8.2116483170545873</v>
      </c>
      <c r="G70" s="9">
        <v>8.1602221989023764</v>
      </c>
      <c r="H70" s="9">
        <v>6.863091394142451</v>
      </c>
      <c r="I70" s="24"/>
      <c r="J70" s="9">
        <v>8.926689743446337</v>
      </c>
      <c r="K70" s="9">
        <v>7.9825275447915338</v>
      </c>
      <c r="L70" s="22">
        <v>8.1751644038894469</v>
      </c>
      <c r="M70" s="22">
        <v>8.3375983547880459</v>
      </c>
      <c r="N70" s="22">
        <v>6.6425529155910663</v>
      </c>
      <c r="O70" s="24"/>
      <c r="Q70" s="29"/>
      <c r="R70" s="29"/>
      <c r="S70" s="29"/>
      <c r="T70" s="29"/>
    </row>
    <row r="71" spans="2:20" x14ac:dyDescent="0.35">
      <c r="B71" s="37">
        <v>67</v>
      </c>
      <c r="D71" s="9">
        <v>9.2652821285032925</v>
      </c>
      <c r="E71" s="9">
        <v>8.1367302008265359</v>
      </c>
      <c r="F71" s="9">
        <v>8.3230001045535271</v>
      </c>
      <c r="G71" s="9">
        <v>8.2707849024263691</v>
      </c>
      <c r="H71" s="9">
        <v>6.9559160509400524</v>
      </c>
      <c r="I71" s="24"/>
      <c r="J71" s="9">
        <v>9.0624272728794608</v>
      </c>
      <c r="K71" s="9">
        <v>8.1038447008020373</v>
      </c>
      <c r="L71" s="22">
        <v>8.2994072776073278</v>
      </c>
      <c r="M71" s="22">
        <v>8.4642988267190677</v>
      </c>
      <c r="N71" s="22">
        <v>6.7435707468653217</v>
      </c>
      <c r="O71" s="24"/>
      <c r="Q71" s="29"/>
      <c r="R71" s="29"/>
      <c r="S71" s="29"/>
      <c r="T71" s="29"/>
    </row>
    <row r="72" spans="2:20" x14ac:dyDescent="0.35">
      <c r="B72" s="37">
        <v>68</v>
      </c>
      <c r="D72" s="9">
        <v>9.3883242282101893</v>
      </c>
      <c r="E72" s="9">
        <v>8.2452147530460724</v>
      </c>
      <c r="F72" s="9">
        <v>8.4343509174537896</v>
      </c>
      <c r="G72" s="9">
        <v>8.381346631351688</v>
      </c>
      <c r="H72" s="9">
        <v>7.0487399287846246</v>
      </c>
      <c r="I72" s="24"/>
      <c r="J72" s="9">
        <v>9.1981570025514667</v>
      </c>
      <c r="K72" s="9">
        <v>8.2251558223170598</v>
      </c>
      <c r="L72" s="22">
        <v>8.4236441364310348</v>
      </c>
      <c r="M72" s="22">
        <v>8.590993283755914</v>
      </c>
      <c r="N72" s="22">
        <v>6.8445825814425607</v>
      </c>
      <c r="O72" s="24"/>
      <c r="Q72" s="29"/>
      <c r="R72" s="29"/>
      <c r="S72" s="29"/>
      <c r="T72" s="29"/>
    </row>
    <row r="73" spans="2:20" x14ac:dyDescent="0.35">
      <c r="B73" s="37">
        <v>69</v>
      </c>
      <c r="D73" s="9">
        <v>9.5113652604223322</v>
      </c>
      <c r="E73" s="9">
        <v>8.3536982834353068</v>
      </c>
      <c r="F73" s="9">
        <v>8.5457007748800979</v>
      </c>
      <c r="G73" s="9">
        <v>8.4919074048030492</v>
      </c>
      <c r="H73" s="9">
        <v>7.1415630431484463</v>
      </c>
      <c r="I73" s="24"/>
      <c r="J73" s="9">
        <v>9.333879340595141</v>
      </c>
      <c r="K73" s="9">
        <v>8.3464612240508718</v>
      </c>
      <c r="L73" s="22">
        <v>8.5478752946418961</v>
      </c>
      <c r="M73" s="22">
        <v>8.7176820401799215</v>
      </c>
      <c r="N73" s="22">
        <v>6.9455887332021842</v>
      </c>
      <c r="O73" s="24"/>
      <c r="Q73" s="29"/>
      <c r="R73" s="29"/>
      <c r="S73" s="29"/>
      <c r="T73" s="29"/>
    </row>
    <row r="74" spans="2:20" x14ac:dyDescent="0.35">
      <c r="B74" s="37">
        <v>70</v>
      </c>
      <c r="D74" s="9">
        <v>9.63440524600896</v>
      </c>
      <c r="E74" s="9">
        <v>8.462180811159465</v>
      </c>
      <c r="F74" s="9">
        <v>8.6570496952633391</v>
      </c>
      <c r="G74" s="9">
        <v>8.6024672412113485</v>
      </c>
      <c r="H74" s="9">
        <v>7.2343854089425017</v>
      </c>
      <c r="I74" s="24"/>
      <c r="J74" s="9">
        <v>9.4695946654916252</v>
      </c>
      <c r="K74" s="9">
        <v>8.4677611978809928</v>
      </c>
      <c r="L74" s="22">
        <v>8.6721010437001951</v>
      </c>
      <c r="M74" s="22">
        <v>8.8443653874513632</v>
      </c>
      <c r="N74" s="22">
        <v>7.0465894932171285</v>
      </c>
      <c r="O74" s="24"/>
      <c r="Q74" s="29"/>
      <c r="R74" s="29"/>
      <c r="S74" s="29"/>
      <c r="T74" s="29"/>
    </row>
    <row r="75" spans="2:20" x14ac:dyDescent="0.35">
      <c r="B75" s="37">
        <v>71</v>
      </c>
      <c r="D75" s="9">
        <v>9.7574442050930195</v>
      </c>
      <c r="E75" s="9">
        <v>8.5706623546984133</v>
      </c>
      <c r="F75" s="9">
        <v>8.7683976963753079</v>
      </c>
      <c r="G75" s="9">
        <v>8.7130261583483719</v>
      </c>
      <c r="H75" s="9">
        <v>7.3272070405445309</v>
      </c>
      <c r="I75" s="24"/>
      <c r="J75" s="9">
        <v>9.6053033287604741</v>
      </c>
      <c r="K75" s="9">
        <v>8.5890560149188726</v>
      </c>
      <c r="L75" s="22">
        <v>8.7963216543150793</v>
      </c>
      <c r="M75" s="22">
        <v>8.9710435962793866</v>
      </c>
      <c r="N75" s="22">
        <v>7.1475851318230443</v>
      </c>
      <c r="O75" s="24"/>
      <c r="P75" s="28"/>
      <c r="Q75" s="29"/>
      <c r="R75" s="29"/>
      <c r="S75" s="29"/>
      <c r="T75" s="29"/>
    </row>
    <row r="76" spans="2:20" x14ac:dyDescent="0.35">
      <c r="B76" s="37">
        <v>72</v>
      </c>
      <c r="D76" s="9">
        <v>9.8804821570879859</v>
      </c>
      <c r="E76" s="9">
        <v>8.6791429318805058</v>
      </c>
      <c r="F76" s="9">
        <v>8.8797447953612405</v>
      </c>
      <c r="G76" s="9">
        <v>8.8235841733593592</v>
      </c>
      <c r="H76" s="9">
        <v>7.4200279518253893</v>
      </c>
      <c r="I76" s="24"/>
      <c r="J76" s="9">
        <v>9.7410056573602439</v>
      </c>
      <c r="K76" s="9">
        <v>8.7103459273577961</v>
      </c>
      <c r="L76" s="22">
        <v>8.9205373782916784</v>
      </c>
      <c r="M76" s="22">
        <v>9.0977169184691267</v>
      </c>
      <c r="N76" s="22">
        <v>7.2485759004647417</v>
      </c>
      <c r="O76" s="24"/>
    </row>
    <row r="77" spans="2:20" x14ac:dyDescent="0.35">
      <c r="B77" s="37">
        <v>73</v>
      </c>
      <c r="D77" s="9">
        <v>10.003519120732447</v>
      </c>
      <c r="E77" s="9">
        <v>8.7876225599142703</v>
      </c>
      <c r="F77" s="9">
        <v>8.9910910087703151</v>
      </c>
      <c r="G77" s="9">
        <v>8.9341413027934919</v>
      </c>
      <c r="H77" s="9">
        <v>7.5128481561736997</v>
      </c>
      <c r="I77" s="24"/>
      <c r="J77" s="9">
        <v>9.8767019558352995</v>
      </c>
      <c r="K77" s="9">
        <v>8.8316311701254584</v>
      </c>
      <c r="L77" s="22">
        <v>9.0447484501830804</v>
      </c>
      <c r="M77" s="22">
        <v>9.2243855885736696</v>
      </c>
      <c r="N77" s="22">
        <v>7.3495620333474978</v>
      </c>
      <c r="O77" s="24"/>
    </row>
    <row r="78" spans="2:20" x14ac:dyDescent="0.35">
      <c r="B78" s="37">
        <v>74</v>
      </c>
      <c r="D78" s="9">
        <v>10.126555114122462</v>
      </c>
      <c r="E78" s="9">
        <v>8.8961012554182073</v>
      </c>
      <c r="F78" s="9">
        <v>9.1024363525842631</v>
      </c>
      <c r="G78" s="9">
        <v>9.0446975626324999</v>
      </c>
      <c r="H78" s="9">
        <v>7.6056676665190199</v>
      </c>
      <c r="I78" s="24"/>
      <c r="J78" s="9">
        <v>10.012392508239779</v>
      </c>
      <c r="K78" s="9">
        <v>8.9529119623651674</v>
      </c>
      <c r="L78" s="22">
        <v>9.1689550887707671</v>
      </c>
      <c r="M78" s="22">
        <v>9.3510498253745027</v>
      </c>
      <c r="N78" s="22">
        <v>7.4505437489169291</v>
      </c>
      <c r="O78" s="24"/>
    </row>
    <row r="79" spans="2:20" x14ac:dyDescent="0.35">
      <c r="B79" s="37">
        <v>75</v>
      </c>
      <c r="D79" s="9">
        <v>10.249590154741989</v>
      </c>
      <c r="E79" s="9">
        <v>9.004579034448664</v>
      </c>
      <c r="F79" s="9">
        <v>9.2137808422442387</v>
      </c>
      <c r="G79" s="9">
        <v>9.155252968317523</v>
      </c>
      <c r="H79" s="9">
        <v>7.6984864953535537</v>
      </c>
      <c r="I79" s="24"/>
      <c r="J79" s="9">
        <v>10.14807757986531</v>
      </c>
      <c r="K79" s="9">
        <v>9.0741885087658094</v>
      </c>
      <c r="L79" s="22">
        <v>9.2931574983940912</v>
      </c>
      <c r="M79" s="22">
        <v>9.477709833210973</v>
      </c>
      <c r="N79" s="22">
        <v>7.5515212511878778</v>
      </c>
      <c r="O79" s="24"/>
    </row>
    <row r="80" spans="2:20" x14ac:dyDescent="0.35">
      <c r="B80" s="37">
        <v>76</v>
      </c>
      <c r="D80" s="9">
        <v>10.372624259491497</v>
      </c>
      <c r="E80" s="9">
        <v>9.113055912526173</v>
      </c>
      <c r="F80" s="9">
        <v>9.3251244926760712</v>
      </c>
      <c r="G80" s="9">
        <v>9.2658075347744138</v>
      </c>
      <c r="H80" s="9">
        <v>7.7913046547526124</v>
      </c>
      <c r="I80" s="24"/>
      <c r="J80" s="9">
        <v>10.283757418795437</v>
      </c>
      <c r="K80" s="9">
        <v>9.195461000758705</v>
      </c>
      <c r="L80" s="22">
        <v>9.4173558701464941</v>
      </c>
      <c r="M80" s="22">
        <v>9.6043658031765169</v>
      </c>
      <c r="N80" s="22">
        <v>7.6524947309400817</v>
      </c>
      <c r="O80" s="24"/>
    </row>
    <row r="81" spans="2:15" x14ac:dyDescent="0.35">
      <c r="B81" s="37">
        <v>77</v>
      </c>
      <c r="D81" s="9">
        <v>10.495657444714874</v>
      </c>
      <c r="E81" s="9">
        <v>9.2215319046601039</v>
      </c>
      <c r="F81" s="9">
        <v>9.436467318314044</v>
      </c>
      <c r="G81" s="9">
        <v>9.3763612764374411</v>
      </c>
      <c r="H81" s="9">
        <v>7.8841221563938202</v>
      </c>
      <c r="I81" s="24"/>
      <c r="J81" s="9">
        <v>10.41943225730695</v>
      </c>
      <c r="K81" s="9">
        <v>9.3167296175964225</v>
      </c>
      <c r="L81" s="22">
        <v>9.5415503829537656</v>
      </c>
      <c r="M81" s="22">
        <v>9.7310179141969328</v>
      </c>
      <c r="N81" s="22">
        <v>7.7534643667959982</v>
      </c>
      <c r="O81" s="24"/>
    </row>
    <row r="82" spans="2:15" x14ac:dyDescent="0.35">
      <c r="B82" s="37">
        <v>78</v>
      </c>
      <c r="D82" s="9">
        <v>10.618689726224716</v>
      </c>
      <c r="E82" s="9">
        <v>9.3300070253719554</v>
      </c>
      <c r="F82" s="9">
        <v>9.5478093331232348</v>
      </c>
      <c r="G82" s="9">
        <v>9.4869142072716883</v>
      </c>
      <c r="H82" s="9">
        <v>7.9769390115752303</v>
      </c>
      <c r="I82" s="24"/>
      <c r="J82" s="9">
        <v>10.555102313135299</v>
      </c>
      <c r="K82" s="9">
        <v>9.4379945273270938</v>
      </c>
      <c r="L82" s="22">
        <v>9.665741204547901</v>
      </c>
      <c r="M82" s="22">
        <v>9.8576663340042128</v>
      </c>
      <c r="N82" s="22">
        <v>7.8544303261941284</v>
      </c>
      <c r="O82" s="24"/>
    </row>
    <row r="83" spans="2:15" x14ac:dyDescent="0.35">
      <c r="B83" s="37">
        <v>79</v>
      </c>
      <c r="D83" s="9">
        <v>10.741721119326264</v>
      </c>
      <c r="E83" s="9">
        <v>9.4384812887172451</v>
      </c>
      <c r="F83" s="9">
        <v>9.6591505506206286</v>
      </c>
      <c r="G83" s="9">
        <v>9.597466340794135</v>
      </c>
      <c r="H83" s="9">
        <v>8.0697552312323495</v>
      </c>
      <c r="I83" s="24"/>
      <c r="J83" s="9">
        <v>10.690767790619399</v>
      </c>
      <c r="K83" s="9">
        <v>9.5592558876758691</v>
      </c>
      <c r="L83" s="22">
        <v>9.7899284923480607</v>
      </c>
      <c r="M83" s="22">
        <v>9.9843112200175099</v>
      </c>
      <c r="N83" s="22">
        <v>7.9553927662695445</v>
      </c>
      <c r="O83" s="24"/>
    </row>
    <row r="84" spans="2:15" x14ac:dyDescent="0.35">
      <c r="B84" s="37">
        <v>80</v>
      </c>
      <c r="D84" s="9">
        <v>10.864751638839872</v>
      </c>
      <c r="E84" s="9">
        <v>9.5469547083062096</v>
      </c>
      <c r="F84" s="9">
        <v>9.7704909838949643</v>
      </c>
      <c r="G84" s="9">
        <v>9.7080176900935289</v>
      </c>
      <c r="H84" s="9">
        <v>8.1625708259542407</v>
      </c>
      <c r="I84" s="24"/>
      <c r="J84" s="9">
        <v>10.826428881739011</v>
      </c>
      <c r="K84" s="9">
        <v>9.6805138468437217</v>
      </c>
      <c r="L84" s="22">
        <v>9.9141123942589164</v>
      </c>
      <c r="M84" s="22">
        <v>10.110952720141508</v>
      </c>
      <c r="N84" s="22">
        <v>8.056351834651851</v>
      </c>
      <c r="O84" s="24"/>
    </row>
    <row r="85" spans="2:15" x14ac:dyDescent="0.35">
      <c r="B85" s="37">
        <v>81</v>
      </c>
      <c r="D85" s="9">
        <v>10.987781299122195</v>
      </c>
      <c r="E85" s="9">
        <v>9.6554272973232873</v>
      </c>
      <c r="F85" s="9">
        <v>9.8818306456255094</v>
      </c>
      <c r="G85" s="9">
        <v>9.8185682678491215</v>
      </c>
      <c r="H85" s="9">
        <v>8.2553858059986958</v>
      </c>
      <c r="I85" s="24"/>
      <c r="J85" s="9">
        <v>10.962085767056433</v>
      </c>
      <c r="K85" s="9">
        <v>9.8017685442325302</v>
      </c>
      <c r="L85" s="22">
        <v>10.038293049395319</v>
      </c>
      <c r="M85" s="22">
        <v>10.237590973491049</v>
      </c>
      <c r="N85" s="22">
        <v>8.1573076701894269</v>
      </c>
      <c r="O85" s="24"/>
    </row>
    <row r="86" spans="2:15" x14ac:dyDescent="0.35">
      <c r="B86" s="37">
        <v>82</v>
      </c>
      <c r="D86" s="9">
        <v>11.110810114086346</v>
      </c>
      <c r="E86" s="9">
        <v>9.76389906854555</v>
      </c>
      <c r="F86" s="9">
        <v>9.9931695480997558</v>
      </c>
      <c r="G86" s="9">
        <v>9.9291180863484332</v>
      </c>
      <c r="H86" s="9">
        <v>8.3482001813065523</v>
      </c>
      <c r="I86" s="24"/>
      <c r="J86" s="9">
        <v>11.097738616572485</v>
      </c>
      <c r="K86" s="9">
        <v>9.9230201111043055</v>
      </c>
      <c r="L86" s="22">
        <v>10.162470588741101</v>
      </c>
      <c r="M86" s="22">
        <v>10.36422611104998</v>
      </c>
      <c r="N86" s="22">
        <v>8.258260403607883</v>
      </c>
      <c r="O86" s="24"/>
    </row>
    <row r="87" spans="2:15" x14ac:dyDescent="0.35">
      <c r="B87" s="37">
        <v>83</v>
      </c>
      <c r="D87" s="9">
        <v>11.233838097220765</v>
      </c>
      <c r="E87" s="9">
        <v>9.8723700343600846</v>
      </c>
      <c r="F87" s="9">
        <v>10.10450770323019</v>
      </c>
      <c r="G87" s="9">
        <v>10.039667157503919</v>
      </c>
      <c r="H87" s="9">
        <v>8.441013961515246</v>
      </c>
      <c r="I87" s="24"/>
      <c r="J87" s="9">
        <v>11.233387590506029</v>
      </c>
      <c r="K87" s="9">
        <v>10.044268671181444</v>
      </c>
      <c r="L87" s="22">
        <v>10.286645135749005</v>
      </c>
      <c r="M87" s="22">
        <v>10.490858256271029</v>
      </c>
      <c r="N87" s="22">
        <v>8.3592101581095815</v>
      </c>
      <c r="O87" s="24"/>
    </row>
    <row r="88" spans="2:15" x14ac:dyDescent="0.35">
      <c r="B88" s="37">
        <v>84</v>
      </c>
      <c r="D88" s="9">
        <v>11.356865261607206</v>
      </c>
      <c r="E88" s="9">
        <v>9.980840206780492</v>
      </c>
      <c r="F88" s="9">
        <v>10.215845122570078</v>
      </c>
      <c r="G88" s="9">
        <v>10.15021549286887</v>
      </c>
      <c r="H88" s="9">
        <v>8.5338271559716254</v>
      </c>
      <c r="I88" s="24"/>
      <c r="J88" s="9">
        <v>11.369032840004738</v>
      </c>
      <c r="K88" s="9">
        <v>10.165514341194104</v>
      </c>
      <c r="L88" s="22">
        <v>10.410816806887647</v>
      </c>
      <c r="M88" s="22">
        <v>10.617487525622808</v>
      </c>
      <c r="N88" s="22">
        <v>8.4601570499203547</v>
      </c>
      <c r="O88" s="24"/>
    </row>
    <row r="89" spans="2:15" x14ac:dyDescent="0.35">
      <c r="B89" s="37">
        <v>85</v>
      </c>
      <c r="D89" s="9">
        <v>11.479891619937639</v>
      </c>
      <c r="E89" s="9">
        <v>10.08930959746244</v>
      </c>
      <c r="F89" s="9">
        <v>10.32718181732851</v>
      </c>
      <c r="G89" s="9">
        <v>10.260763103652351</v>
      </c>
      <c r="H89" s="9">
        <v>8.6266397737440617</v>
      </c>
      <c r="I89" s="24"/>
      <c r="J89" s="9">
        <v>11.504674507794201</v>
      </c>
      <c r="K89" s="9">
        <v>10.286757231380136</v>
      </c>
      <c r="L89" s="22">
        <v>10.534985712141113</v>
      </c>
      <c r="M89" s="22">
        <v>10.74411402908942</v>
      </c>
      <c r="N89" s="22">
        <v>8.5611011887887134</v>
      </c>
      <c r="O89" s="24"/>
    </row>
    <row r="90" spans="2:15" x14ac:dyDescent="0.35">
      <c r="B90" s="37">
        <v>86</v>
      </c>
      <c r="D90" s="9">
        <v>11.602917184530403</v>
      </c>
      <c r="E90" s="9">
        <v>10.19777821771843</v>
      </c>
      <c r="F90" s="9">
        <v>10.438517798384519</v>
      </c>
      <c r="G90" s="9">
        <v>10.371310000733413</v>
      </c>
      <c r="H90" s="9">
        <v>8.7194518236339125</v>
      </c>
      <c r="I90" s="24"/>
      <c r="J90" s="9">
        <v>11.64031272877147</v>
      </c>
      <c r="K90" s="9">
        <v>10.407997445942238</v>
      </c>
      <c r="L90" s="22">
        <v>10.659151955465839</v>
      </c>
      <c r="M90" s="22">
        <v>10.870737870627288</v>
      </c>
      <c r="N90" s="22">
        <v>8.6620426784424414</v>
      </c>
      <c r="O90" s="24"/>
    </row>
    <row r="91" spans="2:15" x14ac:dyDescent="0.35">
      <c r="B91" s="37">
        <v>87</v>
      </c>
      <c r="D91" s="9">
        <v>11.725941967345314</v>
      </c>
      <c r="E91" s="9">
        <v>10.30624607853176</v>
      </c>
      <c r="F91" s="9">
        <v>10.549853076300579</v>
      </c>
      <c r="G91" s="9">
        <v>10.481856194674531</v>
      </c>
      <c r="H91" s="9">
        <v>8.8122633141864597</v>
      </c>
      <c r="I91" s="24"/>
      <c r="J91" s="9">
        <v>11.77594763054865</v>
      </c>
      <c r="K91" s="9">
        <v>10.529235083466602</v>
      </c>
      <c r="L91" s="22">
        <v>10.783315635208895</v>
      </c>
      <c r="M91" s="22">
        <v>10.997359148583486</v>
      </c>
      <c r="N91" s="22">
        <v>8.7629816170066519</v>
      </c>
      <c r="O91" s="24"/>
    </row>
    <row r="92" spans="2:15" x14ac:dyDescent="0.35">
      <c r="B92" s="37">
        <v>88</v>
      </c>
      <c r="D92" s="9">
        <v>11.848965979998225</v>
      </c>
      <c r="E92" s="9">
        <v>10.414713190569813</v>
      </c>
      <c r="F92" s="9">
        <v>10.66118766133534</v>
      </c>
      <c r="G92" s="9">
        <v>10.592401695734344</v>
      </c>
      <c r="H92" s="9">
        <v>8.9050742537011445</v>
      </c>
      <c r="I92" s="24"/>
      <c r="J92" s="9">
        <v>11.9115793339513</v>
      </c>
      <c r="K92" s="9">
        <v>10.650470237306845</v>
      </c>
      <c r="L92" s="22">
        <v>10.907476844491681</v>
      </c>
      <c r="M92" s="22">
        <v>11.123977956079413</v>
      </c>
      <c r="N92" s="22">
        <v>8.8639180973871223</v>
      </c>
      <c r="O92" s="24"/>
    </row>
    <row r="93" spans="2:15" x14ac:dyDescent="0.35">
      <c r="B93" s="37">
        <v>89</v>
      </c>
      <c r="D93" s="9">
        <v>11.971989233774611</v>
      </c>
      <c r="E93" s="9">
        <v>10.523179564196594</v>
      </c>
      <c r="F93" s="9">
        <v>10.772521563455696</v>
      </c>
      <c r="G93" s="9">
        <v>10.702946513879755</v>
      </c>
      <c r="H93" s="9">
        <v>8.9978846502414029</v>
      </c>
      <c r="I93" s="24"/>
      <c r="J93" s="9">
        <v>12.047207953476061</v>
      </c>
      <c r="K93" s="9">
        <v>10.77170299593649</v>
      </c>
      <c r="L93" s="22">
        <v>11.031635671562064</v>
      </c>
      <c r="M93" s="22">
        <v>11.250594381362941</v>
      </c>
      <c r="N93" s="22">
        <v>8.9648522076222754</v>
      </c>
      <c r="O93" s="24"/>
    </row>
    <row r="94" spans="2:15" x14ac:dyDescent="0.35">
      <c r="B94" s="37">
        <v>90</v>
      </c>
      <c r="D94" s="9">
        <v>12.095011739642658</v>
      </c>
      <c r="E94" s="9">
        <v>10.631645209484716</v>
      </c>
      <c r="F94" s="9">
        <v>10.883854792348318</v>
      </c>
      <c r="G94" s="9">
        <v>10.81349065879744</v>
      </c>
      <c r="H94" s="9">
        <v>9.0906945116439459</v>
      </c>
      <c r="I94" s="24"/>
      <c r="J94" s="9">
        <v>12.182833597711255</v>
      </c>
      <c r="K94" s="9">
        <v>10.892933443272995</v>
      </c>
      <c r="L94" s="22">
        <v>11.155792200118242</v>
      </c>
      <c r="M94" s="22">
        <v>11.377208508132256</v>
      </c>
      <c r="N94" s="22">
        <v>9.065784031206725</v>
      </c>
      <c r="O94" s="24"/>
    </row>
    <row r="95" spans="2:15" x14ac:dyDescent="0.35">
      <c r="B95" s="37">
        <v>91</v>
      </c>
      <c r="D95" s="9">
        <v>12.218033508265572</v>
      </c>
      <c r="E95" s="9">
        <v>10.740110136226724</v>
      </c>
      <c r="F95" s="9">
        <v>10.995187357430542</v>
      </c>
      <c r="G95" s="9">
        <v>10.924034139904718</v>
      </c>
      <c r="H95" s="9">
        <v>9.183503845527591</v>
      </c>
      <c r="I95" s="24"/>
      <c r="J95" s="9">
        <v>12.318456369724155</v>
      </c>
      <c r="K95" s="9">
        <v>11.014161658976031</v>
      </c>
      <c r="L95" s="22">
        <v>11.27994650960669</v>
      </c>
      <c r="M95" s="22">
        <v>11.50382041583384</v>
      </c>
      <c r="N95" s="22">
        <v>9.1667136473890185</v>
      </c>
      <c r="O95" s="24"/>
    </row>
    <row r="96" spans="2:15" x14ac:dyDescent="0.35">
      <c r="B96" s="37">
        <v>92</v>
      </c>
      <c r="D96" s="9">
        <v>12.341054550013318</v>
      </c>
      <c r="E96" s="9">
        <v>10.84857435394585</v>
      </c>
      <c r="F96" s="9">
        <v>11.106519267860721</v>
      </c>
      <c r="G96" s="9">
        <v>11.034576966359948</v>
      </c>
      <c r="H96" s="9">
        <v>9.2763126593016345</v>
      </c>
      <c r="I96" s="24"/>
      <c r="J96" s="9">
        <v>12.454076367417624</v>
      </c>
      <c r="K96" s="9">
        <v>11.135387718722326</v>
      </c>
      <c r="L96" s="22">
        <v>11.404098675496799</v>
      </c>
      <c r="M96" s="22">
        <v>11.630430179937102</v>
      </c>
      <c r="N96" s="22">
        <v>9.2676411314460854</v>
      </c>
      <c r="O96" s="24"/>
    </row>
    <row r="97" spans="2:15" x14ac:dyDescent="0.35">
      <c r="B97" s="37">
        <v>93</v>
      </c>
      <c r="D97" s="9">
        <v>12.46407487497382</v>
      </c>
      <c r="E97" s="9">
        <v>10.957037871906318</v>
      </c>
      <c r="F97" s="9">
        <v>11.217850532548097</v>
      </c>
      <c r="G97" s="9">
        <v>11.145119147072375</v>
      </c>
      <c r="H97" s="9">
        <v>9.3691209601738343</v>
      </c>
      <c r="I97" s="24"/>
      <c r="J97" s="9">
        <v>12.589693683859318</v>
      </c>
      <c r="K97" s="9">
        <v>11.256611694459204</v>
      </c>
      <c r="L97" s="22">
        <v>11.528248769534212</v>
      </c>
      <c r="M97" s="22">
        <v>11.757037872187665</v>
      </c>
      <c r="N97" s="22">
        <v>9.3685665549363382</v>
      </c>
      <c r="O97" s="24"/>
    </row>
    <row r="98" spans="2:15" x14ac:dyDescent="0.35">
      <c r="B98" s="37">
        <v>94</v>
      </c>
      <c r="D98" s="9">
        <v>12.587094492963551</v>
      </c>
      <c r="E98" s="9">
        <v>11.065500699123074</v>
      </c>
      <c r="F98" s="9">
        <v>11.329181160162193</v>
      </c>
      <c r="G98" s="9">
        <v>11.255660690711537</v>
      </c>
      <c r="H98" s="9">
        <v>9.4619287551580307</v>
      </c>
      <c r="I98" s="24"/>
      <c r="J98" s="9">
        <v>12.725308407585633</v>
      </c>
      <c r="K98" s="9">
        <v>11.37783365463881</v>
      </c>
      <c r="L98" s="22">
        <v>11.652396859974836</v>
      </c>
      <c r="M98" s="22">
        <v>11.883643560841417</v>
      </c>
      <c r="N98" s="22">
        <v>9.4694899859334587</v>
      </c>
      <c r="O98" s="24"/>
    </row>
    <row r="99" spans="2:15" x14ac:dyDescent="0.35">
      <c r="B99" s="37">
        <v>95</v>
      </c>
      <c r="D99" s="9">
        <v>9.9829536438168631</v>
      </c>
      <c r="E99" s="9">
        <v>8.5486053746104886</v>
      </c>
      <c r="F99" s="9">
        <v>8.5334846571473193</v>
      </c>
      <c r="G99" s="9">
        <v>8.5017449917241041</v>
      </c>
      <c r="H99" s="9">
        <v>7.5397804091397616</v>
      </c>
      <c r="I99" s="24"/>
      <c r="J99" s="9">
        <v>9.560368424246148</v>
      </c>
      <c r="K99" s="9">
        <v>8.4566601549134539</v>
      </c>
      <c r="L99" s="22">
        <v>8.3033901328589206</v>
      </c>
      <c r="M99" s="22">
        <v>8.3783628564269748</v>
      </c>
      <c r="N99" s="22">
        <v>7.1308530801438019</v>
      </c>
      <c r="O99" s="24"/>
    </row>
    <row r="100" spans="2:15" x14ac:dyDescent="0.35">
      <c r="B100" s="37">
        <v>96</v>
      </c>
      <c r="D100" s="9">
        <v>10.077597637737306</v>
      </c>
      <c r="E100" s="9">
        <v>8.6297536065383227</v>
      </c>
      <c r="F100" s="9">
        <v>8.6145832842363586</v>
      </c>
      <c r="G100" s="9">
        <v>8.5824963401748313</v>
      </c>
      <c r="H100" s="9">
        <v>7.6116240839061229</v>
      </c>
      <c r="I100" s="24"/>
      <c r="J100" s="9">
        <v>9.6619827592675804</v>
      </c>
      <c r="K100" s="9">
        <v>8.5464656227027884</v>
      </c>
      <c r="L100" s="22">
        <v>8.3916297358611747</v>
      </c>
      <c r="M100" s="22">
        <v>8.4674075962514657</v>
      </c>
      <c r="N100" s="22">
        <v>7.2066656970390488</v>
      </c>
      <c r="O100" s="24"/>
    </row>
    <row r="101" spans="2:15" x14ac:dyDescent="0.35">
      <c r="B101" s="37">
        <v>97</v>
      </c>
      <c r="D101" s="9">
        <v>10.172241277851679</v>
      </c>
      <c r="E101" s="9">
        <v>8.7109015055110781</v>
      </c>
      <c r="F101" s="9">
        <v>8.6956815963969696</v>
      </c>
      <c r="G101" s="9">
        <v>8.6632473736971338</v>
      </c>
      <c r="H101" s="9">
        <v>7.683467505732323</v>
      </c>
      <c r="I101" s="24"/>
      <c r="J101" s="9">
        <v>9.7635896605540324</v>
      </c>
      <c r="K101" s="9">
        <v>8.6362653604645896</v>
      </c>
      <c r="L101" s="22">
        <v>8.4798636154884335</v>
      </c>
      <c r="M101" s="22">
        <v>8.5564466127009489</v>
      </c>
      <c r="N101" s="22">
        <v>7.2824725967352615</v>
      </c>
      <c r="O101" s="24"/>
    </row>
    <row r="102" spans="2:15" x14ac:dyDescent="0.35">
      <c r="B102" s="37">
        <v>98</v>
      </c>
      <c r="D102" s="9">
        <v>10.266884569345779</v>
      </c>
      <c r="E102" s="9">
        <v>8.7920490762911498</v>
      </c>
      <c r="F102" s="9">
        <v>8.7767795982090711</v>
      </c>
      <c r="G102" s="9">
        <v>8.7439980968709214</v>
      </c>
      <c r="H102" s="9">
        <v>7.7553106783236077</v>
      </c>
      <c r="I102" s="24"/>
      <c r="J102" s="9">
        <v>9.8651894294253104</v>
      </c>
      <c r="K102" s="9">
        <v>8.7260596001667654</v>
      </c>
      <c r="L102" s="22">
        <v>8.5680920036048995</v>
      </c>
      <c r="M102" s="22">
        <v>8.6454801376396446</v>
      </c>
      <c r="N102" s="22">
        <v>7.358274011000403</v>
      </c>
      <c r="O102" s="24"/>
    </row>
    <row r="103" spans="2:15" x14ac:dyDescent="0.35">
      <c r="B103" s="37">
        <v>99</v>
      </c>
      <c r="D103" s="9">
        <v>10.361527517272114</v>
      </c>
      <c r="E103" s="9">
        <v>8.8731963235184885</v>
      </c>
      <c r="F103" s="9">
        <v>8.8578772941348394</v>
      </c>
      <c r="G103" s="9">
        <v>8.8247485141583777</v>
      </c>
      <c r="H103" s="9">
        <v>7.8271536052899666</v>
      </c>
      <c r="I103" s="24"/>
      <c r="J103" s="9">
        <v>9.9667823507884208</v>
      </c>
      <c r="K103" s="9">
        <v>8.8158485611472468</v>
      </c>
      <c r="L103" s="22">
        <v>8.6563151194475125</v>
      </c>
      <c r="M103" s="22">
        <v>8.7345083903044891</v>
      </c>
      <c r="N103" s="22">
        <v>7.434070158977633</v>
      </c>
      <c r="O103" s="24"/>
    </row>
    <row r="104" spans="2:15" x14ac:dyDescent="0.35">
      <c r="B104" s="37">
        <v>100</v>
      </c>
      <c r="D104" s="9">
        <v>10.456170126554612</v>
      </c>
      <c r="E104" s="9">
        <v>8.9543432517149739</v>
      </c>
      <c r="F104" s="9">
        <v>8.9389746885228885</v>
      </c>
      <c r="G104" s="9">
        <v>8.9054986299081218</v>
      </c>
      <c r="H104" s="9">
        <v>7.8989962901495225</v>
      </c>
      <c r="I104" s="24"/>
      <c r="J104" s="9">
        <v>10.068368694246507</v>
      </c>
      <c r="K104" s="9">
        <v>8.9056324509672589</v>
      </c>
      <c r="L104" s="22">
        <v>8.7445331704790519</v>
      </c>
      <c r="M104" s="22">
        <v>8.8235315781582564</v>
      </c>
      <c r="N104" s="22">
        <v>7.509861248038332</v>
      </c>
      <c r="O104" s="24"/>
    </row>
    <row r="105" spans="2:15" x14ac:dyDescent="0.35">
      <c r="B105" s="37">
        <v>101</v>
      </c>
      <c r="D105" s="9">
        <v>10.550812401993175</v>
      </c>
      <c r="E105" s="9">
        <v>9.0354898652885911</v>
      </c>
      <c r="F105" s="9">
        <v>9.020071785612318</v>
      </c>
      <c r="G105" s="9">
        <v>8.9862484483592322</v>
      </c>
      <c r="H105" s="9">
        <v>7.9708387363317881</v>
      </c>
      <c r="I105" s="24"/>
      <c r="J105" s="9">
        <v>10.16994871511897</v>
      </c>
      <c r="K105" s="9">
        <v>8.9954114661961153</v>
      </c>
      <c r="L105" s="22">
        <v>8.8327463531728476</v>
      </c>
      <c r="M105" s="22">
        <v>8.9125498976742872</v>
      </c>
      <c r="N105" s="22">
        <v>7.585647474566751</v>
      </c>
      <c r="O105" s="24"/>
    </row>
    <row r="106" spans="2:15" x14ac:dyDescent="0.35">
      <c r="B106" s="37">
        <v>102</v>
      </c>
      <c r="D106" s="9">
        <v>10.645454348267998</v>
      </c>
      <c r="E106" s="9">
        <v>9.1166361685373918</v>
      </c>
      <c r="F106" s="9">
        <v>9.1011685895364653</v>
      </c>
      <c r="G106" s="9">
        <v>9.0669979736450799</v>
      </c>
      <c r="H106" s="9">
        <v>8.0426809471807399</v>
      </c>
      <c r="I106" s="24"/>
      <c r="J106" s="9">
        <v>10.27152265538075</v>
      </c>
      <c r="K106" s="9">
        <v>9.0851857931339275</v>
      </c>
      <c r="L106" s="22">
        <v>8.9209548537354575</v>
      </c>
      <c r="M106" s="22">
        <v>9.0015635350591303</v>
      </c>
      <c r="N106" s="22">
        <v>7.661429024682576</v>
      </c>
      <c r="O106" s="24"/>
    </row>
    <row r="107" spans="2:15" x14ac:dyDescent="0.35">
      <c r="B107" s="37">
        <v>103</v>
      </c>
      <c r="D107" s="9">
        <v>10.740095969943708</v>
      </c>
      <c r="E107" s="9">
        <v>9.1977821656532903</v>
      </c>
      <c r="F107" s="9">
        <v>9.1822651043266639</v>
      </c>
      <c r="G107" s="9">
        <v>9.1477472097969628</v>
      </c>
      <c r="H107" s="9">
        <v>8.1145229259577807</v>
      </c>
      <c r="I107" s="24"/>
      <c r="J107" s="9">
        <v>10.373090744528399</v>
      </c>
      <c r="K107" s="9">
        <v>9.1749556084779815</v>
      </c>
      <c r="L107" s="22">
        <v>9.0091588487729091</v>
      </c>
      <c r="M107" s="22">
        <v>9.0905726669188134</v>
      </c>
      <c r="N107" s="22">
        <v>7.7372060749071156</v>
      </c>
      <c r="O107" s="24"/>
    </row>
    <row r="108" spans="2:15" x14ac:dyDescent="0.35">
      <c r="B108" s="37">
        <v>104</v>
      </c>
      <c r="D108" s="9">
        <v>10.834737271473331</v>
      </c>
      <c r="E108" s="9">
        <v>9.2789278607257142</v>
      </c>
      <c r="F108" s="9">
        <v>9.2633613339156238</v>
      </c>
      <c r="G108" s="9">
        <v>9.2284961607476159</v>
      </c>
      <c r="H108" s="9">
        <v>8.1863646758445743</v>
      </c>
      <c r="I108" s="24"/>
      <c r="J108" s="9">
        <v>10.474653200379413</v>
      </c>
      <c r="K108" s="9">
        <v>9.264721079937674</v>
      </c>
      <c r="L108" s="22">
        <v>9.097358505905575</v>
      </c>
      <c r="M108" s="22">
        <v>9.1795774608737037</v>
      </c>
      <c r="N108" s="22">
        <v>7.8129787927780763</v>
      </c>
      <c r="O108" s="24"/>
    </row>
    <row r="109" spans="2:15" x14ac:dyDescent="0.35">
      <c r="B109" s="37">
        <v>105</v>
      </c>
      <c r="D109" s="9">
        <v>10.929378257202059</v>
      </c>
      <c r="E109" s="9">
        <v>9.3600732577450625</v>
      </c>
      <c r="F109" s="9">
        <v>9.3444572821408691</v>
      </c>
      <c r="G109" s="9">
        <v>9.3092448303345492</v>
      </c>
      <c r="H109" s="9">
        <v>8.2582061999457448</v>
      </c>
      <c r="I109" s="24"/>
      <c r="J109" s="9">
        <v>10.576210229810586</v>
      </c>
      <c r="K109" s="9">
        <v>9.3544823668027366</v>
      </c>
      <c r="L109" s="22">
        <v>9.1855539843363001</v>
      </c>
      <c r="M109" s="22">
        <v>9.2685780761266567</v>
      </c>
      <c r="N109" s="22">
        <v>7.8887473374176658</v>
      </c>
      <c r="O109" s="24"/>
    </row>
    <row r="110" spans="2:15" x14ac:dyDescent="0.35">
      <c r="B110" s="37">
        <v>106</v>
      </c>
      <c r="D110" s="9">
        <v>11.024018931370884</v>
      </c>
      <c r="E110" s="9">
        <v>9.4412183606060456</v>
      </c>
      <c r="F110" s="9">
        <v>9.4255529527478679</v>
      </c>
      <c r="G110" s="9">
        <v>9.3899932223032359</v>
      </c>
      <c r="H110" s="9">
        <v>8.330047501291455</v>
      </c>
      <c r="I110" s="24"/>
      <c r="J110" s="9">
        <v>10.677762029441134</v>
      </c>
      <c r="K110" s="9">
        <v>9.4442396204687089</v>
      </c>
      <c r="L110" s="22">
        <v>9.273745435375842</v>
      </c>
      <c r="M110" s="22">
        <v>9.3575746639884301</v>
      </c>
      <c r="N110" s="22">
        <v>7.964511860057935</v>
      </c>
      <c r="O110" s="24"/>
    </row>
    <row r="111" spans="2:15" x14ac:dyDescent="0.35">
      <c r="B111" s="37">
        <v>107</v>
      </c>
      <c r="D111" s="9">
        <v>11.118659298120042</v>
      </c>
      <c r="E111" s="9">
        <v>9.5223631731108505</v>
      </c>
      <c r="F111" s="9">
        <v>9.5066483493931244</v>
      </c>
      <c r="G111" s="9">
        <v>9.4707413403101821</v>
      </c>
      <c r="H111" s="9">
        <v>8.4018885828399039</v>
      </c>
      <c r="I111" s="24"/>
      <c r="J111" s="9">
        <v>10.779308786264989</v>
      </c>
      <c r="K111" s="9">
        <v>9.5339929849235396</v>
      </c>
      <c r="L111" s="22">
        <v>9.3619330029293675</v>
      </c>
      <c r="M111" s="22">
        <v>9.4465673683641835</v>
      </c>
      <c r="N111" s="22">
        <v>8.0402725045271861</v>
      </c>
      <c r="O111" s="24"/>
    </row>
    <row r="112" spans="2:15" x14ac:dyDescent="0.35">
      <c r="B112" s="37">
        <v>108</v>
      </c>
      <c r="D112" s="9">
        <v>11.213299361492378</v>
      </c>
      <c r="E112" s="9">
        <v>9.6035076989722015</v>
      </c>
      <c r="F112" s="9">
        <v>9.5877434756471054</v>
      </c>
      <c r="G112" s="9">
        <v>9.5514891879258492</v>
      </c>
      <c r="H112" s="9">
        <v>8.4737294474796645</v>
      </c>
      <c r="I112" s="24"/>
      <c r="J112" s="9">
        <v>10.880850678236802</v>
      </c>
      <c r="K112" s="9">
        <v>9.6237425971984223</v>
      </c>
      <c r="L112" s="22">
        <v>9.4501168239472424</v>
      </c>
      <c r="M112" s="22">
        <v>9.5355563262042988</v>
      </c>
      <c r="N112" s="22">
        <v>8.1160294077007649</v>
      </c>
      <c r="O112" s="24"/>
    </row>
    <row r="113" spans="2:15" x14ac:dyDescent="0.35">
      <c r="B113" s="37">
        <v>109</v>
      </c>
      <c r="D113" s="9">
        <v>11.307939125436464</v>
      </c>
      <c r="E113" s="9">
        <v>9.6846519418162718</v>
      </c>
      <c r="F113" s="9">
        <v>9.668838334997055</v>
      </c>
      <c r="G113" s="9">
        <v>9.6322367686374903</v>
      </c>
      <c r="H113" s="9">
        <v>8.5455700980319822</v>
      </c>
      <c r="I113" s="24"/>
      <c r="J113" s="9">
        <v>10.982387874815577</v>
      </c>
      <c r="K113" s="9">
        <v>9.713488587786097</v>
      </c>
      <c r="L113" s="22">
        <v>9.5382970288432727</v>
      </c>
      <c r="M113" s="22">
        <v>9.6245416679225571</v>
      </c>
      <c r="N113" s="22">
        <v>8.191782699919175</v>
      </c>
      <c r="O113" s="24"/>
    </row>
    <row r="114" spans="2:15" x14ac:dyDescent="0.35">
      <c r="B114" s="37">
        <v>110</v>
      </c>
      <c r="D114" s="9">
        <v>11.4025785938097</v>
      </c>
      <c r="E114" s="9">
        <v>9.7657959051855041</v>
      </c>
      <c r="F114" s="9">
        <v>9.7499329308496598</v>
      </c>
      <c r="G114" s="9">
        <v>9.7129840858517849</v>
      </c>
      <c r="H114" s="9">
        <v>8.6174105372529528</v>
      </c>
      <c r="I114" s="24"/>
      <c r="J114" s="9">
        <v>11.08392053746938</v>
      </c>
      <c r="K114" s="9">
        <v>9.8032310810291996</v>
      </c>
      <c r="L114" s="22">
        <v>9.626473741882986</v>
      </c>
      <c r="M114" s="22">
        <v>9.7135235177844947</v>
      </c>
      <c r="N114" s="22">
        <v>8.2675325053763515</v>
      </c>
      <c r="O114" s="24"/>
    </row>
    <row r="115" spans="2:15" x14ac:dyDescent="0.35">
      <c r="B115" s="37">
        <v>111</v>
      </c>
      <c r="D115" s="9">
        <v>11.497217770381202</v>
      </c>
      <c r="E115" s="9">
        <v>9.8469395925412417</v>
      </c>
      <c r="F115" s="9">
        <v>9.8310272665336598</v>
      </c>
      <c r="G115" s="9">
        <v>9.7937311428974692</v>
      </c>
      <c r="H115" s="9">
        <v>8.6892507678355901</v>
      </c>
      <c r="I115" s="24"/>
      <c r="J115" s="9">
        <v>11.185448820144382</v>
      </c>
      <c r="K115" s="9">
        <v>9.8929701954812241</v>
      </c>
      <c r="L115" s="22">
        <v>9.7146470815444914</v>
      </c>
      <c r="M115" s="22">
        <v>9.8025019942682281</v>
      </c>
      <c r="N115" s="22">
        <v>8.3432789424804472</v>
      </c>
      <c r="O115" s="24"/>
    </row>
    <row r="116" spans="2:15" x14ac:dyDescent="0.35">
      <c r="B116" s="37">
        <v>112</v>
      </c>
      <c r="D116" s="9">
        <v>11.59185665883461</v>
      </c>
      <c r="E116" s="9">
        <v>9.9280830072663662</v>
      </c>
      <c r="F116" s="9">
        <v>9.9121213453023103</v>
      </c>
      <c r="G116" s="9">
        <v>9.8744779430278182</v>
      </c>
      <c r="H116" s="9">
        <v>8.7610907924118369</v>
      </c>
      <c r="I116" s="24"/>
      <c r="J116" s="9">
        <v>11.286972869701245</v>
      </c>
      <c r="K116" s="9">
        <v>9.9827060442421836</v>
      </c>
      <c r="L116" s="22">
        <v>9.8028171608541541</v>
      </c>
      <c r="M116" s="22">
        <v>9.8914772104001294</v>
      </c>
      <c r="N116" s="22">
        <v>8.4190221241894694</v>
      </c>
      <c r="O116" s="24"/>
    </row>
    <row r="117" spans="2:15" x14ac:dyDescent="0.35">
      <c r="B117" s="37">
        <v>113</v>
      </c>
      <c r="D117" s="9">
        <v>11.686495262770789</v>
      </c>
      <c r="E117" s="9">
        <v>10.009226152667727</v>
      </c>
      <c r="F117" s="9">
        <v>9.993215170335759</v>
      </c>
      <c r="G117" s="9">
        <v>9.9552244894229478</v>
      </c>
      <c r="H117" s="9">
        <v>8.8329306135545114</v>
      </c>
      <c r="I117" s="24"/>
      <c r="J117" s="9">
        <v>11.388492826321261</v>
      </c>
      <c r="K117" s="9">
        <v>10.072438735271197</v>
      </c>
      <c r="L117" s="22">
        <v>9.8909840876991453</v>
      </c>
      <c r="M117" s="22">
        <v>9.9804492740673449</v>
      </c>
      <c r="N117" s="22">
        <v>8.4947621583237307</v>
      </c>
      <c r="O117" s="24"/>
    </row>
    <row r="118" spans="2:15" x14ac:dyDescent="0.35">
      <c r="B118" s="37">
        <v>114</v>
      </c>
      <c r="D118" s="9">
        <v>11.781133585710418</v>
      </c>
      <c r="E118" s="9">
        <v>10.090369031978518</v>
      </c>
      <c r="F118" s="9">
        <v>10.074308744743309</v>
      </c>
      <c r="G118" s="9">
        <v>10.035970785192193</v>
      </c>
      <c r="H118" s="9">
        <v>8.9047702337790824</v>
      </c>
      <c r="I118" s="24"/>
      <c r="J118" s="9">
        <v>11.490008823884889</v>
      </c>
      <c r="K118" s="9">
        <v>10.162168371677783</v>
      </c>
      <c r="L118" s="22">
        <v>9.9791479651185551</v>
      </c>
      <c r="M118" s="22">
        <v>10.069418288308979</v>
      </c>
      <c r="N118" s="22">
        <v>8.5704991478569941</v>
      </c>
      <c r="O118" s="24"/>
    </row>
    <row r="119" spans="2:15" x14ac:dyDescent="0.35">
      <c r="B119" s="37">
        <v>115</v>
      </c>
      <c r="D119" s="9">
        <v>11.875771631096432</v>
      </c>
      <c r="E119" s="9">
        <v>10.171511648360561</v>
      </c>
      <c r="F119" s="9">
        <v>10.155402071565648</v>
      </c>
      <c r="G119" s="9">
        <v>10.11671683337622</v>
      </c>
      <c r="H119" s="9">
        <v>8.9766096555455555</v>
      </c>
      <c r="I119" s="24"/>
      <c r="J119" s="9">
        <v>11.591520990324694</v>
      </c>
      <c r="K119" s="9">
        <v>10.251895051993392</v>
      </c>
      <c r="L119" s="22">
        <v>10.067308891575001</v>
      </c>
      <c r="M119" s="22">
        <v>10.158384351587667</v>
      </c>
      <c r="N119" s="22">
        <v>8.6462331911879726</v>
      </c>
      <c r="O119" s="24"/>
    </row>
    <row r="120" spans="2:15" x14ac:dyDescent="0.35">
      <c r="B120" s="37">
        <v>116</v>
      </c>
      <c r="D120" s="9">
        <v>11.970409402296431</v>
      </c>
      <c r="E120" s="9">
        <v>10.252654004906489</v>
      </c>
      <c r="F120" s="9">
        <v>10.2364951537769</v>
      </c>
      <c r="G120" s="9">
        <v>10.197462636949163</v>
      </c>
      <c r="H120" s="9">
        <v>9.048448881260045</v>
      </c>
      <c r="I120" s="24"/>
      <c r="J120" s="9">
        <v>11.69302944795478</v>
      </c>
      <c r="K120" s="9">
        <v>10.341618870424915</v>
      </c>
      <c r="L120" s="22">
        <v>10.155466961208056</v>
      </c>
      <c r="M120" s="22">
        <v>10.247347558042945</v>
      </c>
      <c r="N120" s="22">
        <v>8.721964382393729</v>
      </c>
      <c r="O120" s="24"/>
    </row>
    <row r="121" spans="2:15" x14ac:dyDescent="0.35">
      <c r="B121" s="37">
        <v>117</v>
      </c>
      <c r="D121" s="9">
        <v>12.065046902604974</v>
      </c>
      <c r="E121" s="9">
        <v>10.33379610464185</v>
      </c>
      <c r="F121" s="9">
        <v>10.317587994286686</v>
      </c>
      <c r="G121" s="9">
        <v>10.278208198820641</v>
      </c>
      <c r="H121" s="9">
        <v>9.1202879132764867</v>
      </c>
      <c r="I121" s="24"/>
      <c r="J121" s="9">
        <v>11.794534313778515</v>
      </c>
      <c r="K121" s="9">
        <v>10.43133991709146</v>
      </c>
      <c r="L121" s="22">
        <v>10.243622264070979</v>
      </c>
      <c r="M121" s="22">
        <v>10.336307997728097</v>
      </c>
      <c r="N121" s="22">
        <v>8.7976928114663586</v>
      </c>
      <c r="O121" s="24"/>
    </row>
    <row r="122" spans="2:15" x14ac:dyDescent="0.35">
      <c r="B122" s="37">
        <v>118</v>
      </c>
      <c r="D122" s="9">
        <v>12.159684135245751</v>
      </c>
      <c r="E122" s="9">
        <v>10.414937950527113</v>
      </c>
      <c r="F122" s="9">
        <v>10.398680595942059</v>
      </c>
      <c r="G122" s="9">
        <v>10.358953521837694</v>
      </c>
      <c r="H122" s="9">
        <v>9.1921267538982185</v>
      </c>
      <c r="I122" s="24"/>
      <c r="J122" s="9">
        <v>11.896035699776126</v>
      </c>
      <c r="K122" s="9">
        <v>10.521058278245725</v>
      </c>
      <c r="L122" s="22">
        <v>10.331774886351978</v>
      </c>
      <c r="M122" s="22">
        <v>10.425265756831328</v>
      </c>
      <c r="N122" s="22">
        <v>8.873418564534262</v>
      </c>
      <c r="O122" s="24"/>
    </row>
    <row r="123" spans="2:15" x14ac:dyDescent="0.35">
      <c r="B123" s="37">
        <v>119</v>
      </c>
      <c r="D123" s="9">
        <v>12.254321103373718</v>
      </c>
      <c r="E123" s="9">
        <v>10.496079545459645</v>
      </c>
      <c r="F123" s="9">
        <v>10.479772961529338</v>
      </c>
      <c r="G123" s="9">
        <v>10.439698608786665</v>
      </c>
      <c r="H123" s="9">
        <v>9.263965405379432</v>
      </c>
      <c r="I123" s="24"/>
      <c r="J123" s="9">
        <v>11.99753371317383</v>
      </c>
      <c r="K123" s="9">
        <v>10.610774036480985</v>
      </c>
      <c r="L123" s="22">
        <v>10.41992491058128</v>
      </c>
      <c r="M123" s="22">
        <v>10.514220917882863</v>
      </c>
      <c r="N123" s="22">
        <v>8.9491417240690936</v>
      </c>
      <c r="O123" s="24"/>
    </row>
    <row r="124" spans="2:15" x14ac:dyDescent="0.35">
      <c r="B124" s="37">
        <v>120</v>
      </c>
      <c r="D124" s="9">
        <v>12.348957810077142</v>
      </c>
      <c r="E124" s="9">
        <v>10.57722089227552</v>
      </c>
      <c r="F124" s="9">
        <v>10.560865093775961</v>
      </c>
      <c r="G124" s="9">
        <v>10.520443462394978</v>
      </c>
      <c r="H124" s="9">
        <v>9.3358038699266732</v>
      </c>
      <c r="I124" s="24"/>
      <c r="J124" s="9">
        <v>12.099028456695692</v>
      </c>
      <c r="K124" s="9">
        <v>10.700487270924976</v>
      </c>
      <c r="L124" s="22">
        <v>10.508072415824875</v>
      </c>
      <c r="M124" s="22">
        <v>10.603173559948683</v>
      </c>
      <c r="N124" s="22">
        <v>9.0248623690795302</v>
      </c>
      <c r="O124" s="24"/>
    </row>
    <row r="125" spans="2:15" x14ac:dyDescent="0.35">
      <c r="B125" s="37">
        <v>121</v>
      </c>
      <c r="D125" s="9">
        <v>12.443594258379534</v>
      </c>
      <c r="E125" s="9">
        <v>10.658361993751402</v>
      </c>
      <c r="F125" s="9">
        <v>10.641956995352183</v>
      </c>
      <c r="G125" s="9">
        <v>10.601188085332888</v>
      </c>
      <c r="H125" s="9">
        <v>9.4076421497002265</v>
      </c>
      <c r="I125" s="24"/>
      <c r="J125" s="9">
        <v>12.200520028799628</v>
      </c>
      <c r="K125" s="9">
        <v>10.790198057421538</v>
      </c>
      <c r="L125" s="22">
        <v>10.596217477866148</v>
      </c>
      <c r="M125" s="22">
        <v>10.692123758812189</v>
      </c>
      <c r="N125" s="22">
        <v>9.100580575292831</v>
      </c>
      <c r="O125" s="24"/>
    </row>
    <row r="126" spans="2:15" x14ac:dyDescent="0.35">
      <c r="B126" s="37">
        <v>122</v>
      </c>
      <c r="D126" s="9">
        <v>12.538230451241544</v>
      </c>
      <c r="E126" s="9">
        <v>10.739502852606174</v>
      </c>
      <c r="F126" s="9">
        <v>10.723048668872719</v>
      </c>
      <c r="G126" s="9">
        <v>10.681932480215117</v>
      </c>
      <c r="H126" s="9">
        <v>9.4794802468154664</v>
      </c>
      <c r="I126" s="24"/>
      <c r="J126" s="9">
        <v>12.302008523898696</v>
      </c>
      <c r="K126" s="9">
        <v>10.879906468700819</v>
      </c>
      <c r="L126" s="22">
        <v>10.684360169376042</v>
      </c>
      <c r="M126" s="22">
        <v>10.781071587144316</v>
      </c>
      <c r="N126" s="22">
        <v>9.1762964153250035</v>
      </c>
      <c r="O126" s="24"/>
    </row>
    <row r="127" spans="2:15" x14ac:dyDescent="0.35">
      <c r="B127" s="37">
        <v>123</v>
      </c>
      <c r="D127" s="9">
        <v>12.632866391562771</v>
      </c>
      <c r="E127" s="9">
        <v>10.820643471502706</v>
      </c>
      <c r="F127" s="9">
        <v>10.804140116898401</v>
      </c>
      <c r="G127" s="9">
        <v>10.762676649602486</v>
      </c>
      <c r="H127" s="9">
        <v>9.5513181633441562</v>
      </c>
      <c r="I127" s="24"/>
      <c r="J127" s="9">
        <v>12.403494032568645</v>
      </c>
      <c r="K127" s="9">
        <v>10.969612574539019</v>
      </c>
      <c r="L127" s="22">
        <v>10.772500560072821</v>
      </c>
      <c r="M127" s="22">
        <v>10.870017114663323</v>
      </c>
      <c r="N127" s="22">
        <v>9.2520099588404658</v>
      </c>
      <c r="O127" s="24"/>
    </row>
    <row r="128" spans="2:15" x14ac:dyDescent="0.35">
      <c r="B128" s="37">
        <v>124</v>
      </c>
      <c r="D128" s="9">
        <v>12.727502082183527</v>
      </c>
      <c r="E128" s="9">
        <v>10.90178385304937</v>
      </c>
      <c r="F128" s="9">
        <v>10.885231341937669</v>
      </c>
      <c r="G128" s="9">
        <v>10.843420596003449</v>
      </c>
      <c r="H128" s="9">
        <v>9.6231559013156645</v>
      </c>
      <c r="I128" s="24"/>
      <c r="J128" s="9">
        <v>12.504976641742816</v>
      </c>
      <c r="K128" s="9">
        <v>11.059316441908424</v>
      </c>
      <c r="L128" s="22">
        <v>10.860638716871952</v>
      </c>
      <c r="M128" s="22">
        <v>10.958960408284678</v>
      </c>
      <c r="N128" s="22">
        <v>9.3277212727019823</v>
      </c>
      <c r="O128" s="24"/>
    </row>
    <row r="129" spans="2:15" x14ac:dyDescent="0.35">
      <c r="B129" s="37">
        <v>125</v>
      </c>
      <c r="D129" s="9">
        <v>12.822137525886491</v>
      </c>
      <c r="E129" s="9">
        <v>10.982923999801647</v>
      </c>
      <c r="F129" s="9">
        <v>10.966322346448083</v>
      </c>
      <c r="G129" s="9">
        <v>10.92416432187555</v>
      </c>
      <c r="H129" s="9">
        <v>9.6949934627182106</v>
      </c>
      <c r="I129" s="24"/>
      <c r="J129" s="9">
        <v>12.606456434895199</v>
      </c>
      <c r="K129" s="9">
        <v>11.149018135118201</v>
      </c>
      <c r="L129" s="22">
        <v>10.948774704026981</v>
      </c>
      <c r="M129" s="22">
        <v>11.047901532261946</v>
      </c>
      <c r="N129" s="22">
        <v>9.4034304211114694</v>
      </c>
      <c r="O129" s="24"/>
    </row>
    <row r="130" spans="2:15" x14ac:dyDescent="0.35">
      <c r="B130" s="37">
        <v>126</v>
      </c>
      <c r="D130" s="9">
        <v>12.916772725398388</v>
      </c>
      <c r="E130" s="9">
        <v>11.064063914263611</v>
      </c>
      <c r="F130" s="9">
        <v>11.04741313283777</v>
      </c>
      <c r="G130" s="9">
        <v>11.004907829626923</v>
      </c>
      <c r="H130" s="9">
        <v>9.7668308495000371</v>
      </c>
      <c r="I130" s="24"/>
      <c r="J130" s="9">
        <v>12.707933492212515</v>
      </c>
      <c r="K130" s="9">
        <v>11.238717715946926</v>
      </c>
      <c r="L130" s="22">
        <v>11.036908583261974</v>
      </c>
      <c r="M130" s="22">
        <v>11.13684054831916</v>
      </c>
      <c r="N130" s="22">
        <v>9.4791374657423404</v>
      </c>
      <c r="O130" s="24"/>
    </row>
    <row r="131" spans="2:15" x14ac:dyDescent="0.35">
      <c r="B131" s="37">
        <v>127</v>
      </c>
      <c r="D131" s="9">
        <v>13.011407683391473</v>
      </c>
      <c r="E131" s="9">
        <v>11.145203598889331</v>
      </c>
      <c r="F131" s="9">
        <v>11.12850370346677</v>
      </c>
      <c r="G131" s="9">
        <v>11.085651121617618</v>
      </c>
      <c r="H131" s="9">
        <v>9.8386680635704344</v>
      </c>
      <c r="I131" s="24"/>
      <c r="J131" s="9">
        <v>12.809407890756173</v>
      </c>
      <c r="K131" s="9">
        <v>11.328415243767097</v>
      </c>
      <c r="L131" s="22">
        <v>11.125040413895993</v>
      </c>
      <c r="M131" s="22">
        <v>11.225777515775414</v>
      </c>
      <c r="N131" s="22">
        <v>9.5548424658640965</v>
      </c>
      <c r="O131" s="24"/>
    </row>
    <row r="132" spans="2:15" x14ac:dyDescent="0.35">
      <c r="B132" s="37">
        <v>128</v>
      </c>
      <c r="D132" s="9">
        <v>13.1060424024851</v>
      </c>
      <c r="E132" s="9">
        <v>11.2263430560843</v>
      </c>
      <c r="F132" s="9">
        <v>11.209594060648406</v>
      </c>
      <c r="G132" s="9">
        <v>11.166394200160937</v>
      </c>
      <c r="H132" s="9">
        <v>9.9105051068009562</v>
      </c>
      <c r="I132" s="24"/>
      <c r="J132" s="9">
        <v>12.910879704614571</v>
      </c>
      <c r="K132" s="9">
        <v>11.418110775662454</v>
      </c>
      <c r="L132" s="22">
        <v>11.213170252960413</v>
      </c>
      <c r="M132" s="22">
        <v>11.314712491662062</v>
      </c>
      <c r="N132" s="22">
        <v>9.6305454784594815</v>
      </c>
      <c r="O132" s="24"/>
    </row>
    <row r="133" spans="2:15" x14ac:dyDescent="0.35">
      <c r="B133" s="37">
        <v>129</v>
      </c>
      <c r="D133" s="9">
        <v>13.200676885247177</v>
      </c>
      <c r="E133" s="9">
        <v>11.307482288206716</v>
      </c>
      <c r="F133" s="9">
        <v>11.290684206650525</v>
      </c>
      <c r="G133" s="9">
        <v>11.247137067524751</v>
      </c>
      <c r="H133" s="9">
        <v>9.9823419810263214</v>
      </c>
      <c r="I133" s="24"/>
      <c r="J133" s="9">
        <v>13.012349005046634</v>
      </c>
      <c r="K133" s="9">
        <v>11.507804366538402</v>
      </c>
      <c r="L133" s="22">
        <v>11.301298155309302</v>
      </c>
      <c r="M133" s="22">
        <v>11.403645530833183</v>
      </c>
      <c r="N133" s="22">
        <v>9.7062465583349002</v>
      </c>
      <c r="O133" s="24"/>
    </row>
    <row r="134" spans="2:15" x14ac:dyDescent="0.35">
      <c r="B134" s="37">
        <v>130</v>
      </c>
      <c r="D134" s="9">
        <v>13.295311134195536</v>
      </c>
      <c r="E134" s="9">
        <v>11.38862129756885</v>
      </c>
      <c r="F134" s="9">
        <v>11.371774143696783</v>
      </c>
      <c r="G134" s="9">
        <v>11.327879725932705</v>
      </c>
      <c r="H134" s="9">
        <v>10.054178688045532</v>
      </c>
      <c r="I134" s="24"/>
      <c r="J134" s="9">
        <v>13.113815860617114</v>
      </c>
      <c r="K134" s="9">
        <v>11.597496069226079</v>
      </c>
      <c r="L134" s="22">
        <v>11.389424173723475</v>
      </c>
      <c r="M134" s="22">
        <v>11.492576686069576</v>
      </c>
      <c r="N134" s="22">
        <v>9.781945758224424</v>
      </c>
      <c r="O134" s="24"/>
    </row>
    <row r="135" spans="2:15" x14ac:dyDescent="0.35">
      <c r="B135" s="37">
        <v>131</v>
      </c>
      <c r="D135" s="9">
        <v>13.389945151799298</v>
      </c>
      <c r="E135" s="9">
        <v>11.469760086438214</v>
      </c>
      <c r="F135" s="9">
        <v>11.452863873967843</v>
      </c>
      <c r="G135" s="9">
        <v>11.408622177565453</v>
      </c>
      <c r="H135" s="9">
        <v>10.126015229622762</v>
      </c>
      <c r="I135" s="24"/>
      <c r="J135" s="9">
        <v>13.215280337324009</v>
      </c>
      <c r="K135" s="9">
        <v>11.687185934580551</v>
      </c>
      <c r="L135" s="22">
        <v>11.477548359008594</v>
      </c>
      <c r="M135" s="22">
        <v>11.581506008176939</v>
      </c>
      <c r="N135" s="22">
        <v>9.8576431288879167</v>
      </c>
      <c r="O135" s="24"/>
    </row>
    <row r="136" spans="2:15" x14ac:dyDescent="0.35">
      <c r="B136" s="37">
        <v>132</v>
      </c>
      <c r="D136" s="9">
        <v>13.484578940480224</v>
      </c>
      <c r="E136" s="9">
        <v>11.550898657038816</v>
      </c>
      <c r="F136" s="9">
        <v>11.533953399602474</v>
      </c>
      <c r="G136" s="9">
        <v>11.489364424561767</v>
      </c>
      <c r="H136" s="9">
        <v>10.197851607488341</v>
      </c>
      <c r="I136" s="24"/>
      <c r="J136" s="9">
        <v>13.316742498718966</v>
      </c>
      <c r="K136" s="9">
        <v>11.776874011573357</v>
      </c>
      <c r="L136" s="22">
        <v>11.565670760087812</v>
      </c>
      <c r="M136" s="22">
        <v>11.670433546078385</v>
      </c>
      <c r="N136" s="22">
        <v>9.9333387192035563</v>
      </c>
      <c r="O136" s="24"/>
    </row>
    <row r="137" spans="2:15" x14ac:dyDescent="0.35">
      <c r="B137" s="37">
        <v>133</v>
      </c>
      <c r="D137" s="9">
        <v>13.579212502613906</v>
      </c>
      <c r="E137" s="9">
        <v>11.632037011552296</v>
      </c>
      <c r="F137" s="9">
        <v>11.615042722698728</v>
      </c>
      <c r="G137" s="9">
        <v>11.570106469019711</v>
      </c>
      <c r="H137" s="9">
        <v>10.269687823339622</v>
      </c>
      <c r="I137" s="24"/>
      <c r="J137" s="9">
        <v>13.418202406020852</v>
      </c>
      <c r="K137" s="9">
        <v>11.866560347379941</v>
      </c>
      <c r="L137" s="22">
        <v>11.653791424089075</v>
      </c>
      <c r="M137" s="22">
        <v>11.759359346901871</v>
      </c>
      <c r="N137" s="22">
        <v>10.009032576255191</v>
      </c>
      <c r="O137" s="24"/>
    </row>
    <row r="138" spans="2:15" x14ac:dyDescent="0.35">
      <c r="B138" s="37">
        <v>134</v>
      </c>
      <c r="D138" s="9">
        <v>13.673845840531049</v>
      </c>
      <c r="E138" s="9">
        <v>11.713175152119046</v>
      </c>
      <c r="F138" s="9">
        <v>11.696131845314982</v>
      </c>
      <c r="G138" s="9">
        <v>11.650848312997653</v>
      </c>
      <c r="H138" s="9">
        <v>10.341523878841896</v>
      </c>
      <c r="I138" s="24"/>
      <c r="J138" s="9">
        <v>13.519660118223017</v>
      </c>
      <c r="K138" s="9">
        <v>11.956244987462275</v>
      </c>
      <c r="L138" s="22">
        <v>11.741910396427732</v>
      </c>
      <c r="M138" s="22">
        <v>11.848283456062759</v>
      </c>
      <c r="N138" s="22">
        <v>10.084724745414942</v>
      </c>
      <c r="O138" s="24"/>
    </row>
    <row r="139" spans="2:15" x14ac:dyDescent="0.35">
      <c r="B139" s="37">
        <v>135</v>
      </c>
      <c r="D139" s="9">
        <v>13.768478956518635</v>
      </c>
      <c r="E139" s="9">
        <v>11.794313080839308</v>
      </c>
      <c r="F139" s="9">
        <v>11.777220769471009</v>
      </c>
      <c r="G139" s="9">
        <v>11.731589958515373</v>
      </c>
      <c r="H139" s="9">
        <v>10.413359775629173</v>
      </c>
      <c r="I139" s="24"/>
      <c r="J139" s="9">
        <v>13.621115692194715</v>
      </c>
      <c r="K139" s="9">
        <v>12.045927975646805</v>
      </c>
      <c r="L139" s="22">
        <v>11.830027720884537</v>
      </c>
      <c r="M139" s="22">
        <v>11.937205917341796</v>
      </c>
      <c r="N139" s="22">
        <v>10.160415270421094</v>
      </c>
      <c r="O139" s="24"/>
    </row>
    <row r="140" spans="2:15" x14ac:dyDescent="0.35">
      <c r="B140" s="37">
        <v>136</v>
      </c>
      <c r="D140" s="9">
        <v>13.863111852821042</v>
      </c>
      <c r="E140" s="9">
        <v>11.875450799774205</v>
      </c>
      <c r="F140" s="9">
        <v>11.858309497148968</v>
      </c>
      <c r="G140" s="9">
        <v>11.812331407555019</v>
      </c>
      <c r="H140" s="9">
        <v>10.485195515305076</v>
      </c>
      <c r="I140" s="24"/>
      <c r="J140" s="9">
        <v>13.722569182776942</v>
      </c>
      <c r="K140" s="9">
        <v>12.135609354198316</v>
      </c>
      <c r="L140" s="22">
        <v>11.91814343967939</v>
      </c>
      <c r="M140" s="22">
        <v>12.026126772958888</v>
      </c>
      <c r="N140" s="22">
        <v>10.236104193451894</v>
      </c>
      <c r="O140" s="24"/>
    </row>
    <row r="141" spans="2:15" x14ac:dyDescent="0.35">
      <c r="B141" s="37">
        <v>137</v>
      </c>
      <c r="D141" s="9">
        <v>13.957991220323201</v>
      </c>
      <c r="E141" s="9">
        <v>11.956827940057766</v>
      </c>
      <c r="F141" s="9">
        <v>11.939681765202144</v>
      </c>
      <c r="G141" s="9">
        <v>11.893350879515898</v>
      </c>
      <c r="H141" s="9">
        <v>10.557215401884237</v>
      </c>
      <c r="I141" s="24"/>
      <c r="J141" s="9">
        <v>13.818762411511296</v>
      </c>
      <c r="K141" s="9">
        <v>12.221244370534418</v>
      </c>
      <c r="L141" s="22">
        <v>12.002212800185864</v>
      </c>
      <c r="M141" s="22">
        <v>12.111001270287588</v>
      </c>
      <c r="N141" s="22">
        <v>10.307746761840011</v>
      </c>
      <c r="O141" s="24"/>
    </row>
    <row r="142" spans="2:15" x14ac:dyDescent="0.35">
      <c r="B142" s="37">
        <v>138</v>
      </c>
      <c r="D142" s="9">
        <v>14.052870371831014</v>
      </c>
      <c r="E142" s="9">
        <v>12.038204873688011</v>
      </c>
      <c r="F142" s="9">
        <v>12.021053839958054</v>
      </c>
      <c r="G142" s="9">
        <v>11.974370158179504</v>
      </c>
      <c r="H142" s="9">
        <v>10.629235133984389</v>
      </c>
      <c r="I142" s="24"/>
      <c r="J142" s="9">
        <v>13.914971751687595</v>
      </c>
      <c r="K142" s="9">
        <v>12.306891773416083</v>
      </c>
      <c r="L142" s="22">
        <v>12.086294551121679</v>
      </c>
      <c r="M142" s="22">
        <v>12.195888158045628</v>
      </c>
      <c r="N142" s="22">
        <v>10.379401724263063</v>
      </c>
      <c r="O142" s="24"/>
    </row>
    <row r="143" spans="2:15" x14ac:dyDescent="0.35">
      <c r="B143" s="37">
        <v>139</v>
      </c>
      <c r="D143" s="9">
        <v>14.147749309467596</v>
      </c>
      <c r="E143" s="9">
        <v>12.119581602614669</v>
      </c>
      <c r="F143" s="9">
        <v>12.102425723291708</v>
      </c>
      <c r="G143" s="9">
        <v>12.055389245420855</v>
      </c>
      <c r="H143" s="9">
        <v>10.701254713122461</v>
      </c>
      <c r="I143" s="24"/>
      <c r="J143" s="9">
        <v>14.011196770934573</v>
      </c>
      <c r="K143" s="9">
        <v>12.392551230325104</v>
      </c>
      <c r="L143" s="22">
        <v>12.170388359926216</v>
      </c>
      <c r="M143" s="22">
        <v>12.280787103672397</v>
      </c>
      <c r="N143" s="22">
        <v>10.451068748120996</v>
      </c>
      <c r="O143" s="24"/>
    </row>
    <row r="144" spans="2:15" x14ac:dyDescent="0.35">
      <c r="B144" s="37">
        <v>140</v>
      </c>
      <c r="D144" s="9">
        <v>14.242628035317622</v>
      </c>
      <c r="E144" s="9">
        <v>12.200958128752227</v>
      </c>
      <c r="F144" s="9">
        <v>12.183797417044236</v>
      </c>
      <c r="G144" s="9">
        <v>12.136408143081084</v>
      </c>
      <c r="H144" s="9">
        <v>10.773274140787974</v>
      </c>
      <c r="I144" s="24"/>
      <c r="J144" s="9">
        <v>14.107437052135303</v>
      </c>
      <c r="K144" s="9">
        <v>12.478222420476074</v>
      </c>
      <c r="L144" s="22">
        <v>12.254493905772353</v>
      </c>
      <c r="M144" s="22">
        <v>12.365697786340766</v>
      </c>
      <c r="N144" s="22">
        <v>10.522747512548008</v>
      </c>
      <c r="O144" s="24"/>
    </row>
    <row r="145" spans="2:15" x14ac:dyDescent="0.35">
      <c r="B145" s="37">
        <v>141</v>
      </c>
      <c r="D145" s="9">
        <v>14.337506551428358</v>
      </c>
      <c r="E145" s="9">
        <v>12.282334453980766</v>
      </c>
      <c r="F145" s="9">
        <v>12.265168923023703</v>
      </c>
      <c r="G145" s="9">
        <v>12.217426852968233</v>
      </c>
      <c r="H145" s="9">
        <v>10.845293418443678</v>
      </c>
      <c r="I145" s="24"/>
      <c r="J145" s="9">
        <v>14.203692192761336</v>
      </c>
      <c r="K145" s="9">
        <v>12.563905034304138</v>
      </c>
      <c r="L145" s="22">
        <v>12.338610879054315</v>
      </c>
      <c r="M145" s="22">
        <v>12.450619896444964</v>
      </c>
      <c r="N145" s="22">
        <v>10.594437707900315</v>
      </c>
      <c r="O145" s="24"/>
    </row>
    <row r="146" spans="2:15" x14ac:dyDescent="0.35">
      <c r="B146" s="37">
        <v>142</v>
      </c>
      <c r="D146" s="9">
        <v>14.432384859810577</v>
      </c>
      <c r="E146" s="9">
        <v>12.363710580146883</v>
      </c>
      <c r="F146" s="9">
        <v>12.346540243005924</v>
      </c>
      <c r="G146" s="9">
        <v>12.298445376858163</v>
      </c>
      <c r="H146" s="9">
        <v>10.917312547526254</v>
      </c>
      <c r="I146" s="24"/>
      <c r="J146" s="9">
        <v>14.299961804241381</v>
      </c>
      <c r="K146" s="9">
        <v>12.649598772979397</v>
      </c>
      <c r="L146" s="22">
        <v>12.422738980902032</v>
      </c>
      <c r="M146" s="22">
        <v>12.535553135114901</v>
      </c>
      <c r="N146" s="22">
        <v>10.666139035270536</v>
      </c>
      <c r="O146" s="24"/>
    </row>
    <row r="147" spans="2:15" x14ac:dyDescent="0.35">
      <c r="B147" s="37">
        <v>143</v>
      </c>
      <c r="D147" s="9">
        <v>14.52726296243946</v>
      </c>
      <c r="E147" s="9">
        <v>12.44508650906449</v>
      </c>
      <c r="F147" s="9">
        <v>12.427911378735324</v>
      </c>
      <c r="G147" s="9">
        <v>12.379463716495252</v>
      </c>
      <c r="H147" s="9">
        <v>10.989331529446979</v>
      </c>
      <c r="I147" s="24"/>
      <c r="J147" s="9">
        <v>14.396245511362432</v>
      </c>
      <c r="K147" s="9">
        <v>12.73530334794637</v>
      </c>
      <c r="L147" s="22">
        <v>12.506877922720484</v>
      </c>
      <c r="M147" s="22">
        <v>12.620497213755591</v>
      </c>
      <c r="N147" s="22">
        <v>10.73785120602699</v>
      </c>
      <c r="O147" s="24"/>
    </row>
    <row r="148" spans="2:15" x14ac:dyDescent="0.35">
      <c r="B148" s="37">
        <v>144</v>
      </c>
      <c r="D148" s="9">
        <v>14.622140861255476</v>
      </c>
      <c r="E148" s="9">
        <v>12.526462242515604</v>
      </c>
      <c r="F148" s="9">
        <v>12.509282331925629</v>
      </c>
      <c r="G148" s="9">
        <v>12.460481873593265</v>
      </c>
      <c r="H148" s="9">
        <v>11.061350365592281</v>
      </c>
      <c r="I148" s="24"/>
      <c r="J148" s="9">
        <v>14.492542951701552</v>
      </c>
      <c r="K148" s="9">
        <v>12.821018480486783</v>
      </c>
      <c r="L148" s="22">
        <v>12.591027425752644</v>
      </c>
      <c r="M148" s="22">
        <v>12.705451853609979</v>
      </c>
      <c r="N148" s="22">
        <v>10.809573941376632</v>
      </c>
      <c r="O148" s="24"/>
    </row>
    <row r="149" spans="2:15" x14ac:dyDescent="0.35">
      <c r="B149" s="37">
        <v>145</v>
      </c>
      <c r="D149" s="9">
        <v>14.717018558165222</v>
      </c>
      <c r="E149" s="9">
        <v>12.607837782251151</v>
      </c>
      <c r="F149" s="9">
        <v>12.590653104260698</v>
      </c>
      <c r="G149" s="9">
        <v>12.541499849836027</v>
      </c>
      <c r="H149" s="9">
        <v>11.133369057324446</v>
      </c>
      <c r="I149" s="24"/>
      <c r="J149" s="9">
        <v>14.588853775086276</v>
      </c>
      <c r="K149" s="9">
        <v>12.906743901304671</v>
      </c>
      <c r="L149" s="22">
        <v>12.675187220664396</v>
      </c>
      <c r="M149" s="22">
        <v>12.790416785343968</v>
      </c>
      <c r="N149" s="22">
        <v>10.881306971949956</v>
      </c>
      <c r="O149" s="24"/>
    </row>
    <row r="150" spans="2:15" x14ac:dyDescent="0.35">
      <c r="B150" s="37">
        <v>146</v>
      </c>
      <c r="D150" s="9">
        <v>14.811896055042258</v>
      </c>
      <c r="E150" s="9">
        <v>12.689213129991703</v>
      </c>
      <c r="F150" s="9">
        <v>12.672023697395158</v>
      </c>
      <c r="G150" s="9">
        <v>12.62251764687819</v>
      </c>
      <c r="H150" s="9">
        <v>11.205387605982102</v>
      </c>
      <c r="I150" s="24"/>
      <c r="J150" s="9">
        <v>14.685177643082181</v>
      </c>
      <c r="K150" s="9">
        <v>12.992479350132109</v>
      </c>
      <c r="L150" s="22">
        <v>12.759357047150386</v>
      </c>
      <c r="M150" s="22">
        <v>12.875391748652177</v>
      </c>
      <c r="N150" s="22">
        <v>10.953050037406834</v>
      </c>
      <c r="O150" s="24"/>
    </row>
    <row r="151" spans="2:15" x14ac:dyDescent="0.35">
      <c r="B151" s="37">
        <v>147</v>
      </c>
      <c r="D151" s="9">
        <v>14.906773353727898</v>
      </c>
      <c r="E151" s="9">
        <v>12.770588287428241</v>
      </c>
      <c r="F151" s="9">
        <v>12.753394112955206</v>
      </c>
      <c r="G151" s="9">
        <v>12.703535266345932</v>
      </c>
      <c r="H151" s="9">
        <v>11.277406012880869</v>
      </c>
      <c r="I151" s="24"/>
      <c r="J151" s="9">
        <v>14.781514228505895</v>
      </c>
      <c r="K151" s="9">
        <v>13.078224575354721</v>
      </c>
      <c r="L151" s="22">
        <v>12.843536653559404</v>
      </c>
      <c r="M151" s="22">
        <v>12.960376491883434</v>
      </c>
      <c r="N151" s="22">
        <v>11.024802886061874</v>
      </c>
      <c r="O151" s="24"/>
    </row>
    <row r="152" spans="2:15" x14ac:dyDescent="0.35">
      <c r="B152" s="37">
        <v>148</v>
      </c>
      <c r="D152" s="9">
        <v>15.001650456031962</v>
      </c>
      <c r="E152" s="9">
        <v>12.851963256222806</v>
      </c>
      <c r="F152" s="9">
        <v>12.834764352539196</v>
      </c>
      <c r="G152" s="9">
        <v>12.784552709837625</v>
      </c>
      <c r="H152" s="9">
        <v>11.349424279313849</v>
      </c>
      <c r="I152" s="24"/>
      <c r="J152" s="9">
        <v>14.877863214962158</v>
      </c>
      <c r="K152" s="9">
        <v>13.163979333655574</v>
      </c>
      <c r="L152" s="22">
        <v>12.927725796538331</v>
      </c>
      <c r="M152" s="22">
        <v>13.045370771684587</v>
      </c>
      <c r="N152" s="22">
        <v>11.096565274528379</v>
      </c>
      <c r="O152" s="24"/>
    </row>
    <row r="153" spans="2:15" x14ac:dyDescent="0.35">
      <c r="B153" s="37">
        <v>149</v>
      </c>
      <c r="D153" s="9">
        <v>15.09652736373357</v>
      </c>
      <c r="E153" s="9">
        <v>12.933338038009248</v>
      </c>
      <c r="F153" s="9">
        <v>12.916134417718379</v>
      </c>
      <c r="G153" s="9">
        <v>12.865569978924507</v>
      </c>
      <c r="H153" s="9">
        <v>11.421442406552227</v>
      </c>
      <c r="I153" s="24"/>
      <c r="J153" s="9">
        <v>14.97422429640355</v>
      </c>
      <c r="K153" s="9">
        <v>13.249743389676484</v>
      </c>
      <c r="L153" s="22">
        <v>13.011924240693437</v>
      </c>
      <c r="M153" s="22">
        <v>13.130374352661919</v>
      </c>
      <c r="N153" s="22">
        <v>11.16833696737959</v>
      </c>
      <c r="O153" s="24"/>
    </row>
    <row r="154" spans="2:15" x14ac:dyDescent="0.35">
      <c r="B154" s="37">
        <v>150</v>
      </c>
      <c r="D154" s="9">
        <v>15.191404078581817</v>
      </c>
      <c r="E154" s="9">
        <v>13.01471263439384</v>
      </c>
      <c r="F154" s="9">
        <v>12.99750431003749</v>
      </c>
      <c r="G154" s="9">
        <v>12.946587075151303</v>
      </c>
      <c r="H154" s="9">
        <v>11.493460395845705</v>
      </c>
      <c r="I154" s="24"/>
      <c r="J154" s="9">
        <v>15.070597176711585</v>
      </c>
      <c r="K154" s="9">
        <v>13.335516515695874</v>
      </c>
      <c r="L154" s="22">
        <v>13.096131758268148</v>
      </c>
      <c r="M154" s="22">
        <v>13.215387007058874</v>
      </c>
      <c r="N154" s="22">
        <v>11.240117736826464</v>
      </c>
      <c r="O154" s="24"/>
    </row>
    <row r="155" spans="2:15" x14ac:dyDescent="0.35">
      <c r="B155" s="37">
        <v>151</v>
      </c>
      <c r="D155" s="9">
        <v>15.28628060229652</v>
      </c>
      <c r="E155" s="9">
        <v>13.096087046955976</v>
      </c>
      <c r="F155" s="9">
        <v>13.07887403101539</v>
      </c>
      <c r="G155" s="9">
        <v>13.027604000036904</v>
      </c>
      <c r="H155" s="9">
        <v>11.565478248423096</v>
      </c>
      <c r="I155" s="24"/>
      <c r="J155" s="9">
        <v>15.166981569297928</v>
      </c>
      <c r="K155" s="9">
        <v>13.421298491322005</v>
      </c>
      <c r="L155" s="22">
        <v>13.180348128836371</v>
      </c>
      <c r="M155" s="22">
        <v>13.300408514449311</v>
      </c>
      <c r="N155" s="22">
        <v>11.311907362411</v>
      </c>
      <c r="O155" s="24"/>
    </row>
    <row r="156" spans="2:15" x14ac:dyDescent="0.35">
      <c r="B156" s="37">
        <v>152</v>
      </c>
      <c r="D156" s="9">
        <v>15.381156936568843</v>
      </c>
      <c r="E156" s="9">
        <v>13.177461277248744</v>
      </c>
      <c r="F156" s="9">
        <v>13.160243582145668</v>
      </c>
      <c r="G156" s="9">
        <v>13.10862075507489</v>
      </c>
      <c r="H156" s="9">
        <v>11.637495965492732</v>
      </c>
      <c r="I156" s="24"/>
      <c r="J156" s="9">
        <v>15.263377196724781</v>
      </c>
      <c r="K156" s="9">
        <v>13.50708910320102</v>
      </c>
      <c r="L156" s="22">
        <v>13.264573139010411</v>
      </c>
      <c r="M156" s="22">
        <v>13.385438661445583</v>
      </c>
      <c r="N156" s="22">
        <v>11.383705630714099</v>
      </c>
      <c r="O156" s="24"/>
    </row>
    <row r="157" spans="2:15" x14ac:dyDescent="0.35">
      <c r="B157" s="37">
        <v>153</v>
      </c>
      <c r="D157" s="9">
        <v>15.476033083062037</v>
      </c>
      <c r="E157" s="9">
        <v>13.258835326799579</v>
      </c>
      <c r="F157" s="9">
        <v>13.241612964897243</v>
      </c>
      <c r="G157" s="9">
        <v>13.189637341734155</v>
      </c>
      <c r="H157" s="9">
        <v>11.709513548243004</v>
      </c>
      <c r="I157" s="24"/>
      <c r="J157" s="9">
        <v>15.359783790343124</v>
      </c>
      <c r="K157" s="9">
        <v>13.592888144738657</v>
      </c>
      <c r="L157" s="22">
        <v>13.348806582162762</v>
      </c>
      <c r="M157" s="22">
        <v>13.470477241420168</v>
      </c>
      <c r="N157" s="22">
        <v>11.455512335077396</v>
      </c>
      <c r="O157" s="24"/>
    </row>
    <row r="158" spans="2:15" x14ac:dyDescent="0.35">
      <c r="B158" s="37">
        <v>154</v>
      </c>
      <c r="D158" s="9">
        <v>15.570909043412037</v>
      </c>
      <c r="E158" s="9">
        <v>13.340209197110823</v>
      </c>
      <c r="F158" s="9">
        <v>13.32298218071487</v>
      </c>
      <c r="G158" s="9">
        <v>13.270653761459492</v>
      </c>
      <c r="H158" s="9">
        <v>11.781530997842747</v>
      </c>
      <c r="I158" s="24"/>
      <c r="J158" s="9">
        <v>15.456201089948085</v>
      </c>
      <c r="K158" s="9">
        <v>13.678695415835181</v>
      </c>
      <c r="L158" s="22">
        <v>13.433048258160984</v>
      </c>
      <c r="M158" s="22">
        <v>13.555524054240623</v>
      </c>
      <c r="N158" s="22">
        <v>11.527327275338076</v>
      </c>
      <c r="O158" s="24"/>
    </row>
    <row r="159" spans="2:15" x14ac:dyDescent="0.35">
      <c r="B159" s="37">
        <v>155</v>
      </c>
      <c r="D159" s="9">
        <v>15.665784819228042</v>
      </c>
      <c r="E159" s="9">
        <v>13.421582889660323</v>
      </c>
      <c r="F159" s="9">
        <v>13.404351231019788</v>
      </c>
      <c r="G159" s="9">
        <v>13.351670015672106</v>
      </c>
      <c r="H159" s="9">
        <v>11.853548315441776</v>
      </c>
      <c r="I159" s="24"/>
      <c r="J159" s="9">
        <v>15.55262884345032</v>
      </c>
      <c r="K159" s="9">
        <v>13.764510722632631</v>
      </c>
      <c r="L159" s="22">
        <v>13.517297973114941</v>
      </c>
      <c r="M159" s="22">
        <v>13.64057890601681</v>
      </c>
      <c r="N159" s="22">
        <v>11.599150257576149</v>
      </c>
      <c r="O159" s="24"/>
    </row>
    <row r="160" spans="2:15" x14ac:dyDescent="0.35">
      <c r="B160" s="37">
        <v>156</v>
      </c>
      <c r="D160" s="9">
        <v>15.760660412093246</v>
      </c>
      <c r="E160" s="9">
        <v>13.502956405901966</v>
      </c>
      <c r="F160" s="9">
        <v>13.485720117210175</v>
      </c>
      <c r="G160" s="9">
        <v>13.432686105770186</v>
      </c>
      <c r="H160" s="9">
        <v>11.925565502171221</v>
      </c>
      <c r="I160" s="24"/>
      <c r="J160" s="9">
        <v>15.649066806562631</v>
      </c>
      <c r="K160" s="9">
        <v>13.850333877273794</v>
      </c>
      <c r="L160" s="22">
        <v>13.601555539135761</v>
      </c>
      <c r="M160" s="22">
        <v>13.725641608859856</v>
      </c>
      <c r="N160" s="22">
        <v>11.670981093873346</v>
      </c>
      <c r="O160" s="24"/>
    </row>
    <row r="161" spans="2:15" x14ac:dyDescent="0.35">
      <c r="B161" s="37">
        <v>157</v>
      </c>
      <c r="D161" s="9">
        <v>15.85553582356528</v>
      </c>
      <c r="E161" s="9">
        <v>13.584329747266201</v>
      </c>
      <c r="F161" s="9">
        <v>13.567088840661679</v>
      </c>
      <c r="G161" s="9">
        <v>13.513702033129395</v>
      </c>
      <c r="H161" s="9">
        <v>11.997582559144044</v>
      </c>
      <c r="I161" s="24"/>
      <c r="J161" s="9">
        <v>15.74551474250098</v>
      </c>
      <c r="K161" s="9">
        <v>13.936164697672167</v>
      </c>
      <c r="L161" s="22">
        <v>13.685820774105832</v>
      </c>
      <c r="M161" s="22">
        <v>13.810711980652163</v>
      </c>
      <c r="N161" s="22">
        <v>11.74281960208315</v>
      </c>
      <c r="O161" s="24"/>
    </row>
    <row r="162" spans="2:15" x14ac:dyDescent="0.35">
      <c r="B162" s="37">
        <v>158</v>
      </c>
      <c r="D162" s="9">
        <v>15.950411055176888</v>
      </c>
      <c r="E162" s="9">
        <v>13.665702915160646</v>
      </c>
      <c r="F162" s="9">
        <v>13.648457402727962</v>
      </c>
      <c r="G162" s="9">
        <v>13.594717799103368</v>
      </c>
      <c r="H162" s="9">
        <v>12.069599487455383</v>
      </c>
      <c r="I162" s="24"/>
      <c r="J162" s="9">
        <v>15.84197242169917</v>
      </c>
      <c r="K162" s="9">
        <v>14.022003007292632</v>
      </c>
      <c r="L162" s="22">
        <v>13.770093501459352</v>
      </c>
      <c r="M162" s="22">
        <v>13.895789844827899</v>
      </c>
      <c r="N162" s="22">
        <v>11.814665605611294</v>
      </c>
      <c r="O162" s="24"/>
    </row>
    <row r="163" spans="2:15" x14ac:dyDescent="0.35">
      <c r="B163" s="37">
        <v>159</v>
      </c>
      <c r="D163" s="9">
        <v>16.045286108436443</v>
      </c>
      <c r="E163" s="9">
        <v>13.747075910970491</v>
      </c>
      <c r="F163" s="9">
        <v>13.729825804741163</v>
      </c>
      <c r="G163" s="9">
        <v>13.675733405024268</v>
      </c>
      <c r="H163" s="9">
        <v>12.141616288182931</v>
      </c>
      <c r="I163" s="24"/>
      <c r="J163" s="9">
        <v>15.938439621536396</v>
      </c>
      <c r="K163" s="9">
        <v>14.107848634941726</v>
      </c>
      <c r="L163" s="22">
        <v>13.854373549972717</v>
      </c>
      <c r="M163" s="22">
        <v>13.980875030163499</v>
      </c>
      <c r="N163" s="22">
        <v>11.886518933206217</v>
      </c>
      <c r="O163" s="24"/>
    </row>
    <row r="164" spans="2:15" x14ac:dyDescent="0.35">
      <c r="B164" s="37">
        <v>160</v>
      </c>
      <c r="D164" s="9">
        <v>16.140160984828476</v>
      </c>
      <c r="E164" s="9">
        <v>13.828448736059061</v>
      </c>
      <c r="F164" s="9">
        <v>13.811194048012345</v>
      </c>
      <c r="G164" s="9">
        <v>13.756748852203142</v>
      </c>
      <c r="H164" s="9">
        <v>12.213632962387413</v>
      </c>
      <c r="I164" s="24"/>
      <c r="J164" s="9">
        <v>16.034916126077047</v>
      </c>
      <c r="K164" s="9">
        <v>14.193701414567665</v>
      </c>
      <c r="L164" s="22">
        <v>13.938660753564449</v>
      </c>
      <c r="M164" s="22">
        <v>14.065967370577471</v>
      </c>
      <c r="N164" s="22">
        <v>11.958379418758861</v>
      </c>
      <c r="O164" s="24"/>
    </row>
    <row r="165" spans="2:15" x14ac:dyDescent="0.35">
      <c r="B165" s="37">
        <v>161</v>
      </c>
      <c r="D165" s="9">
        <v>16.235035685814221</v>
      </c>
      <c r="E165" s="9">
        <v>13.909821391768274</v>
      </c>
      <c r="F165" s="9">
        <v>13.89256213383203</v>
      </c>
      <c r="G165" s="9">
        <v>13.837764141930533</v>
      </c>
      <c r="H165" s="9">
        <v>12.285649511112844</v>
      </c>
      <c r="I165" s="24"/>
      <c r="J165" s="9">
        <v>16.131401725822091</v>
      </c>
      <c r="K165" s="9">
        <v>14.279561185069021</v>
      </c>
      <c r="L165" s="22">
        <v>14.022954951103944</v>
      </c>
      <c r="M165" s="22">
        <v>14.1510667049392</v>
      </c>
      <c r="N165" s="22">
        <v>12.030246901111495</v>
      </c>
      <c r="O165" s="24"/>
    </row>
    <row r="166" spans="2:15" x14ac:dyDescent="0.35">
      <c r="B166" s="37">
        <v>162</v>
      </c>
      <c r="D166" s="9">
        <v>16.329910212832118</v>
      </c>
      <c r="E166" s="9">
        <v>13.99119387941912</v>
      </c>
      <c r="F166" s="9">
        <v>13.973930063470586</v>
      </c>
      <c r="G166" s="9">
        <v>13.918779275476783</v>
      </c>
      <c r="H166" s="9">
        <v>12.357665935387006</v>
      </c>
      <c r="I166" s="24"/>
      <c r="J166" s="9">
        <v>16.22789621747155</v>
      </c>
      <c r="K166" s="9">
        <v>14.365427790112095</v>
      </c>
      <c r="L166" s="22">
        <v>14.10725598622871</v>
      </c>
      <c r="M166" s="22">
        <v>14.23617287688619</v>
      </c>
      <c r="N166" s="22">
        <v>12.102121223874938</v>
      </c>
      <c r="O166" s="24"/>
    </row>
    <row r="167" spans="2:15" x14ac:dyDescent="0.35">
      <c r="B167" s="37">
        <v>163</v>
      </c>
      <c r="D167" s="9">
        <v>16.424784567298303</v>
      </c>
      <c r="E167" s="9">
        <v>14.072566200312107</v>
      </c>
      <c r="F167" s="9">
        <v>14.055297838178687</v>
      </c>
      <c r="G167" s="9">
        <v>13.999794254092583</v>
      </c>
      <c r="H167" s="9">
        <v>12.42968223622171</v>
      </c>
      <c r="I167" s="24"/>
      <c r="J167" s="9">
        <v>16.324399403697281</v>
      </c>
      <c r="K167" s="9">
        <v>14.451301077956082</v>
      </c>
      <c r="L167" s="22">
        <v>14.191563707169633</v>
      </c>
      <c r="M167" s="22">
        <v>14.321285734649351</v>
      </c>
      <c r="N167" s="22">
        <v>12.174002235253795</v>
      </c>
      <c r="O167" s="24"/>
    </row>
    <row r="168" spans="2:15" x14ac:dyDescent="0.35">
      <c r="B168" s="37">
        <v>164</v>
      </c>
      <c r="D168" s="9">
        <v>16.519658750607078</v>
      </c>
      <c r="E168" s="9">
        <v>14.153938355727693</v>
      </c>
      <c r="F168" s="9">
        <v>14.136665459187729</v>
      </c>
      <c r="G168" s="9">
        <v>14.080809079009342</v>
      </c>
      <c r="H168" s="9">
        <v>12.501698414613195</v>
      </c>
      <c r="I168" s="24"/>
      <c r="J168" s="9">
        <v>16.420911092925763</v>
      </c>
      <c r="K168" s="9">
        <v>14.537180901286069</v>
      </c>
      <c r="L168" s="22">
        <v>14.275877966583945</v>
      </c>
      <c r="M168" s="22">
        <v>14.406405130885885</v>
      </c>
      <c r="N168" s="22">
        <v>12.245889787879397</v>
      </c>
      <c r="O168" s="24"/>
    </row>
    <row r="169" spans="2:15" x14ac:dyDescent="0.35">
      <c r="B169" s="37">
        <v>165</v>
      </c>
      <c r="D169" s="9">
        <v>16.614532764131425</v>
      </c>
      <c r="E169" s="9">
        <v>14.23531034692674</v>
      </c>
      <c r="F169" s="9">
        <v>14.218032927710272</v>
      </c>
      <c r="G169" s="9">
        <v>14.161823751439576</v>
      </c>
      <c r="H169" s="9">
        <v>12.573714471542418</v>
      </c>
      <c r="I169" s="24"/>
      <c r="J169" s="9">
        <v>16.517431099130267</v>
      </c>
      <c r="K169" s="9">
        <v>14.623067117053131</v>
      </c>
      <c r="L169" s="22">
        <v>14.360198621395238</v>
      </c>
      <c r="M169" s="22">
        <v>14.491530922519416</v>
      </c>
      <c r="N169" s="22">
        <v>12.317783738649879</v>
      </c>
      <c r="O169" s="24"/>
    </row>
    <row r="170" spans="2:15" x14ac:dyDescent="0.35">
      <c r="B170" s="37">
        <v>166</v>
      </c>
      <c r="D170" s="9">
        <v>16.709406609223379</v>
      </c>
      <c r="E170" s="9">
        <v>14.316682175150913</v>
      </c>
      <c r="F170" s="9">
        <v>14.299400244940401</v>
      </c>
      <c r="G170" s="9">
        <v>14.242838272577394</v>
      </c>
      <c r="H170" s="9">
        <v>12.645730407975437</v>
      </c>
      <c r="I170" s="24"/>
      <c r="J170" s="9">
        <v>16.613959241631935</v>
      </c>
      <c r="K170" s="9">
        <v>14.708959586321335</v>
      </c>
      <c r="L170" s="22">
        <v>14.444525532640592</v>
      </c>
      <c r="M170" s="22">
        <v>14.576662970586993</v>
      </c>
      <c r="N170" s="22">
        <v>12.389683948577208</v>
      </c>
      <c r="O170" s="24"/>
    </row>
    <row r="171" spans="2:15" x14ac:dyDescent="0.35">
      <c r="B171" s="37">
        <v>167</v>
      </c>
      <c r="D171" s="9">
        <v>16.804280287214581</v>
      </c>
      <c r="E171" s="9">
        <v>14.39805384162309</v>
      </c>
      <c r="F171" s="9">
        <v>14.380767412054144</v>
      </c>
      <c r="G171" s="9">
        <v>14.323852643598824</v>
      </c>
      <c r="H171" s="9">
        <v>12.717746224863676</v>
      </c>
      <c r="I171" s="24"/>
      <c r="J171" s="9">
        <v>16.705951531425093</v>
      </c>
      <c r="K171" s="9">
        <v>14.791321506343305</v>
      </c>
      <c r="L171" s="22">
        <v>14.525273649424737</v>
      </c>
      <c r="M171" s="22">
        <v>14.658199237787153</v>
      </c>
      <c r="N171" s="22">
        <v>12.458097520088344</v>
      </c>
      <c r="O171" s="24"/>
    </row>
    <row r="172" spans="2:15" x14ac:dyDescent="0.35">
      <c r="B172" s="37">
        <v>168</v>
      </c>
      <c r="D172" s="9">
        <v>16.899153799416574</v>
      </c>
      <c r="E172" s="9">
        <v>14.479425347547759</v>
      </c>
      <c r="F172" s="9">
        <v>14.462134430209822</v>
      </c>
      <c r="G172" s="9">
        <v>14.404866865662198</v>
      </c>
      <c r="H172" s="9">
        <v>12.789761923144264</v>
      </c>
      <c r="I172" s="24"/>
      <c r="J172" s="9">
        <v>16.802495284413425</v>
      </c>
      <c r="K172" s="9">
        <v>14.877225973440842</v>
      </c>
      <c r="L172" s="22">
        <v>14.60961256428574</v>
      </c>
      <c r="M172" s="22">
        <v>14.743343289470392</v>
      </c>
      <c r="N172" s="22">
        <v>12.530009739003141</v>
      </c>
      <c r="O172" s="24"/>
    </row>
    <row r="173" spans="2:15" x14ac:dyDescent="0.35">
      <c r="B173" s="37">
        <v>169</v>
      </c>
      <c r="D173" s="9">
        <v>16.99402714712139</v>
      </c>
      <c r="E173" s="9">
        <v>14.560796694111414</v>
      </c>
      <c r="F173" s="9">
        <v>14.543501300548469</v>
      </c>
      <c r="G173" s="9">
        <v>14.485880939908554</v>
      </c>
      <c r="H173" s="9">
        <v>12.861777503740297</v>
      </c>
      <c r="I173" s="24"/>
      <c r="J173" s="9">
        <v>16.899046674785261</v>
      </c>
      <c r="K173" s="9">
        <v>14.963136310399019</v>
      </c>
      <c r="L173" s="22">
        <v>14.693957351861574</v>
      </c>
      <c r="M173" s="22">
        <v>14.828493213868454</v>
      </c>
      <c r="N173" s="22">
        <v>12.60192783328252</v>
      </c>
      <c r="O173" s="24"/>
    </row>
    <row r="174" spans="2:15" x14ac:dyDescent="0.35">
      <c r="B174" s="37">
        <v>170</v>
      </c>
      <c r="D174" s="9">
        <v>17.088900331601753</v>
      </c>
      <c r="E174" s="9">
        <v>14.64216788248291</v>
      </c>
      <c r="F174" s="9">
        <v>14.624868024194159</v>
      </c>
      <c r="G174" s="9">
        <v>14.566894867461949</v>
      </c>
      <c r="H174" s="9">
        <v>12.933792967561176</v>
      </c>
      <c r="I174" s="24"/>
      <c r="J174" s="9">
        <v>16.995605540931649</v>
      </c>
      <c r="K174" s="9">
        <v>15.049052392948237</v>
      </c>
      <c r="L174" s="22">
        <v>14.77830788785724</v>
      </c>
      <c r="M174" s="22">
        <v>14.913648886686358</v>
      </c>
      <c r="N174" s="22">
        <v>12.673851678607871</v>
      </c>
      <c r="O174" s="24"/>
    </row>
    <row r="175" spans="2:15" x14ac:dyDescent="0.35">
      <c r="B175" s="37">
        <v>171</v>
      </c>
      <c r="D175" s="9">
        <v>17.18377335411169</v>
      </c>
      <c r="E175" s="9">
        <v>14.723538913813828</v>
      </c>
      <c r="F175" s="9">
        <v>14.706234602254366</v>
      </c>
      <c r="G175" s="9">
        <v>14.647908649429842</v>
      </c>
      <c r="H175" s="9">
        <v>13.005808315502877</v>
      </c>
      <c r="I175" s="24"/>
      <c r="J175" s="9">
        <v>17.092171725736311</v>
      </c>
      <c r="K175" s="9">
        <v>15.134974100274194</v>
      </c>
      <c r="L175" s="22">
        <v>14.862664051433347</v>
      </c>
      <c r="M175" s="22">
        <v>14.998810187084691</v>
      </c>
      <c r="N175" s="22">
        <v>12.745781154116514</v>
      </c>
      <c r="O175" s="24"/>
    </row>
    <row r="176" spans="2:15" x14ac:dyDescent="0.35">
      <c r="B176" s="37">
        <v>172</v>
      </c>
      <c r="D176" s="9">
        <v>17.278646215886745</v>
      </c>
      <c r="E176" s="9">
        <v>14.804909789238856</v>
      </c>
      <c r="F176" s="9">
        <v>14.787601035820273</v>
      </c>
      <c r="G176" s="9">
        <v>14.728922286903453</v>
      </c>
      <c r="H176" s="9">
        <v>13.077823548448185</v>
      </c>
      <c r="I176" s="24"/>
      <c r="J176" s="9">
        <v>17.188745076420904</v>
      </c>
      <c r="K176" s="9">
        <v>15.220901314898809</v>
      </c>
      <c r="L176" s="22">
        <v>14.947025725087098</v>
      </c>
      <c r="M176" s="22">
        <v>15.083976997560676</v>
      </c>
      <c r="N176" s="22">
        <v>12.817716142282721</v>
      </c>
      <c r="O176" s="24"/>
    </row>
    <row r="177" spans="2:15" x14ac:dyDescent="0.35">
      <c r="B177" s="37">
        <v>173</v>
      </c>
      <c r="D177" s="9">
        <v>17.373518918144438</v>
      </c>
      <c r="E177" s="9">
        <v>14.886280509876105</v>
      </c>
      <c r="F177" s="9">
        <v>14.868967325967175</v>
      </c>
      <c r="G177" s="9">
        <v>14.809935780958057</v>
      </c>
      <c r="H177" s="9">
        <v>13.149838667267037</v>
      </c>
      <c r="I177" s="24"/>
      <c r="J177" s="9">
        <v>17.285325444396697</v>
      </c>
      <c r="K177" s="9">
        <v>15.306833922566105</v>
      </c>
      <c r="L177" s="22">
        <v>15.031392794538192</v>
      </c>
      <c r="M177" s="22">
        <v>15.169149203833992</v>
      </c>
      <c r="N177" s="22">
        <v>12.8896565288036</v>
      </c>
      <c r="O177" s="24"/>
    </row>
    <row r="178" spans="2:15" x14ac:dyDescent="0.35">
      <c r="B178" s="37">
        <v>174</v>
      </c>
      <c r="D178" s="9">
        <v>17.46839146208465</v>
      </c>
      <c r="E178" s="9">
        <v>14.967651076827472</v>
      </c>
      <c r="F178" s="9">
        <v>14.950333473754739</v>
      </c>
      <c r="G178" s="9">
        <v>14.890949132653311</v>
      </c>
      <c r="H178" s="9">
        <v>13.221853672816721</v>
      </c>
      <c r="I178" s="24"/>
      <c r="J178" s="9">
        <v>17.386457228032832</v>
      </c>
      <c r="K178" s="9">
        <v>15.396309041007999</v>
      </c>
      <c r="L178" s="22">
        <v>15.119350625615791</v>
      </c>
      <c r="M178" s="22">
        <v>15.257929158140039</v>
      </c>
      <c r="N178" s="22">
        <v>12.965095526139104</v>
      </c>
      <c r="O178" s="24"/>
    </row>
    <row r="179" spans="2:15" x14ac:dyDescent="0.35">
      <c r="B179" s="37">
        <v>175</v>
      </c>
      <c r="D179" s="9">
        <v>17.5632638488899</v>
      </c>
      <c r="E179" s="9">
        <v>15.04902149117893</v>
      </c>
      <c r="F179" s="9">
        <v>15.03169948022731</v>
      </c>
      <c r="G179" s="9">
        <v>14.971962343033582</v>
      </c>
      <c r="H179" s="9">
        <v>13.293868565942148</v>
      </c>
      <c r="I179" s="24"/>
      <c r="J179" s="9">
        <v>17.487584203296027</v>
      </c>
      <c r="K179" s="9">
        <v>15.485780455912131</v>
      </c>
      <c r="L179" s="22">
        <v>15.207304755862646</v>
      </c>
      <c r="M179" s="22">
        <v>15.346705411615332</v>
      </c>
      <c r="N179" s="22">
        <v>13.040530825156976</v>
      </c>
      <c r="O179" s="24"/>
    </row>
    <row r="180" spans="2:15" x14ac:dyDescent="0.35">
      <c r="B180" s="37">
        <v>176</v>
      </c>
      <c r="D180" s="9">
        <v>17.658136079725775</v>
      </c>
      <c r="E180" s="9">
        <v>15.13039175400089</v>
      </c>
      <c r="F180" s="9">
        <v>15.113065346414309</v>
      </c>
      <c r="G180" s="9">
        <v>15.052975413128282</v>
      </c>
      <c r="H180" s="9">
        <v>13.36588334747613</v>
      </c>
      <c r="I180" s="24"/>
      <c r="J180" s="9">
        <v>17.588706483190574</v>
      </c>
      <c r="K180" s="9">
        <v>15.575248254246105</v>
      </c>
      <c r="L180" s="22">
        <v>15.29525527222307</v>
      </c>
      <c r="M180" s="22">
        <v>15.435478051204177</v>
      </c>
      <c r="N180" s="22">
        <v>13.11596251277987</v>
      </c>
      <c r="O180" s="24"/>
    </row>
    <row r="181" spans="2:15" x14ac:dyDescent="0.35">
      <c r="B181" s="37">
        <v>177</v>
      </c>
      <c r="D181" s="9">
        <v>17.753008155741227</v>
      </c>
      <c r="E181" s="9">
        <v>15.211761866348478</v>
      </c>
      <c r="F181" s="9">
        <v>15.194431073330438</v>
      </c>
      <c r="G181" s="9">
        <v>15.133988343952106</v>
      </c>
      <c r="H181" s="9">
        <v>13.437898018239578</v>
      </c>
      <c r="I181" s="24"/>
      <c r="J181" s="9">
        <v>17.689824177158016</v>
      </c>
      <c r="K181" s="9">
        <v>15.664712520236353</v>
      </c>
      <c r="L181" s="22">
        <v>15.383202258900514</v>
      </c>
      <c r="M181" s="22">
        <v>15.524247161110075</v>
      </c>
      <c r="N181" s="22">
        <v>13.191390673189961</v>
      </c>
      <c r="O181" s="24"/>
    </row>
    <row r="182" spans="2:15" x14ac:dyDescent="0.35">
      <c r="B182" s="37">
        <v>178</v>
      </c>
      <c r="D182" s="9">
        <v>17.847880078068904</v>
      </c>
      <c r="E182" s="9">
        <v>15.293131829261894</v>
      </c>
      <c r="F182" s="9">
        <v>15.275796661976004</v>
      </c>
      <c r="G182" s="9">
        <v>15.215001136505368</v>
      </c>
      <c r="H182" s="9">
        <v>13.50991257904178</v>
      </c>
      <c r="I182" s="24"/>
      <c r="J182" s="9">
        <v>17.790937391217049</v>
      </c>
      <c r="K182" s="9">
        <v>15.754173335475796</v>
      </c>
      <c r="L182" s="22">
        <v>15.471145797465258</v>
      </c>
      <c r="M182" s="22">
        <v>15.61301282290327</v>
      </c>
      <c r="N182" s="22">
        <v>13.266815387936454</v>
      </c>
      <c r="O182" s="24"/>
    </row>
    <row r="183" spans="2:15" x14ac:dyDescent="0.35">
      <c r="B183" s="37">
        <v>179</v>
      </c>
      <c r="D183" s="9">
        <v>17.942751847825487</v>
      </c>
      <c r="E183" s="9">
        <v>15.374501643766592</v>
      </c>
      <c r="F183" s="9">
        <v>15.357162113337203</v>
      </c>
      <c r="G183" s="9">
        <v>15.296013791774277</v>
      </c>
      <c r="H183" s="9">
        <v>13.581927030680559</v>
      </c>
      <c r="I183" s="24"/>
      <c r="J183" s="9">
        <v>17.892046228096735</v>
      </c>
      <c r="K183" s="9">
        <v>15.843630779026283</v>
      </c>
      <c r="L183" s="22">
        <v>15.559085966956825</v>
      </c>
      <c r="M183" s="22">
        <v>15.701775115623271</v>
      </c>
      <c r="N183" s="22">
        <v>13.342236736038183</v>
      </c>
      <c r="O183" s="24"/>
    </row>
    <row r="184" spans="2:15" x14ac:dyDescent="0.35">
      <c r="B184" s="37">
        <v>180</v>
      </c>
      <c r="D184" s="9">
        <v>18.037623466111974</v>
      </c>
      <c r="E184" s="9">
        <v>15.455871310873716</v>
      </c>
      <c r="F184" s="9">
        <v>15.438527428386434</v>
      </c>
      <c r="G184" s="9">
        <v>15.377026310731205</v>
      </c>
      <c r="H184" s="9">
        <v>13.653941373942637</v>
      </c>
      <c r="I184" s="24"/>
      <c r="J184" s="9">
        <v>17.993150787363675</v>
      </c>
      <c r="K184" s="9">
        <v>15.93308492751645</v>
      </c>
      <c r="L184" s="22">
        <v>15.647022843981846</v>
      </c>
      <c r="M184" s="22">
        <v>15.790534115876737</v>
      </c>
      <c r="N184" s="22">
        <v>13.417654794081313</v>
      </c>
      <c r="O184" s="24"/>
    </row>
    <row r="185" spans="2:15" x14ac:dyDescent="0.35">
      <c r="B185" s="37">
        <v>181</v>
      </c>
      <c r="D185" s="9">
        <v>18.132494934014041</v>
      </c>
      <c r="E185" s="9">
        <v>15.537240831580272</v>
      </c>
      <c r="F185" s="9">
        <v>15.519892608082488</v>
      </c>
      <c r="G185" s="9">
        <v>15.458038694334949</v>
      </c>
      <c r="H185" s="9">
        <v>13.725955609603673</v>
      </c>
      <c r="I185" s="24"/>
      <c r="J185" s="9">
        <v>18.094251165543145</v>
      </c>
      <c r="K185" s="9">
        <v>16.02253585523491</v>
      </c>
      <c r="L185" s="22">
        <v>15.734956502807226</v>
      </c>
      <c r="M185" s="22">
        <v>15.879289897930558</v>
      </c>
      <c r="N185" s="22">
        <v>13.493069636312633</v>
      </c>
      <c r="O185" s="24"/>
    </row>
    <row r="186" spans="2:15" x14ac:dyDescent="0.35">
      <c r="B186" s="37">
        <v>182</v>
      </c>
      <c r="D186" s="9">
        <v>18.22736625260228</v>
      </c>
      <c r="E186" s="9">
        <v>15.618610206869436</v>
      </c>
      <c r="F186" s="9">
        <v>15.601257653370885</v>
      </c>
      <c r="G186" s="9">
        <v>15.539050943531045</v>
      </c>
      <c r="H186" s="9">
        <v>13.797969738428625</v>
      </c>
      <c r="I186" s="24"/>
      <c r="J186" s="9">
        <v>18.195347456234902</v>
      </c>
      <c r="K186" s="9">
        <v>16.111983634219349</v>
      </c>
      <c r="L186" s="22">
        <v>15.822887015449242</v>
      </c>
      <c r="M186" s="22">
        <v>15.96804253380102</v>
      </c>
      <c r="N186" s="22">
        <v>13.568481334728505</v>
      </c>
      <c r="O186" s="24"/>
    </row>
    <row r="187" spans="2:15" x14ac:dyDescent="0.35">
      <c r="B187" s="37">
        <v>183</v>
      </c>
      <c r="D187" s="9">
        <v>18.322237422932528</v>
      </c>
      <c r="E187" s="9">
        <v>15.699979437710844</v>
      </c>
      <c r="F187" s="9">
        <v>15.682622565184094</v>
      </c>
      <c r="G187" s="9">
        <v>15.620063059251949</v>
      </c>
      <c r="H187" s="9">
        <v>13.86998376117187</v>
      </c>
      <c r="I187" s="24"/>
      <c r="J187" s="9">
        <v>18.296439750223549</v>
      </c>
      <c r="K187" s="9">
        <v>16.201428334341433</v>
      </c>
      <c r="L187" s="22">
        <v>15.91081445175845</v>
      </c>
      <c r="M187" s="22">
        <v>16.056792093338665</v>
      </c>
      <c r="N187" s="22">
        <v>13.643889959159932</v>
      </c>
      <c r="O187" s="24"/>
    </row>
    <row r="188" spans="2:15" x14ac:dyDescent="0.35">
      <c r="B188" s="37">
        <v>184</v>
      </c>
      <c r="D188" s="9">
        <v>18.417108446046129</v>
      </c>
      <c r="E188" s="9">
        <v>15.781348525060803</v>
      </c>
      <c r="F188" s="9">
        <v>15.76398734444178</v>
      </c>
      <c r="G188" s="9">
        <v>15.701075042417337</v>
      </c>
      <c r="H188" s="9">
        <v>13.941997678577451</v>
      </c>
      <c r="I188" s="24"/>
      <c r="J188" s="9">
        <v>18.397528135584079</v>
      </c>
      <c r="K188" s="9">
        <v>16.290870023387964</v>
      </c>
      <c r="L188" s="22">
        <v>15.998738879500841</v>
      </c>
      <c r="M188" s="22">
        <v>16.145538644309489</v>
      </c>
      <c r="N188" s="22">
        <v>13.719295577353559</v>
      </c>
      <c r="O188" s="24"/>
    </row>
    <row r="189" spans="2:15" x14ac:dyDescent="0.35">
      <c r="B189" s="37">
        <v>185</v>
      </c>
      <c r="D189" s="9">
        <v>18.511979322970223</v>
      </c>
      <c r="E189" s="9">
        <v>15.862717469862591</v>
      </c>
      <c r="F189" s="9">
        <v>15.845351992051093</v>
      </c>
      <c r="G189" s="9">
        <v>15.782086893934343</v>
      </c>
      <c r="H189" s="9">
        <v>14.014011491379252</v>
      </c>
      <c r="I189" s="24"/>
      <c r="J189" s="9">
        <v>18.498612697782551</v>
      </c>
      <c r="K189" s="9">
        <v>16.380308767138434</v>
      </c>
      <c r="L189" s="22">
        <v>16.08666036443535</v>
      </c>
      <c r="M189" s="22">
        <v>16.234282252472454</v>
      </c>
      <c r="N189" s="22">
        <v>13.794698255049257</v>
      </c>
      <c r="O189" s="24"/>
    </row>
    <row r="190" spans="2:15" x14ac:dyDescent="0.35">
      <c r="B190" s="37">
        <v>186</v>
      </c>
      <c r="D190" s="9">
        <v>18.606850054718024</v>
      </c>
      <c r="E190" s="9">
        <v>15.944086273046691</v>
      </c>
      <c r="F190" s="9">
        <v>15.926716508906862</v>
      </c>
      <c r="G190" s="9">
        <v>15.863098614697805</v>
      </c>
      <c r="H190" s="9">
        <v>14.086025200301217</v>
      </c>
      <c r="I190" s="24"/>
      <c r="J190" s="9">
        <v>18.599693519772501</v>
      </c>
      <c r="K190" s="9">
        <v>16.469744629439038</v>
      </c>
      <c r="L190" s="22">
        <v>16.174578970387962</v>
      </c>
      <c r="M190" s="22">
        <v>16.323022981653491</v>
      </c>
      <c r="N190" s="22">
        <v>13.870098056054186</v>
      </c>
      <c r="O190" s="24"/>
    </row>
    <row r="191" spans="2:15" x14ac:dyDescent="0.35">
      <c r="B191" s="37">
        <v>187</v>
      </c>
      <c r="D191" s="9">
        <v>18.701720642289072</v>
      </c>
      <c r="E191" s="9">
        <v>16.02545493553102</v>
      </c>
      <c r="F191" s="9">
        <v>16.008080895891808</v>
      </c>
      <c r="G191" s="9">
        <v>15.944110205590469</v>
      </c>
      <c r="H191" s="9">
        <v>14.158038806057494</v>
      </c>
      <c r="I191" s="24"/>
      <c r="J191" s="9">
        <v>18.700770682086823</v>
      </c>
      <c r="K191" s="9">
        <v>16.559177672273577</v>
      </c>
      <c r="L191" s="22">
        <v>16.262494759322426</v>
      </c>
      <c r="M191" s="22">
        <v>16.41176089381641</v>
      </c>
      <c r="N191" s="22">
        <v>13.94549504231359</v>
      </c>
      <c r="O191" s="24"/>
    </row>
    <row r="192" spans="2:15" x14ac:dyDescent="0.35">
      <c r="B192" s="37">
        <v>188</v>
      </c>
      <c r="D192" s="9">
        <v>18.796591086669455</v>
      </c>
      <c r="E192" s="9">
        <v>16.106823458221164</v>
      </c>
      <c r="F192" s="9">
        <v>16.089445153876863</v>
      </c>
      <c r="G192" s="9">
        <v>16.025121667483205</v>
      </c>
      <c r="H192" s="9">
        <v>14.230052309352661</v>
      </c>
      <c r="I192" s="24"/>
      <c r="J192" s="9">
        <v>18.801844262925972</v>
      </c>
      <c r="K192" s="9">
        <v>16.648607955831078</v>
      </c>
      <c r="L192" s="22">
        <v>16.350407791408127</v>
      </c>
      <c r="M192" s="22">
        <v>16.50049604913055</v>
      </c>
      <c r="N192" s="22">
        <v>14.020889273978492</v>
      </c>
      <c r="O192" s="24"/>
    </row>
    <row r="193" spans="2:15" x14ac:dyDescent="0.35">
      <c r="B193" s="37">
        <v>189</v>
      </c>
      <c r="D193" s="9">
        <v>18.891461388832152</v>
      </c>
      <c r="E193" s="9">
        <v>16.188191842010642</v>
      </c>
      <c r="F193" s="9">
        <v>16.170809283721258</v>
      </c>
      <c r="G193" s="9">
        <v>16.106133001235307</v>
      </c>
      <c r="H193" s="9">
        <v>14.302065710881886</v>
      </c>
      <c r="I193" s="24"/>
      <c r="J193" s="9">
        <v>18.902914338242056</v>
      </c>
      <c r="K193" s="9">
        <v>16.738035538570696</v>
      </c>
      <c r="L193" s="22">
        <v>16.438318125084706</v>
      </c>
      <c r="M193" s="22">
        <v>16.589228506035571</v>
      </c>
      <c r="N193" s="22">
        <v>14.096280809470526</v>
      </c>
      <c r="O193" s="24"/>
    </row>
    <row r="194" spans="2:15" x14ac:dyDescent="0.35">
      <c r="B194" s="37">
        <v>190</v>
      </c>
      <c r="D194" s="9">
        <v>18.986331549737173</v>
      </c>
      <c r="E194" s="9">
        <v>16.269560087781095</v>
      </c>
      <c r="F194" s="9">
        <v>16.252173286272885</v>
      </c>
      <c r="G194" s="9">
        <v>16.18714420769464</v>
      </c>
      <c r="H194" s="9">
        <v>14.374079011331119</v>
      </c>
      <c r="I194" s="24"/>
      <c r="J194" s="9">
        <v>19.003980981819474</v>
      </c>
      <c r="K194" s="9">
        <v>16.827460477283587</v>
      </c>
      <c r="L194" s="22">
        <v>16.526225817124175</v>
      </c>
      <c r="M194" s="22">
        <v>16.677958321303471</v>
      </c>
      <c r="N194" s="22">
        <v>14.171669705543842</v>
      </c>
      <c r="O194" s="24"/>
    </row>
    <row r="195" spans="2:15" x14ac:dyDescent="0.35">
      <c r="B195" s="37">
        <v>191</v>
      </c>
      <c r="D195" s="9">
        <v>19.081201570331867</v>
      </c>
      <c r="E195" s="9">
        <v>16.35092819640251</v>
      </c>
      <c r="F195" s="9">
        <v>16.333537162368398</v>
      </c>
      <c r="G195" s="9">
        <v>16.268155287697837</v>
      </c>
      <c r="H195" s="9">
        <v>14.446092211377211</v>
      </c>
      <c r="I195" s="24"/>
      <c r="J195" s="9">
        <v>19.105044265352003</v>
      </c>
      <c r="K195" s="9">
        <v>16.916882827152328</v>
      </c>
      <c r="L195" s="22">
        <v>16.61413092269013</v>
      </c>
      <c r="M195" s="22">
        <v>16.766685550097876</v>
      </c>
      <c r="N195" s="22">
        <v>14.2470560173445</v>
      </c>
      <c r="O195" s="24"/>
    </row>
    <row r="196" spans="2:15" x14ac:dyDescent="0.35">
      <c r="B196" s="37">
        <v>192</v>
      </c>
      <c r="D196" s="9">
        <v>19.176071451551142</v>
      </c>
      <c r="E196" s="9">
        <v>16.432296168733451</v>
      </c>
      <c r="F196" s="9">
        <v>16.414900912833453</v>
      </c>
      <c r="G196" s="9">
        <v>16.349166242070588</v>
      </c>
      <c r="H196" s="9">
        <v>14.518105311688153</v>
      </c>
      <c r="I196" s="24"/>
      <c r="J196" s="9">
        <v>19.20610425851671</v>
      </c>
      <c r="K196" s="9">
        <v>17.006302641807729</v>
      </c>
      <c r="L196" s="22">
        <v>16.702033495394716</v>
      </c>
      <c r="M196" s="22">
        <v>16.855410246030893</v>
      </c>
      <c r="N196" s="22">
        <v>14.322439798467245</v>
      </c>
      <c r="O196" s="24"/>
    </row>
    <row r="197" spans="2:15" x14ac:dyDescent="0.35">
      <c r="B197" s="37">
        <v>193</v>
      </c>
      <c r="D197" s="9">
        <v>19.270941194317661</v>
      </c>
      <c r="E197" s="9">
        <v>16.513664005621258</v>
      </c>
      <c r="F197" s="9">
        <v>16.496264538482929</v>
      </c>
      <c r="G197" s="9">
        <v>16.430177071627767</v>
      </c>
      <c r="H197" s="9">
        <v>14.590118312923202</v>
      </c>
      <c r="I197" s="24"/>
      <c r="J197" s="9">
        <v>19.307161029044611</v>
      </c>
      <c r="K197" s="9">
        <v>17.095719973383225</v>
      </c>
      <c r="L197" s="22">
        <v>16.789933587352902</v>
      </c>
      <c r="M197" s="22">
        <v>16.944132461217524</v>
      </c>
      <c r="N197" s="22">
        <v>14.397821101009962</v>
      </c>
      <c r="O197" s="24"/>
    </row>
    <row r="198" spans="2:15" x14ac:dyDescent="0.35">
      <c r="B198" s="37">
        <v>194</v>
      </c>
      <c r="D198" s="9">
        <v>19.365810799542103</v>
      </c>
      <c r="E198" s="9">
        <v>16.595031707902248</v>
      </c>
      <c r="F198" s="9">
        <v>16.577628040121095</v>
      </c>
      <c r="G198" s="9">
        <v>16.511187777173632</v>
      </c>
      <c r="H198" s="9">
        <v>14.662131215733018</v>
      </c>
      <c r="I198" s="24"/>
      <c r="J198" s="9">
        <v>19.40821464278855</v>
      </c>
      <c r="K198" s="9">
        <v>17.185134872567048</v>
      </c>
      <c r="L198" s="22">
        <v>16.877831249234735</v>
      </c>
      <c r="M198" s="22">
        <v>17.032852246327799</v>
      </c>
      <c r="N198" s="22">
        <v>14.473199975625768</v>
      </c>
      <c r="O198" s="24"/>
    </row>
    <row r="199" spans="2:15" x14ac:dyDescent="0.35">
      <c r="B199" s="37">
        <v>195</v>
      </c>
      <c r="D199" s="10">
        <v>19.460680268123365</v>
      </c>
      <c r="E199" s="10">
        <v>16.676399276401924</v>
      </c>
      <c r="F199" s="10">
        <v>16.658991418541824</v>
      </c>
      <c r="G199" s="10">
        <v>16.592198359502056</v>
      </c>
      <c r="H199" s="10">
        <v>14.734144020759862</v>
      </c>
      <c r="J199" s="10">
        <v>19.509265163788136</v>
      </c>
      <c r="K199" s="10">
        <v>17.274547388652223</v>
      </c>
      <c r="L199" s="10">
        <v>16.965726530315251</v>
      </c>
      <c r="M199" s="10">
        <v>17.121569650636761</v>
      </c>
      <c r="N199" s="10">
        <v>14.548576471573012</v>
      </c>
    </row>
    <row r="200" spans="2:15" x14ac:dyDescent="0.35">
      <c r="B200" s="37">
        <v>196</v>
      </c>
      <c r="D200" s="10">
        <v>19.555549600948787</v>
      </c>
      <c r="E200" s="10">
        <v>16.757766711935147</v>
      </c>
      <c r="F200" s="10">
        <v>16.740354674528763</v>
      </c>
      <c r="G200" s="10">
        <v>16.673208819396692</v>
      </c>
      <c r="H200" s="10">
        <v>14.806156728637731</v>
      </c>
      <c r="J200" s="10">
        <v>19.610312654331892</v>
      </c>
      <c r="K200" s="10">
        <v>17.363957569584418</v>
      </c>
      <c r="L200" s="10">
        <v>17.053619478522389</v>
      </c>
      <c r="M200" s="10">
        <v>17.210284722072334</v>
      </c>
      <c r="N200" s="10">
        <v>14.623950636763187</v>
      </c>
    </row>
    <row r="201" spans="2:15" x14ac:dyDescent="0.35">
      <c r="B201" s="37">
        <v>197</v>
      </c>
      <c r="D201" s="10">
        <v>19.650418798894318</v>
      </c>
      <c r="E201" s="10">
        <v>16.839134015306385</v>
      </c>
      <c r="F201" s="10">
        <v>16.821717808855531</v>
      </c>
      <c r="G201" s="10">
        <v>16.754219157631169</v>
      </c>
      <c r="H201" s="10">
        <v>14.878169339992498</v>
      </c>
      <c r="J201" s="10">
        <v>19.711357175017245</v>
      </c>
      <c r="K201" s="10">
        <v>17.453365462007998</v>
      </c>
      <c r="L201" s="10">
        <v>17.141510140482975</v>
      </c>
      <c r="M201" s="10">
        <v>17.298997507261358</v>
      </c>
      <c r="N201" s="10">
        <v>14.699322517806859</v>
      </c>
    </row>
    <row r="202" spans="2:15" x14ac:dyDescent="0.35">
      <c r="B202" s="37">
        <v>198</v>
      </c>
      <c r="D202" s="10">
        <v>19.745287862824778</v>
      </c>
      <c r="E202" s="10">
        <v>16.92050118730981</v>
      </c>
      <c r="F202" s="10">
        <v>16.903080822285911</v>
      </c>
      <c r="G202" s="10">
        <v>16.835229374969238</v>
      </c>
      <c r="H202" s="10">
        <v>14.950181855442048</v>
      </c>
      <c r="J202" s="10">
        <v>19.812398784807577</v>
      </c>
      <c r="K202" s="10">
        <v>17.542771111309971</v>
      </c>
      <c r="L202" s="10">
        <v>17.229398561566779</v>
      </c>
      <c r="M202" s="10">
        <v>17.387708051573608</v>
      </c>
      <c r="N202" s="10">
        <v>14.774692160057707</v>
      </c>
    </row>
    <row r="203" spans="2:15" x14ac:dyDescent="0.35">
      <c r="B203" s="37">
        <v>199</v>
      </c>
      <c r="D203" s="10">
        <v>19.840156793594009</v>
      </c>
      <c r="E203" s="10">
        <v>17.001868228729556</v>
      </c>
      <c r="F203" s="10">
        <v>16.98444371557397</v>
      </c>
      <c r="G203" s="10">
        <v>16.916239472164996</v>
      </c>
      <c r="H203" s="10">
        <v>15.022194275596473</v>
      </c>
      <c r="J203" s="10">
        <v>19.913437541087262</v>
      </c>
      <c r="K203" s="10">
        <v>17.632174561662431</v>
      </c>
      <c r="L203" s="10">
        <v>17.317284785928766</v>
      </c>
      <c r="M203" s="10">
        <v>17.476416399164048</v>
      </c>
      <c r="N203" s="10">
        <v>14.850059607654909</v>
      </c>
    </row>
    <row r="204" spans="2:15" x14ac:dyDescent="0.35">
      <c r="B204" s="37">
        <v>200</v>
      </c>
      <c r="D204" s="10">
        <v>19.935025592045072</v>
      </c>
      <c r="E204" s="10">
        <v>17.083235140339863</v>
      </c>
      <c r="F204" s="10">
        <v>17.065806489464283</v>
      </c>
      <c r="G204" s="10">
        <v>16.997249449963011</v>
      </c>
      <c r="H204" s="10">
        <v>15.094206601058145</v>
      </c>
      <c r="J204" s="10">
        <v>20.014473499714533</v>
      </c>
      <c r="K204" s="10">
        <v>17.721575856063023</v>
      </c>
      <c r="L204" s="10">
        <v>17.405168856549778</v>
      </c>
      <c r="M204" s="10">
        <v>17.565122593013495</v>
      </c>
      <c r="N204" s="10">
        <v>14.925424903563602</v>
      </c>
    </row>
    <row r="205" spans="2:15" x14ac:dyDescent="0.35">
      <c r="B205" s="37">
        <v>201</v>
      </c>
      <c r="D205" s="10">
        <v>20.029894259010508</v>
      </c>
      <c r="E205" s="10">
        <v>17.164601922905263</v>
      </c>
      <c r="F205" s="10">
        <v>17.147169144692079</v>
      </c>
      <c r="G205" s="10">
        <v>17.078259309098495</v>
      </c>
      <c r="H205" s="10">
        <v>15.166218832421873</v>
      </c>
      <c r="J205" s="10">
        <v>20.115506715072041</v>
      </c>
      <c r="K205" s="10">
        <v>17.810975036374032</v>
      </c>
      <c r="L205" s="10">
        <v>17.493050815275403</v>
      </c>
      <c r="M205" s="10">
        <v>17.653826674967554</v>
      </c>
      <c r="N205" s="10">
        <v>15.000788089613961</v>
      </c>
    </row>
    <row r="206" spans="2:15" x14ac:dyDescent="0.35">
      <c r="B206" s="37">
        <v>202</v>
      </c>
      <c r="D206" s="10">
        <v>20.124762795312385</v>
      </c>
      <c r="E206" s="10">
        <v>17.24596857718074</v>
      </c>
      <c r="F206" s="10">
        <v>17.228531681983416</v>
      </c>
      <c r="G206" s="10">
        <v>17.159269050297539</v>
      </c>
      <c r="H206" s="10">
        <v>15.238230970275048</v>
      </c>
      <c r="J206" s="10">
        <v>20.216537240115517</v>
      </c>
      <c r="K206" s="10">
        <v>17.9003721433597</v>
      </c>
      <c r="L206" s="10">
        <v>17.580930702853486</v>
      </c>
      <c r="M206" s="10">
        <v>17.742528685774083</v>
      </c>
      <c r="N206" s="10">
        <v>15.076149206538551</v>
      </c>
    </row>
    <row r="207" spans="2:15" x14ac:dyDescent="0.35">
      <c r="B207" s="37">
        <v>203</v>
      </c>
      <c r="D207" s="10">
        <v>20.219631201762621</v>
      </c>
      <c r="E207" s="10">
        <v>17.327335103911881</v>
      </c>
      <c r="F207" s="10">
        <v>17.309894102055328</v>
      </c>
      <c r="G207" s="10">
        <v>17.240278674277157</v>
      </c>
      <c r="H207" s="10">
        <v>15.310243015197765</v>
      </c>
      <c r="J207" s="10">
        <v>20.317565126420579</v>
      </c>
      <c r="K207" s="10">
        <v>17.989767216722282</v>
      </c>
      <c r="L207" s="10">
        <v>17.668808558970031</v>
      </c>
      <c r="M207" s="10">
        <v>17.831228665119081</v>
      </c>
      <c r="N207" s="10">
        <v>15.151508294008318</v>
      </c>
    </row>
    <row r="208" spans="2:15" x14ac:dyDescent="0.35">
      <c r="B208" s="37">
        <v>204</v>
      </c>
      <c r="D208" s="10">
        <v>20.314499479163043</v>
      </c>
      <c r="E208" s="10">
        <v>17.408701503835076</v>
      </c>
      <c r="F208" s="10">
        <v>17.391256405615991</v>
      </c>
      <c r="G208" s="10">
        <v>17.321288181745508</v>
      </c>
      <c r="H208" s="10">
        <v>15.382254967762956</v>
      </c>
      <c r="J208" s="10">
        <v>20.418590424227528</v>
      </c>
      <c r="K208" s="10">
        <v>18.07916029513656</v>
      </c>
      <c r="L208" s="10">
        <v>17.756684422283804</v>
      </c>
      <c r="M208" s="10">
        <v>17.919926651661296</v>
      </c>
      <c r="N208" s="10">
        <v>15.22686539066714</v>
      </c>
    </row>
    <row r="209" spans="2:14" x14ac:dyDescent="0.35">
      <c r="B209" s="37">
        <v>205</v>
      </c>
      <c r="D209" s="10">
        <v>20.409367628305688</v>
      </c>
      <c r="E209" s="10">
        <v>17.490067777677659</v>
      </c>
      <c r="F209" s="10">
        <v>17.472618593364849</v>
      </c>
      <c r="G209" s="10">
        <v>17.402297573402063</v>
      </c>
      <c r="H209" s="10">
        <v>15.454266828536495</v>
      </c>
      <c r="J209" s="10">
        <v>20.519613182484619</v>
      </c>
      <c r="K209" s="10">
        <v>18.168551416283027</v>
      </c>
      <c r="L209" s="10">
        <v>17.844558330459463</v>
      </c>
      <c r="M209" s="10">
        <v>18.008622683065397</v>
      </c>
      <c r="N209" s="10">
        <v>15.302220534164963</v>
      </c>
    </row>
    <row r="210" spans="2:14" x14ac:dyDescent="0.35">
      <c r="B210" s="37">
        <v>206</v>
      </c>
      <c r="D210" s="10">
        <v>20.504235649972831</v>
      </c>
      <c r="E210" s="10">
        <v>17.571433926158051</v>
      </c>
      <c r="F210" s="10">
        <v>17.5539806659928</v>
      </c>
      <c r="G210" s="10">
        <v>17.483306849937712</v>
      </c>
      <c r="H210" s="10">
        <v>15.526278598077331</v>
      </c>
      <c r="J210" s="10">
        <v>20.620633448889485</v>
      </c>
      <c r="K210" s="10">
        <v>18.257940616879864</v>
      </c>
      <c r="L210" s="10">
        <v>17.932430320199529</v>
      </c>
      <c r="M210" s="10">
        <v>18.097316796033898</v>
      </c>
      <c r="N210" s="10">
        <v>15.377573761189803</v>
      </c>
    </row>
    <row r="211" spans="2:14" x14ac:dyDescent="0.35">
      <c r="B211" s="37">
        <v>207</v>
      </c>
      <c r="D211" s="10">
        <v>20.599103544937257</v>
      </c>
      <c r="E211" s="10">
        <v>17.652799949985909</v>
      </c>
      <c r="F211" s="10">
        <v>17.635342624182361</v>
      </c>
      <c r="G211" s="10">
        <v>17.564316012034954</v>
      </c>
      <c r="H211" s="10">
        <v>15.598290276937606</v>
      </c>
      <c r="J211" s="10">
        <v>20.72165126992909</v>
      </c>
      <c r="K211" s="10">
        <v>18.347327932713565</v>
      </c>
      <c r="L211" s="10">
        <v>18.020300427275068</v>
      </c>
      <c r="M211" s="10">
        <v>18.186009026337874</v>
      </c>
      <c r="N211" s="10">
        <v>15.452925107498404</v>
      </c>
    </row>
    <row r="212" spans="2:14" x14ac:dyDescent="0.35">
      <c r="B212" s="37">
        <v>208</v>
      </c>
      <c r="D212" s="10">
        <v>20.693971313962358</v>
      </c>
      <c r="E212" s="10">
        <v>17.734165849862343</v>
      </c>
      <c r="F212" s="10">
        <v>17.716704468607684</v>
      </c>
      <c r="G212" s="10">
        <v>17.645325060367991</v>
      </c>
      <c r="H212" s="10">
        <v>15.670301865662765</v>
      </c>
      <c r="J212" s="10">
        <v>20.822666690918052</v>
      </c>
      <c r="K212" s="10">
        <v>18.436713398668577</v>
      </c>
      <c r="L212" s="10">
        <v>18.108168686555253</v>
      </c>
      <c r="M212" s="10">
        <v>18.274699408846491</v>
      </c>
      <c r="N212" s="10">
        <v>15.528274607945717</v>
      </c>
    </row>
    <row r="213" spans="2:14" x14ac:dyDescent="0.35">
      <c r="B213" s="37">
        <v>209</v>
      </c>
      <c r="D213" s="10">
        <v>20.788838957802351</v>
      </c>
      <c r="E213" s="10">
        <v>17.815531626479945</v>
      </c>
      <c r="F213" s="10">
        <v>17.79806619993489</v>
      </c>
      <c r="G213" s="10">
        <v>17.726333995602904</v>
      </c>
      <c r="H213" s="10">
        <v>15.74231336479169</v>
      </c>
      <c r="J213" s="10">
        <v>20.923679756035614</v>
      </c>
      <c r="K213" s="10">
        <v>18.526097048755602</v>
      </c>
      <c r="L213" s="10">
        <v>18.196035132035689</v>
      </c>
      <c r="M213" s="10">
        <v>18.363387977555377</v>
      </c>
      <c r="N213" s="10">
        <v>15.603622296513407</v>
      </c>
    </row>
    <row r="214" spans="2:14" x14ac:dyDescent="0.35">
      <c r="B214" s="37">
        <v>210</v>
      </c>
      <c r="D214" s="10">
        <v>20.883706477202356</v>
      </c>
      <c r="E214" s="10">
        <v>17.89689728052301</v>
      </c>
      <c r="F214" s="10">
        <v>17.879427818822055</v>
      </c>
      <c r="G214" s="10">
        <v>17.807342818397753</v>
      </c>
      <c r="H214" s="10">
        <v>15.814324774856775</v>
      </c>
      <c r="J214" s="10">
        <v>21.024690508361203</v>
      </c>
      <c r="K214" s="10">
        <v>18.615478916138986</v>
      </c>
      <c r="L214" s="10">
        <v>18.28389979686586</v>
      </c>
      <c r="M214" s="10">
        <v>18.452074765613993</v>
      </c>
      <c r="N214" s="10">
        <v>15.678968206337085</v>
      </c>
    </row>
    <row r="215" spans="2:14" x14ac:dyDescent="0.35">
      <c r="B215" s="37">
        <v>211</v>
      </c>
      <c r="D215" s="10">
        <v>20.978573872898636</v>
      </c>
      <c r="E215" s="10">
        <v>17.978262812667683</v>
      </c>
      <c r="F215" s="10">
        <v>17.960789325919379</v>
      </c>
      <c r="G215" s="10">
        <v>17.888351529402794</v>
      </c>
      <c r="H215" s="10">
        <v>15.886336096384062</v>
      </c>
      <c r="J215" s="10">
        <v>21.125698989908539</v>
      </c>
      <c r="K215" s="10">
        <v>18.704859033163078</v>
      </c>
      <c r="L215" s="10">
        <v>18.371762713375386</v>
      </c>
      <c r="M215" s="10">
        <v>18.540759805351954</v>
      </c>
      <c r="N215" s="10">
        <v>15.754312369732702</v>
      </c>
    </row>
    <row r="216" spans="2:14" x14ac:dyDescent="0.35">
      <c r="B216" s="37">
        <v>212</v>
      </c>
      <c r="D216" s="10">
        <v>21.073441145618659</v>
      </c>
      <c r="E216" s="10">
        <v>18.059628223582045</v>
      </c>
      <c r="F216" s="10">
        <v>18.042150721869383</v>
      </c>
      <c r="G216" s="10">
        <v>17.969360129260473</v>
      </c>
      <c r="H216" s="10">
        <v>15.958347329893339</v>
      </c>
      <c r="J216" s="10">
        <v>21.226705241658735</v>
      </c>
      <c r="K216" s="10">
        <v>18.794237431377486</v>
      </c>
      <c r="L216" s="10">
        <v>18.459623913099303</v>
      </c>
      <c r="M216" s="10">
        <v>18.629443128304327</v>
      </c>
      <c r="N216" s="10">
        <v>15.829654818221837</v>
      </c>
    </row>
    <row r="217" spans="2:14" x14ac:dyDescent="0.35">
      <c r="B217" s="37">
        <v>213</v>
      </c>
      <c r="D217" s="10">
        <v>21.16830829608131</v>
      </c>
      <c r="E217" s="10">
        <v>18.140993513926247</v>
      </c>
      <c r="F217" s="10">
        <v>18.123512007306903</v>
      </c>
      <c r="G217" s="10">
        <v>18.050368618605695</v>
      </c>
      <c r="H217" s="10">
        <v>16.030358475898225</v>
      </c>
      <c r="J217" s="10">
        <v>21.327709303591853</v>
      </c>
      <c r="K217" s="10">
        <v>18.883614141561541</v>
      </c>
      <c r="L217" s="10">
        <v>18.547483426802621</v>
      </c>
      <c r="M217" s="10">
        <v>18.718124765236084</v>
      </c>
      <c r="N217" s="10">
        <v>15.904995582556111</v>
      </c>
    </row>
    <row r="218" spans="2:14" x14ac:dyDescent="0.35">
      <c r="B218" s="37">
        <v>214</v>
      </c>
      <c r="D218" s="10">
        <v>21.263175324996983</v>
      </c>
      <c r="E218" s="10">
        <v>18.222358684352709</v>
      </c>
      <c r="F218" s="10">
        <v>18.204873182859377</v>
      </c>
      <c r="G218" s="10">
        <v>18.131376998065875</v>
      </c>
      <c r="H218" s="10">
        <v>16.102369534906334</v>
      </c>
      <c r="J218" s="10">
        <v>21.428711214717538</v>
      </c>
      <c r="K218" s="10">
        <v>18.972989193747829</v>
      </c>
      <c r="L218" s="10">
        <v>18.635341284503667</v>
      </c>
      <c r="M218" s="10">
        <v>18.806804746165561</v>
      </c>
      <c r="N218" s="10">
        <v>15.980334692740684</v>
      </c>
    </row>
    <row r="219" spans="2:14" x14ac:dyDescent="0.35">
      <c r="B219" s="37">
        <v>215</v>
      </c>
      <c r="D219" s="10">
        <v>21.358042233067785</v>
      </c>
      <c r="E219" s="10">
        <v>18.303723735506196</v>
      </c>
      <c r="F219" s="10">
        <v>18.286234249146851</v>
      </c>
      <c r="G219" s="10">
        <v>18.212385268261048</v>
      </c>
      <c r="H219" s="10">
        <v>16.174380507419265</v>
      </c>
      <c r="J219" s="10">
        <v>21.52971101310445</v>
      </c>
      <c r="K219" s="10">
        <v>19.062362617244762</v>
      </c>
      <c r="L219" s="10">
        <v>18.723197515496842</v>
      </c>
      <c r="M219" s="10">
        <v>18.895483100387175</v>
      </c>
      <c r="N219" s="10">
        <v>16.055672178056945</v>
      </c>
    </row>
    <row r="220" spans="2:14" x14ac:dyDescent="0.35">
      <c r="B220" s="37">
        <v>216</v>
      </c>
      <c r="D220" s="10">
        <v>21.45290902098759</v>
      </c>
      <c r="E220" s="10">
        <v>18.38508866802395</v>
      </c>
      <c r="F220" s="10">
        <v>18.367595206782141</v>
      </c>
      <c r="G220" s="10">
        <v>18.293393429804023</v>
      </c>
      <c r="H220" s="10">
        <v>16.246391393932822</v>
      </c>
      <c r="J220" s="10">
        <v>21.630708735908719</v>
      </c>
      <c r="K220" s="10">
        <v>19.151734440658451</v>
      </c>
      <c r="L220" s="10">
        <v>18.811052148374394</v>
      </c>
      <c r="M220" s="10">
        <v>18.984159856493182</v>
      </c>
      <c r="N220" s="10">
        <v>16.13100806708422</v>
      </c>
    </row>
    <row r="221" spans="2:14" x14ac:dyDescent="0.35">
      <c r="B221" s="37">
        <v>217</v>
      </c>
      <c r="D221" s="10">
        <v>21.547775689442219</v>
      </c>
      <c r="E221" s="10">
        <v>18.46645348253578</v>
      </c>
      <c r="F221" s="10">
        <v>18.448956056370925</v>
      </c>
      <c r="G221" s="10">
        <v>18.374401483300531</v>
      </c>
      <c r="H221" s="10">
        <v>16.318402194937015</v>
      </c>
      <c r="J221" s="10">
        <v>21.731704419401044</v>
      </c>
      <c r="K221" s="10">
        <v>19.24110469191378</v>
      </c>
      <c r="L221" s="10">
        <v>18.898905211047484</v>
      </c>
      <c r="M221" s="10">
        <v>19.072835042394704</v>
      </c>
      <c r="N221" s="10">
        <v>16.206342387720969</v>
      </c>
    </row>
    <row r="222" spans="2:14" x14ac:dyDescent="0.35">
      <c r="B222" s="37">
        <v>218</v>
      </c>
      <c r="D222" s="10">
        <v>21.642642239109581</v>
      </c>
      <c r="E222" s="10">
        <v>18.54781817966423</v>
      </c>
      <c r="F222" s="10">
        <v>18.530316798511919</v>
      </c>
      <c r="G222" s="10">
        <v>18.455409429349203</v>
      </c>
      <c r="H222" s="10">
        <v>16.390412910916204</v>
      </c>
      <c r="J222" s="10">
        <v>21.832698098993426</v>
      </c>
      <c r="K222" s="10">
        <v>19.330473398274666</v>
      </c>
      <c r="L222" s="10">
        <v>18.986756730766487</v>
      </c>
      <c r="M222" s="10">
        <v>19.161508685342159</v>
      </c>
      <c r="N222" s="10">
        <v>16.281675167204984</v>
      </c>
    </row>
    <row r="223" spans="2:14" x14ac:dyDescent="0.35">
      <c r="B223" s="37">
        <v>219</v>
      </c>
      <c r="D223" s="10">
        <v>21.737508670659761</v>
      </c>
      <c r="E223" s="10">
        <v>18.629182760024683</v>
      </c>
      <c r="F223" s="10">
        <v>18.611677433796917</v>
      </c>
      <c r="G223" s="10">
        <v>18.536417268541914</v>
      </c>
      <c r="H223" s="10">
        <v>16.462423542349168</v>
      </c>
      <c r="J223" s="10">
        <v>21.933689809264234</v>
      </c>
      <c r="K223" s="10">
        <v>19.419840586363609</v>
      </c>
      <c r="L223" s="10">
        <v>19.074606734140485</v>
      </c>
      <c r="M223" s="10">
        <v>19.250180811944581</v>
      </c>
      <c r="N223" s="10">
        <v>16.357006432132902</v>
      </c>
    </row>
    <row r="224" spans="2:14" x14ac:dyDescent="0.35">
      <c r="B224" s="37">
        <v>220</v>
      </c>
      <c r="D224" s="10">
        <v>21.832374984755212</v>
      </c>
      <c r="E224" s="10">
        <v>18.710547224225479</v>
      </c>
      <c r="F224" s="10">
        <v>18.693037962810966</v>
      </c>
      <c r="G224" s="10">
        <v>18.617425001463644</v>
      </c>
      <c r="H224" s="10">
        <v>16.534434089709212</v>
      </c>
      <c r="J224" s="10">
        <v>22.034679583983007</v>
      </c>
      <c r="K224" s="10">
        <v>19.509206282180585</v>
      </c>
      <c r="L224" s="10">
        <v>19.162455247156213</v>
      </c>
      <c r="M224" s="10">
        <v>19.338851448188759</v>
      </c>
      <c r="N224" s="10">
        <v>16.432336208479185</v>
      </c>
    </row>
    <row r="225" spans="2:14" x14ac:dyDescent="0.35">
      <c r="B225" s="37">
        <v>221</v>
      </c>
      <c r="D225" s="10">
        <v>21.927241182050782</v>
      </c>
      <c r="E225" s="10">
        <v>18.791911572868038</v>
      </c>
      <c r="F225" s="10">
        <v>18.774398386132393</v>
      </c>
      <c r="G225" s="10">
        <v>18.698432628692764</v>
      </c>
      <c r="H225" s="10">
        <v>16.606444553464229</v>
      </c>
      <c r="J225" s="10">
        <v>22.135667456134019</v>
      </c>
      <c r="K225" s="10">
        <v>19.598570511121256</v>
      </c>
      <c r="L225" s="10">
        <v>19.250302295196263</v>
      </c>
      <c r="M225" s="10">
        <v>19.427520619457255</v>
      </c>
      <c r="N225" s="10">
        <v>16.507664521614227</v>
      </c>
    </row>
    <row r="226" spans="2:14" x14ac:dyDescent="0.35">
      <c r="B226" s="37">
        <v>222</v>
      </c>
      <c r="D226" s="10">
        <v>22.022107263193917</v>
      </c>
      <c r="E226" s="10">
        <v>18.873275806546907</v>
      </c>
      <c r="F226" s="10">
        <v>18.855758704332988</v>
      </c>
      <c r="G226" s="10">
        <v>18.779440150801069</v>
      </c>
      <c r="H226" s="10">
        <v>16.678454934076825</v>
      </c>
      <c r="J226" s="10">
        <v>22.236653457939052</v>
      </c>
      <c r="K226" s="10">
        <v>19.687933297994554</v>
      </c>
      <c r="L226" s="10">
        <v>19.338147903056612</v>
      </c>
      <c r="M226" s="10">
        <v>19.516188350546031</v>
      </c>
      <c r="N226" s="10">
        <v>16.582991396322011</v>
      </c>
    </row>
    <row r="227" spans="2:14" x14ac:dyDescent="0.35">
      <c r="B227" s="37">
        <v>223</v>
      </c>
      <c r="D227" s="10">
        <v>22.116973228824733</v>
      </c>
      <c r="E227" s="10">
        <v>18.954639925849943</v>
      </c>
      <c r="F227" s="10">
        <v>18.937118917978118</v>
      </c>
      <c r="G227" s="10">
        <v>18.860447568353891</v>
      </c>
      <c r="H227" s="10">
        <v>16.750465232004359</v>
      </c>
      <c r="J227" s="10">
        <v>22.33763762087959</v>
      </c>
      <c r="K227" s="10">
        <v>19.777294667039602</v>
      </c>
      <c r="L227" s="10">
        <v>19.425992094963565</v>
      </c>
      <c r="M227" s="10">
        <v>19.60485466568144</v>
      </c>
      <c r="N227" s="10">
        <v>16.658316856816992</v>
      </c>
    </row>
    <row r="228" spans="2:14" x14ac:dyDescent="0.35">
      <c r="B228" s="37">
        <v>224</v>
      </c>
      <c r="D228" s="10">
        <v>22.211839079576137</v>
      </c>
      <c r="E228" s="10">
        <v>19.036003931358398</v>
      </c>
      <c r="F228" s="10">
        <v>19.018479027626718</v>
      </c>
      <c r="G228" s="10">
        <v>18.94145488191019</v>
      </c>
      <c r="H228" s="10">
        <v>16.822475447699031</v>
      </c>
      <c r="J228" s="10">
        <v>22.438619975717966</v>
      </c>
      <c r="K228" s="10">
        <v>19.866654641942155</v>
      </c>
      <c r="L228" s="10">
        <v>19.51383489459025</v>
      </c>
      <c r="M228" s="10">
        <v>19.693519588536557</v>
      </c>
      <c r="N228" s="10">
        <v>16.733640926760494</v>
      </c>
    </row>
    <row r="229" spans="2:14" x14ac:dyDescent="0.35">
      <c r="B229" s="37">
        <v>225</v>
      </c>
      <c r="D229" s="10">
        <v>22.306704816073992</v>
      </c>
      <c r="E229" s="10">
        <v>19.117367823646994</v>
      </c>
      <c r="F229" s="10">
        <v>19.099839033831508</v>
      </c>
      <c r="G229" s="10">
        <v>19.022462092022678</v>
      </c>
      <c r="H229" s="10">
        <v>16.894485581608002</v>
      </c>
      <c r="J229" s="10">
        <v>22.539600552517967</v>
      </c>
      <c r="K229" s="10">
        <v>19.956013245850315</v>
      </c>
      <c r="L229" s="10">
        <v>19.601676325072258</v>
      </c>
      <c r="M229" s="10">
        <v>19.782183142247014</v>
      </c>
      <c r="N229" s="10">
        <v>16.808963629276533</v>
      </c>
    </row>
    <row r="230" spans="2:14" x14ac:dyDescent="0.35">
      <c r="B230" s="37">
        <v>226</v>
      </c>
      <c r="D230" s="10">
        <v>22.401570438937128</v>
      </c>
      <c r="E230" s="10">
        <v>19.198731603284056</v>
      </c>
      <c r="F230" s="10">
        <v>19.181198937139037</v>
      </c>
      <c r="G230" s="10">
        <v>19.103469199237917</v>
      </c>
      <c r="H230" s="10">
        <v>16.966495634173462</v>
      </c>
      <c r="J230" s="10">
        <v>22.640579380664725</v>
      </c>
      <c r="K230" s="10">
        <v>20.04537050138995</v>
      </c>
      <c r="L230" s="10">
        <v>19.689516409023046</v>
      </c>
      <c r="M230" s="10">
        <v>19.87084534942624</v>
      </c>
      <c r="N230" s="10">
        <v>16.884284986967049</v>
      </c>
    </row>
    <row r="231" spans="2:14" x14ac:dyDescent="0.35">
      <c r="B231" s="37">
        <v>227</v>
      </c>
      <c r="D231" s="10">
        <v>22.496435948777538</v>
      </c>
      <c r="E231" s="10">
        <v>19.28009527083162</v>
      </c>
      <c r="F231" s="10">
        <v>19.262558738089801</v>
      </c>
      <c r="G231" s="10">
        <v>19.184476204096381</v>
      </c>
      <c r="H231" s="10">
        <v>17.038505605832647</v>
      </c>
      <c r="J231" s="10">
        <v>22.741556488883777</v>
      </c>
      <c r="K231" s="10">
        <v>20.134726430679244</v>
      </c>
      <c r="L231" s="10">
        <v>19.77735516854861</v>
      </c>
      <c r="M231" s="10">
        <v>19.959506232180249</v>
      </c>
      <c r="N231" s="10">
        <v>16.959605021926709</v>
      </c>
    </row>
    <row r="232" spans="2:14" x14ac:dyDescent="0.35">
      <c r="B232" s="37">
        <v>228</v>
      </c>
      <c r="D232" s="10">
        <v>22.591301346200449</v>
      </c>
      <c r="E232" s="10">
        <v>19.361458826845475</v>
      </c>
      <c r="F232" s="10">
        <v>19.343918437218285</v>
      </c>
      <c r="G232" s="10">
        <v>19.265483107132567</v>
      </c>
      <c r="H232" s="10">
        <v>17.110515497018007</v>
      </c>
      <c r="J232" s="10">
        <v>22.84253190525974</v>
      </c>
      <c r="K232" s="10">
        <v>20.224081055343156</v>
      </c>
      <c r="L232" s="10">
        <v>19.865192625261781</v>
      </c>
      <c r="M232" s="10">
        <v>20.048165812121862</v>
      </c>
      <c r="N232" s="10">
        <v>17.034923755757088</v>
      </c>
    </row>
    <row r="233" spans="2:14" x14ac:dyDescent="0.35">
      <c r="B233" s="37">
        <v>229</v>
      </c>
      <c r="D233" s="10">
        <v>22.686166631804447</v>
      </c>
      <c r="E233" s="10">
        <v>19.442822271875304</v>
      </c>
      <c r="F233" s="10">
        <v>19.42527803505315</v>
      </c>
      <c r="G233" s="10">
        <v>19.346489908875114</v>
      </c>
      <c r="H233" s="10">
        <v>17.182525308157203</v>
      </c>
      <c r="J233" s="10">
        <v>22.943505657254047</v>
      </c>
      <c r="K233" s="10">
        <v>20.313434396527061</v>
      </c>
      <c r="L233" s="10">
        <v>19.953028800295982</v>
      </c>
      <c r="M233" s="10">
        <v>20.136824110384502</v>
      </c>
      <c r="N233" s="10">
        <v>17.110241209580529</v>
      </c>
    </row>
    <row r="234" spans="2:14" x14ac:dyDescent="0.35">
      <c r="B234" s="37">
        <v>230</v>
      </c>
      <c r="D234" s="10">
        <v>22.781031806181513</v>
      </c>
      <c r="E234" s="10">
        <v>19.524185606464833</v>
      </c>
      <c r="F234" s="10">
        <v>19.506637532117221</v>
      </c>
      <c r="G234" s="10">
        <v>19.42749660984688</v>
      </c>
      <c r="H234" s="10">
        <v>17.254535039673236</v>
      </c>
      <c r="J234" s="10">
        <v>23.044477771722413</v>
      </c>
      <c r="K234" s="10">
        <v>20.40278647491013</v>
      </c>
      <c r="L234" s="10">
        <v>20.040863714318547</v>
      </c>
      <c r="M234" s="10">
        <v>20.225481147635499</v>
      </c>
      <c r="N234" s="10">
        <v>17.185557404053334</v>
      </c>
    </row>
    <row r="235" spans="2:14" x14ac:dyDescent="0.35">
      <c r="B235" s="37">
        <v>231</v>
      </c>
      <c r="D235" s="10">
        <v>22.875896869917192</v>
      </c>
      <c r="E235" s="10">
        <v>19.605548831151705</v>
      </c>
      <c r="F235" s="10">
        <v>19.58799692892762</v>
      </c>
      <c r="G235" s="10">
        <v>19.508503210564978</v>
      </c>
      <c r="H235" s="10">
        <v>17.326544691984466</v>
      </c>
      <c r="J235" s="10">
        <v>23.145448274931439</v>
      </c>
      <c r="K235" s="10">
        <v>20.492137310718153</v>
      </c>
      <c r="L235" s="10">
        <v>20.128697387543532</v>
      </c>
      <c r="M235" s="10">
        <v>20.314136944088926</v>
      </c>
      <c r="N235" s="10">
        <v>17.260872359378737</v>
      </c>
    </row>
    <row r="236" spans="2:14" x14ac:dyDescent="0.35">
      <c r="B236" s="37">
        <v>232</v>
      </c>
      <c r="D236" s="10">
        <v>22.97076182359072</v>
      </c>
      <c r="E236" s="10">
        <v>19.686911946467919</v>
      </c>
      <c r="F236" s="10">
        <v>19.669356225995912</v>
      </c>
      <c r="G236" s="10">
        <v>19.589509711540966</v>
      </c>
      <c r="H236" s="10">
        <v>17.398554265504735</v>
      </c>
      <c r="J236" s="10">
        <v>23.246417192574864</v>
      </c>
      <c r="K236" s="10">
        <v>20.581486923736033</v>
      </c>
      <c r="L236" s="10">
        <v>20.216529839744293</v>
      </c>
      <c r="M236" s="10">
        <v>20.402791519518125</v>
      </c>
      <c r="N236" s="10">
        <v>17.336186095319302</v>
      </c>
    </row>
    <row r="237" spans="2:14" x14ac:dyDescent="0.35">
      <c r="B237" s="37">
        <v>233</v>
      </c>
      <c r="D237" s="10">
        <v>23.065626667774985</v>
      </c>
      <c r="E237" s="10">
        <v>19.768274952939592</v>
      </c>
      <c r="F237" s="10">
        <v>19.750715423828051</v>
      </c>
      <c r="G237" s="10">
        <v>19.670516113280812</v>
      </c>
      <c r="H237" s="10">
        <v>17.470563760643401</v>
      </c>
      <c r="J237" s="10">
        <v>23.347384549789169</v>
      </c>
      <c r="K237" s="10">
        <v>20.670835333319783</v>
      </c>
      <c r="L237" s="10">
        <v>20.304361090265388</v>
      </c>
      <c r="M237" s="10">
        <v>20.491444893267666</v>
      </c>
      <c r="N237" s="10">
        <v>17.411498631208978</v>
      </c>
    </row>
    <row r="238" spans="2:14" x14ac:dyDescent="0.35">
      <c r="B238" s="37">
        <v>234</v>
      </c>
      <c r="D238" s="10">
        <v>23.160491403036833</v>
      </c>
      <c r="E238" s="10">
        <v>19.849637851087198</v>
      </c>
      <c r="F238" s="10">
        <v>19.8320745229246</v>
      </c>
      <c r="G238" s="10">
        <v>19.751522416285059</v>
      </c>
      <c r="H238" s="10">
        <v>17.542573177805419</v>
      </c>
      <c r="J238" s="10">
        <v>23.448350371168754</v>
      </c>
      <c r="K238" s="10">
        <v>20.760182558408236</v>
      </c>
      <c r="L238" s="10">
        <v>20.392191158034272</v>
      </c>
      <c r="M238" s="10">
        <v>20.580097084265013</v>
      </c>
      <c r="N238" s="10">
        <v>17.486809985964697</v>
      </c>
    </row>
    <row r="239" spans="2:14" x14ac:dyDescent="0.35">
      <c r="B239" s="37">
        <v>235</v>
      </c>
      <c r="D239" s="10">
        <v>23.25535602993688</v>
      </c>
      <c r="E239" s="10">
        <v>19.931000641425694</v>
      </c>
      <c r="F239" s="10">
        <v>19.913433523780746</v>
      </c>
      <c r="G239" s="10">
        <v>19.832528621048894</v>
      </c>
      <c r="H239" s="10">
        <v>17.614582517391401</v>
      </c>
      <c r="J239" s="10">
        <v>23.549314680780515</v>
      </c>
      <c r="K239" s="10">
        <v>20.849528617534201</v>
      </c>
      <c r="L239" s="10">
        <v>20.480020061572606</v>
      </c>
      <c r="M239" s="10">
        <v>20.668748111031778</v>
      </c>
      <c r="N239" s="10">
        <v>17.562120178097711</v>
      </c>
    </row>
    <row r="240" spans="2:14" x14ac:dyDescent="0.35">
      <c r="B240" s="37">
        <v>236</v>
      </c>
      <c r="D240" s="10">
        <v>23.350220549029867</v>
      </c>
      <c r="E240" s="10">
        <v>20.012363324464445</v>
      </c>
      <c r="F240" s="10">
        <v>19.994792426886377</v>
      </c>
      <c r="G240" s="10">
        <v>19.913534728062224</v>
      </c>
      <c r="H240" s="10">
        <v>17.686591779797684</v>
      </c>
      <c r="J240" s="10">
        <v>23.650277502178067</v>
      </c>
      <c r="K240" s="10">
        <v>20.938873528835479</v>
      </c>
      <c r="L240" s="10">
        <v>20.567847819007078</v>
      </c>
      <c r="M240" s="10">
        <v>20.757397991694674</v>
      </c>
      <c r="N240" s="10">
        <v>17.637429225724414</v>
      </c>
    </row>
    <row r="241" spans="2:14" x14ac:dyDescent="0.35">
      <c r="B241" s="37">
        <v>237</v>
      </c>
      <c r="D241" s="10">
        <v>23.445084960864584</v>
      </c>
      <c r="E241" s="10">
        <v>20.093725900707486</v>
      </c>
      <c r="F241" s="10">
        <v>20.076151232726179</v>
      </c>
      <c r="G241" s="10">
        <v>19.994540737809736</v>
      </c>
      <c r="H241" s="10">
        <v>17.758600965416409</v>
      </c>
      <c r="J241" s="10">
        <v>23.75123885841543</v>
      </c>
      <c r="K241" s="10">
        <v>21.028217310065358</v>
      </c>
      <c r="L241" s="10">
        <v>20.655674448079985</v>
      </c>
      <c r="M241" s="10">
        <v>20.846046743996027</v>
      </c>
      <c r="N241" s="10">
        <v>17.712737146576909</v>
      </c>
    </row>
    <row r="242" spans="2:14" x14ac:dyDescent="0.35">
      <c r="B242" s="37">
        <v>238</v>
      </c>
      <c r="D242" s="10">
        <v>23.539949265984077</v>
      </c>
      <c r="E242" s="10">
        <v>20.175088370653466</v>
      </c>
      <c r="F242" s="10">
        <v>20.157509941779736</v>
      </c>
      <c r="G242" s="10">
        <v>20.075546650770985</v>
      </c>
      <c r="H242" s="10">
        <v>17.830610074635501</v>
      </c>
      <c r="J242" s="10">
        <v>23.852198772060344</v>
      </c>
      <c r="K242" s="10">
        <v>21.11755997860282</v>
      </c>
      <c r="L242" s="10">
        <v>20.743499966159469</v>
      </c>
      <c r="M242" s="10">
        <v>20.934694385303963</v>
      </c>
      <c r="N242" s="10">
        <v>17.788043958013262</v>
      </c>
    </row>
    <row r="243" spans="2:14" x14ac:dyDescent="0.35">
      <c r="B243" s="37">
        <v>239</v>
      </c>
      <c r="D243" s="10">
        <v>23.634813464925582</v>
      </c>
      <c r="E243" s="10">
        <v>20.25645073479582</v>
      </c>
      <c r="F243" s="10">
        <v>20.238868554521531</v>
      </c>
      <c r="G243" s="10">
        <v>20.156552467420493</v>
      </c>
      <c r="H243" s="10">
        <v>17.902619107838909</v>
      </c>
      <c r="J243" s="10">
        <v>23.953157265207054</v>
      </c>
      <c r="K243" s="10">
        <v>21.20690155146243</v>
      </c>
      <c r="L243" s="10">
        <v>20.831324390249367</v>
      </c>
      <c r="M243" s="10">
        <v>21.023340932622304</v>
      </c>
      <c r="N243" s="10">
        <v>17.863349677027347</v>
      </c>
    </row>
    <row r="244" spans="2:14" x14ac:dyDescent="0.35">
      <c r="B244" s="37">
        <v>240</v>
      </c>
      <c r="D244" s="10">
        <v>23.729677558220811</v>
      </c>
      <c r="E244" s="10">
        <v>20.33781299362278</v>
      </c>
      <c r="F244" s="10">
        <v>20.320227071421129</v>
      </c>
      <c r="G244" s="10">
        <v>20.237558188227766</v>
      </c>
      <c r="H244" s="10">
        <v>17.974628065406449</v>
      </c>
      <c r="J244" s="10">
        <v>24.054114359488835</v>
      </c>
      <c r="K244" s="10">
        <v>21.296242045304012</v>
      </c>
      <c r="L244" s="10">
        <v>20.919147736998823</v>
      </c>
      <c r="M244" s="10">
        <v>21.111986402600209</v>
      </c>
      <c r="N244" s="10">
        <v>17.938654320258451</v>
      </c>
    </row>
    <row r="245" spans="2:14" x14ac:dyDescent="0.35">
      <c r="B245" s="37">
        <v>241</v>
      </c>
      <c r="D245" s="10">
        <v>23.824541546395771</v>
      </c>
      <c r="E245" s="10">
        <v>20.419175147617462</v>
      </c>
      <c r="F245" s="10">
        <v>20.401585492943124</v>
      </c>
      <c r="G245" s="10">
        <v>20.318563813657455</v>
      </c>
      <c r="H245" s="10">
        <v>18.046636947714031</v>
      </c>
      <c r="J245" s="10">
        <v>24.155070076089896</v>
      </c>
      <c r="K245" s="10">
        <v>21.385581476441715</v>
      </c>
      <c r="L245" s="10">
        <v>21.006970022711545</v>
      </c>
      <c r="M245" s="10">
        <v>21.200630811541345</v>
      </c>
      <c r="N245" s="10">
        <v>18.013957904000467</v>
      </c>
    </row>
    <row r="246" spans="2:14" x14ac:dyDescent="0.35">
      <c r="B246" s="37">
        <v>242</v>
      </c>
      <c r="D246" s="10">
        <v>23.919405429971167</v>
      </c>
      <c r="E246" s="10">
        <v>20.500537197257991</v>
      </c>
      <c r="F246" s="10">
        <v>20.482943819547287</v>
      </c>
      <c r="G246" s="10">
        <v>20.399569344169333</v>
      </c>
      <c r="H246" s="10">
        <v>18.118645755133642</v>
      </c>
      <c r="J246" s="10">
        <v>24.256024435757336</v>
      </c>
      <c r="K246" s="10">
        <v>21.474919860853234</v>
      </c>
      <c r="L246" s="10">
        <v>21.094791263354747</v>
      </c>
      <c r="M246" s="10">
        <v>21.289274175413002</v>
      </c>
      <c r="N246" s="10">
        <v>18.089260444211003</v>
      </c>
    </row>
    <row r="247" spans="2:14" x14ac:dyDescent="0.35">
      <c r="B247" s="37">
        <v>243</v>
      </c>
      <c r="D247" s="10">
        <v>24.014269209462153</v>
      </c>
      <c r="E247" s="10">
        <v>20.581899143017502</v>
      </c>
      <c r="F247" s="10">
        <v>20.564302051688685</v>
      </c>
      <c r="G247" s="10">
        <v>20.480574780218415</v>
      </c>
      <c r="H247" s="10">
        <v>18.190654488033367</v>
      </c>
      <c r="J247" s="10">
        <v>24.356977458812114</v>
      </c>
      <c r="K247" s="10">
        <v>21.564257214188313</v>
      </c>
      <c r="L247" s="10">
        <v>21.182611474567931</v>
      </c>
      <c r="M247" s="10">
        <v>21.377916509854632</v>
      </c>
      <c r="N247" s="10">
        <v>18.164561956519957</v>
      </c>
    </row>
    <row r="248" spans="2:14" x14ac:dyDescent="0.35">
      <c r="B248" s="37">
        <v>244</v>
      </c>
      <c r="D248" s="10">
        <v>24.109132885378656</v>
      </c>
      <c r="E248" s="10">
        <v>20.6632609853643</v>
      </c>
      <c r="F248" s="10">
        <v>20.645660189817633</v>
      </c>
      <c r="G248" s="10">
        <v>20.561580122255069</v>
      </c>
      <c r="H248" s="10">
        <v>18.26266314677757</v>
      </c>
      <c r="J248" s="10">
        <v>24.457929165160277</v>
      </c>
      <c r="K248" s="10">
        <v>21.653593551777348</v>
      </c>
      <c r="L248" s="10">
        <v>21.270430671671257</v>
      </c>
      <c r="M248" s="10">
        <v>21.466557830186392</v>
      </c>
      <c r="N248" s="10">
        <v>18.239862456238054</v>
      </c>
    </row>
    <row r="249" spans="2:14" x14ac:dyDescent="0.35">
      <c r="B249" s="37">
        <v>245</v>
      </c>
      <c r="D249" s="10">
        <v>24.203996458225365</v>
      </c>
      <c r="E249" s="10">
        <v>20.744622724761818</v>
      </c>
      <c r="F249" s="10">
        <v>20.727018234379809</v>
      </c>
      <c r="G249" s="10">
        <v>20.642585370724941</v>
      </c>
      <c r="H249" s="10">
        <v>18.334671731726818</v>
      </c>
      <c r="J249" s="10">
        <v>24.558879574303493</v>
      </c>
      <c r="K249" s="10">
        <v>21.742928888639458</v>
      </c>
      <c r="L249" s="10">
        <v>21.358248869673755</v>
      </c>
      <c r="M249" s="10">
        <v>21.555198151417329</v>
      </c>
      <c r="N249" s="10">
        <v>18.31516195836495</v>
      </c>
    </row>
    <row r="250" spans="2:14" x14ac:dyDescent="0.35">
      <c r="B250" s="37">
        <v>246</v>
      </c>
      <c r="D250" s="10">
        <v>24.298859928501741</v>
      </c>
      <c r="E250" s="10">
        <v>20.825984361668766</v>
      </c>
      <c r="F250" s="10">
        <v>20.808376185816378</v>
      </c>
      <c r="G250" s="10">
        <v>20.723590526069213</v>
      </c>
      <c r="H250" s="10">
        <v>18.406680243237993</v>
      </c>
      <c r="J250" s="10">
        <v>24.659828705349288</v>
      </c>
      <c r="K250" s="10">
        <v>21.832263239490413</v>
      </c>
      <c r="L250" s="10">
        <v>21.446066083281213</v>
      </c>
      <c r="M250" s="10">
        <v>21.643837488253254</v>
      </c>
      <c r="N250" s="10">
        <v>18.390460477597177</v>
      </c>
    </row>
    <row r="251" spans="2:14" x14ac:dyDescent="0.35">
      <c r="B251" s="37">
        <v>247</v>
      </c>
      <c r="D251" s="10">
        <v>24.39372329670222</v>
      </c>
      <c r="E251" s="10">
        <v>20.90734589653918</v>
      </c>
      <c r="F251" s="10">
        <v>20.889734044563959</v>
      </c>
      <c r="G251" s="10">
        <v>20.804595588724489</v>
      </c>
      <c r="H251" s="10">
        <v>18.478688681664359</v>
      </c>
      <c r="J251" s="10">
        <v>24.760776577021133</v>
      </c>
      <c r="K251" s="10">
        <v>21.921596618750346</v>
      </c>
      <c r="L251" s="10">
        <v>21.533882326903921</v>
      </c>
      <c r="M251" s="10">
        <v>21.732475855104397</v>
      </c>
      <c r="N251" s="10">
        <v>18.465758028335788</v>
      </c>
    </row>
    <row r="252" spans="2:14" x14ac:dyDescent="0.35">
      <c r="B252" s="37">
        <v>248</v>
      </c>
      <c r="D252" s="10">
        <v>24.488586563316165</v>
      </c>
      <c r="E252" s="10">
        <v>20.988707329822518</v>
      </c>
      <c r="F252" s="10">
        <v>20.971091811054766</v>
      </c>
      <c r="G252" s="10">
        <v>20.885600559123002</v>
      </c>
      <c r="H252" s="10">
        <v>18.550697047355563</v>
      </c>
      <c r="J252" s="10">
        <v>24.861723207668049</v>
      </c>
      <c r="K252" s="10">
        <v>22.01092904055125</v>
      </c>
      <c r="L252" s="10">
        <v>21.62169761466404</v>
      </c>
      <c r="M252" s="10">
        <v>21.821113266092947</v>
      </c>
      <c r="N252" s="10">
        <v>18.541054624693924</v>
      </c>
    </row>
    <row r="253" spans="2:14" x14ac:dyDescent="0.35">
      <c r="B253" s="37">
        <v>249</v>
      </c>
      <c r="D253" s="10">
        <v>24.583449728828025</v>
      </c>
      <c r="E253" s="10">
        <v>21.070068661963639</v>
      </c>
      <c r="F253" s="10">
        <v>21.052449485716654</v>
      </c>
      <c r="G253" s="10">
        <v>20.966605437692582</v>
      </c>
      <c r="H253" s="10">
        <v>18.62270534065776</v>
      </c>
      <c r="J253" s="10">
        <v>24.962668615274062</v>
      </c>
      <c r="K253" s="10">
        <v>22.100260518744083</v>
      </c>
      <c r="L253" s="10">
        <v>21.709511960402871</v>
      </c>
      <c r="M253" s="10">
        <v>21.90974973506021</v>
      </c>
      <c r="N253" s="10">
        <v>18.616350280503848</v>
      </c>
    </row>
    <row r="254" spans="2:14" x14ac:dyDescent="0.35">
      <c r="B254" s="37">
        <v>250</v>
      </c>
      <c r="D254" s="10">
        <v>24.67831279371736</v>
      </c>
      <c r="E254" s="10">
        <v>21.151429893402948</v>
      </c>
      <c r="F254" s="10">
        <v>21.133807068973134</v>
      </c>
      <c r="G254" s="10">
        <v>21.047610224856765</v>
      </c>
      <c r="H254" s="10">
        <v>18.694713561913577</v>
      </c>
      <c r="J254" s="10">
        <v>25.063612817467273</v>
      </c>
      <c r="K254" s="10">
        <v>22.189591066905898</v>
      </c>
      <c r="L254" s="10">
        <v>21.797325377687851</v>
      </c>
      <c r="M254" s="10">
        <v>21.998385275573629</v>
      </c>
      <c r="N254" s="10">
        <v>18.691645009324148</v>
      </c>
    </row>
    <row r="255" spans="2:14" x14ac:dyDescent="0.35">
      <c r="B255" s="37">
        <v>251</v>
      </c>
      <c r="D255" s="10">
        <v>24.773175758458926</v>
      </c>
      <c r="E255" s="10">
        <v>21.232791024576422</v>
      </c>
      <c r="F255" s="10">
        <v>21.21516456124348</v>
      </c>
      <c r="G255" s="10">
        <v>21.128614921034803</v>
      </c>
      <c r="H255" s="10">
        <v>18.766721711462221</v>
      </c>
      <c r="J255" s="10">
        <v>25.164555831528649</v>
      </c>
      <c r="K255" s="10">
        <v>22.278920698346546</v>
      </c>
      <c r="L255" s="10">
        <v>21.885137879819375</v>
      </c>
      <c r="M255" s="10">
        <v>22.087019900933591</v>
      </c>
      <c r="N255" s="10">
        <v>18.76693882444636</v>
      </c>
    </row>
    <row r="256" spans="2:14" x14ac:dyDescent="0.35">
      <c r="B256" s="37">
        <v>252</v>
      </c>
    </row>
    <row r="257" spans="2:2" x14ac:dyDescent="0.35">
      <c r="B257" s="37">
        <v>253</v>
      </c>
    </row>
    <row r="258" spans="2:2" x14ac:dyDescent="0.35">
      <c r="B258" s="37">
        <v>254</v>
      </c>
    </row>
    <row r="259" spans="2:2" x14ac:dyDescent="0.35">
      <c r="B259" s="37">
        <v>255</v>
      </c>
    </row>
    <row r="260" spans="2:2" x14ac:dyDescent="0.35">
      <c r="B260" s="37">
        <v>256</v>
      </c>
    </row>
    <row r="261" spans="2:2" x14ac:dyDescent="0.35">
      <c r="B261" s="37">
        <v>257</v>
      </c>
    </row>
    <row r="262" spans="2:2" x14ac:dyDescent="0.35">
      <c r="B262" s="37">
        <v>258</v>
      </c>
    </row>
    <row r="263" spans="2:2" x14ac:dyDescent="0.35">
      <c r="B263" s="37">
        <v>259</v>
      </c>
    </row>
    <row r="264" spans="2:2" x14ac:dyDescent="0.35">
      <c r="B264" s="37">
        <v>260</v>
      </c>
    </row>
    <row r="265" spans="2:2" x14ac:dyDescent="0.35">
      <c r="B265" s="37">
        <v>261</v>
      </c>
    </row>
    <row r="266" spans="2:2" x14ac:dyDescent="0.35">
      <c r="B266" s="37">
        <v>262</v>
      </c>
    </row>
    <row r="267" spans="2:2" x14ac:dyDescent="0.35">
      <c r="B267" s="37">
        <v>263</v>
      </c>
    </row>
    <row r="268" spans="2:2" x14ac:dyDescent="0.35">
      <c r="B268" s="37">
        <v>264</v>
      </c>
    </row>
    <row r="269" spans="2:2" x14ac:dyDescent="0.35">
      <c r="B269" s="37">
        <v>265</v>
      </c>
    </row>
    <row r="270" spans="2:2" x14ac:dyDescent="0.35">
      <c r="B270" s="37">
        <v>266</v>
      </c>
    </row>
    <row r="271" spans="2:2" x14ac:dyDescent="0.35">
      <c r="B271" s="37">
        <v>267</v>
      </c>
    </row>
    <row r="272" spans="2:2" x14ac:dyDescent="0.35">
      <c r="B272" s="37">
        <v>268</v>
      </c>
    </row>
    <row r="273" spans="2:2" x14ac:dyDescent="0.35">
      <c r="B273" s="37">
        <v>269</v>
      </c>
    </row>
    <row r="274" spans="2:2" x14ac:dyDescent="0.35">
      <c r="B274" s="37">
        <v>270</v>
      </c>
    </row>
    <row r="275" spans="2:2" x14ac:dyDescent="0.35">
      <c r="B275" s="37">
        <v>271</v>
      </c>
    </row>
    <row r="276" spans="2:2" x14ac:dyDescent="0.35">
      <c r="B276" s="37">
        <v>272</v>
      </c>
    </row>
    <row r="277" spans="2:2" x14ac:dyDescent="0.35">
      <c r="B277" s="37">
        <v>273</v>
      </c>
    </row>
    <row r="278" spans="2:2" x14ac:dyDescent="0.35">
      <c r="B278" s="37">
        <v>274</v>
      </c>
    </row>
    <row r="279" spans="2:2" x14ac:dyDescent="0.35">
      <c r="B279" s="37">
        <v>275</v>
      </c>
    </row>
    <row r="280" spans="2:2" x14ac:dyDescent="0.35">
      <c r="B280" s="37">
        <v>276</v>
      </c>
    </row>
    <row r="281" spans="2:2" x14ac:dyDescent="0.35">
      <c r="B281" s="37">
        <v>277</v>
      </c>
    </row>
    <row r="282" spans="2:2" x14ac:dyDescent="0.35">
      <c r="B282" s="37">
        <v>278</v>
      </c>
    </row>
    <row r="283" spans="2:2" x14ac:dyDescent="0.35">
      <c r="B283" s="37">
        <v>279</v>
      </c>
    </row>
    <row r="284" spans="2:2" x14ac:dyDescent="0.35">
      <c r="B284" s="37">
        <v>280</v>
      </c>
    </row>
    <row r="285" spans="2:2" x14ac:dyDescent="0.35">
      <c r="B285" s="37">
        <v>281</v>
      </c>
    </row>
    <row r="286" spans="2:2" x14ac:dyDescent="0.35">
      <c r="B286" s="37">
        <v>282</v>
      </c>
    </row>
    <row r="287" spans="2:2" x14ac:dyDescent="0.35">
      <c r="B287" s="37">
        <v>283</v>
      </c>
    </row>
    <row r="288" spans="2:2" x14ac:dyDescent="0.35">
      <c r="B288" s="37">
        <v>284</v>
      </c>
    </row>
    <row r="289" spans="2:2" x14ac:dyDescent="0.35">
      <c r="B289" s="37">
        <v>285</v>
      </c>
    </row>
    <row r="290" spans="2:2" x14ac:dyDescent="0.35">
      <c r="B290" s="37">
        <v>286</v>
      </c>
    </row>
    <row r="291" spans="2:2" x14ac:dyDescent="0.35">
      <c r="B291" s="37">
        <v>287</v>
      </c>
    </row>
    <row r="292" spans="2:2" x14ac:dyDescent="0.35">
      <c r="B292" s="37">
        <v>288</v>
      </c>
    </row>
    <row r="293" spans="2:2" x14ac:dyDescent="0.35">
      <c r="B293" s="37">
        <v>289</v>
      </c>
    </row>
    <row r="294" spans="2:2" x14ac:dyDescent="0.35">
      <c r="B294" s="37">
        <v>290</v>
      </c>
    </row>
    <row r="295" spans="2:2" x14ac:dyDescent="0.35">
      <c r="B295" s="37">
        <v>291</v>
      </c>
    </row>
    <row r="296" spans="2:2" x14ac:dyDescent="0.35">
      <c r="B296" s="37">
        <v>292</v>
      </c>
    </row>
    <row r="297" spans="2:2" x14ac:dyDescent="0.35">
      <c r="B297" s="37">
        <v>293</v>
      </c>
    </row>
    <row r="298" spans="2:2" x14ac:dyDescent="0.35">
      <c r="B298" s="37">
        <v>294</v>
      </c>
    </row>
    <row r="299" spans="2:2" x14ac:dyDescent="0.35">
      <c r="B299" s="37">
        <v>295</v>
      </c>
    </row>
    <row r="300" spans="2:2" x14ac:dyDescent="0.35">
      <c r="B300" s="37">
        <v>296</v>
      </c>
    </row>
    <row r="301" spans="2:2" x14ac:dyDescent="0.35">
      <c r="B301" s="37">
        <v>297</v>
      </c>
    </row>
    <row r="302" spans="2:2" x14ac:dyDescent="0.35">
      <c r="B302" s="37">
        <v>298</v>
      </c>
    </row>
    <row r="303" spans="2:2" x14ac:dyDescent="0.35">
      <c r="B303" s="37">
        <v>299</v>
      </c>
    </row>
    <row r="304" spans="2:2" x14ac:dyDescent="0.35">
      <c r="B304" s="37">
        <v>300</v>
      </c>
    </row>
    <row r="305" spans="2:2" x14ac:dyDescent="0.35">
      <c r="B305" s="37">
        <v>301</v>
      </c>
    </row>
    <row r="306" spans="2:2" x14ac:dyDescent="0.35">
      <c r="B306" s="37">
        <v>302</v>
      </c>
    </row>
    <row r="307" spans="2:2" x14ac:dyDescent="0.35">
      <c r="B307" s="37">
        <v>303</v>
      </c>
    </row>
    <row r="308" spans="2:2" x14ac:dyDescent="0.35">
      <c r="B308" s="37">
        <v>304</v>
      </c>
    </row>
    <row r="309" spans="2:2" x14ac:dyDescent="0.35">
      <c r="B309" s="37">
        <v>305</v>
      </c>
    </row>
    <row r="310" spans="2:2" x14ac:dyDescent="0.35">
      <c r="B310" s="37">
        <v>306</v>
      </c>
    </row>
    <row r="311" spans="2:2" x14ac:dyDescent="0.35">
      <c r="B311" s="37">
        <v>307</v>
      </c>
    </row>
    <row r="312" spans="2:2" x14ac:dyDescent="0.35">
      <c r="B312" s="37">
        <v>308</v>
      </c>
    </row>
    <row r="313" spans="2:2" x14ac:dyDescent="0.35">
      <c r="B313" s="37">
        <v>309</v>
      </c>
    </row>
    <row r="314" spans="2:2" x14ac:dyDescent="0.35">
      <c r="B314" s="37">
        <v>310</v>
      </c>
    </row>
    <row r="315" spans="2:2" x14ac:dyDescent="0.35">
      <c r="B315" s="37">
        <v>311</v>
      </c>
    </row>
    <row r="316" spans="2:2" x14ac:dyDescent="0.35">
      <c r="B316" s="37">
        <v>312</v>
      </c>
    </row>
    <row r="317" spans="2:2" x14ac:dyDescent="0.35">
      <c r="B317" s="37">
        <v>313</v>
      </c>
    </row>
    <row r="318" spans="2:2" x14ac:dyDescent="0.35">
      <c r="B318" s="37">
        <v>314</v>
      </c>
    </row>
    <row r="319" spans="2:2" x14ac:dyDescent="0.35">
      <c r="B319" s="37">
        <v>315</v>
      </c>
    </row>
    <row r="320" spans="2:2" x14ac:dyDescent="0.35">
      <c r="B320" s="37">
        <v>316</v>
      </c>
    </row>
    <row r="321" spans="2:2" x14ac:dyDescent="0.35">
      <c r="B321" s="37">
        <v>317</v>
      </c>
    </row>
    <row r="322" spans="2:2" x14ac:dyDescent="0.35">
      <c r="B322" s="37">
        <v>318</v>
      </c>
    </row>
    <row r="323" spans="2:2" x14ac:dyDescent="0.35">
      <c r="B323" s="37">
        <v>319</v>
      </c>
    </row>
    <row r="324" spans="2:2" x14ac:dyDescent="0.35">
      <c r="B324" s="37">
        <v>320</v>
      </c>
    </row>
    <row r="325" spans="2:2" x14ac:dyDescent="0.35">
      <c r="B325" s="37">
        <v>321</v>
      </c>
    </row>
    <row r="326" spans="2:2" x14ac:dyDescent="0.35">
      <c r="B326" s="37">
        <v>322</v>
      </c>
    </row>
    <row r="327" spans="2:2" x14ac:dyDescent="0.35">
      <c r="B327" s="37">
        <v>323</v>
      </c>
    </row>
    <row r="328" spans="2:2" x14ac:dyDescent="0.35">
      <c r="B328" s="37">
        <v>324</v>
      </c>
    </row>
    <row r="329" spans="2:2" x14ac:dyDescent="0.35">
      <c r="B329" s="37">
        <v>325</v>
      </c>
    </row>
    <row r="330" spans="2:2" x14ac:dyDescent="0.35">
      <c r="B330" s="37">
        <v>326</v>
      </c>
    </row>
    <row r="331" spans="2:2" x14ac:dyDescent="0.35">
      <c r="B331" s="37">
        <v>327</v>
      </c>
    </row>
    <row r="332" spans="2:2" x14ac:dyDescent="0.35">
      <c r="B332" s="37">
        <v>328</v>
      </c>
    </row>
    <row r="333" spans="2:2" x14ac:dyDescent="0.35">
      <c r="B333" s="37">
        <v>329</v>
      </c>
    </row>
    <row r="334" spans="2:2" x14ac:dyDescent="0.35">
      <c r="B334" s="37">
        <v>330</v>
      </c>
    </row>
    <row r="335" spans="2:2" x14ac:dyDescent="0.35">
      <c r="B335" s="37">
        <v>331</v>
      </c>
    </row>
    <row r="336" spans="2:2" x14ac:dyDescent="0.35">
      <c r="B336" s="37">
        <v>332</v>
      </c>
    </row>
    <row r="337" spans="2:2" x14ac:dyDescent="0.35">
      <c r="B337" s="37">
        <v>333</v>
      </c>
    </row>
    <row r="338" spans="2:2" x14ac:dyDescent="0.35">
      <c r="B338" s="37">
        <v>334</v>
      </c>
    </row>
    <row r="339" spans="2:2" x14ac:dyDescent="0.35">
      <c r="B339" s="37">
        <v>335</v>
      </c>
    </row>
    <row r="340" spans="2:2" x14ac:dyDescent="0.35">
      <c r="B340" s="37">
        <v>336</v>
      </c>
    </row>
    <row r="341" spans="2:2" x14ac:dyDescent="0.35">
      <c r="B341" s="37">
        <v>337</v>
      </c>
    </row>
    <row r="342" spans="2:2" x14ac:dyDescent="0.35">
      <c r="B342" s="37">
        <v>338</v>
      </c>
    </row>
    <row r="343" spans="2:2" x14ac:dyDescent="0.35">
      <c r="B343" s="37">
        <v>339</v>
      </c>
    </row>
    <row r="344" spans="2:2" x14ac:dyDescent="0.35">
      <c r="B344" s="37">
        <v>340</v>
      </c>
    </row>
    <row r="345" spans="2:2" x14ac:dyDescent="0.35">
      <c r="B345" s="37">
        <v>341</v>
      </c>
    </row>
    <row r="346" spans="2:2" x14ac:dyDescent="0.35">
      <c r="B346" s="37">
        <v>342</v>
      </c>
    </row>
    <row r="347" spans="2:2" x14ac:dyDescent="0.35">
      <c r="B347" s="37">
        <v>343</v>
      </c>
    </row>
    <row r="348" spans="2:2" x14ac:dyDescent="0.35">
      <c r="B348" s="37">
        <v>344</v>
      </c>
    </row>
    <row r="349" spans="2:2" x14ac:dyDescent="0.35">
      <c r="B349" s="37">
        <v>345</v>
      </c>
    </row>
    <row r="350" spans="2:2" x14ac:dyDescent="0.35">
      <c r="B350" s="37">
        <v>346</v>
      </c>
    </row>
    <row r="351" spans="2:2" x14ac:dyDescent="0.35">
      <c r="B351" s="37">
        <v>347</v>
      </c>
    </row>
    <row r="352" spans="2:2" x14ac:dyDescent="0.35">
      <c r="B352" s="37">
        <v>348</v>
      </c>
    </row>
    <row r="353" spans="2:2" x14ac:dyDescent="0.35">
      <c r="B353" s="37">
        <v>349</v>
      </c>
    </row>
    <row r="354" spans="2:2" x14ac:dyDescent="0.35">
      <c r="B354" s="37">
        <v>350</v>
      </c>
    </row>
  </sheetData>
  <conditionalFormatting sqref="E8:E198">
    <cfRule type="cellIs" dxfId="4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405A-8177-4148-95CF-D544F160B5FD}">
  <sheetPr codeName="Sheet21">
    <tabColor theme="9" tint="0.39997558519241921"/>
  </sheetPr>
  <dimension ref="A1:AD354"/>
  <sheetViews>
    <sheetView topLeftCell="N4" zoomScale="40" zoomScaleNormal="40" workbookViewId="0">
      <selection activeCell="T18" sqref="T18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453125" style="10" customWidth="1"/>
    <col min="16" max="16" width="4.1796875" style="10" customWidth="1"/>
    <col min="17" max="17" width="20.1796875" style="10" customWidth="1"/>
    <col min="18" max="18" width="33.7265625" style="10" customWidth="1"/>
    <col min="19" max="19" width="17.81640625" style="10" bestFit="1" customWidth="1"/>
    <col min="20" max="22" width="20.1796875" style="10" bestFit="1" customWidth="1"/>
    <col min="23" max="30" width="21.7265625" style="10" bestFit="1" customWidth="1"/>
    <col min="31" max="16384" width="9.1796875" style="10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41</v>
      </c>
      <c r="K5" s="4"/>
      <c r="L5" s="4"/>
      <c r="M5" s="4"/>
      <c r="N5" s="4"/>
      <c r="Q5" s="3" t="s">
        <v>38</v>
      </c>
      <c r="R5" s="3" t="s">
        <v>38</v>
      </c>
      <c r="S5" s="1" t="s">
        <v>65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29.5" thickBot="1" x14ac:dyDescent="0.4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3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>
        <v>117</v>
      </c>
      <c r="V7" s="39">
        <v>18</v>
      </c>
      <c r="W7" s="26">
        <v>11</v>
      </c>
      <c r="X7" s="26">
        <v>8</v>
      </c>
      <c r="Y7" s="26">
        <v>6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35">
      <c r="B8" s="37">
        <v>100</v>
      </c>
      <c r="C8" s="24"/>
      <c r="D8" s="9">
        <v>23.300623724919411</v>
      </c>
      <c r="E8" s="9">
        <v>21.318569130318554</v>
      </c>
      <c r="F8" s="9">
        <v>22.628879384917806</v>
      </c>
      <c r="G8" s="9">
        <v>22.394998482501492</v>
      </c>
      <c r="H8" s="9">
        <v>17.389054399627668</v>
      </c>
      <c r="I8" s="24"/>
      <c r="J8" s="9">
        <v>22.490205545179304</v>
      </c>
      <c r="K8" s="9">
        <v>22.324523584875262</v>
      </c>
      <c r="L8" s="22">
        <v>23.221150569396297</v>
      </c>
      <c r="M8" s="22">
        <v>21.392205545179312</v>
      </c>
      <c r="N8" s="22">
        <v>16.274750028276824</v>
      </c>
      <c r="O8" s="24"/>
      <c r="P8" s="21"/>
      <c r="Q8" s="42">
        <v>2</v>
      </c>
      <c r="R8" s="39">
        <v>25</v>
      </c>
      <c r="S8" s="39"/>
      <c r="T8" s="39"/>
      <c r="U8" s="39">
        <v>28</v>
      </c>
      <c r="V8" s="39">
        <v>12</v>
      </c>
      <c r="W8" s="26">
        <v>9</v>
      </c>
      <c r="X8" s="26">
        <v>6</v>
      </c>
      <c r="Y8" s="26">
        <v>5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35">
      <c r="B9" s="37">
        <v>200</v>
      </c>
      <c r="C9" s="24"/>
      <c r="D9" s="9">
        <v>45.708683450054096</v>
      </c>
      <c r="E9" s="9">
        <v>41.891659281036361</v>
      </c>
      <c r="F9" s="9">
        <v>44.548664186451518</v>
      </c>
      <c r="G9" s="9">
        <v>44.076840878641441</v>
      </c>
      <c r="H9" s="9">
        <v>34.138390989702259</v>
      </c>
      <c r="I9" s="24"/>
      <c r="J9" s="9">
        <v>44.980411090358615</v>
      </c>
      <c r="K9" s="9">
        <v>44.649047169750531</v>
      </c>
      <c r="L9" s="22">
        <v>46.442301138792601</v>
      </c>
      <c r="M9" s="22">
        <v>42.784411090358624</v>
      </c>
      <c r="N9" s="22">
        <v>32.549500056553661</v>
      </c>
      <c r="O9" s="24"/>
      <c r="P9" s="21"/>
      <c r="Q9" s="42">
        <v>3</v>
      </c>
      <c r="R9" s="39">
        <v>35</v>
      </c>
      <c r="S9" s="39"/>
      <c r="T9" s="39">
        <v>98</v>
      </c>
      <c r="U9" s="39">
        <v>24</v>
      </c>
      <c r="V9" s="39">
        <v>11</v>
      </c>
      <c r="W9" s="26">
        <v>8</v>
      </c>
      <c r="X9" s="26">
        <v>6</v>
      </c>
      <c r="Y9" s="26">
        <v>5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35">
      <c r="B10" s="37">
        <v>300</v>
      </c>
      <c r="C10" s="24"/>
      <c r="D10" s="9">
        <v>68.084086937942132</v>
      </c>
      <c r="E10" s="9">
        <v>62.429994305854486</v>
      </c>
      <c r="F10" s="9">
        <v>66.433369695048086</v>
      </c>
      <c r="G10" s="9">
        <v>65.724030270849042</v>
      </c>
      <c r="H10" s="9">
        <v>50.863704497892719</v>
      </c>
      <c r="I10" s="24"/>
      <c r="J10" s="9">
        <v>67.470616635538008</v>
      </c>
      <c r="K10" s="9">
        <v>66.973570754625868</v>
      </c>
      <c r="L10" s="22">
        <v>69.663451708188944</v>
      </c>
      <c r="M10" s="22">
        <v>64.176616635538025</v>
      </c>
      <c r="N10" s="22">
        <v>48.824250084830538</v>
      </c>
      <c r="O10" s="24"/>
      <c r="P10" s="21"/>
      <c r="Q10" s="43"/>
      <c r="R10" s="39">
        <v>50</v>
      </c>
      <c r="S10" s="39"/>
      <c r="T10" s="39">
        <v>60</v>
      </c>
      <c r="U10" s="39">
        <v>21</v>
      </c>
      <c r="V10" s="39">
        <v>11</v>
      </c>
      <c r="W10" s="26">
        <v>8</v>
      </c>
      <c r="X10" s="26">
        <v>6</v>
      </c>
      <c r="Y10" s="26">
        <v>5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" thickBot="1" x14ac:dyDescent="0.4">
      <c r="B11" s="37">
        <v>7</v>
      </c>
      <c r="C11" s="21"/>
      <c r="D11" s="9">
        <v>4.5720192784911671</v>
      </c>
      <c r="E11" s="9">
        <v>4.2163579865011318</v>
      </c>
      <c r="F11" s="9">
        <v>4.5067516502303766</v>
      </c>
      <c r="G11" s="9">
        <v>4.460049434157634</v>
      </c>
      <c r="H11" s="9">
        <v>3.373263411338185</v>
      </c>
      <c r="I11" s="24"/>
      <c r="J11" s="9">
        <v>4.7229431644876572</v>
      </c>
      <c r="K11" s="9">
        <v>4.6881499528238049</v>
      </c>
      <c r="L11" s="22">
        <v>4.8764416195732228</v>
      </c>
      <c r="M11" s="22">
        <v>4.4923631644876556</v>
      </c>
      <c r="N11" s="22">
        <v>3.4176975059381332</v>
      </c>
      <c r="O11" s="24"/>
      <c r="P11" s="21"/>
      <c r="Q11" s="43"/>
      <c r="R11" s="39">
        <v>75</v>
      </c>
      <c r="S11" s="39"/>
      <c r="T11" s="39">
        <v>45</v>
      </c>
      <c r="U11" s="39">
        <v>19</v>
      </c>
      <c r="V11" s="39">
        <v>10</v>
      </c>
      <c r="W11" s="26">
        <v>8</v>
      </c>
      <c r="X11" s="26">
        <v>6</v>
      </c>
      <c r="Y11" s="26">
        <v>5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" thickBot="1" x14ac:dyDescent="0.4">
      <c r="B12" s="37">
        <v>8</v>
      </c>
      <c r="C12" s="21"/>
      <c r="D12" s="9">
        <v>4.2748784190879592</v>
      </c>
      <c r="E12" s="9">
        <v>3.9496557804785755</v>
      </c>
      <c r="F12" s="9">
        <v>4.2285746864422178</v>
      </c>
      <c r="G12" s="9">
        <v>4.1843046528707202</v>
      </c>
      <c r="H12" s="9">
        <v>3.1500194376965855</v>
      </c>
      <c r="I12" s="24"/>
      <c r="J12" s="9">
        <v>4.4980411090358645</v>
      </c>
      <c r="K12" s="9">
        <v>4.4649047169750515</v>
      </c>
      <c r="L12" s="22">
        <v>4.644230113879261</v>
      </c>
      <c r="M12" s="22">
        <v>4.2784411090358647</v>
      </c>
      <c r="N12" s="22">
        <v>3.254950005655366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35">
      <c r="B13" s="37">
        <v>9</v>
      </c>
      <c r="C13" s="21"/>
      <c r="D13" s="9">
        <v>4.9442903928573747</v>
      </c>
      <c r="E13" s="9">
        <v>4.5547810431798457</v>
      </c>
      <c r="F13" s="9">
        <v>4.8637234523370028</v>
      </c>
      <c r="G13" s="9">
        <v>4.8134925155338397</v>
      </c>
      <c r="H13" s="9">
        <v>3.6521209077274648</v>
      </c>
      <c r="I13" s="24"/>
      <c r="J13" s="9">
        <v>5.0602962476653452</v>
      </c>
      <c r="K13" s="9">
        <v>5.0230178065969344</v>
      </c>
      <c r="L13" s="22">
        <v>5.2247588781141676</v>
      </c>
      <c r="M13" s="22">
        <v>4.8132462476653446</v>
      </c>
      <c r="N13" s="22">
        <v>3.6618187563622859</v>
      </c>
      <c r="O13" s="24"/>
      <c r="P13" s="21"/>
      <c r="Q13" s="21"/>
      <c r="R13" s="39">
        <v>10</v>
      </c>
      <c r="S13" s="40"/>
      <c r="T13" s="40"/>
      <c r="U13" s="40"/>
      <c r="V13" s="40"/>
      <c r="W13" s="26"/>
      <c r="X13" s="26">
        <v>38</v>
      </c>
      <c r="Y13" s="26">
        <v>20</v>
      </c>
      <c r="Z13" s="26">
        <v>12</v>
      </c>
      <c r="AA13" s="26">
        <v>9</v>
      </c>
      <c r="AB13" s="26">
        <v>7</v>
      </c>
      <c r="AC13" s="26">
        <v>5</v>
      </c>
      <c r="AD13" s="26">
        <v>5</v>
      </c>
    </row>
    <row r="14" spans="1:30" x14ac:dyDescent="0.35">
      <c r="B14" s="37">
        <v>10</v>
      </c>
      <c r="C14" s="21"/>
      <c r="D14" s="9">
        <v>4.3767017874503837</v>
      </c>
      <c r="E14" s="9">
        <v>4.0350791094171408</v>
      </c>
      <c r="F14" s="9">
        <v>4.3121123540095203</v>
      </c>
      <c r="G14" s="9">
        <v>4.2676800566280884</v>
      </c>
      <c r="H14" s="9">
        <v>3.227678100876886</v>
      </c>
      <c r="I14" s="24"/>
      <c r="J14" s="9">
        <v>4.4980411090358636</v>
      </c>
      <c r="K14" s="9">
        <v>4.4649047169750515</v>
      </c>
      <c r="L14" s="22">
        <v>4.644230113879261</v>
      </c>
      <c r="M14" s="22">
        <v>4.2784411090358638</v>
      </c>
      <c r="N14" s="22">
        <v>3.2549500056553655</v>
      </c>
      <c r="O14" s="24"/>
      <c r="P14" s="21"/>
      <c r="Q14" s="21"/>
      <c r="R14" s="39">
        <v>25</v>
      </c>
      <c r="S14" s="39"/>
      <c r="T14" s="39"/>
      <c r="U14" s="39"/>
      <c r="V14" s="39">
        <v>66</v>
      </c>
      <c r="W14" s="26">
        <v>32</v>
      </c>
      <c r="X14" s="26">
        <v>19</v>
      </c>
      <c r="Y14" s="26">
        <v>13</v>
      </c>
      <c r="Z14" s="26">
        <v>9</v>
      </c>
      <c r="AA14" s="26">
        <v>7</v>
      </c>
      <c r="AB14" s="26">
        <v>6</v>
      </c>
      <c r="AC14" s="26">
        <v>5</v>
      </c>
      <c r="AD14" s="26">
        <v>4</v>
      </c>
    </row>
    <row r="15" spans="1:30" x14ac:dyDescent="0.35">
      <c r="B15" s="37">
        <v>11</v>
      </c>
      <c r="C15" s="21"/>
      <c r="D15" s="9">
        <v>5.034864885442091</v>
      </c>
      <c r="E15" s="9">
        <v>4.6220636915538611</v>
      </c>
      <c r="F15" s="9">
        <v>4.9208477926024541</v>
      </c>
      <c r="G15" s="9">
        <v>4.8714510138952933</v>
      </c>
      <c r="H15" s="9">
        <v>3.7228889285903364</v>
      </c>
      <c r="I15" s="24"/>
      <c r="J15" s="9">
        <v>4.9478452199394489</v>
      </c>
      <c r="K15" s="9">
        <v>4.91139518867256</v>
      </c>
      <c r="L15" s="22">
        <v>5.1086531252671872</v>
      </c>
      <c r="M15" s="22">
        <v>4.7062852199394491</v>
      </c>
      <c r="N15" s="22">
        <v>3.5804450062209021</v>
      </c>
      <c r="O15" s="24"/>
      <c r="P15" s="21"/>
      <c r="Q15" s="21"/>
      <c r="R15" s="39">
        <v>35</v>
      </c>
      <c r="S15" s="39"/>
      <c r="T15" s="39"/>
      <c r="U15" s="39"/>
      <c r="V15" s="39">
        <v>44</v>
      </c>
      <c r="W15" s="26">
        <v>26</v>
      </c>
      <c r="X15" s="26">
        <v>16</v>
      </c>
      <c r="Y15" s="26">
        <v>12</v>
      </c>
      <c r="Z15" s="26">
        <v>9</v>
      </c>
      <c r="AA15" s="26">
        <v>7</v>
      </c>
      <c r="AB15" s="26">
        <v>6</v>
      </c>
      <c r="AC15" s="26">
        <v>5</v>
      </c>
      <c r="AD15" s="26">
        <v>4</v>
      </c>
    </row>
    <row r="16" spans="1:30" x14ac:dyDescent="0.35">
      <c r="B16" s="37">
        <v>12</v>
      </c>
      <c r="C16" s="21"/>
      <c r="D16" s="9">
        <v>5.397321713304815</v>
      </c>
      <c r="E16" s="9">
        <v>4.9609917564236685</v>
      </c>
      <c r="F16" s="9">
        <v>5.2870445436188387</v>
      </c>
      <c r="G16" s="9">
        <v>5.2331502339342775</v>
      </c>
      <c r="H16" s="9">
        <v>3.992569270896412</v>
      </c>
      <c r="I16" s="24"/>
      <c r="J16" s="9">
        <v>5.3976493308430396</v>
      </c>
      <c r="K16" s="9">
        <v>5.3578856603700631</v>
      </c>
      <c r="L16" s="22">
        <v>5.5730761366551107</v>
      </c>
      <c r="M16" s="22">
        <v>5.134129330843038</v>
      </c>
      <c r="N16" s="22">
        <v>3.9059400067864396</v>
      </c>
      <c r="O16" s="24"/>
      <c r="P16" s="21"/>
      <c r="Q16" s="21"/>
      <c r="R16" s="39">
        <v>50</v>
      </c>
      <c r="S16" s="39"/>
      <c r="T16" s="39"/>
      <c r="U16" s="39">
        <v>188</v>
      </c>
      <c r="V16" s="39">
        <v>34</v>
      </c>
      <c r="W16" s="26">
        <v>22</v>
      </c>
      <c r="X16" s="26">
        <v>15</v>
      </c>
      <c r="Y16" s="26">
        <v>11</v>
      </c>
      <c r="Z16" s="26">
        <v>8</v>
      </c>
      <c r="AA16" s="26">
        <v>7</v>
      </c>
      <c r="AB16" s="26">
        <v>5</v>
      </c>
      <c r="AC16" s="26">
        <v>5</v>
      </c>
      <c r="AD16" s="26">
        <v>4</v>
      </c>
    </row>
    <row r="17" spans="2:30" ht="15" thickBot="1" x14ac:dyDescent="0.4">
      <c r="B17" s="37">
        <v>13</v>
      </c>
      <c r="C17" s="21"/>
      <c r="D17" s="9">
        <v>5.7597415817309923</v>
      </c>
      <c r="E17" s="9">
        <v>5.2998845315259171</v>
      </c>
      <c r="F17" s="9">
        <v>5.6532082407875226</v>
      </c>
      <c r="G17" s="9">
        <v>5.5948164001255591</v>
      </c>
      <c r="H17" s="9">
        <v>4.2622231811439653</v>
      </c>
      <c r="I17" s="24"/>
      <c r="J17" s="9">
        <v>5.8474534417466177</v>
      </c>
      <c r="K17" s="9">
        <v>5.804376132067568</v>
      </c>
      <c r="L17" s="22">
        <v>6.0374991480430396</v>
      </c>
      <c r="M17" s="22">
        <v>5.561973441746618</v>
      </c>
      <c r="N17" s="22">
        <v>4.2314350073519762</v>
      </c>
      <c r="O17" s="24"/>
      <c r="P17" s="21"/>
      <c r="Q17" s="21"/>
      <c r="R17" s="39">
        <v>75</v>
      </c>
      <c r="S17" s="39"/>
      <c r="T17" s="39"/>
      <c r="U17" s="39">
        <v>84</v>
      </c>
      <c r="V17" s="39">
        <v>28</v>
      </c>
      <c r="W17" s="26">
        <v>20</v>
      </c>
      <c r="X17" s="26">
        <v>14</v>
      </c>
      <c r="Y17" s="26">
        <v>10</v>
      </c>
      <c r="Z17" s="26">
        <v>8</v>
      </c>
      <c r="AA17" s="26">
        <v>6</v>
      </c>
      <c r="AB17" s="26">
        <v>5</v>
      </c>
      <c r="AC17" s="26">
        <v>4</v>
      </c>
      <c r="AD17" s="26">
        <v>4</v>
      </c>
    </row>
    <row r="18" spans="2:30" ht="15" thickBot="1" x14ac:dyDescent="0.4">
      <c r="B18" s="37">
        <v>14</v>
      </c>
      <c r="C18" s="21"/>
      <c r="D18" s="9">
        <v>6.1221282965178574</v>
      </c>
      <c r="E18" s="9">
        <v>5.6387455119081471</v>
      </c>
      <c r="F18" s="9">
        <v>6.0193422452399199</v>
      </c>
      <c r="G18" s="9">
        <v>5.9564528736005435</v>
      </c>
      <c r="H18" s="9">
        <v>4.5318533785577726</v>
      </c>
      <c r="I18" s="24"/>
      <c r="J18" s="9">
        <v>6.2972575526502093</v>
      </c>
      <c r="K18" s="9">
        <v>6.2508666037650737</v>
      </c>
      <c r="L18" s="22">
        <v>6.5019221594309649</v>
      </c>
      <c r="M18" s="22">
        <v>5.9898175526502095</v>
      </c>
      <c r="N18" s="22">
        <v>4.5569300079175106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35">
      <c r="B19" s="37">
        <v>15</v>
      </c>
      <c r="C19" s="21"/>
      <c r="D19" s="9">
        <v>5.6382261088623542</v>
      </c>
      <c r="E19" s="9">
        <v>5.1630167450164084</v>
      </c>
      <c r="F19" s="9">
        <v>5.4844919455067318</v>
      </c>
      <c r="G19" s="9">
        <v>5.430225995885464</v>
      </c>
      <c r="H19" s="9">
        <v>4.1763114944162876</v>
      </c>
      <c r="I19" s="24"/>
      <c r="J19" s="9">
        <v>5.3976493308430396</v>
      </c>
      <c r="K19" s="9">
        <v>5.357885660370064</v>
      </c>
      <c r="L19" s="22">
        <v>5.5730761366551107</v>
      </c>
      <c r="M19" s="22">
        <v>5.134129330843038</v>
      </c>
      <c r="N19" s="22">
        <v>3.9059400067864396</v>
      </c>
      <c r="O19" s="24"/>
      <c r="P19" s="21"/>
      <c r="Q19" s="21"/>
      <c r="R19" s="39">
        <v>10</v>
      </c>
      <c r="S19" s="40"/>
      <c r="T19" s="40"/>
      <c r="U19" s="40"/>
      <c r="V19" s="40"/>
      <c r="W19" s="26">
        <v>46</v>
      </c>
      <c r="X19" s="26">
        <v>20</v>
      </c>
      <c r="Y19" s="26">
        <v>13</v>
      </c>
      <c r="Z19" s="26">
        <v>9</v>
      </c>
      <c r="AA19" s="26">
        <v>6</v>
      </c>
      <c r="AB19" s="26">
        <v>5</v>
      </c>
      <c r="AC19" s="26">
        <v>4</v>
      </c>
      <c r="AD19" s="26">
        <v>4</v>
      </c>
    </row>
    <row r="20" spans="2:30" x14ac:dyDescent="0.35">
      <c r="B20" s="37">
        <v>16</v>
      </c>
      <c r="C20" s="21"/>
      <c r="D20" s="9">
        <v>5.9443211316530231</v>
      </c>
      <c r="E20" s="9">
        <v>5.4476951820315858</v>
      </c>
      <c r="F20" s="9">
        <v>5.7906990742123101</v>
      </c>
      <c r="G20" s="9">
        <v>5.7328081693789184</v>
      </c>
      <c r="H20" s="9">
        <v>4.4043578627327111</v>
      </c>
      <c r="I20" s="24"/>
      <c r="J20" s="9">
        <v>5.7574926195659044</v>
      </c>
      <c r="K20" s="9">
        <v>5.7150780377280697</v>
      </c>
      <c r="L20" s="22">
        <v>5.9446145457654538</v>
      </c>
      <c r="M20" s="22">
        <v>5.476404619565904</v>
      </c>
      <c r="N20" s="22">
        <v>4.1663360072388684</v>
      </c>
      <c r="O20" s="24"/>
      <c r="P20" s="21"/>
      <c r="Q20" s="21"/>
      <c r="R20" s="39">
        <v>25</v>
      </c>
      <c r="S20" s="39"/>
      <c r="T20" s="39"/>
      <c r="U20" s="39"/>
      <c r="V20" s="39">
        <v>27</v>
      </c>
      <c r="W20" s="26">
        <v>20</v>
      </c>
      <c r="X20" s="26">
        <v>13</v>
      </c>
      <c r="Y20" s="26">
        <v>10</v>
      </c>
      <c r="Z20" s="26">
        <v>7</v>
      </c>
      <c r="AA20" s="26">
        <v>6</v>
      </c>
      <c r="AB20" s="26">
        <v>5</v>
      </c>
      <c r="AC20" s="26">
        <v>4</v>
      </c>
      <c r="AD20" s="26">
        <v>4</v>
      </c>
    </row>
    <row r="21" spans="2:30" x14ac:dyDescent="0.35">
      <c r="B21" s="37">
        <v>17</v>
      </c>
      <c r="C21" s="21"/>
      <c r="D21" s="9">
        <v>6.2503944666668376</v>
      </c>
      <c r="E21" s="9">
        <v>5.7323528263453136</v>
      </c>
      <c r="F21" s="9">
        <v>6.0968867810127518</v>
      </c>
      <c r="G21" s="9">
        <v>6.0353709209672406</v>
      </c>
      <c r="H21" s="9">
        <v>4.6323887191796853</v>
      </c>
      <c r="I21" s="24"/>
      <c r="J21" s="9">
        <v>6.1173359082887737</v>
      </c>
      <c r="K21" s="9">
        <v>6.0722704150860736</v>
      </c>
      <c r="L21" s="22">
        <v>6.3161529548757951</v>
      </c>
      <c r="M21" s="22">
        <v>5.8186799082887743</v>
      </c>
      <c r="N21" s="22">
        <v>4.4267320076912959</v>
      </c>
      <c r="O21" s="24"/>
      <c r="P21" s="21"/>
      <c r="Q21" s="21"/>
      <c r="R21" s="39">
        <v>35</v>
      </c>
      <c r="S21" s="39"/>
      <c r="T21" s="39"/>
      <c r="U21" s="39">
        <v>121</v>
      </c>
      <c r="V21" s="39">
        <v>23</v>
      </c>
      <c r="W21" s="26">
        <v>18</v>
      </c>
      <c r="X21" s="26">
        <v>12</v>
      </c>
      <c r="Y21" s="26">
        <v>9</v>
      </c>
      <c r="Z21" s="26">
        <v>7</v>
      </c>
      <c r="AA21" s="26">
        <v>5</v>
      </c>
      <c r="AB21" s="26">
        <v>4</v>
      </c>
      <c r="AC21" s="26">
        <v>4</v>
      </c>
      <c r="AD21" s="26">
        <v>4</v>
      </c>
    </row>
    <row r="22" spans="2:30" x14ac:dyDescent="0.35">
      <c r="B22" s="37">
        <v>18</v>
      </c>
      <c r="C22" s="21"/>
      <c r="D22" s="9">
        <v>6.5564478082708346</v>
      </c>
      <c r="E22" s="9">
        <v>6.0169912339767224</v>
      </c>
      <c r="F22" s="9">
        <v>6.4030565623068156</v>
      </c>
      <c r="G22" s="9">
        <v>6.3379157470491867</v>
      </c>
      <c r="H22" s="9">
        <v>4.8604052743747257</v>
      </c>
      <c r="I22" s="24"/>
      <c r="J22" s="9">
        <v>6.477179197011643</v>
      </c>
      <c r="K22" s="9">
        <v>6.4294627924440748</v>
      </c>
      <c r="L22" s="22">
        <v>6.6876913639861373</v>
      </c>
      <c r="M22" s="22">
        <v>6.1609551970116438</v>
      </c>
      <c r="N22" s="22">
        <v>4.687128008143727</v>
      </c>
      <c r="O22" s="24"/>
      <c r="P22" s="21"/>
      <c r="Q22" s="21"/>
      <c r="R22" s="39">
        <v>50</v>
      </c>
      <c r="S22" s="39"/>
      <c r="T22" s="39"/>
      <c r="U22" s="39">
        <v>66</v>
      </c>
      <c r="V22" s="39">
        <v>20</v>
      </c>
      <c r="W22" s="26">
        <v>16</v>
      </c>
      <c r="X22" s="26">
        <v>11</v>
      </c>
      <c r="Y22" s="26">
        <v>9</v>
      </c>
      <c r="Z22" s="26">
        <v>7</v>
      </c>
      <c r="AA22" s="26">
        <v>5</v>
      </c>
      <c r="AB22" s="26">
        <v>4</v>
      </c>
      <c r="AC22" s="26">
        <v>4</v>
      </c>
      <c r="AD22" s="26">
        <v>4</v>
      </c>
    </row>
    <row r="23" spans="2:30" ht="15" thickBot="1" x14ac:dyDescent="0.4">
      <c r="B23" s="37">
        <v>19</v>
      </c>
      <c r="C23" s="21"/>
      <c r="D23" s="9">
        <v>6.8633165871610364</v>
      </c>
      <c r="E23" s="9">
        <v>6.3024218263077225</v>
      </c>
      <c r="F23" s="9">
        <v>6.7101689295984377</v>
      </c>
      <c r="G23" s="9">
        <v>6.6413845048794755</v>
      </c>
      <c r="H23" s="9">
        <v>5.0890316373081737</v>
      </c>
      <c r="I23" s="24"/>
      <c r="J23" s="9">
        <v>6.8370224857345132</v>
      </c>
      <c r="K23" s="9">
        <v>6.7866551698020805</v>
      </c>
      <c r="L23" s="22">
        <v>7.0592297730964786</v>
      </c>
      <c r="M23" s="22">
        <v>6.5032304857345142</v>
      </c>
      <c r="N23" s="22">
        <v>4.9475240085961554</v>
      </c>
      <c r="O23" s="24"/>
      <c r="P23" s="21"/>
      <c r="Q23" s="21"/>
      <c r="R23" s="39">
        <v>75</v>
      </c>
      <c r="S23" s="39"/>
      <c r="T23" s="39"/>
      <c r="U23" s="39">
        <v>47</v>
      </c>
      <c r="V23" s="39">
        <v>18</v>
      </c>
      <c r="W23" s="26">
        <v>15</v>
      </c>
      <c r="X23" s="26">
        <v>11</v>
      </c>
      <c r="Y23" s="26">
        <v>8</v>
      </c>
      <c r="Z23" s="26">
        <v>6</v>
      </c>
      <c r="AA23" s="26">
        <v>5</v>
      </c>
      <c r="AB23" s="26">
        <v>4</v>
      </c>
      <c r="AC23" s="26">
        <v>4</v>
      </c>
      <c r="AD23" s="26">
        <v>4</v>
      </c>
    </row>
    <row r="24" spans="2:30" ht="15" thickBot="1" x14ac:dyDescent="0.4">
      <c r="B24" s="37">
        <v>20</v>
      </c>
      <c r="C24" s="21"/>
      <c r="D24" s="9">
        <v>7.1701680806085974</v>
      </c>
      <c r="E24" s="9">
        <v>6.5878356597768377</v>
      </c>
      <c r="F24" s="9">
        <v>7.0172657601879767</v>
      </c>
      <c r="G24" s="9">
        <v>6.9448377260076812</v>
      </c>
      <c r="H24" s="9">
        <v>5.3176456336542595</v>
      </c>
      <c r="I24" s="24"/>
      <c r="J24" s="9">
        <v>7.1968657744573781</v>
      </c>
      <c r="K24" s="9">
        <v>7.1438475471600844</v>
      </c>
      <c r="L24" s="22">
        <v>7.4307681822068181</v>
      </c>
      <c r="M24" s="22">
        <v>6.8455057744573784</v>
      </c>
      <c r="N24" s="22">
        <v>5.2079200090485847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35">
      <c r="B25" s="37">
        <v>21</v>
      </c>
      <c r="C25" s="21"/>
      <c r="D25" s="9">
        <v>7.4770034016068365</v>
      </c>
      <c r="E25" s="9">
        <v>6.8732337564996184</v>
      </c>
      <c r="F25" s="9">
        <v>7.3243480370276313</v>
      </c>
      <c r="G25" s="9">
        <v>7.2482763933860106</v>
      </c>
      <c r="H25" s="9">
        <v>5.5462480586416358</v>
      </c>
      <c r="I25" s="24"/>
      <c r="J25" s="9">
        <v>7.5567090631802483</v>
      </c>
      <c r="K25" s="9">
        <v>7.501039924518091</v>
      </c>
      <c r="L25" s="22">
        <v>7.8023065913171603</v>
      </c>
      <c r="M25" s="22">
        <v>7.1877810631802497</v>
      </c>
      <c r="N25" s="22">
        <v>5.4683160095010139</v>
      </c>
      <c r="O25" s="24"/>
      <c r="P25" s="21"/>
      <c r="R25" s="39">
        <v>10</v>
      </c>
      <c r="S25" s="40"/>
      <c r="T25" s="40"/>
      <c r="U25" s="40"/>
      <c r="V25" s="40"/>
      <c r="W25" s="26">
        <v>58</v>
      </c>
      <c r="X25" s="26">
        <v>22</v>
      </c>
      <c r="Y25" s="26">
        <v>14</v>
      </c>
      <c r="Z25" s="26">
        <v>10</v>
      </c>
      <c r="AA25" s="26">
        <v>7</v>
      </c>
      <c r="AB25" s="26">
        <v>5</v>
      </c>
      <c r="AC25" s="26">
        <v>5</v>
      </c>
      <c r="AD25" s="26">
        <v>4</v>
      </c>
    </row>
    <row r="26" spans="2:30" x14ac:dyDescent="0.35">
      <c r="B26" s="37">
        <v>22</v>
      </c>
      <c r="C26" s="21"/>
      <c r="D26" s="9">
        <v>7.783823531685897</v>
      </c>
      <c r="E26" s="9">
        <v>7.1586170178626238</v>
      </c>
      <c r="F26" s="9">
        <v>7.6314166269664696</v>
      </c>
      <c r="G26" s="9">
        <v>7.5517013738635193</v>
      </c>
      <c r="H26" s="9">
        <v>5.774839613569104</v>
      </c>
      <c r="I26" s="24"/>
      <c r="J26" s="9">
        <v>7.9165523519031185</v>
      </c>
      <c r="K26" s="9">
        <v>7.858232301876094</v>
      </c>
      <c r="L26" s="22">
        <v>8.1738450004274981</v>
      </c>
      <c r="M26" s="22">
        <v>7.5300563519031183</v>
      </c>
      <c r="N26" s="22">
        <v>5.7287120099534432</v>
      </c>
      <c r="O26" s="24"/>
      <c r="P26" s="21"/>
      <c r="R26" s="39">
        <v>25</v>
      </c>
      <c r="S26" s="39"/>
      <c r="T26" s="39"/>
      <c r="U26" s="39"/>
      <c r="V26" s="39">
        <v>27</v>
      </c>
      <c r="W26" s="26">
        <v>23</v>
      </c>
      <c r="X26" s="26">
        <v>14</v>
      </c>
      <c r="Y26" s="26">
        <v>10</v>
      </c>
      <c r="Z26" s="26">
        <v>8</v>
      </c>
      <c r="AA26" s="26">
        <v>6</v>
      </c>
      <c r="AB26" s="26">
        <v>5</v>
      </c>
      <c r="AC26" s="26">
        <v>4</v>
      </c>
      <c r="AD26" s="26">
        <v>4</v>
      </c>
    </row>
    <row r="27" spans="2:30" x14ac:dyDescent="0.35">
      <c r="B27" s="37">
        <v>23</v>
      </c>
      <c r="C27" s="21"/>
      <c r="D27" s="9">
        <v>8.090629341676447</v>
      </c>
      <c r="E27" s="9">
        <v>7.4439862435917563</v>
      </c>
      <c r="F27" s="9">
        <v>7.9384722990881214</v>
      </c>
      <c r="G27" s="9">
        <v>7.8551134365238386</v>
      </c>
      <c r="H27" s="9">
        <v>6.0034209206412177</v>
      </c>
      <c r="I27" s="24"/>
      <c r="J27" s="9">
        <v>8.2763956406259886</v>
      </c>
      <c r="K27" s="9">
        <v>8.215424679234097</v>
      </c>
      <c r="L27" s="22">
        <v>8.5453834095378411</v>
      </c>
      <c r="M27" s="22">
        <v>7.8723316406259878</v>
      </c>
      <c r="N27" s="22">
        <v>5.9891080104058751</v>
      </c>
      <c r="O27" s="24"/>
      <c r="P27" s="21"/>
      <c r="R27" s="39">
        <v>35</v>
      </c>
      <c r="S27" s="39"/>
      <c r="T27" s="39"/>
      <c r="U27" s="39">
        <v>170</v>
      </c>
      <c r="V27" s="39">
        <v>23</v>
      </c>
      <c r="W27" s="26">
        <v>20</v>
      </c>
      <c r="X27" s="26">
        <v>13</v>
      </c>
      <c r="Y27" s="26">
        <v>10</v>
      </c>
      <c r="Z27" s="26">
        <v>7</v>
      </c>
      <c r="AA27" s="26">
        <v>6</v>
      </c>
      <c r="AB27" s="26">
        <v>5</v>
      </c>
      <c r="AC27" s="26">
        <v>4</v>
      </c>
      <c r="AD27" s="26">
        <v>4</v>
      </c>
    </row>
    <row r="28" spans="2:30" x14ac:dyDescent="0.35">
      <c r="B28" s="37">
        <v>24</v>
      </c>
      <c r="C28" s="21"/>
      <c r="D28" s="9">
        <v>8.3974216084380764</v>
      </c>
      <c r="E28" s="9">
        <v>7.729342147114715</v>
      </c>
      <c r="F28" s="9">
        <v>8.2455157394846044</v>
      </c>
      <c r="G28" s="9">
        <v>8.1585132674589911</v>
      </c>
      <c r="H28" s="9">
        <v>6.2319925349205985</v>
      </c>
      <c r="I28" s="24"/>
      <c r="J28" s="9">
        <v>8.6362389293488562</v>
      </c>
      <c r="K28" s="9">
        <v>8.5726170565921009</v>
      </c>
      <c r="L28" s="22">
        <v>8.9169218186481842</v>
      </c>
      <c r="M28" s="22">
        <v>8.2146069293488555</v>
      </c>
      <c r="N28" s="22">
        <v>6.2495040108583018</v>
      </c>
      <c r="O28" s="24"/>
      <c r="P28" s="21"/>
      <c r="R28" s="39">
        <v>50</v>
      </c>
      <c r="S28" s="39"/>
      <c r="T28" s="39"/>
      <c r="U28" s="39">
        <v>79</v>
      </c>
      <c r="V28" s="39">
        <v>20</v>
      </c>
      <c r="W28" s="26">
        <v>17</v>
      </c>
      <c r="X28" s="26">
        <v>12</v>
      </c>
      <c r="Y28" s="26">
        <v>9</v>
      </c>
      <c r="Z28" s="26">
        <v>7</v>
      </c>
      <c r="AA28" s="26">
        <v>6</v>
      </c>
      <c r="AB28" s="26">
        <v>5</v>
      </c>
      <c r="AC28" s="26">
        <v>4</v>
      </c>
      <c r="AD28" s="26">
        <v>4</v>
      </c>
    </row>
    <row r="29" spans="2:30" ht="15" thickBot="1" x14ac:dyDescent="0.4">
      <c r="B29" s="37">
        <v>25</v>
      </c>
      <c r="C29" s="21"/>
      <c r="D29" s="9">
        <v>7.6444813249153558</v>
      </c>
      <c r="E29" s="9">
        <v>6.9946423347451647</v>
      </c>
      <c r="F29" s="9">
        <v>7.4240570015494747</v>
      </c>
      <c r="G29" s="9">
        <v>7.3498645928038195</v>
      </c>
      <c r="H29" s="9">
        <v>5.6776858556654508</v>
      </c>
      <c r="I29" s="24"/>
      <c r="J29" s="9">
        <v>7.3093168021832788</v>
      </c>
      <c r="K29" s="9">
        <v>7.2554701650844624</v>
      </c>
      <c r="L29" s="22">
        <v>7.5468739350537977</v>
      </c>
      <c r="M29" s="22">
        <v>6.9524668021832783</v>
      </c>
      <c r="N29" s="22">
        <v>5.2892937591899711</v>
      </c>
      <c r="O29" s="24"/>
      <c r="P29" s="21"/>
      <c r="R29" s="39">
        <v>75</v>
      </c>
      <c r="S29" s="39"/>
      <c r="T29" s="39"/>
      <c r="U29" s="39">
        <v>53</v>
      </c>
      <c r="V29" s="39">
        <v>18</v>
      </c>
      <c r="W29" s="26">
        <v>16</v>
      </c>
      <c r="X29" s="26">
        <v>11</v>
      </c>
      <c r="Y29" s="26">
        <v>9</v>
      </c>
      <c r="Z29" s="26">
        <v>7</v>
      </c>
      <c r="AA29" s="26">
        <v>5</v>
      </c>
      <c r="AB29" s="26">
        <v>5</v>
      </c>
      <c r="AC29" s="26">
        <v>4</v>
      </c>
      <c r="AD29" s="26">
        <v>4</v>
      </c>
    </row>
    <row r="30" spans="2:30" ht="15" thickBot="1" x14ac:dyDescent="0.4">
      <c r="B30" s="37">
        <v>26</v>
      </c>
      <c r="C30" s="21"/>
      <c r="D30" s="9">
        <v>7.9090850140665916</v>
      </c>
      <c r="E30" s="9">
        <v>7.2393911919903493</v>
      </c>
      <c r="F30" s="9">
        <v>7.686182602610689</v>
      </c>
      <c r="G30" s="9">
        <v>7.6090010162276638</v>
      </c>
      <c r="H30" s="9">
        <v>5.875091208862683</v>
      </c>
      <c r="I30" s="24"/>
      <c r="J30" s="9">
        <v>7.601689474270608</v>
      </c>
      <c r="K30" s="9">
        <v>7.5456889716878415</v>
      </c>
      <c r="L30" s="22">
        <v>7.8487488924559514</v>
      </c>
      <c r="M30" s="22">
        <v>7.230565474270608</v>
      </c>
      <c r="N30" s="22">
        <v>5.5008655095575687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35">
      <c r="B31" s="37">
        <v>27</v>
      </c>
      <c r="C31" s="21"/>
      <c r="D31" s="9">
        <v>8.1736787225988952</v>
      </c>
      <c r="E31" s="9">
        <v>7.4841302880434286</v>
      </c>
      <c r="F31" s="9">
        <v>7.9482992068702663</v>
      </c>
      <c r="G31" s="9">
        <v>7.8681284428498781</v>
      </c>
      <c r="H31" s="9">
        <v>6.0724894200382478</v>
      </c>
      <c r="I31" s="24"/>
      <c r="J31" s="9">
        <v>7.8940621463579417</v>
      </c>
      <c r="K31" s="9">
        <v>7.8359077782912188</v>
      </c>
      <c r="L31" s="22">
        <v>8.1506238498581016</v>
      </c>
      <c r="M31" s="22">
        <v>7.5086641463579413</v>
      </c>
      <c r="N31" s="22">
        <v>5.7124372599251663</v>
      </c>
      <c r="O31" s="24"/>
      <c r="P31" s="21"/>
      <c r="R31" s="39">
        <v>10</v>
      </c>
      <c r="S31" s="40"/>
      <c r="T31" s="40"/>
      <c r="U31" s="40"/>
      <c r="V31" s="40"/>
      <c r="W31" s="26"/>
      <c r="X31" s="26">
        <v>47</v>
      </c>
      <c r="Y31" s="26">
        <v>23</v>
      </c>
      <c r="Z31" s="26">
        <v>14</v>
      </c>
      <c r="AA31" s="26">
        <v>10</v>
      </c>
      <c r="AB31" s="26">
        <v>7</v>
      </c>
      <c r="AC31" s="26">
        <v>6</v>
      </c>
      <c r="AD31" s="26">
        <v>5</v>
      </c>
    </row>
    <row r="32" spans="2:30" x14ac:dyDescent="0.35">
      <c r="B32" s="37">
        <v>28</v>
      </c>
      <c r="C32" s="21"/>
      <c r="D32" s="9">
        <v>8.4382629155283784</v>
      </c>
      <c r="E32" s="9">
        <v>7.7288600499511997</v>
      </c>
      <c r="F32" s="9">
        <v>8.210407225012279</v>
      </c>
      <c r="G32" s="9">
        <v>8.1272472833545208</v>
      </c>
      <c r="H32" s="9">
        <v>6.269880821444044</v>
      </c>
      <c r="I32" s="24"/>
      <c r="J32" s="9">
        <v>8.1864348184452709</v>
      </c>
      <c r="K32" s="9">
        <v>8.126126584894596</v>
      </c>
      <c r="L32" s="22">
        <v>8.4524988072602518</v>
      </c>
      <c r="M32" s="22">
        <v>7.7867628184452702</v>
      </c>
      <c r="N32" s="22">
        <v>5.9240090102927656</v>
      </c>
      <c r="O32" s="24"/>
      <c r="P32" s="21"/>
      <c r="R32" s="39">
        <v>25</v>
      </c>
      <c r="S32" s="39"/>
      <c r="T32" s="39"/>
      <c r="U32" s="39"/>
      <c r="V32" s="39"/>
      <c r="W32" s="26">
        <v>37</v>
      </c>
      <c r="X32" s="26">
        <v>21</v>
      </c>
      <c r="Y32" s="26">
        <v>14</v>
      </c>
      <c r="Z32" s="26">
        <v>10</v>
      </c>
      <c r="AA32" s="26">
        <v>8</v>
      </c>
      <c r="AB32" s="26">
        <v>6</v>
      </c>
      <c r="AC32" s="26">
        <v>5</v>
      </c>
      <c r="AD32" s="26">
        <v>5</v>
      </c>
    </row>
    <row r="33" spans="2:30" x14ac:dyDescent="0.35">
      <c r="B33" s="37">
        <v>29</v>
      </c>
      <c r="C33" s="21"/>
      <c r="D33" s="9">
        <v>8.7028380165830903</v>
      </c>
      <c r="E33" s="9">
        <v>7.9735808668435899</v>
      </c>
      <c r="F33" s="9">
        <v>8.4725070312567787</v>
      </c>
      <c r="G33" s="9">
        <v>8.3863579119616549</v>
      </c>
      <c r="H33" s="9">
        <v>6.4672657158318358</v>
      </c>
      <c r="I33" s="24"/>
      <c r="J33" s="9">
        <v>8.4788074905326027</v>
      </c>
      <c r="K33" s="9">
        <v>8.4163453914979751</v>
      </c>
      <c r="L33" s="22">
        <v>8.7543737646624091</v>
      </c>
      <c r="M33" s="22">
        <v>8.0648614905326017</v>
      </c>
      <c r="N33" s="22">
        <v>6.1355807606603632</v>
      </c>
      <c r="O33" s="24"/>
      <c r="P33" s="21"/>
      <c r="R33" s="39">
        <v>35</v>
      </c>
      <c r="S33" s="39"/>
      <c r="T33" s="39"/>
      <c r="U33" s="39"/>
      <c r="V33" s="39">
        <v>38</v>
      </c>
      <c r="W33" s="26">
        <v>29</v>
      </c>
      <c r="X33" s="26">
        <v>18</v>
      </c>
      <c r="Y33" s="26">
        <v>13</v>
      </c>
      <c r="Z33" s="26">
        <v>10</v>
      </c>
      <c r="AA33" s="26">
        <v>7</v>
      </c>
      <c r="AB33" s="26">
        <v>6</v>
      </c>
      <c r="AC33" s="26">
        <v>5</v>
      </c>
      <c r="AD33" s="26">
        <v>4</v>
      </c>
    </row>
    <row r="34" spans="2:30" x14ac:dyDescent="0.35">
      <c r="B34" s="37">
        <v>30</v>
      </c>
      <c r="C34" s="21"/>
      <c r="D34" s="9">
        <v>8.9674044131599722</v>
      </c>
      <c r="E34" s="9">
        <v>8.2182930944859418</v>
      </c>
      <c r="F34" s="9">
        <v>8.734598967737611</v>
      </c>
      <c r="G34" s="9">
        <v>8.6454606708051216</v>
      </c>
      <c r="H34" s="9">
        <v>6.6646443799949617</v>
      </c>
      <c r="I34" s="24"/>
      <c r="J34" s="9">
        <v>8.7711801626199328</v>
      </c>
      <c r="K34" s="9">
        <v>8.706564198101356</v>
      </c>
      <c r="L34" s="22">
        <v>9.0562487220645611</v>
      </c>
      <c r="M34" s="22">
        <v>8.3429601626199332</v>
      </c>
      <c r="N34" s="22">
        <v>6.3471525110279625</v>
      </c>
      <c r="O34" s="24"/>
      <c r="P34" s="21"/>
      <c r="R34" s="39">
        <v>50</v>
      </c>
      <c r="S34" s="39"/>
      <c r="T34" s="39"/>
      <c r="U34" s="39"/>
      <c r="V34" s="39">
        <v>31</v>
      </c>
      <c r="W34" s="26">
        <v>25</v>
      </c>
      <c r="X34" s="26">
        <v>16</v>
      </c>
      <c r="Y34" s="26">
        <v>12</v>
      </c>
      <c r="Z34" s="26">
        <v>9</v>
      </c>
      <c r="AA34" s="26">
        <v>7</v>
      </c>
      <c r="AB34" s="26">
        <v>6</v>
      </c>
      <c r="AC34" s="26">
        <v>5</v>
      </c>
      <c r="AD34" s="26">
        <v>4</v>
      </c>
    </row>
    <row r="35" spans="2:30" ht="15" thickBot="1" x14ac:dyDescent="0.4">
      <c r="B35" s="37">
        <v>31</v>
      </c>
      <c r="C35" s="21"/>
      <c r="D35" s="9">
        <v>9.2319624605419417</v>
      </c>
      <c r="E35" s="9">
        <v>8.4629970591517321</v>
      </c>
      <c r="F35" s="9">
        <v>8.9966833482267585</v>
      </c>
      <c r="G35" s="9">
        <v>8.9045558736568982</v>
      </c>
      <c r="H35" s="9">
        <v>6.8620170677814523</v>
      </c>
      <c r="I35" s="24"/>
      <c r="J35" s="9">
        <v>9.0635528347072611</v>
      </c>
      <c r="K35" s="9">
        <v>8.9967830047047315</v>
      </c>
      <c r="L35" s="22">
        <v>9.3581236794667095</v>
      </c>
      <c r="M35" s="22">
        <v>8.6210588347072612</v>
      </c>
      <c r="N35" s="22">
        <v>6.5587242613955636</v>
      </c>
      <c r="O35" s="24"/>
      <c r="P35" s="21"/>
      <c r="R35" s="39">
        <v>75</v>
      </c>
      <c r="S35" s="39"/>
      <c r="T35" s="39"/>
      <c r="U35" s="39">
        <v>102</v>
      </c>
      <c r="V35" s="39">
        <v>26</v>
      </c>
      <c r="W35" s="26">
        <v>22</v>
      </c>
      <c r="X35" s="26">
        <v>15</v>
      </c>
      <c r="Y35" s="26">
        <v>11</v>
      </c>
      <c r="Z35" s="26">
        <v>9</v>
      </c>
      <c r="AA35" s="26">
        <v>7</v>
      </c>
      <c r="AB35" s="26">
        <v>6</v>
      </c>
      <c r="AC35" s="26">
        <v>5</v>
      </c>
      <c r="AD35" s="26">
        <v>4</v>
      </c>
    </row>
    <row r="36" spans="2:30" ht="15" thickBot="1" x14ac:dyDescent="0.4">
      <c r="B36" s="37">
        <v>32</v>
      </c>
      <c r="C36" s="21"/>
      <c r="D36" s="9">
        <v>9.4965124855057734</v>
      </c>
      <c r="E36" s="9">
        <v>8.7076930609358527</v>
      </c>
      <c r="F36" s="9">
        <v>9.2587604613207013</v>
      </c>
      <c r="G36" s="9">
        <v>9.1636438091134753</v>
      </c>
      <c r="H36" s="9">
        <v>7.059384012671817</v>
      </c>
      <c r="I36" s="24"/>
      <c r="J36" s="9">
        <v>9.3559255067945983</v>
      </c>
      <c r="K36" s="9">
        <v>9.2870018113081105</v>
      </c>
      <c r="L36" s="22">
        <v>9.6599986368688633</v>
      </c>
      <c r="M36" s="22">
        <v>8.8991575067945998</v>
      </c>
      <c r="N36" s="22">
        <v>6.7702960117631603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35">
      <c r="B37" s="37">
        <v>33</v>
      </c>
      <c r="C37" s="21"/>
      <c r="D37" s="9">
        <v>9.7610547894249429</v>
      </c>
      <c r="E37" s="9">
        <v>8.9523813766041442</v>
      </c>
      <c r="F37" s="9">
        <v>9.5208305731807066</v>
      </c>
      <c r="G37" s="9">
        <v>9.4227247433361185</v>
      </c>
      <c r="H37" s="9">
        <v>7.2567454299960321</v>
      </c>
      <c r="I37" s="24"/>
      <c r="J37" s="9">
        <v>9.6482981788819284</v>
      </c>
      <c r="K37" s="9">
        <v>9.5772206179114896</v>
      </c>
      <c r="L37" s="22">
        <v>9.9618735942710153</v>
      </c>
      <c r="M37" s="22">
        <v>9.1772561788819278</v>
      </c>
      <c r="N37" s="22">
        <v>6.9818677621307605</v>
      </c>
      <c r="O37" s="24"/>
      <c r="P37" s="21"/>
      <c r="R37" s="39">
        <v>10</v>
      </c>
      <c r="S37" s="40"/>
      <c r="T37" s="40"/>
      <c r="U37" s="40"/>
      <c r="V37" s="40"/>
      <c r="W37" s="26"/>
      <c r="X37" s="26">
        <v>53</v>
      </c>
      <c r="Y37" s="26">
        <v>24</v>
      </c>
      <c r="Z37" s="26">
        <v>14</v>
      </c>
      <c r="AA37" s="26">
        <v>9</v>
      </c>
      <c r="AB37" s="26">
        <v>7</v>
      </c>
      <c r="AC37" s="26">
        <v>6</v>
      </c>
      <c r="AD37" s="26">
        <v>5</v>
      </c>
    </row>
    <row r="38" spans="2:30" x14ac:dyDescent="0.35">
      <c r="B38" s="37">
        <v>34</v>
      </c>
      <c r="D38" s="9">
        <v>10.025589650951334</v>
      </c>
      <c r="E38" s="9">
        <v>9.197062262056086</v>
      </c>
      <c r="F38" s="9">
        <v>9.782893929901249</v>
      </c>
      <c r="G38" s="9">
        <v>9.6817989224192988</v>
      </c>
      <c r="H38" s="9">
        <v>7.454101518849602</v>
      </c>
      <c r="I38" s="24"/>
      <c r="J38" s="9">
        <v>9.9406708509692585</v>
      </c>
      <c r="K38" s="9">
        <v>9.8674394245148704</v>
      </c>
      <c r="L38" s="22">
        <v>10.263748551673167</v>
      </c>
      <c r="M38" s="22">
        <v>9.4553548509692575</v>
      </c>
      <c r="N38" s="22">
        <v>7.1934395124983617</v>
      </c>
      <c r="O38" s="24"/>
      <c r="R38" s="39">
        <v>25</v>
      </c>
      <c r="S38" s="39"/>
      <c r="T38" s="39"/>
      <c r="U38" s="39"/>
      <c r="V38" s="39">
        <v>98</v>
      </c>
      <c r="W38" s="26">
        <v>39</v>
      </c>
      <c r="X38" s="26">
        <v>21</v>
      </c>
      <c r="Y38" s="26">
        <v>14</v>
      </c>
      <c r="Z38" s="26">
        <v>10</v>
      </c>
      <c r="AA38" s="26">
        <v>8</v>
      </c>
      <c r="AB38" s="26">
        <v>6</v>
      </c>
      <c r="AC38" s="26">
        <v>5</v>
      </c>
      <c r="AD38" s="26">
        <v>4</v>
      </c>
    </row>
    <row r="39" spans="2:30" x14ac:dyDescent="0.35">
      <c r="B39" s="37">
        <v>35</v>
      </c>
      <c r="D39" s="9">
        <v>10.290117328343555</v>
      </c>
      <c r="E39" s="9">
        <v>9.4417359544630575</v>
      </c>
      <c r="F39" s="9">
        <v>10.044950759566236</v>
      </c>
      <c r="G39" s="9">
        <v>9.9408665744469129</v>
      </c>
      <c r="H39" s="9">
        <v>7.6514524637571197</v>
      </c>
      <c r="I39" s="24"/>
      <c r="J39" s="9">
        <v>10.233043523056589</v>
      </c>
      <c r="K39" s="9">
        <v>10.157658231118242</v>
      </c>
      <c r="L39" s="22">
        <v>10.565623509075319</v>
      </c>
      <c r="M39" s="22">
        <v>9.7334535230565908</v>
      </c>
      <c r="N39" s="22">
        <v>7.4050112628659592</v>
      </c>
      <c r="O39" s="24"/>
      <c r="R39" s="39">
        <v>35</v>
      </c>
      <c r="S39" s="39"/>
      <c r="T39" s="39"/>
      <c r="U39" s="39"/>
      <c r="V39" s="39">
        <v>55</v>
      </c>
      <c r="W39" s="26">
        <v>30</v>
      </c>
      <c r="X39" s="26">
        <v>18</v>
      </c>
      <c r="Y39" s="26">
        <v>13</v>
      </c>
      <c r="Z39" s="26">
        <v>9</v>
      </c>
      <c r="AA39" s="26">
        <v>7</v>
      </c>
      <c r="AB39" s="26">
        <v>6</v>
      </c>
      <c r="AC39" s="26">
        <v>5</v>
      </c>
      <c r="AD39" s="26">
        <v>4</v>
      </c>
    </row>
    <row r="40" spans="2:30" x14ac:dyDescent="0.35">
      <c r="B40" s="37">
        <v>36</v>
      </c>
      <c r="D40" s="9">
        <v>10.554638061497201</v>
      </c>
      <c r="E40" s="9">
        <v>9.6864026741327489</v>
      </c>
      <c r="F40" s="9">
        <v>10.30700127404207</v>
      </c>
      <c r="G40" s="9">
        <v>10.199927911285384</v>
      </c>
      <c r="H40" s="9">
        <v>7.8487984361229026</v>
      </c>
      <c r="I40" s="24"/>
      <c r="J40" s="9">
        <v>10.525416195143919</v>
      </c>
      <c r="K40" s="9">
        <v>10.447877037721621</v>
      </c>
      <c r="L40" s="22">
        <v>10.867498466477471</v>
      </c>
      <c r="M40" s="22">
        <v>10.011552195143917</v>
      </c>
      <c r="N40" s="22">
        <v>7.6165830132335586</v>
      </c>
      <c r="O40" s="24"/>
      <c r="R40" s="39">
        <v>50</v>
      </c>
      <c r="S40" s="39"/>
      <c r="T40" s="39"/>
      <c r="U40" s="39"/>
      <c r="V40" s="39">
        <v>39</v>
      </c>
      <c r="W40" s="26">
        <v>25</v>
      </c>
      <c r="X40" s="26">
        <v>16</v>
      </c>
      <c r="Y40" s="26">
        <v>12</v>
      </c>
      <c r="Z40" s="26">
        <v>9</v>
      </c>
      <c r="AA40" s="26">
        <v>7</v>
      </c>
      <c r="AB40" s="26">
        <v>6</v>
      </c>
      <c r="AC40" s="26">
        <v>5</v>
      </c>
      <c r="AD40" s="26">
        <v>4</v>
      </c>
    </row>
    <row r="41" spans="2:30" x14ac:dyDescent="0.35">
      <c r="B41" s="37">
        <v>37</v>
      </c>
      <c r="D41" s="9">
        <v>10.81915207372241</v>
      </c>
      <c r="E41" s="9">
        <v>9.9310626261416868</v>
      </c>
      <c r="F41" s="9">
        <v>10.569045670547546</v>
      </c>
      <c r="G41" s="9">
        <v>10.4589831301535</v>
      </c>
      <c r="H41" s="9">
        <v>8.0461395955010175</v>
      </c>
      <c r="I41" s="24"/>
      <c r="J41" s="9">
        <v>10.817788867231251</v>
      </c>
      <c r="K41" s="9">
        <v>10.738095844325002</v>
      </c>
      <c r="L41" s="22">
        <v>11.16937342387962</v>
      </c>
      <c r="M41" s="22">
        <v>10.289650867231252</v>
      </c>
      <c r="N41" s="22">
        <v>7.8281547636011553</v>
      </c>
      <c r="O41" s="24"/>
      <c r="R41" s="39">
        <v>75</v>
      </c>
      <c r="S41" s="39"/>
      <c r="T41" s="39"/>
      <c r="U41" s="39">
        <v>112</v>
      </c>
      <c r="V41" s="39">
        <v>31</v>
      </c>
      <c r="W41" s="26">
        <v>21</v>
      </c>
      <c r="X41" s="26">
        <v>15</v>
      </c>
      <c r="Y41" s="26">
        <v>11</v>
      </c>
      <c r="Z41" s="26">
        <v>8</v>
      </c>
      <c r="AA41" s="26">
        <v>7</v>
      </c>
      <c r="AB41" s="26">
        <v>5</v>
      </c>
      <c r="AC41" s="26">
        <v>5</v>
      </c>
      <c r="AD41" s="26">
        <v>4</v>
      </c>
    </row>
    <row r="42" spans="2:30" x14ac:dyDescent="0.35">
      <c r="B42" s="37">
        <v>38</v>
      </c>
      <c r="D42" s="9">
        <v>11.083659573306129</v>
      </c>
      <c r="E42" s="9">
        <v>10.175716001769823</v>
      </c>
      <c r="F42" s="9">
        <v>10.831084133033567</v>
      </c>
      <c r="G42" s="9">
        <v>10.718032415002144</v>
      </c>
      <c r="H42" s="9">
        <v>8.243476090711539</v>
      </c>
      <c r="I42" s="24"/>
      <c r="J42" s="9">
        <v>11.110161539318586</v>
      </c>
      <c r="K42" s="9">
        <v>11.028314650928381</v>
      </c>
      <c r="L42" s="22">
        <v>11.471248381281775</v>
      </c>
      <c r="M42" s="22">
        <v>10.567749539318585</v>
      </c>
      <c r="N42" s="22">
        <v>8.0397265139687537</v>
      </c>
      <c r="O42" s="24"/>
    </row>
    <row r="43" spans="2:30" x14ac:dyDescent="0.35">
      <c r="B43" s="37">
        <v>39</v>
      </c>
      <c r="D43" s="9">
        <v>11.347930020734472</v>
      </c>
      <c r="E43" s="9">
        <v>10.42015108543978</v>
      </c>
      <c r="F43" s="9">
        <v>11.092913058010064</v>
      </c>
      <c r="G43" s="9">
        <v>10.976872162341277</v>
      </c>
      <c r="H43" s="9">
        <v>8.4406432023230504</v>
      </c>
      <c r="I43" s="24"/>
      <c r="J43" s="9">
        <v>11.402534211405916</v>
      </c>
      <c r="K43" s="9">
        <v>11.318533457531759</v>
      </c>
      <c r="L43" s="22">
        <v>11.773123338683922</v>
      </c>
      <c r="M43" s="22">
        <v>10.845848211405919</v>
      </c>
      <c r="N43" s="22">
        <v>8.2512982643363522</v>
      </c>
      <c r="O43" s="24"/>
    </row>
    <row r="44" spans="2:30" x14ac:dyDescent="0.35">
      <c r="B44" s="37">
        <v>40</v>
      </c>
      <c r="D44" s="9">
        <v>11.612425066534884</v>
      </c>
      <c r="E44" s="9">
        <v>10.664791833142084</v>
      </c>
      <c r="F44" s="9">
        <v>11.354940157183316</v>
      </c>
      <c r="G44" s="9">
        <v>11.235910083877165</v>
      </c>
      <c r="H44" s="9">
        <v>8.6379707775322885</v>
      </c>
      <c r="I44" s="24"/>
      <c r="J44" s="9">
        <v>11.694906883493237</v>
      </c>
      <c r="K44" s="9">
        <v>11.608752264135139</v>
      </c>
      <c r="L44" s="22">
        <v>12.074998296086081</v>
      </c>
      <c r="M44" s="22">
        <v>11.123946883493238</v>
      </c>
      <c r="N44" s="22">
        <v>8.4628700147039524</v>
      </c>
      <c r="O44" s="24"/>
    </row>
    <row r="45" spans="2:30" x14ac:dyDescent="0.35">
      <c r="B45" s="37">
        <v>41</v>
      </c>
      <c r="D45" s="9">
        <v>11.876914147425277</v>
      </c>
      <c r="E45" s="9">
        <v>10.909426507471869</v>
      </c>
      <c r="F45" s="9">
        <v>11.616961806072153</v>
      </c>
      <c r="G45" s="9">
        <v>11.494942555128635</v>
      </c>
      <c r="H45" s="9">
        <v>8.8352940799255872</v>
      </c>
      <c r="I45" s="24"/>
      <c r="J45" s="9">
        <v>11.987279555580583</v>
      </c>
      <c r="K45" s="9">
        <v>11.89897107073852</v>
      </c>
      <c r="L45" s="22">
        <v>12.376873253488231</v>
      </c>
      <c r="M45" s="22">
        <v>11.40204555558058</v>
      </c>
      <c r="N45" s="22">
        <v>8.6744417650715544</v>
      </c>
      <c r="O45" s="24"/>
    </row>
    <row r="46" spans="2:30" x14ac:dyDescent="0.35">
      <c r="B46" s="37">
        <v>42</v>
      </c>
      <c r="D46" s="9">
        <v>12.141397423901124</v>
      </c>
      <c r="E46" s="9">
        <v>11.154055255819882</v>
      </c>
      <c r="F46" s="9">
        <v>11.878978146419874</v>
      </c>
      <c r="G46" s="9">
        <v>11.753969717838991</v>
      </c>
      <c r="H46" s="9">
        <v>9.0326132241762149</v>
      </c>
      <c r="I46" s="24"/>
      <c r="J46" s="9">
        <v>12.279652227667908</v>
      </c>
      <c r="K46" s="9">
        <v>12.189189877341898</v>
      </c>
      <c r="L46" s="22">
        <v>12.678748210890388</v>
      </c>
      <c r="M46" s="22">
        <v>11.680144227667908</v>
      </c>
      <c r="N46" s="22">
        <v>8.8860135154391475</v>
      </c>
      <c r="O46" s="24"/>
    </row>
    <row r="47" spans="2:30" x14ac:dyDescent="0.35">
      <c r="B47" s="37">
        <v>43</v>
      </c>
      <c r="D47" s="9">
        <v>12.406926075195956</v>
      </c>
      <c r="E47" s="9">
        <v>11.399699057248375</v>
      </c>
      <c r="F47" s="9">
        <v>12.142198227305785</v>
      </c>
      <c r="G47" s="9">
        <v>12.014177106224093</v>
      </c>
      <c r="H47" s="9">
        <v>9.2307135556093929</v>
      </c>
      <c r="I47" s="24"/>
      <c r="J47" s="9">
        <v>12.572024899755236</v>
      </c>
      <c r="K47" s="9">
        <v>12.479408683945278</v>
      </c>
      <c r="L47" s="22">
        <v>12.980623168292531</v>
      </c>
      <c r="M47" s="22">
        <v>11.958242899755236</v>
      </c>
      <c r="N47" s="22">
        <v>9.0975852658067495</v>
      </c>
      <c r="O47" s="24"/>
    </row>
    <row r="48" spans="2:30" x14ac:dyDescent="0.35">
      <c r="B48" s="37">
        <v>44</v>
      </c>
      <c r="D48" s="9">
        <v>12.672449190643427</v>
      </c>
      <c r="E48" s="9">
        <v>11.645337169927171</v>
      </c>
      <c r="F48" s="9">
        <v>12.405413233959033</v>
      </c>
      <c r="G48" s="9">
        <v>12.274379420376537</v>
      </c>
      <c r="H48" s="9">
        <v>9.4288099206175193</v>
      </c>
      <c r="I48" s="24"/>
      <c r="J48" s="9">
        <v>12.864397571842566</v>
      </c>
      <c r="K48" s="9">
        <v>12.769627490548654</v>
      </c>
      <c r="L48" s="22">
        <v>13.282498125694689</v>
      </c>
      <c r="M48" s="22">
        <v>12.236341571842566</v>
      </c>
      <c r="N48" s="22">
        <v>9.3091570161743498</v>
      </c>
      <c r="O48" s="24"/>
    </row>
    <row r="49" spans="2:15" x14ac:dyDescent="0.35">
      <c r="B49" s="37">
        <v>45</v>
      </c>
      <c r="D49" s="9">
        <v>12.937966904426059</v>
      </c>
      <c r="E49" s="9">
        <v>11.890969717082546</v>
      </c>
      <c r="F49" s="9">
        <v>12.668623284884367</v>
      </c>
      <c r="G49" s="9">
        <v>12.534576778801073</v>
      </c>
      <c r="H49" s="9">
        <v>9.6269024150734079</v>
      </c>
      <c r="I49" s="24"/>
      <c r="J49" s="9">
        <v>13.156770243929902</v>
      </c>
      <c r="K49" s="9">
        <v>13.059846297152031</v>
      </c>
      <c r="L49" s="22">
        <v>13.584373083096837</v>
      </c>
      <c r="M49" s="22">
        <v>12.514440243929903</v>
      </c>
      <c r="N49" s="22">
        <v>9.5207287665419482</v>
      </c>
      <c r="O49" s="24"/>
    </row>
    <row r="50" spans="2:15" x14ac:dyDescent="0.35">
      <c r="B50" s="37">
        <v>46</v>
      </c>
      <c r="D50" s="9">
        <v>13.202398994862079</v>
      </c>
      <c r="E50" s="9">
        <v>12.135547509207155</v>
      </c>
      <c r="F50" s="9">
        <v>12.930585845839127</v>
      </c>
      <c r="G50" s="9">
        <v>12.793550818958224</v>
      </c>
      <c r="H50" s="9">
        <v>9.8241839856085509</v>
      </c>
      <c r="I50" s="24"/>
      <c r="J50" s="9">
        <v>13.449142916017237</v>
      </c>
      <c r="K50" s="9">
        <v>13.350065103755407</v>
      </c>
      <c r="L50" s="22">
        <v>13.886248040498995</v>
      </c>
      <c r="M50" s="22">
        <v>12.792538916017238</v>
      </c>
      <c r="N50" s="22">
        <v>9.7323005169095396</v>
      </c>
      <c r="O50" s="24"/>
    </row>
    <row r="51" spans="2:15" x14ac:dyDescent="0.35">
      <c r="B51" s="37">
        <v>47</v>
      </c>
      <c r="D51" s="9">
        <v>13.467906291431909</v>
      </c>
      <c r="E51" s="9">
        <v>12.381169284758878</v>
      </c>
      <c r="F51" s="9">
        <v>13.193786327797797</v>
      </c>
      <c r="G51" s="9">
        <v>13.053738608416086</v>
      </c>
      <c r="H51" s="9">
        <v>10.022269014927653</v>
      </c>
      <c r="I51" s="24"/>
      <c r="J51" s="9">
        <v>13.741515588104557</v>
      </c>
      <c r="K51" s="9">
        <v>13.640283910358788</v>
      </c>
      <c r="L51" s="22">
        <v>14.188122997901143</v>
      </c>
      <c r="M51" s="22">
        <v>13.07063758810456</v>
      </c>
      <c r="N51" s="22">
        <v>9.9438722672771434</v>
      </c>
      <c r="O51" s="24"/>
    </row>
    <row r="52" spans="2:15" x14ac:dyDescent="0.35">
      <c r="B52" s="37">
        <v>48</v>
      </c>
      <c r="D52" s="9">
        <v>13.733408546517442</v>
      </c>
      <c r="E52" s="9">
        <v>12.626785825558379</v>
      </c>
      <c r="F52" s="9">
        <v>13.456982172125944</v>
      </c>
      <c r="G52" s="9">
        <v>13.313921760243424</v>
      </c>
      <c r="H52" s="9">
        <v>10.220350431041869</v>
      </c>
      <c r="I52" s="24"/>
      <c r="J52" s="9">
        <v>14.033888260191894</v>
      </c>
      <c r="K52" s="9">
        <v>13.930502716962168</v>
      </c>
      <c r="L52" s="22">
        <v>14.489997955303297</v>
      </c>
      <c r="M52" s="22">
        <v>13.348736260191894</v>
      </c>
      <c r="N52" s="22">
        <v>10.155444017644738</v>
      </c>
      <c r="O52" s="24"/>
    </row>
    <row r="53" spans="2:15" x14ac:dyDescent="0.35">
      <c r="B53" s="37">
        <v>49</v>
      </c>
      <c r="D53" s="9">
        <v>13.998905867760818</v>
      </c>
      <c r="E53" s="9">
        <v>12.872397230458645</v>
      </c>
      <c r="F53" s="9">
        <v>13.720173473888888</v>
      </c>
      <c r="G53" s="9">
        <v>13.574100369505562</v>
      </c>
      <c r="H53" s="9">
        <v>10.418428310861009</v>
      </c>
      <c r="I53" s="24"/>
      <c r="J53" s="9">
        <v>14.326260932279226</v>
      </c>
      <c r="K53" s="9">
        <v>14.220721523565542</v>
      </c>
      <c r="L53" s="22">
        <v>14.791872912705443</v>
      </c>
      <c r="M53" s="22">
        <v>13.626834932279227</v>
      </c>
      <c r="N53" s="22">
        <v>10.367015768012337</v>
      </c>
      <c r="O53" s="24"/>
    </row>
    <row r="54" spans="2:15" x14ac:dyDescent="0.35">
      <c r="B54" s="37">
        <v>50</v>
      </c>
      <c r="D54" s="9">
        <v>14.264398357330551</v>
      </c>
      <c r="E54" s="9">
        <v>13.118003593285952</v>
      </c>
      <c r="F54" s="9">
        <v>13.983360323317875</v>
      </c>
      <c r="G54" s="9">
        <v>13.83427452643374</v>
      </c>
      <c r="H54" s="9">
        <v>10.616502727384011</v>
      </c>
      <c r="I54" s="24"/>
      <c r="J54" s="9">
        <v>14.618633604366558</v>
      </c>
      <c r="K54" s="9">
        <v>14.510940330168928</v>
      </c>
      <c r="L54" s="22">
        <v>15.093747870107599</v>
      </c>
      <c r="M54" s="22">
        <v>13.904933604366557</v>
      </c>
      <c r="N54" s="22">
        <v>10.578587518379942</v>
      </c>
      <c r="O54" s="24"/>
    </row>
    <row r="55" spans="2:15" x14ac:dyDescent="0.35">
      <c r="B55" s="37">
        <v>51</v>
      </c>
      <c r="D55" s="9">
        <v>14.52988611230343</v>
      </c>
      <c r="E55" s="9">
        <v>13.363605003190614</v>
      </c>
      <c r="F55" s="9">
        <v>14.246542806147334</v>
      </c>
      <c r="G55" s="9">
        <v>14.094444316762397</v>
      </c>
      <c r="H55" s="9">
        <v>10.814573749971816</v>
      </c>
      <c r="I55" s="24"/>
      <c r="J55" s="9">
        <v>14.91100627645389</v>
      </c>
      <c r="K55" s="9">
        <v>14.801159136772306</v>
      </c>
      <c r="L55" s="22">
        <v>15.395622827509751</v>
      </c>
      <c r="M55" s="22">
        <v>14.18303227645389</v>
      </c>
      <c r="N55" s="22">
        <v>10.790159268747541</v>
      </c>
      <c r="O55" s="24"/>
    </row>
    <row r="56" spans="2:15" x14ac:dyDescent="0.35">
      <c r="B56" s="37">
        <v>52</v>
      </c>
      <c r="D56" s="9">
        <v>14.79536922501287</v>
      </c>
      <c r="E56" s="9">
        <v>13.60920154496687</v>
      </c>
      <c r="F56" s="9">
        <v>14.509721003922516</v>
      </c>
      <c r="G56" s="9">
        <v>14.35460982203678</v>
      </c>
      <c r="H56" s="9">
        <v>11.012641444596193</v>
      </c>
      <c r="I56" s="24"/>
      <c r="J56" s="9">
        <v>15.203378948541216</v>
      </c>
      <c r="K56" s="9">
        <v>15.091377943375683</v>
      </c>
      <c r="L56" s="22">
        <v>15.697497784911903</v>
      </c>
      <c r="M56" s="22">
        <v>14.461130948541216</v>
      </c>
      <c r="N56" s="22">
        <v>11.001731019115137</v>
      </c>
      <c r="O56" s="24"/>
    </row>
    <row r="57" spans="2:15" x14ac:dyDescent="0.35">
      <c r="B57" s="37">
        <v>53</v>
      </c>
      <c r="D57" s="9">
        <v>15.060847783367176</v>
      </c>
      <c r="E57" s="9">
        <v>13.854793299345163</v>
      </c>
      <c r="F57" s="9">
        <v>14.772894994280616</v>
      </c>
      <c r="G57" s="9">
        <v>14.614771119894074</v>
      </c>
      <c r="H57" s="9">
        <v>11.210705874067266</v>
      </c>
      <c r="I57" s="24"/>
      <c r="J57" s="9">
        <v>15.495751620628548</v>
      </c>
      <c r="K57" s="9">
        <v>15.381596749979064</v>
      </c>
      <c r="L57" s="22">
        <v>15.999372742314053</v>
      </c>
      <c r="M57" s="22">
        <v>14.739229620628549</v>
      </c>
      <c r="N57" s="22">
        <v>11.213302769482741</v>
      </c>
      <c r="O57" s="24"/>
    </row>
    <row r="58" spans="2:15" x14ac:dyDescent="0.35">
      <c r="B58" s="37">
        <v>54</v>
      </c>
      <c r="D58" s="9">
        <v>13.028036298062881</v>
      </c>
      <c r="E58" s="9">
        <v>11.888121926464791</v>
      </c>
      <c r="F58" s="9">
        <v>12.587450631859545</v>
      </c>
      <c r="G58" s="9">
        <v>12.462098063984353</v>
      </c>
      <c r="H58" s="9">
        <v>9.7107782781396796</v>
      </c>
      <c r="I58" s="24"/>
      <c r="J58" s="9">
        <v>12.14471099439683</v>
      </c>
      <c r="K58" s="9">
        <v>12.055242735832643</v>
      </c>
      <c r="L58" s="22">
        <v>12.539421307473999</v>
      </c>
      <c r="M58" s="22">
        <v>11.55179099439683</v>
      </c>
      <c r="N58" s="22">
        <v>8.7883650152694894</v>
      </c>
      <c r="O58" s="24"/>
    </row>
    <row r="59" spans="2:15" x14ac:dyDescent="0.35">
      <c r="B59" s="37">
        <v>55</v>
      </c>
      <c r="D59" s="9">
        <v>13.251367714433833</v>
      </c>
      <c r="E59" s="9">
        <v>12.093150640024415</v>
      </c>
      <c r="F59" s="9">
        <v>12.805745199700901</v>
      </c>
      <c r="G59" s="9">
        <v>12.67803437114887</v>
      </c>
      <c r="H59" s="9">
        <v>9.8777061612088097</v>
      </c>
      <c r="I59" s="24"/>
      <c r="J59" s="9">
        <v>12.369613049848626</v>
      </c>
      <c r="K59" s="9">
        <v>12.27848797168139</v>
      </c>
      <c r="L59" s="22">
        <v>12.771632813167969</v>
      </c>
      <c r="M59" s="22">
        <v>11.765713049848626</v>
      </c>
      <c r="N59" s="22">
        <v>8.9511125155522535</v>
      </c>
      <c r="O59" s="24"/>
    </row>
    <row r="60" spans="2:15" x14ac:dyDescent="0.35">
      <c r="B60" s="37">
        <v>56</v>
      </c>
      <c r="D60" s="9">
        <v>13.474695764274085</v>
      </c>
      <c r="E60" s="9">
        <v>12.298175891283384</v>
      </c>
      <c r="F60" s="9">
        <v>13.024036680882018</v>
      </c>
      <c r="G60" s="9">
        <v>12.89396759165315</v>
      </c>
      <c r="H60" s="9">
        <v>10.044631632113475</v>
      </c>
      <c r="I60" s="24"/>
      <c r="J60" s="9">
        <v>12.594515105300419</v>
      </c>
      <c r="K60" s="9">
        <v>12.501733207530147</v>
      </c>
      <c r="L60" s="22">
        <v>13.00384431886193</v>
      </c>
      <c r="M60" s="22">
        <v>11.979635105300419</v>
      </c>
      <c r="N60" s="22">
        <v>9.1138600158350229</v>
      </c>
      <c r="O60" s="24"/>
    </row>
    <row r="61" spans="2:15" x14ac:dyDescent="0.35">
      <c r="B61" s="37">
        <v>57</v>
      </c>
      <c r="D61" s="9">
        <v>13.698020511579838</v>
      </c>
      <c r="E61" s="9">
        <v>12.503197739012485</v>
      </c>
      <c r="F61" s="9">
        <v>13.242325131921824</v>
      </c>
      <c r="G61" s="9">
        <v>13.109897782016111</v>
      </c>
      <c r="H61" s="9">
        <v>10.211554736578668</v>
      </c>
      <c r="I61" s="24"/>
      <c r="J61" s="9">
        <v>12.819417160752209</v>
      </c>
      <c r="K61" s="9">
        <v>12.724978443378903</v>
      </c>
      <c r="L61" s="22">
        <v>13.236055824555892</v>
      </c>
      <c r="M61" s="22">
        <v>12.193557160752208</v>
      </c>
      <c r="N61" s="22">
        <v>9.2766075161177923</v>
      </c>
      <c r="O61" s="24"/>
    </row>
    <row r="62" spans="2:15" x14ac:dyDescent="0.35">
      <c r="B62" s="37">
        <v>58</v>
      </c>
      <c r="D62" s="9">
        <v>13.92134201754739</v>
      </c>
      <c r="E62" s="9">
        <v>12.708216239411241</v>
      </c>
      <c r="F62" s="9">
        <v>13.460610606866522</v>
      </c>
      <c r="G62" s="9">
        <v>13.325824996283965</v>
      </c>
      <c r="H62" s="9">
        <v>10.378475518328885</v>
      </c>
      <c r="I62" s="24"/>
      <c r="J62" s="9">
        <v>13.044319216204002</v>
      </c>
      <c r="K62" s="9">
        <v>12.948223679227656</v>
      </c>
      <c r="L62" s="22">
        <v>13.468267330249855</v>
      </c>
      <c r="M62" s="22">
        <v>12.407479216204003</v>
      </c>
      <c r="N62" s="22">
        <v>9.4393550164005617</v>
      </c>
      <c r="O62" s="24"/>
    </row>
    <row r="63" spans="2:15" x14ac:dyDescent="0.35">
      <c r="B63" s="37">
        <v>59</v>
      </c>
      <c r="D63" s="9">
        <v>14.144660340741748</v>
      </c>
      <c r="E63" s="9">
        <v>12.913231446262747</v>
      </c>
      <c r="F63" s="9">
        <v>13.678893157438422</v>
      </c>
      <c r="G63" s="9">
        <v>13.541749286179025</v>
      </c>
      <c r="H63" s="9">
        <v>10.545394019208528</v>
      </c>
      <c r="I63" s="24"/>
      <c r="J63" s="9">
        <v>13.269221271655796</v>
      </c>
      <c r="K63" s="9">
        <v>13.171468915076401</v>
      </c>
      <c r="L63" s="22">
        <v>13.700478835943814</v>
      </c>
      <c r="M63" s="22">
        <v>12.621401271655795</v>
      </c>
      <c r="N63" s="22">
        <v>9.6021025166833311</v>
      </c>
      <c r="O63" s="24"/>
    </row>
    <row r="64" spans="2:15" x14ac:dyDescent="0.35">
      <c r="B64" s="37">
        <v>60</v>
      </c>
      <c r="D64" s="9">
        <v>14.367975537252333</v>
      </c>
      <c r="E64" s="9">
        <v>13.118243411076596</v>
      </c>
      <c r="F64" s="9">
        <v>13.897172833173503</v>
      </c>
      <c r="G64" s="9">
        <v>13.757670701237265</v>
      </c>
      <c r="H64" s="9">
        <v>10.712310279293249</v>
      </c>
      <c r="I64" s="24"/>
      <c r="J64" s="9">
        <v>13.494123327107587</v>
      </c>
      <c r="K64" s="9">
        <v>13.394714150925159</v>
      </c>
      <c r="L64" s="22">
        <v>13.93269034163778</v>
      </c>
      <c r="M64" s="22">
        <v>12.835323327107586</v>
      </c>
      <c r="N64" s="22">
        <v>9.764850016966097</v>
      </c>
      <c r="O64" s="24"/>
    </row>
    <row r="65" spans="2:20" x14ac:dyDescent="0.35">
      <c r="B65" s="37">
        <v>61</v>
      </c>
      <c r="D65" s="9">
        <v>14.590207332666655</v>
      </c>
      <c r="E65" s="9">
        <v>13.322202903654924</v>
      </c>
      <c r="F65" s="9">
        <v>14.114207055627279</v>
      </c>
      <c r="G65" s="9">
        <v>13.972370834717395</v>
      </c>
      <c r="H65" s="9">
        <v>10.878417207680441</v>
      </c>
      <c r="I65" s="24"/>
      <c r="J65" s="9">
        <v>13.719025382559376</v>
      </c>
      <c r="K65" s="9">
        <v>13.617959386773908</v>
      </c>
      <c r="L65" s="22">
        <v>14.164901847331745</v>
      </c>
      <c r="M65" s="22">
        <v>13.049245382559375</v>
      </c>
      <c r="N65" s="22">
        <v>9.9275975172488664</v>
      </c>
      <c r="O65" s="24"/>
      <c r="Q65" s="29"/>
      <c r="R65" s="29"/>
      <c r="S65" s="29"/>
      <c r="T65" s="29"/>
    </row>
    <row r="66" spans="2:20" x14ac:dyDescent="0.35">
      <c r="B66" s="37">
        <v>62</v>
      </c>
      <c r="D66" s="9">
        <v>14.813516444839699</v>
      </c>
      <c r="E66" s="9">
        <v>13.527208543421057</v>
      </c>
      <c r="F66" s="9">
        <v>14.332481132132511</v>
      </c>
      <c r="G66" s="9">
        <v>14.188286650545789</v>
      </c>
      <c r="H66" s="9">
        <v>11.045329107016125</v>
      </c>
      <c r="I66" s="24"/>
      <c r="J66" s="9">
        <v>13.943927438011174</v>
      </c>
      <c r="K66" s="9">
        <v>13.841204622622667</v>
      </c>
      <c r="L66" s="22">
        <v>14.397113353025711</v>
      </c>
      <c r="M66" s="22">
        <v>13.263167438011175</v>
      </c>
      <c r="N66" s="22">
        <v>10.090345017531634</v>
      </c>
      <c r="O66" s="24"/>
      <c r="Q66" s="29"/>
      <c r="R66" s="29"/>
      <c r="S66" s="29"/>
      <c r="T66" s="29"/>
    </row>
    <row r="67" spans="2:20" x14ac:dyDescent="0.35">
      <c r="B67" s="37">
        <v>63</v>
      </c>
      <c r="D67" s="9">
        <v>15.036822585132301</v>
      </c>
      <c r="E67" s="9">
        <v>13.732211083312899</v>
      </c>
      <c r="F67" s="9">
        <v>14.550752470517173</v>
      </c>
      <c r="G67" s="9">
        <v>14.404199728253598</v>
      </c>
      <c r="H67" s="9">
        <v>11.212238876163132</v>
      </c>
      <c r="I67" s="24"/>
      <c r="J67" s="9">
        <v>14.168829493462969</v>
      </c>
      <c r="K67" s="9">
        <v>14.064449858471415</v>
      </c>
      <c r="L67" s="22">
        <v>14.629324858719668</v>
      </c>
      <c r="M67" s="22">
        <v>13.477089493462969</v>
      </c>
      <c r="N67" s="22">
        <v>10.253092517814402</v>
      </c>
      <c r="O67" s="24"/>
      <c r="Q67" s="29"/>
      <c r="R67" s="29"/>
      <c r="S67" s="29"/>
      <c r="T67" s="29"/>
    </row>
    <row r="68" spans="2:20" x14ac:dyDescent="0.35">
      <c r="B68" s="37">
        <v>64</v>
      </c>
      <c r="D68" s="9">
        <v>15.260125801070769</v>
      </c>
      <c r="E68" s="9">
        <v>13.937210566976203</v>
      </c>
      <c r="F68" s="9">
        <v>14.769021112754654</v>
      </c>
      <c r="G68" s="9">
        <v>14.620110109814242</v>
      </c>
      <c r="H68" s="9">
        <v>11.379146549078834</v>
      </c>
      <c r="I68" s="24"/>
      <c r="J68" s="9">
        <v>14.393731548914756</v>
      </c>
      <c r="K68" s="9">
        <v>14.287695094320167</v>
      </c>
      <c r="L68" s="22">
        <v>14.861536364413636</v>
      </c>
      <c r="M68" s="22">
        <v>13.691011548914757</v>
      </c>
      <c r="N68" s="22">
        <v>10.415840018097169</v>
      </c>
      <c r="O68" s="24"/>
      <c r="Q68" s="29"/>
      <c r="R68" s="29"/>
      <c r="S68" s="29"/>
      <c r="T68" s="29"/>
    </row>
    <row r="69" spans="2:20" x14ac:dyDescent="0.35">
      <c r="B69" s="37">
        <v>65</v>
      </c>
      <c r="D69" s="9">
        <v>15.483426138329065</v>
      </c>
      <c r="E69" s="9">
        <v>14.142207036355558</v>
      </c>
      <c r="F69" s="9">
        <v>14.98728709918241</v>
      </c>
      <c r="G69" s="9">
        <v>14.836017835565166</v>
      </c>
      <c r="H69" s="9">
        <v>11.546052158397048</v>
      </c>
      <c r="I69" s="24"/>
      <c r="J69" s="9">
        <v>14.618633604366552</v>
      </c>
      <c r="K69" s="9">
        <v>14.510940330168923</v>
      </c>
      <c r="L69" s="22">
        <v>15.093747870107595</v>
      </c>
      <c r="M69" s="22">
        <v>13.904933604366551</v>
      </c>
      <c r="N69" s="22">
        <v>10.57858751837994</v>
      </c>
      <c r="O69" s="24"/>
      <c r="Q69" s="29"/>
      <c r="R69" s="29"/>
      <c r="S69" s="29"/>
      <c r="T69" s="29"/>
    </row>
    <row r="70" spans="2:20" x14ac:dyDescent="0.35">
      <c r="B70" s="37">
        <v>66</v>
      </c>
      <c r="D70" s="9">
        <v>15.706723640828336</v>
      </c>
      <c r="E70" s="9">
        <v>14.347200531785873</v>
      </c>
      <c r="F70" s="9">
        <v>15.2055504685899</v>
      </c>
      <c r="G70" s="9">
        <v>15.051922944295807</v>
      </c>
      <c r="H70" s="9">
        <v>11.712955735499236</v>
      </c>
      <c r="I70" s="24"/>
      <c r="J70" s="9">
        <v>14.843535659818347</v>
      </c>
      <c r="K70" s="9">
        <v>14.73418556601767</v>
      </c>
      <c r="L70" s="22">
        <v>15.325959375801558</v>
      </c>
      <c r="M70" s="22">
        <v>14.118855659818347</v>
      </c>
      <c r="N70" s="22">
        <v>10.741335018662706</v>
      </c>
      <c r="O70" s="24"/>
      <c r="Q70" s="29"/>
      <c r="R70" s="29"/>
      <c r="S70" s="29"/>
      <c r="T70" s="29"/>
    </row>
    <row r="71" spans="2:20" x14ac:dyDescent="0.35">
      <c r="B71" s="37">
        <v>67</v>
      </c>
      <c r="D71" s="9">
        <v>15.930018350829632</v>
      </c>
      <c r="E71" s="9">
        <v>14.55219109207753</v>
      </c>
      <c r="F71" s="9">
        <v>15.423811258300407</v>
      </c>
      <c r="G71" s="9">
        <v>15.267825473329474</v>
      </c>
      <c r="H71" s="9">
        <v>11.879857310580737</v>
      </c>
      <c r="I71" s="24"/>
      <c r="J71" s="9">
        <v>15.068437715270138</v>
      </c>
      <c r="K71" s="9">
        <v>14.957430801866428</v>
      </c>
      <c r="L71" s="22">
        <v>15.558170881495522</v>
      </c>
      <c r="M71" s="22">
        <v>14.332777715270137</v>
      </c>
      <c r="N71" s="22">
        <v>10.904082518945474</v>
      </c>
      <c r="O71" s="24"/>
      <c r="Q71" s="29"/>
      <c r="R71" s="29"/>
      <c r="S71" s="29"/>
      <c r="T71" s="29"/>
    </row>
    <row r="72" spans="2:20" x14ac:dyDescent="0.35">
      <c r="B72" s="37">
        <v>68</v>
      </c>
      <c r="D72" s="9">
        <v>16.15331030902048</v>
      </c>
      <c r="E72" s="9">
        <v>14.757178754595831</v>
      </c>
      <c r="F72" s="9">
        <v>15.64206950424758</v>
      </c>
      <c r="G72" s="9">
        <v>15.483725458599805</v>
      </c>
      <c r="H72" s="9">
        <v>12.046756912712583</v>
      </c>
      <c r="I72" s="24"/>
      <c r="J72" s="9">
        <v>15.293339770721932</v>
      </c>
      <c r="K72" s="9">
        <v>15.180676037715179</v>
      </c>
      <c r="L72" s="22">
        <v>15.790382387189483</v>
      </c>
      <c r="M72" s="22">
        <v>14.546699770721933</v>
      </c>
      <c r="N72" s="22">
        <v>11.06683001922824</v>
      </c>
      <c r="O72" s="24"/>
      <c r="Q72" s="29"/>
      <c r="R72" s="29"/>
      <c r="S72" s="29"/>
      <c r="T72" s="29"/>
    </row>
    <row r="73" spans="2:20" x14ac:dyDescent="0.35">
      <c r="B73" s="37">
        <v>69</v>
      </c>
      <c r="D73" s="9">
        <v>16.376599554595689</v>
      </c>
      <c r="E73" s="9">
        <v>14.962163555335273</v>
      </c>
      <c r="F73" s="9">
        <v>15.860325241046731</v>
      </c>
      <c r="G73" s="9">
        <v>15.699622934722116</v>
      </c>
      <c r="H73" s="9">
        <v>12.213654569899299</v>
      </c>
      <c r="I73" s="24"/>
      <c r="J73" s="9">
        <v>15.518241826173726</v>
      </c>
      <c r="K73" s="9">
        <v>15.403921273563936</v>
      </c>
      <c r="L73" s="22">
        <v>16.022593892883439</v>
      </c>
      <c r="M73" s="22">
        <v>14.760621826173727</v>
      </c>
      <c r="N73" s="22">
        <v>11.229577519511011</v>
      </c>
      <c r="O73" s="24"/>
      <c r="Q73" s="29"/>
      <c r="R73" s="29"/>
      <c r="S73" s="29"/>
      <c r="T73" s="29"/>
    </row>
    <row r="74" spans="2:20" x14ac:dyDescent="0.35">
      <c r="B74" s="37">
        <v>70</v>
      </c>
      <c r="D74" s="9">
        <v>16.598805886650215</v>
      </c>
      <c r="E74" s="9">
        <v>15.16609636575652</v>
      </c>
      <c r="F74" s="9">
        <v>16.077335965627942</v>
      </c>
      <c r="G74" s="9">
        <v>15.914299570329678</v>
      </c>
      <c r="H74" s="9">
        <v>12.379743244385013</v>
      </c>
      <c r="I74" s="24"/>
      <c r="J74" s="9">
        <v>15.743143881625514</v>
      </c>
      <c r="K74" s="9">
        <v>15.627166509412682</v>
      </c>
      <c r="L74" s="22">
        <v>16.254805398577407</v>
      </c>
      <c r="M74" s="22">
        <v>14.974543881625515</v>
      </c>
      <c r="N74" s="22">
        <v>11.39232501979378</v>
      </c>
      <c r="O74" s="24"/>
      <c r="Q74" s="29"/>
      <c r="R74" s="29"/>
      <c r="S74" s="29"/>
      <c r="T74" s="29"/>
    </row>
    <row r="75" spans="2:20" x14ac:dyDescent="0.35">
      <c r="B75" s="37">
        <v>71</v>
      </c>
      <c r="D75" s="9">
        <v>16.822089828935066</v>
      </c>
      <c r="E75" s="9">
        <v>15.371075558721605</v>
      </c>
      <c r="F75" s="9">
        <v>16.295586792987589</v>
      </c>
      <c r="G75" s="9">
        <v>16.130192137012486</v>
      </c>
      <c r="H75" s="9">
        <v>12.546637098877339</v>
      </c>
      <c r="I75" s="24"/>
      <c r="J75" s="9">
        <v>15.968045937077317</v>
      </c>
      <c r="K75" s="9">
        <v>15.850411745261439</v>
      </c>
      <c r="L75" s="22">
        <v>16.487016904271371</v>
      </c>
      <c r="M75" s="22">
        <v>15.18846593707732</v>
      </c>
      <c r="N75" s="22">
        <v>11.55507252007655</v>
      </c>
      <c r="O75" s="24"/>
      <c r="P75" s="28"/>
      <c r="Q75" s="29"/>
      <c r="R75" s="29"/>
      <c r="S75" s="29"/>
      <c r="T75" s="29"/>
    </row>
    <row r="76" spans="2:20" x14ac:dyDescent="0.35">
      <c r="B76" s="37">
        <v>72</v>
      </c>
      <c r="D76" s="9">
        <v>17.045371167964166</v>
      </c>
      <c r="E76" s="9">
        <v>15.576051990338287</v>
      </c>
      <c r="F76" s="9">
        <v>16.513835207781593</v>
      </c>
      <c r="G76" s="9">
        <v>16.346082291129651</v>
      </c>
      <c r="H76" s="9">
        <v>12.713529086561667</v>
      </c>
      <c r="I76" s="24"/>
      <c r="J76" s="9">
        <v>16.192947992529103</v>
      </c>
      <c r="K76" s="9">
        <v>16.073656981110187</v>
      </c>
      <c r="L76" s="22">
        <v>16.719228409965336</v>
      </c>
      <c r="M76" s="22">
        <v>15.402387992529103</v>
      </c>
      <c r="N76" s="22">
        <v>11.717820020359317</v>
      </c>
      <c r="O76" s="24"/>
    </row>
    <row r="77" spans="2:20" x14ac:dyDescent="0.35">
      <c r="B77" s="37">
        <v>73</v>
      </c>
      <c r="D77" s="9">
        <v>17.268649937670432</v>
      </c>
      <c r="E77" s="9">
        <v>15.781025691768825</v>
      </c>
      <c r="F77" s="9">
        <v>16.7320812399782</v>
      </c>
      <c r="G77" s="9">
        <v>16.561970062649415</v>
      </c>
      <c r="H77" s="9">
        <v>12.880419231682923</v>
      </c>
      <c r="I77" s="24"/>
      <c r="J77" s="9">
        <v>16.417850047980902</v>
      </c>
      <c r="K77" s="9">
        <v>16.296902216958941</v>
      </c>
      <c r="L77" s="22">
        <v>16.951439915659297</v>
      </c>
      <c r="M77" s="22">
        <v>15.616310047980901</v>
      </c>
      <c r="N77" s="22">
        <v>11.880567520642089</v>
      </c>
      <c r="O77" s="24"/>
    </row>
    <row r="78" spans="2:20" x14ac:dyDescent="0.35">
      <c r="B78" s="37">
        <v>74</v>
      </c>
      <c r="D78" s="9">
        <v>17.491926170827</v>
      </c>
      <c r="E78" s="9">
        <v>15.985996693110359</v>
      </c>
      <c r="F78" s="9">
        <v>16.95032491852135</v>
      </c>
      <c r="G78" s="9">
        <v>16.777855480515719</v>
      </c>
      <c r="H78" s="9">
        <v>13.04730755765735</v>
      </c>
      <c r="I78" s="24"/>
      <c r="J78" s="9">
        <v>16.642752103432692</v>
      </c>
      <c r="K78" s="9">
        <v>16.520147452807691</v>
      </c>
      <c r="L78" s="22">
        <v>17.183651421353257</v>
      </c>
      <c r="M78" s="22">
        <v>15.83023210343269</v>
      </c>
      <c r="N78" s="22">
        <v>12.043315020924847</v>
      </c>
      <c r="O78" s="24"/>
    </row>
    <row r="79" spans="2:20" x14ac:dyDescent="0.35">
      <c r="B79" s="37">
        <v>75</v>
      </c>
      <c r="D79" s="9">
        <v>17.71519989910195</v>
      </c>
      <c r="E79" s="9">
        <v>16.190965023445216</v>
      </c>
      <c r="F79" s="9">
        <v>17.168566271379046</v>
      </c>
      <c r="G79" s="9">
        <v>16.993738572696572</v>
      </c>
      <c r="H79" s="9">
        <v>13.214194087111659</v>
      </c>
      <c r="I79" s="24"/>
      <c r="J79" s="9">
        <v>16.867654158884484</v>
      </c>
      <c r="K79" s="9">
        <v>16.743392688656449</v>
      </c>
      <c r="L79" s="22">
        <v>17.415862927047229</v>
      </c>
      <c r="M79" s="22">
        <v>16.044154158884481</v>
      </c>
      <c r="N79" s="22">
        <v>12.206062521207626</v>
      </c>
      <c r="O79" s="24"/>
    </row>
    <row r="80" spans="2:20" x14ac:dyDescent="0.35">
      <c r="B80" s="37">
        <v>76</v>
      </c>
      <c r="D80" s="9">
        <v>17.938471153109774</v>
      </c>
      <c r="E80" s="9">
        <v>16.395930710888184</v>
      </c>
      <c r="F80" s="9">
        <v>17.386805325588814</v>
      </c>
      <c r="G80" s="9">
        <v>17.209619366229493</v>
      </c>
      <c r="H80" s="9">
        <v>13.381078841919763</v>
      </c>
      <c r="I80" s="24"/>
      <c r="J80" s="9">
        <v>17.09255621433628</v>
      </c>
      <c r="K80" s="9">
        <v>16.966637924505193</v>
      </c>
      <c r="L80" s="22">
        <v>17.648074432741186</v>
      </c>
      <c r="M80" s="22">
        <v>16.258076214336278</v>
      </c>
      <c r="N80" s="22">
        <v>12.368810021490384</v>
      </c>
      <c r="O80" s="24"/>
    </row>
    <row r="81" spans="2:15" x14ac:dyDescent="0.35">
      <c r="B81" s="37">
        <v>77</v>
      </c>
      <c r="D81" s="9">
        <v>18.161739962459823</v>
      </c>
      <c r="E81" s="9">
        <v>16.600893782630944</v>
      </c>
      <c r="F81" s="9">
        <v>17.605042107300491</v>
      </c>
      <c r="G81" s="9">
        <v>17.425497887264338</v>
      </c>
      <c r="H81" s="9">
        <v>13.547961843237413</v>
      </c>
      <c r="I81" s="24"/>
      <c r="J81" s="9">
        <v>17.31745826978808</v>
      </c>
      <c r="K81" s="9">
        <v>17.189883160353951</v>
      </c>
      <c r="L81" s="22">
        <v>17.880285938435144</v>
      </c>
      <c r="M81" s="22">
        <v>16.471998269788074</v>
      </c>
      <c r="N81" s="22">
        <v>12.531557521773154</v>
      </c>
      <c r="O81" s="24"/>
    </row>
    <row r="82" spans="2:15" x14ac:dyDescent="0.35">
      <c r="B82" s="37">
        <v>78</v>
      </c>
      <c r="D82" s="9">
        <v>18.385006355801909</v>
      </c>
      <c r="E82" s="9">
        <v>16.805854264984003</v>
      </c>
      <c r="F82" s="9">
        <v>17.823276641816459</v>
      </c>
      <c r="G82" s="9">
        <v>17.641374161103467</v>
      </c>
      <c r="H82" s="9">
        <v>13.71484311153475</v>
      </c>
      <c r="I82" s="24"/>
      <c r="J82" s="9">
        <v>17.542360325239862</v>
      </c>
      <c r="K82" s="9">
        <v>17.413128396202701</v>
      </c>
      <c r="L82" s="22">
        <v>18.112497444129112</v>
      </c>
      <c r="M82" s="22">
        <v>16.685920325239859</v>
      </c>
      <c r="N82" s="22">
        <v>12.694305022055923</v>
      </c>
      <c r="O82" s="24"/>
    </row>
    <row r="83" spans="2:15" x14ac:dyDescent="0.35">
      <c r="B83" s="37">
        <v>79</v>
      </c>
      <c r="D83" s="9">
        <v>18.607190211674233</v>
      </c>
      <c r="E83" s="9">
        <v>17.009763136517737</v>
      </c>
      <c r="F83" s="9">
        <v>18.040266506683619</v>
      </c>
      <c r="G83" s="9">
        <v>17.856029936996975</v>
      </c>
      <c r="H83" s="9">
        <v>13.88091566644375</v>
      </c>
      <c r="I83" s="24"/>
      <c r="J83" s="9">
        <v>17.767262380691658</v>
      </c>
      <c r="K83" s="9">
        <v>17.636373632051455</v>
      </c>
      <c r="L83" s="22">
        <v>18.34470894982308</v>
      </c>
      <c r="M83" s="22">
        <v>16.899842380691659</v>
      </c>
      <c r="N83" s="22">
        <v>12.857052522338689</v>
      </c>
      <c r="O83" s="24"/>
    </row>
    <row r="84" spans="2:15" x14ac:dyDescent="0.35">
      <c r="B84" s="37">
        <v>80</v>
      </c>
      <c r="D84" s="9">
        <v>18.830451865278473</v>
      </c>
      <c r="E84" s="9">
        <v>17.214718528633945</v>
      </c>
      <c r="F84" s="9">
        <v>18.25849662946764</v>
      </c>
      <c r="G84" s="9">
        <v>18.071901799104154</v>
      </c>
      <c r="H84" s="9">
        <v>14.047793534702404</v>
      </c>
      <c r="I84" s="24"/>
      <c r="J84" s="9">
        <v>17.992164436143455</v>
      </c>
      <c r="K84" s="9">
        <v>17.859618867900206</v>
      </c>
      <c r="L84" s="22">
        <v>18.576920455517044</v>
      </c>
      <c r="M84" s="22">
        <v>17.113764436143455</v>
      </c>
      <c r="N84" s="22">
        <v>13.019800022621462</v>
      </c>
      <c r="O84" s="24"/>
    </row>
    <row r="85" spans="2:15" x14ac:dyDescent="0.35">
      <c r="B85" s="37">
        <v>81</v>
      </c>
      <c r="D85" s="9">
        <v>19.053711183484612</v>
      </c>
      <c r="E85" s="9">
        <v>17.419671405388389</v>
      </c>
      <c r="F85" s="9">
        <v>18.476724576247431</v>
      </c>
      <c r="G85" s="9">
        <v>18.287771485207113</v>
      </c>
      <c r="H85" s="9">
        <v>14.214669727536132</v>
      </c>
      <c r="I85" s="24"/>
      <c r="J85" s="9">
        <v>18.217066491595244</v>
      </c>
      <c r="K85" s="9">
        <v>18.082864103748964</v>
      </c>
      <c r="L85" s="22">
        <v>18.809131961211005</v>
      </c>
      <c r="M85" s="22">
        <v>17.327686491595237</v>
      </c>
      <c r="N85" s="22">
        <v>13.182547522904226</v>
      </c>
      <c r="O85" s="24"/>
    </row>
    <row r="86" spans="2:15" x14ac:dyDescent="0.35">
      <c r="B86" s="37">
        <v>82</v>
      </c>
      <c r="D86" s="9">
        <v>19.276968191510463</v>
      </c>
      <c r="E86" s="9">
        <v>17.624621789939791</v>
      </c>
      <c r="F86" s="9">
        <v>18.694950369294375</v>
      </c>
      <c r="G86" s="9">
        <v>18.503639017577203</v>
      </c>
      <c r="H86" s="9">
        <v>14.381544262962937</v>
      </c>
      <c r="I86" s="24"/>
      <c r="J86" s="9">
        <v>18.441968547047029</v>
      </c>
      <c r="K86" s="9">
        <v>18.306109339597711</v>
      </c>
      <c r="L86" s="22">
        <v>19.041343466904966</v>
      </c>
      <c r="M86" s="22">
        <v>17.541608547047034</v>
      </c>
      <c r="N86" s="22">
        <v>13.345295023186996</v>
      </c>
      <c r="O86" s="24"/>
    </row>
    <row r="87" spans="2:15" x14ac:dyDescent="0.35">
      <c r="B87" s="37">
        <v>83</v>
      </c>
      <c r="D87" s="9">
        <v>19.500222913806319</v>
      </c>
      <c r="E87" s="9">
        <v>17.829569704742056</v>
      </c>
      <c r="F87" s="9">
        <v>18.913174030202029</v>
      </c>
      <c r="G87" s="9">
        <v>18.719504417808018</v>
      </c>
      <c r="H87" s="9">
        <v>14.548417158452477</v>
      </c>
      <c r="I87" s="24"/>
      <c r="J87" s="9">
        <v>18.666870602498832</v>
      </c>
      <c r="K87" s="9">
        <v>18.529354575446472</v>
      </c>
      <c r="L87" s="22">
        <v>19.27355497259893</v>
      </c>
      <c r="M87" s="22">
        <v>17.755530602498833</v>
      </c>
      <c r="N87" s="22">
        <v>13.508042523469763</v>
      </c>
      <c r="O87" s="24"/>
    </row>
    <row r="88" spans="2:15" x14ac:dyDescent="0.35">
      <c r="B88" s="37">
        <v>84</v>
      </c>
      <c r="D88" s="9">
        <v>19.723475374087318</v>
      </c>
      <c r="E88" s="9">
        <v>18.034515171573933</v>
      </c>
      <c r="F88" s="9">
        <v>19.13139557991466</v>
      </c>
      <c r="G88" s="9">
        <v>18.935367706843813</v>
      </c>
      <c r="H88" s="9">
        <v>14.715288430949075</v>
      </c>
      <c r="I88" s="24"/>
      <c r="J88" s="9">
        <v>18.891772657950622</v>
      </c>
      <c r="K88" s="9">
        <v>18.752599811295216</v>
      </c>
      <c r="L88" s="22">
        <v>19.505766478292887</v>
      </c>
      <c r="M88" s="22">
        <v>17.969452657950615</v>
      </c>
      <c r="N88" s="22">
        <v>13.670790023752531</v>
      </c>
      <c r="O88" s="24"/>
    </row>
    <row r="89" spans="2:15" x14ac:dyDescent="0.35">
      <c r="B89" s="37">
        <v>85</v>
      </c>
      <c r="D89" s="9">
        <v>19.946725595363997</v>
      </c>
      <c r="E89" s="9">
        <v>18.239458211567115</v>
      </c>
      <c r="F89" s="9">
        <v>19.349615038754305</v>
      </c>
      <c r="G89" s="9">
        <v>19.151228905006612</v>
      </c>
      <c r="H89" s="9">
        <v>14.882158096893667</v>
      </c>
      <c r="I89" s="24"/>
      <c r="J89" s="9">
        <v>19.116674713402418</v>
      </c>
      <c r="K89" s="9">
        <v>18.97584504714397</v>
      </c>
      <c r="L89" s="22">
        <v>19.737977983986852</v>
      </c>
      <c r="M89" s="22">
        <v>18.183374713402415</v>
      </c>
      <c r="N89" s="22">
        <v>13.833537524035298</v>
      </c>
      <c r="O89" s="24"/>
    </row>
    <row r="90" spans="2:15" x14ac:dyDescent="0.35">
      <c r="B90" s="37">
        <v>86</v>
      </c>
      <c r="D90" s="9">
        <v>20.169973599971264</v>
      </c>
      <c r="E90" s="9">
        <v>18.444398845232843</v>
      </c>
      <c r="F90" s="9">
        <v>19.567832426446259</v>
      </c>
      <c r="G90" s="9">
        <v>19.367088032021726</v>
      </c>
      <c r="H90" s="9">
        <v>15.049026172244458</v>
      </c>
      <c r="I90" s="24"/>
      <c r="J90" s="9">
        <v>19.341576768854203</v>
      </c>
      <c r="K90" s="9">
        <v>19.199090282992717</v>
      </c>
      <c r="L90" s="22">
        <v>19.97018948968082</v>
      </c>
      <c r="M90" s="22">
        <v>18.397296768854208</v>
      </c>
      <c r="N90" s="22">
        <v>13.996285024318066</v>
      </c>
      <c r="O90" s="24"/>
    </row>
    <row r="91" spans="2:15" x14ac:dyDescent="0.35">
      <c r="B91" s="37">
        <v>87</v>
      </c>
      <c r="D91" s="9">
        <v>20.393219409595872</v>
      </c>
      <c r="E91" s="9">
        <v>18.649337092487073</v>
      </c>
      <c r="F91" s="9">
        <v>19.786047762143419</v>
      </c>
      <c r="G91" s="9">
        <v>19.582945107042043</v>
      </c>
      <c r="H91" s="9">
        <v>15.215892672496516</v>
      </c>
      <c r="I91" s="24"/>
      <c r="J91" s="9">
        <v>19.566478824305996</v>
      </c>
      <c r="K91" s="9">
        <v>19.422335518841475</v>
      </c>
      <c r="L91" s="22">
        <v>20.202400995374781</v>
      </c>
      <c r="M91" s="22">
        <v>18.611218824305997</v>
      </c>
      <c r="N91" s="22">
        <v>14.159032524600837</v>
      </c>
      <c r="O91" s="24"/>
    </row>
    <row r="92" spans="2:15" x14ac:dyDescent="0.35">
      <c r="B92" s="37">
        <v>88</v>
      </c>
      <c r="D92" s="9">
        <v>20.615382985595055</v>
      </c>
      <c r="E92" s="9">
        <v>18.853224042110032</v>
      </c>
      <c r="F92" s="9">
        <v>20.003018706990854</v>
      </c>
      <c r="G92" s="9">
        <v>19.797581962915835</v>
      </c>
      <c r="H92" s="9">
        <v>15.381950677081603</v>
      </c>
      <c r="I92" s="24"/>
      <c r="J92" s="9">
        <v>19.791380879757792</v>
      </c>
      <c r="K92" s="9">
        <v>19.64558075469024</v>
      </c>
      <c r="L92" s="22">
        <v>20.434612501068745</v>
      </c>
      <c r="M92" s="22">
        <v>18.825140879757797</v>
      </c>
      <c r="N92" s="22">
        <v>14.321780024883607</v>
      </c>
      <c r="O92" s="24"/>
    </row>
    <row r="93" spans="2:15" x14ac:dyDescent="0.35">
      <c r="B93" s="37">
        <v>89</v>
      </c>
      <c r="D93" s="9">
        <v>20.838624477805048</v>
      </c>
      <c r="E93" s="9">
        <v>19.058157586967262</v>
      </c>
      <c r="F93" s="9">
        <v>20.221230003935442</v>
      </c>
      <c r="G93" s="9">
        <v>20.013434999183577</v>
      </c>
      <c r="H93" s="9">
        <v>15.548814079042984</v>
      </c>
      <c r="I93" s="24"/>
      <c r="J93" s="9">
        <v>20.016282935209585</v>
      </c>
      <c r="K93" s="9">
        <v>19.868825990538983</v>
      </c>
      <c r="L93" s="22">
        <v>20.666824006762702</v>
      </c>
      <c r="M93" s="22">
        <v>19.039062935209582</v>
      </c>
      <c r="N93" s="22">
        <v>14.484527525166378</v>
      </c>
      <c r="O93" s="24"/>
    </row>
    <row r="94" spans="2:15" x14ac:dyDescent="0.35">
      <c r="B94" s="37">
        <v>90</v>
      </c>
      <c r="D94" s="9">
        <v>21.061863836457285</v>
      </c>
      <c r="E94" s="9">
        <v>19.263088801822438</v>
      </c>
      <c r="F94" s="9">
        <v>20.439439303133295</v>
      </c>
      <c r="G94" s="9">
        <v>20.22928603770459</v>
      </c>
      <c r="H94" s="9">
        <v>15.715675949793448</v>
      </c>
      <c r="I94" s="24"/>
      <c r="J94" s="9">
        <v>20.241184990661377</v>
      </c>
      <c r="K94" s="9">
        <v>20.092071226387731</v>
      </c>
      <c r="L94" s="22">
        <v>20.89903551245667</v>
      </c>
      <c r="M94" s="22">
        <v>19.252984990661378</v>
      </c>
      <c r="N94" s="22">
        <v>14.647275025449144</v>
      </c>
      <c r="O94" s="24"/>
    </row>
    <row r="95" spans="2:15" x14ac:dyDescent="0.35">
      <c r="B95" s="37">
        <v>91</v>
      </c>
      <c r="D95" s="9">
        <v>21.285101080893202</v>
      </c>
      <c r="E95" s="9">
        <v>19.468017704437784</v>
      </c>
      <c r="F95" s="9">
        <v>20.657646621666029</v>
      </c>
      <c r="G95" s="9">
        <v>20.445135095560492</v>
      </c>
      <c r="H95" s="9">
        <v>15.882536303152373</v>
      </c>
      <c r="I95" s="24"/>
      <c r="J95" s="9">
        <v>20.466087046113174</v>
      </c>
      <c r="K95" s="9">
        <v>20.315316462236485</v>
      </c>
      <c r="L95" s="22">
        <v>21.131247018150628</v>
      </c>
      <c r="M95" s="22">
        <v>19.466907046113178</v>
      </c>
      <c r="N95" s="22">
        <v>14.810022525731911</v>
      </c>
      <c r="O95" s="24"/>
    </row>
    <row r="96" spans="2:15" x14ac:dyDescent="0.35">
      <c r="B96" s="37">
        <v>92</v>
      </c>
      <c r="D96" s="9">
        <v>21.50833622992376</v>
      </c>
      <c r="E96" s="9">
        <v>19.672944312088301</v>
      </c>
      <c r="F96" s="9">
        <v>20.875851976146762</v>
      </c>
      <c r="G96" s="9">
        <v>20.660982189364368</v>
      </c>
      <c r="H96" s="9">
        <v>16.049395152560084</v>
      </c>
      <c r="I96" s="24"/>
      <c r="J96" s="9">
        <v>20.690989101564966</v>
      </c>
      <c r="K96" s="9">
        <v>20.538561698085239</v>
      </c>
      <c r="L96" s="22">
        <v>21.363458523844599</v>
      </c>
      <c r="M96" s="22">
        <v>19.680829101564967</v>
      </c>
      <c r="N96" s="22">
        <v>14.972770026014679</v>
      </c>
      <c r="O96" s="24"/>
    </row>
    <row r="97" spans="2:15" x14ac:dyDescent="0.35">
      <c r="B97" s="37">
        <v>93</v>
      </c>
      <c r="D97" s="9">
        <v>21.731569301849554</v>
      </c>
      <c r="E97" s="9">
        <v>19.877868641580299</v>
      </c>
      <c r="F97" s="9">
        <v>21.094055382737835</v>
      </c>
      <c r="G97" s="9">
        <v>20.876827335278609</v>
      </c>
      <c r="H97" s="9">
        <v>16.216252511092289</v>
      </c>
      <c r="I97" s="24"/>
      <c r="J97" s="9">
        <v>20.915891157016766</v>
      </c>
      <c r="K97" s="9">
        <v>20.761806933933997</v>
      </c>
      <c r="L97" s="22">
        <v>21.59567002953855</v>
      </c>
      <c r="M97" s="22">
        <v>19.894751157016756</v>
      </c>
      <c r="N97" s="22">
        <v>15.135517526297447</v>
      </c>
      <c r="O97" s="24"/>
    </row>
    <row r="98" spans="2:15" x14ac:dyDescent="0.35">
      <c r="B98" s="37">
        <v>94</v>
      </c>
      <c r="D98" s="9">
        <v>21.95588031446086</v>
      </c>
      <c r="E98" s="9">
        <v>20.08383956218902</v>
      </c>
      <c r="F98" s="9">
        <v>21.313499154899695</v>
      </c>
      <c r="G98" s="9">
        <v>21.09388867506042</v>
      </c>
      <c r="H98" s="9">
        <v>16.383915284000423</v>
      </c>
      <c r="I98" s="24"/>
      <c r="J98" s="9">
        <v>21.140793212468544</v>
      </c>
      <c r="K98" s="9">
        <v>20.985052169782747</v>
      </c>
      <c r="L98" s="22">
        <v>21.827881535232518</v>
      </c>
      <c r="M98" s="22">
        <v>20.108673212468549</v>
      </c>
      <c r="N98" s="22">
        <v>15.298265026580216</v>
      </c>
      <c r="O98" s="24"/>
    </row>
    <row r="99" spans="2:15" x14ac:dyDescent="0.35">
      <c r="B99" s="37">
        <v>95</v>
      </c>
      <c r="D99" s="9">
        <v>22.180189265102431</v>
      </c>
      <c r="E99" s="9">
        <v>20.289808210901292</v>
      </c>
      <c r="F99" s="9">
        <v>21.532940990200522</v>
      </c>
      <c r="G99" s="9">
        <v>21.310948077981212</v>
      </c>
      <c r="H99" s="9">
        <v>16.551576576706971</v>
      </c>
      <c r="I99" s="24"/>
      <c r="J99" s="9">
        <v>21.365695267920355</v>
      </c>
      <c r="K99" s="9">
        <v>21.208297405631498</v>
      </c>
      <c r="L99" s="22">
        <v>22.060093040926478</v>
      </c>
      <c r="M99" s="22">
        <v>20.322595267920352</v>
      </c>
      <c r="N99" s="22">
        <v>15.461012526862987</v>
      </c>
      <c r="O99" s="24"/>
    </row>
    <row r="100" spans="2:15" x14ac:dyDescent="0.35">
      <c r="B100" s="37">
        <v>96</v>
      </c>
      <c r="D100" s="9">
        <v>22.404496170655218</v>
      </c>
      <c r="E100" s="9">
        <v>20.495774603219687</v>
      </c>
      <c r="F100" s="9">
        <v>21.752380903548914</v>
      </c>
      <c r="G100" s="9">
        <v>21.528005558949552</v>
      </c>
      <c r="H100" s="9">
        <v>16.719236401273299</v>
      </c>
      <c r="I100" s="24"/>
      <c r="J100" s="9">
        <v>21.590597323372151</v>
      </c>
      <c r="K100" s="9">
        <v>21.431542641480245</v>
      </c>
      <c r="L100" s="22">
        <v>22.292304546620439</v>
      </c>
      <c r="M100" s="22">
        <v>20.536517323372149</v>
      </c>
      <c r="N100" s="22">
        <v>15.623760027145758</v>
      </c>
      <c r="O100" s="24"/>
    </row>
    <row r="101" spans="2:15" x14ac:dyDescent="0.35">
      <c r="B101" s="37">
        <v>97</v>
      </c>
      <c r="D101" s="9">
        <v>22.627721077749658</v>
      </c>
      <c r="E101" s="9">
        <v>20.700689940543832</v>
      </c>
      <c r="F101" s="9">
        <v>21.970576641903282</v>
      </c>
      <c r="G101" s="9">
        <v>21.743843036627094</v>
      </c>
      <c r="H101" s="9">
        <v>16.886087898687329</v>
      </c>
      <c r="I101" s="24"/>
      <c r="J101" s="9">
        <v>21.81549937882393</v>
      </c>
      <c r="K101" s="9">
        <v>21.654787877328999</v>
      </c>
      <c r="L101" s="22">
        <v>22.524516052314404</v>
      </c>
      <c r="M101" s="22">
        <v>20.750439378823931</v>
      </c>
      <c r="N101" s="22">
        <v>15.786507527428517</v>
      </c>
      <c r="O101" s="24"/>
    </row>
    <row r="102" spans="2:15" x14ac:dyDescent="0.35">
      <c r="B102" s="37">
        <v>98</v>
      </c>
      <c r="D102" s="9">
        <v>22.852023952084217</v>
      </c>
      <c r="E102" s="9">
        <v>20.906651878057769</v>
      </c>
      <c r="F102" s="9">
        <v>22.190012764592389</v>
      </c>
      <c r="G102" s="9">
        <v>21.960896726936156</v>
      </c>
      <c r="H102" s="9">
        <v>17.053744829169748</v>
      </c>
      <c r="I102" s="24"/>
      <c r="J102" s="9">
        <v>22.040401434275733</v>
      </c>
      <c r="K102" s="9">
        <v>21.878033113177757</v>
      </c>
      <c r="L102" s="22">
        <v>22.756727558008372</v>
      </c>
      <c r="M102" s="22">
        <v>20.96436143427573</v>
      </c>
      <c r="N102" s="22">
        <v>15.949255027711288</v>
      </c>
      <c r="O102" s="24"/>
    </row>
    <row r="103" spans="2:15" x14ac:dyDescent="0.35">
      <c r="B103" s="37">
        <v>99</v>
      </c>
      <c r="D103" s="9">
        <v>23.076324829401738</v>
      </c>
      <c r="E103" s="9">
        <v>21.112611603324446</v>
      </c>
      <c r="F103" s="9">
        <v>22.409447007784152</v>
      </c>
      <c r="G103" s="9">
        <v>22.17794853774787</v>
      </c>
      <c r="H103" s="9">
        <v>17.221400325858987</v>
      </c>
      <c r="I103" s="24"/>
      <c r="J103" s="9">
        <v>22.265303489727533</v>
      </c>
      <c r="K103" s="9">
        <v>22.101278349026504</v>
      </c>
      <c r="L103" s="22">
        <v>22.988939063702329</v>
      </c>
      <c r="M103" s="22">
        <v>21.178283489727527</v>
      </c>
      <c r="N103" s="22">
        <v>16.112002527994058</v>
      </c>
      <c r="O103" s="24"/>
    </row>
    <row r="104" spans="2:15" x14ac:dyDescent="0.35">
      <c r="B104" s="37">
        <v>100</v>
      </c>
      <c r="D104" s="9">
        <v>23.300623724919411</v>
      </c>
      <c r="E104" s="9">
        <v>21.318569130318554</v>
      </c>
      <c r="F104" s="9">
        <v>22.628879384917806</v>
      </c>
      <c r="G104" s="9">
        <v>22.394998482501492</v>
      </c>
      <c r="H104" s="9">
        <v>17.389054399627668</v>
      </c>
      <c r="I104" s="24"/>
      <c r="J104" s="9">
        <v>22.490205545179304</v>
      </c>
      <c r="K104" s="9">
        <v>22.324523584875262</v>
      </c>
      <c r="L104" s="22">
        <v>23.221150569396297</v>
      </c>
      <c r="M104" s="22">
        <v>21.392205545179312</v>
      </c>
      <c r="N104" s="22">
        <v>16.274750028276824</v>
      </c>
      <c r="O104" s="24"/>
    </row>
    <row r="105" spans="2:15" x14ac:dyDescent="0.35">
      <c r="B105" s="37">
        <v>101</v>
      </c>
      <c r="D105" s="9">
        <v>23.524920653474581</v>
      </c>
      <c r="E105" s="9">
        <v>21.524524472665927</v>
      </c>
      <c r="F105" s="9">
        <v>22.8483099090971</v>
      </c>
      <c r="G105" s="9">
        <v>22.612046574300727</v>
      </c>
      <c r="H105" s="9">
        <v>17.556707061077002</v>
      </c>
      <c r="I105" s="24"/>
      <c r="J105" s="9">
        <v>22.715107600631107</v>
      </c>
      <c r="K105" s="9">
        <v>22.547768820724016</v>
      </c>
      <c r="L105" s="22">
        <v>23.453362075090258</v>
      </c>
      <c r="M105" s="22">
        <v>21.606127600631108</v>
      </c>
      <c r="N105" s="22">
        <v>16.437497528559597</v>
      </c>
      <c r="O105" s="24"/>
    </row>
    <row r="106" spans="2:15" x14ac:dyDescent="0.35">
      <c r="B106" s="37">
        <v>102</v>
      </c>
      <c r="D106" s="9">
        <v>23.749215629537819</v>
      </c>
      <c r="E106" s="9">
        <v>21.730477643655622</v>
      </c>
      <c r="F106" s="9">
        <v>23.06773859310189</v>
      </c>
      <c r="G106" s="9">
        <v>22.829092825925493</v>
      </c>
      <c r="H106" s="9">
        <v>17.72435832054617</v>
      </c>
      <c r="I106" s="24"/>
      <c r="J106" s="9">
        <v>22.940009656082889</v>
      </c>
      <c r="K106" s="9">
        <v>22.771014056572771</v>
      </c>
      <c r="L106" s="22">
        <v>23.68557358078424</v>
      </c>
      <c r="M106" s="22">
        <v>21.820049656082897</v>
      </c>
      <c r="N106" s="22">
        <v>16.600245028842362</v>
      </c>
      <c r="O106" s="24"/>
    </row>
    <row r="107" spans="2:15" x14ac:dyDescent="0.35">
      <c r="B107" s="37">
        <v>103</v>
      </c>
      <c r="D107" s="9">
        <v>23.973508667225602</v>
      </c>
      <c r="E107" s="9">
        <v>21.936428656251458</v>
      </c>
      <c r="F107" s="9">
        <v>23.2871654493993</v>
      </c>
      <c r="G107" s="9">
        <v>23.046137249842836</v>
      </c>
      <c r="H107" s="9">
        <v>17.892008188121267</v>
      </c>
      <c r="I107" s="24"/>
      <c r="J107" s="9">
        <v>23.164911711534685</v>
      </c>
      <c r="K107" s="9">
        <v>22.994259292421507</v>
      </c>
      <c r="L107" s="22">
        <v>23.91778508647819</v>
      </c>
      <c r="M107" s="22">
        <v>22.033971711534683</v>
      </c>
      <c r="N107" s="22">
        <v>16.762992529125128</v>
      </c>
      <c r="O107" s="24"/>
    </row>
    <row r="108" spans="2:15" x14ac:dyDescent="0.35">
      <c r="B108" s="37">
        <v>104</v>
      </c>
      <c r="D108" s="9">
        <v>24.197799780312206</v>
      </c>
      <c r="E108" s="9">
        <v>22.142377523103011</v>
      </c>
      <c r="F108" s="9">
        <v>23.506590490154192</v>
      </c>
      <c r="G108" s="9">
        <v>23.263179858217708</v>
      </c>
      <c r="H108" s="9">
        <v>18.059656673644003</v>
      </c>
      <c r="I108" s="24"/>
      <c r="J108" s="9">
        <v>23.389813766986471</v>
      </c>
      <c r="K108" s="9">
        <v>23.217504528270268</v>
      </c>
      <c r="L108" s="22">
        <v>24.149996592172155</v>
      </c>
      <c r="M108" s="22">
        <v>22.247893766986472</v>
      </c>
      <c r="N108" s="22">
        <v>16.925740029407901</v>
      </c>
      <c r="O108" s="24"/>
    </row>
    <row r="109" spans="2:15" x14ac:dyDescent="0.35">
      <c r="B109" s="37">
        <v>105</v>
      </c>
      <c r="D109" s="9">
        <v>24.422088982241245</v>
      </c>
      <c r="E109" s="9">
        <v>22.348324256556186</v>
      </c>
      <c r="F109" s="9">
        <v>23.726013727239501</v>
      </c>
      <c r="G109" s="9">
        <v>23.480220662922964</v>
      </c>
      <c r="H109" s="9">
        <v>18.227303786719769</v>
      </c>
      <c r="I109" s="24"/>
      <c r="J109" s="9">
        <v>23.614715822438274</v>
      </c>
      <c r="K109" s="9">
        <v>23.440749764119023</v>
      </c>
      <c r="L109" s="22">
        <v>24.382208097866112</v>
      </c>
      <c r="M109" s="22">
        <v>22.461815822438279</v>
      </c>
      <c r="N109" s="22">
        <v>17.088487529690671</v>
      </c>
      <c r="O109" s="24"/>
    </row>
    <row r="110" spans="2:15" x14ac:dyDescent="0.35">
      <c r="B110" s="37">
        <v>106</v>
      </c>
      <c r="D110" s="9">
        <v>24.645296406731102</v>
      </c>
      <c r="E110" s="9">
        <v>22.553220172491297</v>
      </c>
      <c r="F110" s="9">
        <v>23.944192995089196</v>
      </c>
      <c r="G110" s="9">
        <v>23.69604167009582</v>
      </c>
      <c r="H110" s="9">
        <v>18.39414273119284</v>
      </c>
      <c r="I110" s="24"/>
      <c r="J110" s="9">
        <v>23.83961787789007</v>
      </c>
      <c r="K110" s="9">
        <v>23.663994999967777</v>
      </c>
      <c r="L110" s="22">
        <v>24.614419603560073</v>
      </c>
      <c r="M110" s="22">
        <v>22.675737877890068</v>
      </c>
      <c r="N110" s="22">
        <v>17.251235029973433</v>
      </c>
      <c r="O110" s="24"/>
    </row>
    <row r="111" spans="2:15" x14ac:dyDescent="0.35">
      <c r="B111" s="37">
        <v>107</v>
      </c>
      <c r="D111" s="9">
        <v>24.869581835464356</v>
      </c>
      <c r="E111" s="9">
        <v>22.759162688094516</v>
      </c>
      <c r="F111" s="9">
        <v>24.163612669390556</v>
      </c>
      <c r="G111" s="9">
        <v>23.913078912017131</v>
      </c>
      <c r="H111" s="9">
        <v>18.561787134540541</v>
      </c>
      <c r="I111" s="24"/>
      <c r="J111" s="9">
        <v>24.064519933341863</v>
      </c>
      <c r="K111" s="9">
        <v>23.887240235816527</v>
      </c>
      <c r="L111" s="22">
        <v>24.846631109254041</v>
      </c>
      <c r="M111" s="22">
        <v>22.889659933341864</v>
      </c>
      <c r="N111" s="22">
        <v>17.413982530256206</v>
      </c>
      <c r="O111" s="24"/>
    </row>
    <row r="112" spans="2:15" x14ac:dyDescent="0.35">
      <c r="B112" s="37">
        <v>108</v>
      </c>
      <c r="D112" s="9">
        <v>25.093865391494841</v>
      </c>
      <c r="E112" s="9">
        <v>22.965103105614261</v>
      </c>
      <c r="F112" s="9">
        <v>24.383030573984044</v>
      </c>
      <c r="G112" s="9">
        <v>24.130114384230595</v>
      </c>
      <c r="H112" s="9">
        <v>18.729430192917054</v>
      </c>
      <c r="I112" s="24"/>
      <c r="J112" s="9">
        <v>24.289421988793656</v>
      </c>
      <c r="K112" s="9">
        <v>24.110485471665282</v>
      </c>
      <c r="L112" s="22">
        <v>25.078842614947987</v>
      </c>
      <c r="M112" s="22">
        <v>23.10358198879366</v>
      </c>
      <c r="N112" s="22">
        <v>17.576730030538975</v>
      </c>
      <c r="O112" s="24"/>
    </row>
    <row r="113" spans="2:15" x14ac:dyDescent="0.35">
      <c r="B113" s="37">
        <v>109</v>
      </c>
      <c r="D113" s="9">
        <v>25.318147087049077</v>
      </c>
      <c r="E113" s="9">
        <v>23.171041436278767</v>
      </c>
      <c r="F113" s="9">
        <v>24.602446719667707</v>
      </c>
      <c r="G113" s="9">
        <v>24.347148097534205</v>
      </c>
      <c r="H113" s="9">
        <v>18.897071915058195</v>
      </c>
      <c r="I113" s="24"/>
      <c r="J113" s="9">
        <v>24.514324044245448</v>
      </c>
      <c r="K113" s="9">
        <v>24.333730707514047</v>
      </c>
      <c r="L113" s="22">
        <v>25.311054120641963</v>
      </c>
      <c r="M113" s="22">
        <v>23.31750404424545</v>
      </c>
      <c r="N113" s="22">
        <v>17.739477530821734</v>
      </c>
      <c r="O113" s="24"/>
    </row>
    <row r="114" spans="2:15" x14ac:dyDescent="0.35">
      <c r="B114" s="37">
        <v>110</v>
      </c>
      <c r="D114" s="9">
        <v>25.542426934073593</v>
      </c>
      <c r="E114" s="9">
        <v>23.376977691059118</v>
      </c>
      <c r="F114" s="9">
        <v>24.821861116992221</v>
      </c>
      <c r="G114" s="9">
        <v>24.56418006247868</v>
      </c>
      <c r="H114" s="9">
        <v>19.064712309499651</v>
      </c>
      <c r="I114" s="24"/>
      <c r="J114" s="9">
        <v>24.739226099697252</v>
      </c>
      <c r="K114" s="9">
        <v>24.556975943362776</v>
      </c>
      <c r="L114" s="22">
        <v>25.543265626335934</v>
      </c>
      <c r="M114" s="22">
        <v>23.531426099697249</v>
      </c>
      <c r="N114" s="22">
        <v>17.902225031104503</v>
      </c>
      <c r="O114" s="24"/>
    </row>
    <row r="115" spans="2:15" x14ac:dyDescent="0.35">
      <c r="B115" s="37">
        <v>111</v>
      </c>
      <c r="D115" s="9">
        <v>25.766704944243774</v>
      </c>
      <c r="E115" s="9">
        <v>23.582911880677319</v>
      </c>
      <c r="F115" s="9">
        <v>25.041273776268817</v>
      </c>
      <c r="G115" s="9">
        <v>24.781210289375231</v>
      </c>
      <c r="H115" s="9">
        <v>19.232351384583435</v>
      </c>
      <c r="I115" s="24"/>
      <c r="J115" s="9">
        <v>24.964128155149044</v>
      </c>
      <c r="K115" s="9">
        <v>24.780221179211537</v>
      </c>
      <c r="L115" s="22">
        <v>25.775477132029888</v>
      </c>
      <c r="M115" s="22">
        <v>23.745348155149042</v>
      </c>
      <c r="N115" s="22">
        <v>18.064972531387273</v>
      </c>
      <c r="O115" s="24"/>
    </row>
    <row r="116" spans="2:15" x14ac:dyDescent="0.35">
      <c r="B116" s="37">
        <v>112</v>
      </c>
      <c r="D116" s="9">
        <v>25.990981128972287</v>
      </c>
      <c r="E116" s="9">
        <v>23.788844015614281</v>
      </c>
      <c r="F116" s="9">
        <v>25.260684707576765</v>
      </c>
      <c r="G116" s="9">
        <v>24.998238788303137</v>
      </c>
      <c r="H116" s="9">
        <v>19.39998914846387</v>
      </c>
      <c r="I116" s="24"/>
      <c r="J116" s="9">
        <v>25.189030210600833</v>
      </c>
      <c r="K116" s="9">
        <v>25.003466415060291</v>
      </c>
      <c r="L116" s="22">
        <v>26.007688637723859</v>
      </c>
      <c r="M116" s="22">
        <v>23.959270210600835</v>
      </c>
      <c r="N116" s="22">
        <v>18.227720031670042</v>
      </c>
      <c r="O116" s="24"/>
    </row>
    <row r="117" spans="2:15" x14ac:dyDescent="0.35">
      <c r="B117" s="37">
        <v>113</v>
      </c>
      <c r="D117" s="9">
        <v>26.215255499417534</v>
      </c>
      <c r="E117" s="9">
        <v>23.99477410611718</v>
      </c>
      <c r="F117" s="9">
        <v>25.480093920770663</v>
      </c>
      <c r="G117" s="9">
        <v>25.215265569116973</v>
      </c>
      <c r="H117" s="9">
        <v>19.567625609113605</v>
      </c>
      <c r="I117" s="24"/>
      <c r="J117" s="9">
        <v>25.41393226605263</v>
      </c>
      <c r="K117" s="9">
        <v>25.226711650909049</v>
      </c>
      <c r="L117" s="22">
        <v>26.239900143417817</v>
      </c>
      <c r="M117" s="22">
        <v>24.173192266052631</v>
      </c>
      <c r="N117" s="22">
        <v>18.390467531952815</v>
      </c>
      <c r="O117" s="24"/>
    </row>
    <row r="118" spans="2:15" x14ac:dyDescent="0.35">
      <c r="B118" s="37">
        <v>114</v>
      </c>
      <c r="D118" s="9">
        <v>26.439528066491256</v>
      </c>
      <c r="E118" s="9">
        <v>24.200702162206877</v>
      </c>
      <c r="F118" s="9">
        <v>25.699501425487373</v>
      </c>
      <c r="G118" s="9">
        <v>25.432290641453658</v>
      </c>
      <c r="H118" s="9">
        <v>19.73526077432896</v>
      </c>
      <c r="I118" s="24"/>
      <c r="J118" s="9">
        <v>25.638834321504415</v>
      </c>
      <c r="K118" s="9">
        <v>25.4499568867578</v>
      </c>
      <c r="L118" s="22">
        <v>26.472111649111781</v>
      </c>
      <c r="M118" s="22">
        <v>24.387114321504413</v>
      </c>
      <c r="N118" s="22">
        <v>18.553215032235578</v>
      </c>
      <c r="O118" s="24"/>
    </row>
    <row r="119" spans="2:15" x14ac:dyDescent="0.35">
      <c r="B119" s="37">
        <v>115</v>
      </c>
      <c r="D119" s="9">
        <v>26.662719051866578</v>
      </c>
      <c r="E119" s="9">
        <v>24.405579615040256</v>
      </c>
      <c r="F119" s="9">
        <v>25.91766514440204</v>
      </c>
      <c r="G119" s="9">
        <v>25.648096099691475</v>
      </c>
      <c r="H119" s="9">
        <v>19.902087911429938</v>
      </c>
      <c r="I119" s="24"/>
      <c r="J119" s="9">
        <v>25.863736376956208</v>
      </c>
      <c r="K119" s="9">
        <v>25.673202122606543</v>
      </c>
      <c r="L119" s="22">
        <v>26.704323154805738</v>
      </c>
      <c r="M119" s="22">
        <v>24.601036376956213</v>
      </c>
      <c r="N119" s="22">
        <v>18.715962532518343</v>
      </c>
      <c r="O119" s="24"/>
    </row>
    <row r="120" spans="2:15" x14ac:dyDescent="0.35">
      <c r="B120" s="37">
        <v>116</v>
      </c>
      <c r="D120" s="9">
        <v>26.886988054040319</v>
      </c>
      <c r="E120" s="9">
        <v>24.611503644568103</v>
      </c>
      <c r="F120" s="9">
        <v>26.137069270293527</v>
      </c>
      <c r="G120" s="9">
        <v>25.865117793202927</v>
      </c>
      <c r="H120" s="9">
        <v>20.069720515743668</v>
      </c>
      <c r="I120" s="24"/>
      <c r="J120" s="9">
        <v>26.088638432407993</v>
      </c>
      <c r="K120" s="9">
        <v>25.896447358455301</v>
      </c>
      <c r="L120" s="22">
        <v>26.936534660499706</v>
      </c>
      <c r="M120" s="22">
        <v>24.814958432407995</v>
      </c>
      <c r="N120" s="22">
        <v>18.87871003280112</v>
      </c>
      <c r="O120" s="24"/>
    </row>
    <row r="121" spans="2:15" x14ac:dyDescent="0.35">
      <c r="B121" s="37">
        <v>117</v>
      </c>
      <c r="D121" s="9">
        <v>27.111255284172742</v>
      </c>
      <c r="E121" s="9">
        <v>24.817425668454739</v>
      </c>
      <c r="F121" s="9">
        <v>26.356471715377431</v>
      </c>
      <c r="G121" s="9">
        <v>26.082137805906786</v>
      </c>
      <c r="H121" s="9">
        <v>20.237351847008352</v>
      </c>
      <c r="I121" s="24"/>
      <c r="J121" s="9">
        <v>26.313540487859793</v>
      </c>
      <c r="K121" s="9">
        <v>26.119692594304048</v>
      </c>
      <c r="L121" s="22">
        <v>27.168746166193664</v>
      </c>
      <c r="M121" s="22">
        <v>25.028880487859794</v>
      </c>
      <c r="N121" s="22">
        <v>19.041457533083882</v>
      </c>
      <c r="O121" s="24"/>
    </row>
    <row r="122" spans="2:15" x14ac:dyDescent="0.35">
      <c r="B122" s="37">
        <v>118</v>
      </c>
      <c r="D122" s="9">
        <v>27.335520752262127</v>
      </c>
      <c r="E122" s="9">
        <v>25.02334569588211</v>
      </c>
      <c r="F122" s="9">
        <v>26.575872488483839</v>
      </c>
      <c r="G122" s="9">
        <v>26.299156146633159</v>
      </c>
      <c r="H122" s="9">
        <v>20.404981912367724</v>
      </c>
      <c r="I122" s="24"/>
      <c r="J122" s="9">
        <v>26.538442543311593</v>
      </c>
      <c r="K122" s="9">
        <v>26.342937830152803</v>
      </c>
      <c r="L122" s="22">
        <v>27.400957671887625</v>
      </c>
      <c r="M122" s="22">
        <v>25.242802543311587</v>
      </c>
      <c r="N122" s="22">
        <v>19.204205033366662</v>
      </c>
      <c r="O122" s="24"/>
    </row>
    <row r="123" spans="2:15" x14ac:dyDescent="0.35">
      <c r="B123" s="37">
        <v>119</v>
      </c>
      <c r="D123" s="9">
        <v>27.559784468095227</v>
      </c>
      <c r="E123" s="9">
        <v>25.229263735837833</v>
      </c>
      <c r="F123" s="9">
        <v>26.795271598256033</v>
      </c>
      <c r="G123" s="9">
        <v>26.516172824025297</v>
      </c>
      <c r="H123" s="9">
        <v>20.572610718814339</v>
      </c>
      <c r="I123" s="24"/>
      <c r="J123" s="9">
        <v>26.763344598763368</v>
      </c>
      <c r="K123" s="9">
        <v>26.56618306600156</v>
      </c>
      <c r="L123" s="22">
        <v>27.633169177581589</v>
      </c>
      <c r="M123" s="22">
        <v>25.456724598763369</v>
      </c>
      <c r="N123" s="22">
        <v>19.366952533649417</v>
      </c>
      <c r="O123" s="24"/>
    </row>
    <row r="124" spans="2:15" x14ac:dyDescent="0.35">
      <c r="B124" s="37">
        <v>120</v>
      </c>
      <c r="D124" s="9">
        <v>27.784046441253412</v>
      </c>
      <c r="E124" s="9">
        <v>25.435179797120977</v>
      </c>
      <c r="F124" s="9">
        <v>27.01466905315592</v>
      </c>
      <c r="G124" s="9">
        <v>26.73318784654515</v>
      </c>
      <c r="H124" s="9">
        <v>20.740238273194066</v>
      </c>
      <c r="I124" s="24"/>
      <c r="J124" s="9">
        <v>26.988246654215168</v>
      </c>
      <c r="K124" s="9">
        <v>26.789428301850307</v>
      </c>
      <c r="L124" s="22">
        <v>27.865380683275557</v>
      </c>
      <c r="M124" s="22">
        <v>25.670646654215169</v>
      </c>
      <c r="N124" s="22">
        <v>19.52970003393219</v>
      </c>
      <c r="O124" s="24"/>
    </row>
    <row r="125" spans="2:15" x14ac:dyDescent="0.35">
      <c r="B125" s="37">
        <v>121</v>
      </c>
      <c r="D125" s="9">
        <v>28.008306681118697</v>
      </c>
      <c r="E125" s="9">
        <v>25.641093888347484</v>
      </c>
      <c r="F125" s="9">
        <v>27.234064861469303</v>
      </c>
      <c r="G125" s="9">
        <v>26.950201222478498</v>
      </c>
      <c r="H125" s="9">
        <v>20.907864582210312</v>
      </c>
      <c r="I125" s="24"/>
      <c r="J125" s="9">
        <v>27.213148709666967</v>
      </c>
      <c r="K125" s="9">
        <v>27.012673537699065</v>
      </c>
      <c r="L125" s="22">
        <v>28.097592188969521</v>
      </c>
      <c r="M125" s="22">
        <v>25.884568709666972</v>
      </c>
      <c r="N125" s="22">
        <v>19.692447534214971</v>
      </c>
      <c r="O125" s="24"/>
    </row>
    <row r="126" spans="2:15" x14ac:dyDescent="0.35">
      <c r="B126" s="37">
        <v>122</v>
      </c>
      <c r="D126" s="9">
        <v>28.232565196879495</v>
      </c>
      <c r="E126" s="9">
        <v>25.847006017955518</v>
      </c>
      <c r="F126" s="9">
        <v>27.453459031311063</v>
      </c>
      <c r="G126" s="9">
        <v>27.167212959940205</v>
      </c>
      <c r="H126" s="9">
        <v>21.075489652428175</v>
      </c>
      <c r="I126" s="24"/>
      <c r="J126" s="9">
        <v>27.438050765118746</v>
      </c>
      <c r="K126" s="9">
        <v>27.235918773547809</v>
      </c>
      <c r="L126" s="22">
        <v>28.329803694663486</v>
      </c>
      <c r="M126" s="22">
        <v>26.098490765118743</v>
      </c>
      <c r="N126" s="22">
        <v>19.855195034497722</v>
      </c>
      <c r="O126" s="24"/>
    </row>
    <row r="127" spans="2:15" x14ac:dyDescent="0.35">
      <c r="B127" s="37">
        <v>123</v>
      </c>
      <c r="D127" s="9">
        <v>28.456821997536156</v>
      </c>
      <c r="E127" s="9">
        <v>26.052916194210525</v>
      </c>
      <c r="F127" s="9">
        <v>27.672851570629906</v>
      </c>
      <c r="G127" s="9">
        <v>27.384223066879024</v>
      </c>
      <c r="H127" s="9">
        <v>21.243113490278326</v>
      </c>
      <c r="I127" s="24"/>
      <c r="J127" s="9">
        <v>27.66295282057056</v>
      </c>
      <c r="K127" s="9">
        <v>27.459164009396567</v>
      </c>
      <c r="L127" s="22">
        <v>28.56201520035744</v>
      </c>
      <c r="M127" s="22">
        <v>26.312412820570557</v>
      </c>
      <c r="N127" s="22">
        <v>20.017942534780495</v>
      </c>
      <c r="O127" s="24"/>
    </row>
    <row r="128" spans="2:15" x14ac:dyDescent="0.35">
      <c r="B128" s="37">
        <v>124</v>
      </c>
      <c r="D128" s="9">
        <v>28.679997393312579</v>
      </c>
      <c r="E128" s="9">
        <v>26.257775964093497</v>
      </c>
      <c r="F128" s="9">
        <v>27.891000490868567</v>
      </c>
      <c r="G128" s="9">
        <v>27.600013726440832</v>
      </c>
      <c r="H128" s="9">
        <v>21.409929426982256</v>
      </c>
      <c r="I128" s="24"/>
      <c r="J128" s="9">
        <v>27.887854876022349</v>
      </c>
      <c r="K128" s="9">
        <v>27.682409245245331</v>
      </c>
      <c r="L128" s="22">
        <v>28.794226706051411</v>
      </c>
      <c r="M128" s="22">
        <v>26.52633487602235</v>
      </c>
      <c r="N128" s="22">
        <v>20.180690035063261</v>
      </c>
      <c r="O128" s="24"/>
    </row>
    <row r="129" spans="2:15" x14ac:dyDescent="0.35">
      <c r="B129" s="37">
        <v>125</v>
      </c>
      <c r="D129" s="9">
        <v>28.904250800092722</v>
      </c>
      <c r="E129" s="9">
        <v>26.463682270845744</v>
      </c>
      <c r="F129" s="9">
        <v>28.110389802403432</v>
      </c>
      <c r="G129" s="9">
        <v>27.817020605595655</v>
      </c>
      <c r="H129" s="9">
        <v>21.57755082612627</v>
      </c>
      <c r="I129" s="24"/>
      <c r="J129" s="9">
        <v>28.112756931474131</v>
      </c>
      <c r="K129" s="9">
        <v>27.905654481094071</v>
      </c>
      <c r="L129" s="22">
        <v>29.026438211745369</v>
      </c>
      <c r="M129" s="22">
        <v>26.740256931474132</v>
      </c>
      <c r="N129" s="22">
        <v>20.34343753534602</v>
      </c>
      <c r="O129" s="24"/>
    </row>
    <row r="130" spans="2:15" x14ac:dyDescent="0.35">
      <c r="B130" s="37">
        <v>126</v>
      </c>
      <c r="D130" s="9">
        <v>29.128502517693882</v>
      </c>
      <c r="E130" s="9">
        <v>26.669586648053304</v>
      </c>
      <c r="F130" s="9">
        <v>28.329777506311483</v>
      </c>
      <c r="G130" s="9">
        <v>28.034025877123668</v>
      </c>
      <c r="H130" s="9">
        <v>21.745171011425974</v>
      </c>
      <c r="I130" s="24"/>
      <c r="J130" s="9">
        <v>28.337658986925934</v>
      </c>
      <c r="K130" s="9">
        <v>28.128899716942819</v>
      </c>
      <c r="L130" s="22">
        <v>29.258649717439322</v>
      </c>
      <c r="M130" s="22">
        <v>26.954178986925932</v>
      </c>
      <c r="N130" s="22">
        <v>20.506185035628803</v>
      </c>
      <c r="O130" s="24"/>
    </row>
    <row r="131" spans="2:15" x14ac:dyDescent="0.35">
      <c r="B131" s="37">
        <v>127</v>
      </c>
      <c r="D131" s="9">
        <v>29.352752554415691</v>
      </c>
      <c r="E131" s="9">
        <v>26.875489103338129</v>
      </c>
      <c r="F131" s="9">
        <v>28.54916360992269</v>
      </c>
      <c r="G131" s="9">
        <v>28.251029548354811</v>
      </c>
      <c r="H131" s="9">
        <v>21.912789988811451</v>
      </c>
      <c r="I131" s="24"/>
      <c r="J131" s="9">
        <v>28.562561042377737</v>
      </c>
      <c r="K131" s="9">
        <v>28.35214495279158</v>
      </c>
      <c r="L131" s="22">
        <v>29.490861223133304</v>
      </c>
      <c r="M131" s="22">
        <v>27.168101042377732</v>
      </c>
      <c r="N131" s="22">
        <v>20.668932535911576</v>
      </c>
      <c r="O131" s="24"/>
    </row>
    <row r="132" spans="2:15" x14ac:dyDescent="0.35">
      <c r="B132" s="37">
        <v>128</v>
      </c>
      <c r="D132" s="9">
        <v>29.57700091839467</v>
      </c>
      <c r="E132" s="9">
        <v>27.081389644172361</v>
      </c>
      <c r="F132" s="9">
        <v>28.768548120422803</v>
      </c>
      <c r="G132" s="9">
        <v>28.4680316264749</v>
      </c>
      <c r="H132" s="9">
        <v>22.080407764096186</v>
      </c>
      <c r="I132" s="24"/>
      <c r="J132" s="9">
        <v>28.787463097829509</v>
      </c>
      <c r="K132" s="9">
        <v>28.575390188640334</v>
      </c>
      <c r="L132" s="22">
        <v>29.723072728827265</v>
      </c>
      <c r="M132" s="22">
        <v>27.38202309782951</v>
      </c>
      <c r="N132" s="22">
        <v>20.831680036194332</v>
      </c>
      <c r="O132" s="24"/>
    </row>
    <row r="133" spans="2:15" x14ac:dyDescent="0.35">
      <c r="B133" s="37">
        <v>129</v>
      </c>
      <c r="D133" s="9">
        <v>29.801247617608492</v>
      </c>
      <c r="E133" s="9">
        <v>27.287288277882325</v>
      </c>
      <c r="F133" s="9">
        <v>28.987931044857486</v>
      </c>
      <c r="G133" s="9">
        <v>28.685032118529527</v>
      </c>
      <c r="H133" s="9">
        <v>22.248024342980198</v>
      </c>
      <c r="I133" s="24"/>
      <c r="J133" s="9">
        <v>29.012365153281312</v>
      </c>
      <c r="K133" s="9">
        <v>28.798635424489085</v>
      </c>
      <c r="L133" s="22">
        <v>29.955284234521219</v>
      </c>
      <c r="M133" s="22">
        <v>27.59594515328131</v>
      </c>
      <c r="N133" s="22">
        <v>20.994427536477108</v>
      </c>
      <c r="O133" s="24"/>
    </row>
    <row r="134" spans="2:15" x14ac:dyDescent="0.35">
      <c r="B134" s="37">
        <v>130</v>
      </c>
      <c r="D134" s="9">
        <v>30.025492659880499</v>
      </c>
      <c r="E134" s="9">
        <v>27.493185011652503</v>
      </c>
      <c r="F134" s="9">
        <v>29.20731239013595</v>
      </c>
      <c r="G134" s="9">
        <v>28.90203103142796</v>
      </c>
      <c r="H134" s="9">
        <v>22.415639731053236</v>
      </c>
      <c r="I134" s="24"/>
      <c r="J134" s="9">
        <v>29.237267208733101</v>
      </c>
      <c r="K134" s="9">
        <v>29.021880660337839</v>
      </c>
      <c r="L134" s="22">
        <v>30.187495740215184</v>
      </c>
      <c r="M134" s="22">
        <v>27.809867208733099</v>
      </c>
      <c r="N134" s="22">
        <v>21.157175036759867</v>
      </c>
      <c r="O134" s="24"/>
    </row>
    <row r="135" spans="2:15" x14ac:dyDescent="0.35">
      <c r="B135" s="37">
        <v>131</v>
      </c>
      <c r="D135" s="9">
        <v>30.249736052883669</v>
      </c>
      <c r="E135" s="9">
        <v>27.699079852529437</v>
      </c>
      <c r="F135" s="9">
        <v>29.426692163034716</v>
      </c>
      <c r="G135" s="9">
        <v>29.11902837194668</v>
      </c>
      <c r="H135" s="9">
        <v>22.583253933797604</v>
      </c>
      <c r="I135" s="24"/>
      <c r="J135" s="9">
        <v>29.462169264184897</v>
      </c>
      <c r="K135" s="9">
        <v>29.245125896186586</v>
      </c>
      <c r="L135" s="22">
        <v>30.419707245909155</v>
      </c>
      <c r="M135" s="22">
        <v>28.023789264184902</v>
      </c>
      <c r="N135" s="22">
        <v>21.31992253704264</v>
      </c>
      <c r="O135" s="24"/>
    </row>
    <row r="136" spans="2:15" x14ac:dyDescent="0.35">
      <c r="B136" s="37">
        <v>132</v>
      </c>
      <c r="D136" s="9">
        <v>30.473977804144802</v>
      </c>
      <c r="E136" s="9">
        <v>27.904972807425299</v>
      </c>
      <c r="F136" s="9">
        <v>29.646070370201123</v>
      </c>
      <c r="G136" s="9">
        <v>29.336024146733042</v>
      </c>
      <c r="H136" s="9">
        <v>22.750866956591153</v>
      </c>
      <c r="I136" s="24"/>
      <c r="J136" s="9">
        <v>29.68707131963669</v>
      </c>
      <c r="K136" s="9">
        <v>29.468371132035333</v>
      </c>
      <c r="L136" s="22">
        <v>30.651918751603102</v>
      </c>
      <c r="M136" s="22">
        <v>28.237711319636691</v>
      </c>
      <c r="N136" s="22">
        <v>21.482670037325409</v>
      </c>
      <c r="O136" s="24"/>
    </row>
    <row r="137" spans="2:15" x14ac:dyDescent="0.35">
      <c r="B137" s="37">
        <v>133</v>
      </c>
      <c r="D137" s="9">
        <v>30.697138312860467</v>
      </c>
      <c r="E137" s="9">
        <v>28.10981553953253</v>
      </c>
      <c r="F137" s="9">
        <v>29.864205112217977</v>
      </c>
      <c r="G137" s="9">
        <v>29.551800628073071</v>
      </c>
      <c r="H137" s="9">
        <v>22.917672194858344</v>
      </c>
      <c r="I137" s="24"/>
      <c r="J137" s="9">
        <v>29.911973375088468</v>
      </c>
      <c r="K137" s="9">
        <v>29.691616367884098</v>
      </c>
      <c r="L137" s="22">
        <v>30.884130257297073</v>
      </c>
      <c r="M137" s="22">
        <v>28.45163337508847</v>
      </c>
      <c r="N137" s="22">
        <v>21.645417537608179</v>
      </c>
      <c r="O137" s="24"/>
    </row>
    <row r="138" spans="2:15" x14ac:dyDescent="0.35">
      <c r="B138" s="37">
        <v>134</v>
      </c>
      <c r="D138" s="9">
        <v>30.921376812708324</v>
      </c>
      <c r="E138" s="9">
        <v>28.315704755756542</v>
      </c>
      <c r="F138" s="9">
        <v>30.083580217418376</v>
      </c>
      <c r="G138" s="9">
        <v>29.768793300893428</v>
      </c>
      <c r="H138" s="9">
        <v>23.08528288073509</v>
      </c>
      <c r="I138" s="24"/>
      <c r="J138" s="9">
        <v>30.136875430540275</v>
      </c>
      <c r="K138" s="9">
        <v>29.914861603732838</v>
      </c>
      <c r="L138" s="22">
        <v>31.116341762991034</v>
      </c>
      <c r="M138" s="22">
        <v>28.665555430540273</v>
      </c>
      <c r="N138" s="22">
        <v>21.808165037890944</v>
      </c>
      <c r="O138" s="24"/>
    </row>
    <row r="139" spans="2:15" x14ac:dyDescent="0.35">
      <c r="B139" s="37">
        <v>135</v>
      </c>
      <c r="D139" s="9">
        <v>31.145613692554889</v>
      </c>
      <c r="E139" s="9">
        <v>28.521592105965038</v>
      </c>
      <c r="F139" s="9">
        <v>30.302953776086984</v>
      </c>
      <c r="G139" s="9">
        <v>29.985784427181969</v>
      </c>
      <c r="H139" s="9">
        <v>23.252892402194661</v>
      </c>
      <c r="I139" s="24"/>
      <c r="J139" s="9">
        <v>30.361777485992075</v>
      </c>
      <c r="K139" s="9">
        <v>30.138106839581603</v>
      </c>
      <c r="L139" s="22">
        <v>31.348553268685006</v>
      </c>
      <c r="M139" s="22">
        <v>28.879477485992069</v>
      </c>
      <c r="N139" s="22">
        <v>21.97091253817371</v>
      </c>
      <c r="O139" s="24"/>
    </row>
    <row r="140" spans="2:15" x14ac:dyDescent="0.35">
      <c r="B140" s="37">
        <v>136</v>
      </c>
      <c r="D140" s="9">
        <v>31.369848959379244</v>
      </c>
      <c r="E140" s="9">
        <v>28.727477596567308</v>
      </c>
      <c r="F140" s="9">
        <v>30.522325794387491</v>
      </c>
      <c r="G140" s="9">
        <v>30.202774013102445</v>
      </c>
      <c r="H140" s="9">
        <v>23.420500764223643</v>
      </c>
      <c r="I140" s="24"/>
      <c r="J140" s="9">
        <v>30.586679541443861</v>
      </c>
      <c r="K140" s="9">
        <v>30.36135207543035</v>
      </c>
      <c r="L140" s="22">
        <v>31.580764774378959</v>
      </c>
      <c r="M140" s="22">
        <v>29.093399541443862</v>
      </c>
      <c r="N140" s="22">
        <v>22.13366003845648</v>
      </c>
      <c r="O140" s="24"/>
    </row>
    <row r="141" spans="2:15" x14ac:dyDescent="0.35">
      <c r="B141" s="37">
        <v>137</v>
      </c>
      <c r="D141" s="9">
        <v>31.594082620032424</v>
      </c>
      <c r="E141" s="9">
        <v>28.933361233854946</v>
      </c>
      <c r="F141" s="9">
        <v>30.741696278370434</v>
      </c>
      <c r="G141" s="9">
        <v>30.419762064705342</v>
      </c>
      <c r="H141" s="9">
        <v>23.588107971717026</v>
      </c>
      <c r="I141" s="24"/>
      <c r="J141" s="9">
        <v>30.811581596895643</v>
      </c>
      <c r="K141" s="9">
        <v>30.584597311279104</v>
      </c>
      <c r="L141" s="22">
        <v>31.812976280072924</v>
      </c>
      <c r="M141" s="22">
        <v>29.307321596895651</v>
      </c>
      <c r="N141" s="22">
        <v>22.296407538739249</v>
      </c>
      <c r="O141" s="24"/>
    </row>
    <row r="142" spans="2:15" x14ac:dyDescent="0.35">
      <c r="B142" s="37">
        <v>138</v>
      </c>
      <c r="D142" s="9">
        <v>31.818314681240498</v>
      </c>
      <c r="E142" s="9">
        <v>29.139243024004848</v>
      </c>
      <c r="F142" s="9">
        <v>30.961065233976015</v>
      </c>
      <c r="G142" s="9">
        <v>30.636748587930899</v>
      </c>
      <c r="H142" s="9">
        <v>23.755714029480544</v>
      </c>
      <c r="I142" s="24"/>
      <c r="J142" s="9">
        <v>31.036483652347446</v>
      </c>
      <c r="K142" s="9">
        <v>30.807842547127869</v>
      </c>
      <c r="L142" s="22">
        <v>32.045187785766878</v>
      </c>
      <c r="M142" s="22">
        <v>29.521243652347444</v>
      </c>
      <c r="N142" s="22">
        <v>22.459155039022008</v>
      </c>
      <c r="O142" s="24"/>
    </row>
    <row r="143" spans="2:15" x14ac:dyDescent="0.35">
      <c r="B143" s="37">
        <v>139</v>
      </c>
      <c r="D143" s="9">
        <v>32.042545149607854</v>
      </c>
      <c r="E143" s="9">
        <v>29.345122973082169</v>
      </c>
      <c r="F143" s="9">
        <v>31.180432667037017</v>
      </c>
      <c r="G143" s="9">
        <v>30.853733588611842</v>
      </c>
      <c r="H143" s="9">
        <v>23.923318942233067</v>
      </c>
      <c r="I143" s="24"/>
      <c r="J143" s="9">
        <v>31.261385707799235</v>
      </c>
      <c r="K143" s="9">
        <v>31.031087782976602</v>
      </c>
      <c r="L143" s="22">
        <v>32.277399291460853</v>
      </c>
      <c r="M143" s="22">
        <v>29.735165707799233</v>
      </c>
      <c r="N143" s="22">
        <v>22.621902539304777</v>
      </c>
      <c r="O143" s="24"/>
    </row>
    <row r="144" spans="2:15" x14ac:dyDescent="0.35">
      <c r="B144" s="37">
        <v>140</v>
      </c>
      <c r="D144" s="9">
        <v>32.266774031620209</v>
      </c>
      <c r="E144" s="9">
        <v>29.551001087042987</v>
      </c>
      <c r="F144" s="9">
        <v>31.399798583281324</v>
      </c>
      <c r="G144" s="9">
        <v>31.070717072476103</v>
      </c>
      <c r="H144" s="9">
        <v>24.090922714608535</v>
      </c>
      <c r="I144" s="24"/>
      <c r="J144" s="9">
        <v>31.486287763251024</v>
      </c>
      <c r="K144" s="9">
        <v>31.25433301882536</v>
      </c>
      <c r="L144" s="22">
        <v>32.509610797154814</v>
      </c>
      <c r="M144" s="22">
        <v>29.949087763251026</v>
      </c>
      <c r="N144" s="22">
        <v>22.784650039587557</v>
      </c>
      <c r="O144" s="24"/>
    </row>
    <row r="145" spans="2:15" x14ac:dyDescent="0.35">
      <c r="B145" s="37">
        <v>141</v>
      </c>
      <c r="D145" s="9">
        <v>32.491001333647588</v>
      </c>
      <c r="E145" s="9">
        <v>29.756877371737286</v>
      </c>
      <c r="F145" s="9">
        <v>31.619162988334715</v>
      </c>
      <c r="G145" s="9">
        <v>31.287699045149459</v>
      </c>
      <c r="H145" s="9">
        <v>24.258525351158344</v>
      </c>
      <c r="I145" s="24"/>
      <c r="J145" s="9">
        <v>31.711189818702827</v>
      </c>
      <c r="K145" s="9">
        <v>31.477578254674114</v>
      </c>
      <c r="L145" s="22">
        <v>32.741822302848782</v>
      </c>
      <c r="M145" s="22">
        <v>30.163009818702829</v>
      </c>
      <c r="N145" s="22">
        <v>22.947397539870323</v>
      </c>
      <c r="O145" s="24"/>
    </row>
    <row r="146" spans="2:15" x14ac:dyDescent="0.35">
      <c r="B146" s="37">
        <v>142</v>
      </c>
      <c r="D146" s="9">
        <v>32.714147544165385</v>
      </c>
      <c r="E146" s="9">
        <v>29.961703606850062</v>
      </c>
      <c r="F146" s="9">
        <v>31.837284072190492</v>
      </c>
      <c r="G146" s="9">
        <v>31.503461868328387</v>
      </c>
      <c r="H146" s="9">
        <v>24.425320311728651</v>
      </c>
      <c r="I146" s="24"/>
      <c r="J146" s="9">
        <v>31.936091874154627</v>
      </c>
      <c r="K146" s="9">
        <v>31.700823490522872</v>
      </c>
      <c r="L146" s="22">
        <v>32.974033808542735</v>
      </c>
      <c r="M146" s="22">
        <v>30.376931874154629</v>
      </c>
      <c r="N146" s="22">
        <v>23.110145040153093</v>
      </c>
      <c r="O146" s="24"/>
    </row>
    <row r="147" spans="2:15" x14ac:dyDescent="0.35">
      <c r="B147" s="37">
        <v>143</v>
      </c>
      <c r="D147" s="9">
        <v>32.938371714940828</v>
      </c>
      <c r="E147" s="9">
        <v>30.167576263222422</v>
      </c>
      <c r="F147" s="9">
        <v>32.056645481399656</v>
      </c>
      <c r="G147" s="9">
        <v>31.720440845157512</v>
      </c>
      <c r="H147" s="9">
        <v>24.592920697216361</v>
      </c>
      <c r="I147" s="24"/>
      <c r="J147" s="9">
        <v>32.160993929606406</v>
      </c>
      <c r="K147" s="9">
        <v>31.924068726371626</v>
      </c>
      <c r="L147" s="22">
        <v>33.206245314236703</v>
      </c>
      <c r="M147" s="22">
        <v>30.590853929606407</v>
      </c>
      <c r="N147" s="22">
        <v>23.272892540435862</v>
      </c>
      <c r="O147" s="24"/>
    </row>
    <row r="148" spans="2:15" x14ac:dyDescent="0.35">
      <c r="B148" s="37">
        <v>144</v>
      </c>
      <c r="D148" s="9">
        <v>33.16259432417543</v>
      </c>
      <c r="E148" s="9">
        <v>30.373447107266369</v>
      </c>
      <c r="F148" s="9">
        <v>32.276005395707017</v>
      </c>
      <c r="G148" s="9">
        <v>31.937418327084835</v>
      </c>
      <c r="H148" s="9">
        <v>24.760519960056659</v>
      </c>
      <c r="I148" s="24"/>
      <c r="J148" s="9">
        <v>32.385895985058198</v>
      </c>
      <c r="K148" s="9">
        <v>32.147313962220373</v>
      </c>
      <c r="L148" s="22">
        <v>33.438456819930664</v>
      </c>
      <c r="M148" s="22">
        <v>30.804775985058196</v>
      </c>
      <c r="N148" s="22">
        <v>23.435640040718628</v>
      </c>
      <c r="O148" s="24"/>
    </row>
    <row r="149" spans="2:15" x14ac:dyDescent="0.35">
      <c r="B149" s="37">
        <v>145</v>
      </c>
      <c r="D149" s="9">
        <v>33.386815377804261</v>
      </c>
      <c r="E149" s="9">
        <v>30.579316144432347</v>
      </c>
      <c r="F149" s="9">
        <v>32.495363820354228</v>
      </c>
      <c r="G149" s="9">
        <v>32.154394319351994</v>
      </c>
      <c r="H149" s="9">
        <v>24.92811810449011</v>
      </c>
      <c r="I149" s="24"/>
      <c r="J149" s="9">
        <v>32.610798040509998</v>
      </c>
      <c r="K149" s="9">
        <v>32.370559198069131</v>
      </c>
      <c r="L149" s="22">
        <v>33.670668325624632</v>
      </c>
      <c r="M149" s="22">
        <v>31.018698040509999</v>
      </c>
      <c r="N149" s="22">
        <v>23.598387541001394</v>
      </c>
      <c r="O149" s="24"/>
    </row>
    <row r="150" spans="2:15" x14ac:dyDescent="0.35">
      <c r="B150" s="37">
        <v>146</v>
      </c>
      <c r="D150" s="9">
        <v>33.611034881660117</v>
      </c>
      <c r="E150" s="9">
        <v>30.785183380076912</v>
      </c>
      <c r="F150" s="9">
        <v>32.714720760492568</v>
      </c>
      <c r="G150" s="9">
        <v>32.371368827110309</v>
      </c>
      <c r="H150" s="9">
        <v>25.09571513468423</v>
      </c>
      <c r="I150" s="24"/>
      <c r="J150" s="9">
        <v>32.835700095961798</v>
      </c>
      <c r="K150" s="9">
        <v>32.593804433917882</v>
      </c>
      <c r="L150" s="22">
        <v>33.902879831318586</v>
      </c>
      <c r="M150" s="22">
        <v>31.232620095961796</v>
      </c>
      <c r="N150" s="22">
        <v>23.761135041284174</v>
      </c>
      <c r="O150" s="24"/>
    </row>
    <row r="151" spans="2:15" x14ac:dyDescent="0.35">
      <c r="B151" s="37">
        <v>147</v>
      </c>
      <c r="D151" s="9">
        <v>33.83525284147607</v>
      </c>
      <c r="E151" s="9">
        <v>30.991048819464993</v>
      </c>
      <c r="F151" s="9">
        <v>32.934076221185286</v>
      </c>
      <c r="G151" s="9">
        <v>32.588341855422961</v>
      </c>
      <c r="H151" s="9">
        <v>25.263311054735279</v>
      </c>
      <c r="I151" s="24"/>
      <c r="J151" s="9">
        <v>33.060602151413583</v>
      </c>
      <c r="K151" s="9">
        <v>32.817049669766618</v>
      </c>
      <c r="L151" s="22">
        <v>34.135091337012554</v>
      </c>
      <c r="M151" s="22">
        <v>31.446542151413581</v>
      </c>
      <c r="N151" s="22">
        <v>23.923882541566929</v>
      </c>
      <c r="O151" s="24"/>
    </row>
    <row r="152" spans="2:15" x14ac:dyDescent="0.35">
      <c r="B152" s="37">
        <v>148</v>
      </c>
      <c r="D152" s="9">
        <v>34.059469262887724</v>
      </c>
      <c r="E152" s="9">
        <v>31.196912467772098</v>
      </c>
      <c r="F152" s="9">
        <v>33.153430207409492</v>
      </c>
      <c r="G152" s="9">
        <v>32.805313409267129</v>
      </c>
      <c r="H152" s="9">
        <v>25.430905868669839</v>
      </c>
      <c r="I152" s="24"/>
      <c r="J152" s="9">
        <v>33.285504206865376</v>
      </c>
      <c r="K152" s="9">
        <v>33.040294905615383</v>
      </c>
      <c r="L152" s="22">
        <v>34.367302842706515</v>
      </c>
      <c r="M152" s="22">
        <v>31.660464206865377</v>
      </c>
      <c r="N152" s="22">
        <v>24.086630041849695</v>
      </c>
      <c r="O152" s="24"/>
    </row>
    <row r="153" spans="2:15" x14ac:dyDescent="0.35">
      <c r="B153" s="37">
        <v>149</v>
      </c>
      <c r="D153" s="9">
        <v>34.283684151435615</v>
      </c>
      <c r="E153" s="9">
        <v>31.40277433008632</v>
      </c>
      <c r="F153" s="9">
        <v>33.372782724058411</v>
      </c>
      <c r="G153" s="9">
        <v>33.022283493536008</v>
      </c>
      <c r="H153" s="9">
        <v>25.598499580446671</v>
      </c>
      <c r="I153" s="24"/>
      <c r="J153" s="9">
        <v>33.510406262317169</v>
      </c>
      <c r="K153" s="9">
        <v>33.263540141464134</v>
      </c>
      <c r="L153" s="22">
        <v>34.59951434840049</v>
      </c>
      <c r="M153" s="22">
        <v>31.874386262317167</v>
      </c>
      <c r="N153" s="22">
        <v>24.249377542132468</v>
      </c>
      <c r="O153" s="24"/>
    </row>
    <row r="154" spans="2:15" x14ac:dyDescent="0.35">
      <c r="B154" s="37">
        <v>150</v>
      </c>
      <c r="D154" s="9">
        <v>34.507897512567446</v>
      </c>
      <c r="E154" s="9">
        <v>31.608634411410545</v>
      </c>
      <c r="F154" s="9">
        <v>33.592133775943203</v>
      </c>
      <c r="G154" s="9">
        <v>33.239252113040777</v>
      </c>
      <c r="H154" s="9">
        <v>25.766092193958038</v>
      </c>
      <c r="I154" s="24"/>
      <c r="J154" s="9">
        <v>33.735308317768961</v>
      </c>
      <c r="K154" s="9">
        <v>33.486785377312891</v>
      </c>
      <c r="L154" s="22">
        <v>34.831725854094451</v>
      </c>
      <c r="M154" s="22">
        <v>32.088308317768963</v>
      </c>
      <c r="N154" s="22">
        <v>24.412125042415248</v>
      </c>
      <c r="O154" s="24"/>
    </row>
    <row r="155" spans="2:15" x14ac:dyDescent="0.35">
      <c r="B155" s="37">
        <v>151</v>
      </c>
      <c r="D155" s="9">
        <v>34.731029924264298</v>
      </c>
      <c r="E155" s="9">
        <v>31.813444608130844</v>
      </c>
      <c r="F155" s="9">
        <v>33.810241642668082</v>
      </c>
      <c r="G155" s="9">
        <v>33.455001719088798</v>
      </c>
      <c r="H155" s="9">
        <v>25.932877233633995</v>
      </c>
      <c r="I155" s="24"/>
      <c r="J155" s="9">
        <v>33.960210373220761</v>
      </c>
      <c r="K155" s="9">
        <v>33.710030613161635</v>
      </c>
      <c r="L155" s="22">
        <v>35.063937359788412</v>
      </c>
      <c r="M155" s="22">
        <v>32.302230373220766</v>
      </c>
      <c r="N155" s="22">
        <v>24.574872542697992</v>
      </c>
      <c r="O155" s="24"/>
    </row>
    <row r="156" spans="2:15" x14ac:dyDescent="0.35">
      <c r="B156" s="37">
        <v>152</v>
      </c>
      <c r="D156" s="9">
        <v>34.955240256602693</v>
      </c>
      <c r="E156" s="9">
        <v>32.019301155225719</v>
      </c>
      <c r="F156" s="9">
        <v>34.029589789195981</v>
      </c>
      <c r="G156" s="9">
        <v>33.671967433236659</v>
      </c>
      <c r="H156" s="9">
        <v>26.100467669289415</v>
      </c>
      <c r="I156" s="24"/>
      <c r="J156" s="9">
        <v>34.185112428672561</v>
      </c>
      <c r="K156" s="9">
        <v>33.933275849010386</v>
      </c>
      <c r="L156" s="22">
        <v>35.296148865482365</v>
      </c>
      <c r="M156" s="22">
        <v>32.516152428672548</v>
      </c>
      <c r="N156" s="22">
        <v>24.737620042980765</v>
      </c>
      <c r="O156" s="24"/>
    </row>
    <row r="157" spans="2:15" x14ac:dyDescent="0.35">
      <c r="B157" s="37">
        <v>153</v>
      </c>
      <c r="D157" s="9">
        <v>35.179449077332087</v>
      </c>
      <c r="E157" s="9">
        <v>32.225155935847042</v>
      </c>
      <c r="F157" s="9">
        <v>34.248936484919959</v>
      </c>
      <c r="G157" s="9">
        <v>33.888931696580613</v>
      </c>
      <c r="H157" s="9">
        <v>26.268057017973494</v>
      </c>
      <c r="I157" s="24"/>
      <c r="J157" s="9">
        <v>34.410014484124339</v>
      </c>
      <c r="K157" s="9">
        <v>34.156521084859158</v>
      </c>
      <c r="L157" s="22">
        <v>35.52836037117634</v>
      </c>
      <c r="M157" s="22">
        <v>32.730074484124344</v>
      </c>
      <c r="N157" s="22">
        <v>24.900367543263538</v>
      </c>
      <c r="O157" s="24"/>
    </row>
    <row r="158" spans="2:15" x14ac:dyDescent="0.35">
      <c r="B158" s="37">
        <v>154</v>
      </c>
      <c r="D158" s="9">
        <v>35.403656391549724</v>
      </c>
      <c r="E158" s="9">
        <v>32.431008954675804</v>
      </c>
      <c r="F158" s="9">
        <v>34.468281734341694</v>
      </c>
      <c r="G158" s="9">
        <v>34.105894513622275</v>
      </c>
      <c r="H158" s="9">
        <v>26.435645283328192</v>
      </c>
      <c r="I158" s="24"/>
      <c r="J158" s="9">
        <v>34.634916539576153</v>
      </c>
      <c r="K158" s="9">
        <v>34.379766320707894</v>
      </c>
      <c r="L158" s="22">
        <v>35.760571876870287</v>
      </c>
      <c r="M158" s="22">
        <v>32.943996539576148</v>
      </c>
      <c r="N158" s="22">
        <v>25.063115043546304</v>
      </c>
      <c r="O158" s="24"/>
    </row>
    <row r="159" spans="2:15" x14ac:dyDescent="0.35">
      <c r="B159" s="37">
        <v>155</v>
      </c>
      <c r="D159" s="9">
        <v>35.627862204270116</v>
      </c>
      <c r="E159" s="9">
        <v>32.636860216317068</v>
      </c>
      <c r="F159" s="9">
        <v>34.687625541889801</v>
      </c>
      <c r="G159" s="9">
        <v>34.322855888790365</v>
      </c>
      <c r="H159" s="9">
        <v>26.603232468936323</v>
      </c>
      <c r="I159" s="24"/>
      <c r="J159" s="9">
        <v>34.859818595027939</v>
      </c>
      <c r="K159" s="9">
        <v>34.603011556556652</v>
      </c>
      <c r="L159" s="22">
        <v>35.992783382564248</v>
      </c>
      <c r="M159" s="22">
        <v>33.15791859502793</v>
      </c>
      <c r="N159" s="22">
        <v>25.225862543829084</v>
      </c>
      <c r="O159" s="24"/>
    </row>
    <row r="160" spans="2:15" x14ac:dyDescent="0.35">
      <c r="B160" s="37">
        <v>156</v>
      </c>
      <c r="D160" s="9">
        <v>35.852066520426995</v>
      </c>
      <c r="E160" s="9">
        <v>32.842709725301738</v>
      </c>
      <c r="F160" s="9">
        <v>34.906967911921569</v>
      </c>
      <c r="G160" s="9">
        <v>34.539815826442066</v>
      </c>
      <c r="H160" s="9">
        <v>26.770818578323059</v>
      </c>
      <c r="I160" s="24"/>
      <c r="J160" s="9">
        <v>35.084720650479717</v>
      </c>
      <c r="K160" s="9">
        <v>34.826256792405403</v>
      </c>
      <c r="L160" s="22">
        <v>36.224994888258223</v>
      </c>
      <c r="M160" s="22">
        <v>33.371840650479712</v>
      </c>
      <c r="N160" s="22">
        <v>25.388610044111836</v>
      </c>
      <c r="O160" s="24"/>
    </row>
    <row r="161" spans="2:15" x14ac:dyDescent="0.35">
      <c r="B161" s="37">
        <v>157</v>
      </c>
      <c r="D161" s="9">
        <v>36.076269344875094</v>
      </c>
      <c r="E161" s="9">
        <v>33.048557486088157</v>
      </c>
      <c r="F161" s="9">
        <v>35.126308848724499</v>
      </c>
      <c r="G161" s="9">
        <v>34.756774330864964</v>
      </c>
      <c r="H161" s="9">
        <v>26.938403614957053</v>
      </c>
      <c r="I161" s="24"/>
      <c r="J161" s="9">
        <v>35.309622705931524</v>
      </c>
      <c r="K161" s="9">
        <v>35.049502028254146</v>
      </c>
      <c r="L161" s="22">
        <v>36.457206393952184</v>
      </c>
      <c r="M161" s="22">
        <v>33.585762705931529</v>
      </c>
      <c r="N161" s="22">
        <v>25.551357544394602</v>
      </c>
      <c r="O161" s="24"/>
    </row>
    <row r="162" spans="2:15" x14ac:dyDescent="0.35">
      <c r="B162" s="37">
        <v>158</v>
      </c>
      <c r="D162" s="9">
        <v>36.300470682391932</v>
      </c>
      <c r="E162" s="9">
        <v>33.254403503063742</v>
      </c>
      <c r="F162" s="9">
        <v>35.345648356517913</v>
      </c>
      <c r="G162" s="9">
        <v>34.973731406278311</v>
      </c>
      <c r="H162" s="9">
        <v>27.105987582251849</v>
      </c>
      <c r="I162" s="24"/>
      <c r="J162" s="9">
        <v>35.534524761383317</v>
      </c>
      <c r="K162" s="9">
        <v>35.272747264102911</v>
      </c>
      <c r="L162" s="22">
        <v>36.689417899646145</v>
      </c>
      <c r="M162" s="22">
        <v>33.799684761383311</v>
      </c>
      <c r="N162" s="22">
        <v>25.714105044677378</v>
      </c>
      <c r="O162" s="24"/>
    </row>
    <row r="163" spans="2:15" x14ac:dyDescent="0.35">
      <c r="B163" s="37">
        <v>159</v>
      </c>
      <c r="D163" s="9">
        <v>36.524670537679484</v>
      </c>
      <c r="E163" s="9">
        <v>33.460247780546517</v>
      </c>
      <c r="F163" s="9">
        <v>35.564986439454401</v>
      </c>
      <c r="G163" s="9">
        <v>35.190687056834776</v>
      </c>
      <c r="H163" s="9">
        <v>27.273570483566949</v>
      </c>
      <c r="I163" s="24"/>
      <c r="J163" s="9">
        <v>35.759426816835088</v>
      </c>
      <c r="K163" s="9">
        <v>35.495992499951655</v>
      </c>
      <c r="L163" s="22">
        <v>36.921629405340106</v>
      </c>
      <c r="M163" s="22">
        <v>34.013606816835093</v>
      </c>
      <c r="N163" s="22">
        <v>25.876852544960137</v>
      </c>
      <c r="O163" s="24"/>
    </row>
    <row r="164" spans="2:15" x14ac:dyDescent="0.35">
      <c r="B164" s="37">
        <v>160</v>
      </c>
      <c r="D164" s="9">
        <v>36.747789578395945</v>
      </c>
      <c r="E164" s="9">
        <v>33.665042331780988</v>
      </c>
      <c r="F164" s="9">
        <v>35.783081466900434</v>
      </c>
      <c r="G164" s="9">
        <v>35.406423823603959</v>
      </c>
      <c r="H164" s="9">
        <v>27.440345908038704</v>
      </c>
      <c r="I164" s="24"/>
      <c r="J164" s="9">
        <v>35.984328872286902</v>
      </c>
      <c r="K164" s="9">
        <v>35.719237735800405</v>
      </c>
      <c r="L164" s="22">
        <v>37.153840911034081</v>
      </c>
      <c r="M164" s="22">
        <v>34.227528872286911</v>
      </c>
      <c r="N164" s="22">
        <v>26.039600045242921</v>
      </c>
      <c r="O164" s="24"/>
    </row>
    <row r="165" spans="2:15" x14ac:dyDescent="0.35">
      <c r="B165" s="37">
        <v>161</v>
      </c>
      <c r="D165" s="9">
        <v>36.971986493093482</v>
      </c>
      <c r="E165" s="9">
        <v>33.870883156035909</v>
      </c>
      <c r="F165" s="9">
        <v>36.002416722377859</v>
      </c>
      <c r="G165" s="9">
        <v>35.623376646701374</v>
      </c>
      <c r="H165" s="9">
        <v>27.607926694518788</v>
      </c>
      <c r="I165" s="24"/>
      <c r="J165" s="9">
        <v>36.209230927738695</v>
      </c>
      <c r="K165" s="9">
        <v>35.94248297164917</v>
      </c>
      <c r="L165" s="22">
        <v>37.386052416728035</v>
      </c>
      <c r="M165" s="22">
        <v>34.441450927738686</v>
      </c>
      <c r="N165" s="22">
        <v>26.202347545525683</v>
      </c>
      <c r="O165" s="24"/>
    </row>
    <row r="166" spans="2:15" x14ac:dyDescent="0.35">
      <c r="B166" s="37">
        <v>162</v>
      </c>
      <c r="D166" s="9">
        <v>37.196181939230925</v>
      </c>
      <c r="E166" s="9">
        <v>34.076722253351129</v>
      </c>
      <c r="F166" s="9">
        <v>36.221750565070458</v>
      </c>
      <c r="G166" s="9">
        <v>35.840328057013899</v>
      </c>
      <c r="H166" s="9">
        <v>27.775506424785771</v>
      </c>
      <c r="I166" s="24"/>
      <c r="J166" s="9">
        <v>36.434132983190487</v>
      </c>
      <c r="K166" s="9">
        <v>36.165728207497928</v>
      </c>
      <c r="L166" s="22">
        <v>37.61826392242201</v>
      </c>
      <c r="M166" s="22">
        <v>34.655372983190468</v>
      </c>
      <c r="N166" s="22">
        <v>26.365095045808449</v>
      </c>
      <c r="O166" s="24"/>
    </row>
    <row r="167" spans="2:15" x14ac:dyDescent="0.35">
      <c r="B167" s="37">
        <v>163</v>
      </c>
      <c r="D167" s="9">
        <v>37.420375921224313</v>
      </c>
      <c r="E167" s="9">
        <v>34.282559627782099</v>
      </c>
      <c r="F167" s="9">
        <v>36.441082998878301</v>
      </c>
      <c r="G167" s="9">
        <v>36.057278058441696</v>
      </c>
      <c r="H167" s="9">
        <v>27.943085101994907</v>
      </c>
      <c r="I167" s="24"/>
      <c r="J167" s="9">
        <v>36.659035038642287</v>
      </c>
      <c r="K167" s="9">
        <v>36.388973443346671</v>
      </c>
      <c r="L167" s="22">
        <v>37.850475428115963</v>
      </c>
      <c r="M167" s="22">
        <v>34.869295038642278</v>
      </c>
      <c r="N167" s="22">
        <v>26.527842546091222</v>
      </c>
      <c r="O167" s="24"/>
    </row>
    <row r="168" spans="2:15" x14ac:dyDescent="0.35">
      <c r="B168" s="37">
        <v>164</v>
      </c>
      <c r="D168" s="9">
        <v>37.644568443421981</v>
      </c>
      <c r="E168" s="9">
        <v>34.488395283322149</v>
      </c>
      <c r="F168" s="9">
        <v>36.660414027641714</v>
      </c>
      <c r="G168" s="9">
        <v>36.274226654825085</v>
      </c>
      <c r="H168" s="9">
        <v>28.110662729253068</v>
      </c>
      <c r="I168" s="24"/>
      <c r="J168" s="9">
        <v>36.883937094094051</v>
      </c>
      <c r="K168" s="9">
        <v>36.612218679195422</v>
      </c>
      <c r="L168" s="22">
        <v>38.082686933809924</v>
      </c>
      <c r="M168" s="22">
        <v>35.083217094094053</v>
      </c>
      <c r="N168" s="22">
        <v>26.690590046373991</v>
      </c>
      <c r="O168" s="24"/>
    </row>
    <row r="169" spans="2:15" x14ac:dyDescent="0.35">
      <c r="B169" s="37">
        <v>165</v>
      </c>
      <c r="D169" s="9">
        <v>37.868759510106131</v>
      </c>
      <c r="E169" s="9">
        <v>34.694229223903768</v>
      </c>
      <c r="F169" s="9">
        <v>36.879743655142484</v>
      </c>
      <c r="G169" s="9">
        <v>36.491173849945824</v>
      </c>
      <c r="H169" s="9">
        <v>28.278239309619817</v>
      </c>
      <c r="I169" s="24"/>
      <c r="J169" s="9">
        <v>37.108839149545858</v>
      </c>
      <c r="K169" s="9">
        <v>36.835463915044159</v>
      </c>
      <c r="L169" s="22">
        <v>38.314898439503899</v>
      </c>
      <c r="M169" s="22">
        <v>35.297139149545856</v>
      </c>
      <c r="N169" s="22">
        <v>26.853337546656768</v>
      </c>
      <c r="O169" s="24"/>
    </row>
    <row r="170" spans="2:15" x14ac:dyDescent="0.35">
      <c r="B170" s="37">
        <v>166</v>
      </c>
      <c r="D170" s="9">
        <v>38.092949125494101</v>
      </c>
      <c r="E170" s="9">
        <v>34.900061453399928</v>
      </c>
      <c r="F170" s="9">
        <v>37.099071885105268</v>
      </c>
      <c r="G170" s="9">
        <v>36.708119647528541</v>
      </c>
      <c r="H170" s="9">
        <v>28.445814846108455</v>
      </c>
      <c r="I170" s="24"/>
      <c r="J170" s="9">
        <v>37.333741204997665</v>
      </c>
      <c r="K170" s="9">
        <v>37.058709150892945</v>
      </c>
      <c r="L170" s="22">
        <v>38.54710994519786</v>
      </c>
      <c r="M170" s="22">
        <v>35.511061204997667</v>
      </c>
      <c r="N170" s="22">
        <v>27.016085046939526</v>
      </c>
      <c r="O170" s="24"/>
    </row>
    <row r="171" spans="2:15" x14ac:dyDescent="0.35">
      <c r="B171" s="37">
        <v>167</v>
      </c>
      <c r="D171" s="9">
        <v>38.317137293739677</v>
      </c>
      <c r="E171" s="9">
        <v>35.10589197562534</v>
      </c>
      <c r="F171" s="9">
        <v>37.318398721198484</v>
      </c>
      <c r="G171" s="9">
        <v>36.925064051241726</v>
      </c>
      <c r="H171" s="9">
        <v>28.613389341686851</v>
      </c>
      <c r="I171" s="24"/>
      <c r="J171" s="9">
        <v>37.558643260449436</v>
      </c>
      <c r="K171" s="9">
        <v>37.281954386741667</v>
      </c>
      <c r="L171" s="22">
        <v>38.779321450891828</v>
      </c>
      <c r="M171" s="22">
        <v>35.724983260449442</v>
      </c>
      <c r="N171" s="22">
        <v>27.178832547222299</v>
      </c>
      <c r="O171" s="24"/>
    </row>
    <row r="172" spans="2:15" x14ac:dyDescent="0.35">
      <c r="B172" s="37">
        <v>168</v>
      </c>
      <c r="D172" s="9">
        <v>38.541324018934617</v>
      </c>
      <c r="E172" s="9">
        <v>35.311720794337603</v>
      </c>
      <c r="F172" s="9">
        <v>37.537724167035883</v>
      </c>
      <c r="G172" s="9">
        <v>37.142007064699079</v>
      </c>
      <c r="H172" s="9">
        <v>28.780962799278576</v>
      </c>
      <c r="I172" s="24"/>
      <c r="J172" s="9">
        <v>37.783545315901243</v>
      </c>
      <c r="K172" s="9">
        <v>37.505199622590432</v>
      </c>
      <c r="L172" s="22">
        <v>39.011532956585775</v>
      </c>
      <c r="M172" s="22">
        <v>35.938905315901216</v>
      </c>
      <c r="N172" s="22">
        <v>27.341580047505058</v>
      </c>
      <c r="O172" s="24"/>
    </row>
    <row r="173" spans="2:15" x14ac:dyDescent="0.35">
      <c r="B173" s="37">
        <v>169</v>
      </c>
      <c r="D173" s="9">
        <v>38.764430058545877</v>
      </c>
      <c r="E173" s="9">
        <v>35.516500039760516</v>
      </c>
      <c r="F173" s="9">
        <v>37.755806681862438</v>
      </c>
      <c r="G173" s="9">
        <v>37.357731318848757</v>
      </c>
      <c r="H173" s="9">
        <v>28.947728872820196</v>
      </c>
      <c r="I173" s="24"/>
      <c r="J173" s="9">
        <v>38.008447371353029</v>
      </c>
      <c r="K173" s="9">
        <v>37.72844485843919</v>
      </c>
      <c r="L173" s="22">
        <v>39.243744462279743</v>
      </c>
      <c r="M173" s="22">
        <v>36.152827371353027</v>
      </c>
      <c r="N173" s="22">
        <v>27.504327547787824</v>
      </c>
      <c r="O173" s="24"/>
    </row>
    <row r="174" spans="2:15" x14ac:dyDescent="0.35">
      <c r="B174" s="37">
        <v>170</v>
      </c>
      <c r="D174" s="9">
        <v>38.988613919729175</v>
      </c>
      <c r="E174" s="9">
        <v>35.722325475570514</v>
      </c>
      <c r="F174" s="9">
        <v>37.975129367871723</v>
      </c>
      <c r="G174" s="9">
        <v>37.574671572478024</v>
      </c>
      <c r="H174" s="9">
        <v>29.115300270291769</v>
      </c>
      <c r="I174" s="24"/>
      <c r="J174" s="9">
        <v>38.233349426804828</v>
      </c>
      <c r="K174" s="9">
        <v>37.95169009428794</v>
      </c>
      <c r="L174" s="22">
        <v>39.47595596797369</v>
      </c>
      <c r="M174" s="22">
        <v>36.366749426804823</v>
      </c>
      <c r="N174" s="22">
        <v>27.667075048070597</v>
      </c>
      <c r="O174" s="24"/>
    </row>
    <row r="175" spans="2:15" x14ac:dyDescent="0.35">
      <c r="B175" s="37">
        <v>171</v>
      </c>
      <c r="D175" s="9">
        <v>39.21279634977703</v>
      </c>
      <c r="E175" s="9">
        <v>35.928149218809715</v>
      </c>
      <c r="F175" s="9">
        <v>38.194450674148221</v>
      </c>
      <c r="G175" s="9">
        <v>37.791610446374492</v>
      </c>
      <c r="H175" s="9">
        <v>29.282870638289982</v>
      </c>
      <c r="I175" s="24"/>
      <c r="J175" s="9">
        <v>38.458251482256628</v>
      </c>
      <c r="K175" s="9">
        <v>38.174935330136691</v>
      </c>
      <c r="L175" s="22">
        <v>39.708167473667679</v>
      </c>
      <c r="M175" s="22">
        <v>36.580671482256626</v>
      </c>
      <c r="N175" s="22">
        <v>27.829822548353373</v>
      </c>
      <c r="O175" s="24"/>
    </row>
    <row r="176" spans="2:15" x14ac:dyDescent="0.35">
      <c r="B176" s="37">
        <v>172</v>
      </c>
      <c r="D176" s="9">
        <v>39.436977352545306</v>
      </c>
      <c r="E176" s="9">
        <v>36.133971273019057</v>
      </c>
      <c r="F176" s="9">
        <v>38.413770604097216</v>
      </c>
      <c r="G176" s="9">
        <v>38.00854794394342</v>
      </c>
      <c r="H176" s="9">
        <v>29.450439979569815</v>
      </c>
      <c r="I176" s="24"/>
      <c r="J176" s="9">
        <v>38.683153537708399</v>
      </c>
      <c r="K176" s="9">
        <v>38.398180565985434</v>
      </c>
      <c r="L176" s="22">
        <v>39.94037897936164</v>
      </c>
      <c r="M176" s="22">
        <v>36.794593537708401</v>
      </c>
      <c r="N176" s="22">
        <v>27.992570048636125</v>
      </c>
      <c r="O176" s="24"/>
    </row>
    <row r="177" spans="2:15" x14ac:dyDescent="0.35">
      <c r="B177" s="37">
        <v>173</v>
      </c>
      <c r="D177" s="9">
        <v>39.661156931833759</v>
      </c>
      <c r="E177" s="9">
        <v>36.339791641688109</v>
      </c>
      <c r="F177" s="9">
        <v>38.633089161074544</v>
      </c>
      <c r="G177" s="9">
        <v>38.22548406854073</v>
      </c>
      <c r="H177" s="9">
        <v>29.61800829684621</v>
      </c>
      <c r="I177" s="24"/>
      <c r="J177" s="9">
        <v>38.908055593160213</v>
      </c>
      <c r="K177" s="9">
        <v>38.621425801834206</v>
      </c>
      <c r="L177" s="22">
        <v>40.172590485055593</v>
      </c>
      <c r="M177" s="22">
        <v>37.008515593160205</v>
      </c>
      <c r="N177" s="22">
        <v>28.155317548918894</v>
      </c>
      <c r="O177" s="24"/>
    </row>
    <row r="178" spans="2:15" x14ac:dyDescent="0.35">
      <c r="B178" s="37">
        <v>174</v>
      </c>
      <c r="D178" s="9">
        <v>39.885335091387333</v>
      </c>
      <c r="E178" s="9">
        <v>36.545610328256011</v>
      </c>
      <c r="F178" s="9">
        <v>38.852406348387589</v>
      </c>
      <c r="G178" s="9">
        <v>38.442418823473744</v>
      </c>
      <c r="H178" s="9">
        <v>29.785575592794938</v>
      </c>
      <c r="I178" s="24"/>
      <c r="J178" s="9">
        <v>39.132957648611985</v>
      </c>
      <c r="K178" s="9">
        <v>38.844671037682936</v>
      </c>
      <c r="L178" s="22">
        <v>40.404801990749554</v>
      </c>
      <c r="M178" s="22">
        <v>37.222437648611994</v>
      </c>
      <c r="N178" s="22">
        <v>28.318065049201667</v>
      </c>
      <c r="O178" s="24"/>
    </row>
    <row r="179" spans="2:15" x14ac:dyDescent="0.35">
      <c r="B179" s="37">
        <v>175</v>
      </c>
      <c r="D179" s="9">
        <v>40.109511834897319</v>
      </c>
      <c r="E179" s="9">
        <v>36.751427336112663</v>
      </c>
      <c r="F179" s="9">
        <v>39.071722169296322</v>
      </c>
      <c r="G179" s="9">
        <v>38.659352212002403</v>
      </c>
      <c r="H179" s="9">
        <v>29.953141870053337</v>
      </c>
      <c r="I179" s="24"/>
      <c r="J179" s="9">
        <v>39.357859704063785</v>
      </c>
      <c r="K179" s="9">
        <v>39.067916273531679</v>
      </c>
      <c r="L179" s="22">
        <v>40.637013496443515</v>
      </c>
      <c r="M179" s="22">
        <v>37.43635970406379</v>
      </c>
      <c r="N179" s="22">
        <v>28.480812549484444</v>
      </c>
      <c r="O179" s="24"/>
    </row>
    <row r="180" spans="2:15" x14ac:dyDescent="0.35">
      <c r="B180" s="37">
        <v>176</v>
      </c>
      <c r="D180" s="9">
        <v>40.333687166002143</v>
      </c>
      <c r="E180" s="9">
        <v>36.957242668599385</v>
      </c>
      <c r="F180" s="9">
        <v>39.29103662701408</v>
      </c>
      <c r="G180" s="9">
        <v>38.876284237340137</v>
      </c>
      <c r="H180" s="9">
        <v>30.120707131221092</v>
      </c>
      <c r="I180" s="24"/>
      <c r="J180" s="9">
        <v>39.582761759515577</v>
      </c>
      <c r="K180" s="9">
        <v>39.291161509380473</v>
      </c>
      <c r="L180" s="22">
        <v>40.869225002137483</v>
      </c>
      <c r="M180" s="22">
        <v>37.650281759515586</v>
      </c>
      <c r="N180" s="22">
        <v>28.64356004976721</v>
      </c>
      <c r="O180" s="24"/>
    </row>
    <row r="181" spans="2:15" x14ac:dyDescent="0.35">
      <c r="B181" s="37">
        <v>177</v>
      </c>
      <c r="D181" s="9">
        <v>40.557861088288696</v>
      </c>
      <c r="E181" s="9">
        <v>37.16305632901021</v>
      </c>
      <c r="F181" s="9">
        <v>39.510349724708661</v>
      </c>
      <c r="G181" s="9">
        <v>39.093214902654687</v>
      </c>
      <c r="H181" s="9">
        <v>30.288271378861012</v>
      </c>
      <c r="I181" s="24"/>
      <c r="J181" s="9">
        <v>39.807663814967377</v>
      </c>
      <c r="K181" s="9">
        <v>39.514406745229216</v>
      </c>
      <c r="L181" s="22">
        <v>41.101436507831444</v>
      </c>
      <c r="M181" s="22">
        <v>37.864203814967397</v>
      </c>
      <c r="N181" s="22">
        <v>28.806307550049972</v>
      </c>
      <c r="O181" s="24"/>
    </row>
    <row r="182" spans="2:15" x14ac:dyDescent="0.35">
      <c r="B182" s="37">
        <v>178</v>
      </c>
      <c r="D182" s="9">
        <v>40.780954449135194</v>
      </c>
      <c r="E182" s="9">
        <v>37.367820564642351</v>
      </c>
      <c r="F182" s="9">
        <v>39.728420011594139</v>
      </c>
      <c r="G182" s="9">
        <v>39.308926928863308</v>
      </c>
      <c r="H182" s="9">
        <v>30.455028331783321</v>
      </c>
      <c r="I182" s="24"/>
      <c r="J182" s="9">
        <v>40.032565870419162</v>
      </c>
      <c r="K182" s="9">
        <v>39.737651981077953</v>
      </c>
      <c r="L182" s="22">
        <v>41.333648013525398</v>
      </c>
      <c r="M182" s="22">
        <v>38.078125870419164</v>
      </c>
      <c r="N182" s="22">
        <v>28.969055050332752</v>
      </c>
      <c r="O182" s="24"/>
    </row>
    <row r="183" spans="2:15" x14ac:dyDescent="0.35">
      <c r="B183" s="37">
        <v>179</v>
      </c>
      <c r="D183" s="9">
        <v>41.005125574400751</v>
      </c>
      <c r="E183" s="9">
        <v>37.573630903671706</v>
      </c>
      <c r="F183" s="9">
        <v>39.947730408624189</v>
      </c>
      <c r="G183" s="9">
        <v>39.525854893513355</v>
      </c>
      <c r="H183" s="9">
        <v>30.62259056716762</v>
      </c>
      <c r="I183" s="24"/>
      <c r="J183" s="9">
        <v>40.257467925870955</v>
      </c>
      <c r="K183" s="9">
        <v>39.960897216926689</v>
      </c>
      <c r="L183" s="22">
        <v>41.565859519219366</v>
      </c>
      <c r="M183" s="22">
        <v>38.292047925870961</v>
      </c>
      <c r="N183" s="22">
        <v>29.131802550615518</v>
      </c>
      <c r="O183" s="24"/>
    </row>
    <row r="184" spans="2:15" x14ac:dyDescent="0.35">
      <c r="B184" s="37">
        <v>180</v>
      </c>
      <c r="D184" s="9">
        <v>41.229295301308888</v>
      </c>
      <c r="E184" s="9">
        <v>37.779439580231795</v>
      </c>
      <c r="F184" s="9">
        <v>40.167039454869673</v>
      </c>
      <c r="G184" s="9">
        <v>39.742781507378744</v>
      </c>
      <c r="H184" s="9">
        <v>30.790151796498296</v>
      </c>
      <c r="I184" s="24"/>
      <c r="J184" s="9">
        <v>40.482369981322755</v>
      </c>
      <c r="K184" s="9">
        <v>40.184142452775461</v>
      </c>
      <c r="L184" s="22">
        <v>41.798071024913334</v>
      </c>
      <c r="M184" s="22">
        <v>38.50596998132275</v>
      </c>
      <c r="N184" s="22">
        <v>29.294550050898284</v>
      </c>
      <c r="O184" s="24"/>
    </row>
    <row r="185" spans="2:15" x14ac:dyDescent="0.35">
      <c r="B185" s="37">
        <v>181</v>
      </c>
      <c r="D185" s="9">
        <v>41.45346363324979</v>
      </c>
      <c r="E185" s="9">
        <v>37.98524659743611</v>
      </c>
      <c r="F185" s="9">
        <v>40.386347153324706</v>
      </c>
      <c r="G185" s="9">
        <v>39.95970677345376</v>
      </c>
      <c r="H185" s="9">
        <v>30.957712022197647</v>
      </c>
      <c r="I185" s="24"/>
      <c r="J185" s="9">
        <v>40.707272036774562</v>
      </c>
      <c r="K185" s="9">
        <v>40.407387688624219</v>
      </c>
      <c r="L185" s="22">
        <v>42.030282530607316</v>
      </c>
      <c r="M185" s="22">
        <v>38.719892036774546</v>
      </c>
      <c r="N185" s="22">
        <v>29.457297551181053</v>
      </c>
      <c r="O185" s="24"/>
    </row>
    <row r="186" spans="2:15" x14ac:dyDescent="0.35">
      <c r="B186" s="37">
        <v>182</v>
      </c>
      <c r="D186" s="9">
        <v>41.677630573567001</v>
      </c>
      <c r="E186" s="9">
        <v>38.191051958355146</v>
      </c>
      <c r="F186" s="9">
        <v>40.605653506942126</v>
      </c>
      <c r="G186" s="9">
        <v>40.17663069469112</v>
      </c>
      <c r="H186" s="9">
        <v>31.125271246654634</v>
      </c>
      <c r="I186" s="24"/>
      <c r="J186" s="9">
        <v>40.932174092226347</v>
      </c>
      <c r="K186" s="9">
        <v>40.63063292447297</v>
      </c>
      <c r="L186" s="22">
        <v>42.262494036301241</v>
      </c>
      <c r="M186" s="22">
        <v>38.933814092226356</v>
      </c>
      <c r="N186" s="22">
        <v>29.620045051463816</v>
      </c>
      <c r="O186" s="24"/>
    </row>
    <row r="187" spans="2:15" x14ac:dyDescent="0.35">
      <c r="B187" s="37">
        <v>183</v>
      </c>
      <c r="D187" s="9">
        <v>41.901796125558072</v>
      </c>
      <c r="E187" s="9">
        <v>38.396855666017146</v>
      </c>
      <c r="F187" s="9">
        <v>40.824958518634183</v>
      </c>
      <c r="G187" s="9">
        <v>40.393553274003153</v>
      </c>
      <c r="H187" s="9">
        <v>31.292829472225282</v>
      </c>
      <c r="I187" s="24"/>
      <c r="J187" s="9">
        <v>41.157076147678161</v>
      </c>
      <c r="K187" s="9">
        <v>40.853878160321713</v>
      </c>
      <c r="L187" s="22">
        <v>42.494705541995216</v>
      </c>
      <c r="M187" s="22">
        <v>39.147736147678145</v>
      </c>
      <c r="N187" s="22">
        <v>29.782792551746589</v>
      </c>
      <c r="O187" s="24"/>
    </row>
    <row r="188" spans="2:15" x14ac:dyDescent="0.35">
      <c r="B188" s="37">
        <v>184</v>
      </c>
      <c r="D188" s="9">
        <v>42.125960292475554</v>
      </c>
      <c r="E188" s="9">
        <v>38.602657723409173</v>
      </c>
      <c r="F188" s="9">
        <v>41.044262191273489</v>
      </c>
      <c r="G188" s="9">
        <v>40.610474514262393</v>
      </c>
      <c r="H188" s="9">
        <v>31.460386701233574</v>
      </c>
      <c r="I188" s="24"/>
      <c r="J188" s="9">
        <v>41.381978203129933</v>
      </c>
      <c r="K188" s="9">
        <v>41.077123396170464</v>
      </c>
      <c r="L188" s="22">
        <v>42.726917047689199</v>
      </c>
      <c r="M188" s="22">
        <v>39.361658203129934</v>
      </c>
      <c r="N188" s="22">
        <v>29.945540052029351</v>
      </c>
      <c r="O188" s="24"/>
    </row>
    <row r="189" spans="2:15" x14ac:dyDescent="0.35">
      <c r="B189" s="37">
        <v>185</v>
      </c>
      <c r="D189" s="9">
        <v>42.35012307752789</v>
      </c>
      <c r="E189" s="9">
        <v>38.808458133477629</v>
      </c>
      <c r="F189" s="9">
        <v>41.263564527693497</v>
      </c>
      <c r="G189" s="9">
        <v>40.827394418302397</v>
      </c>
      <c r="H189" s="9">
        <v>31.627942935971877</v>
      </c>
      <c r="I189" s="24"/>
      <c r="J189" s="9">
        <v>41.606880258581718</v>
      </c>
      <c r="K189" s="9">
        <v>41.300368632019214</v>
      </c>
      <c r="L189" s="22">
        <v>42.959128553383159</v>
      </c>
      <c r="M189" s="22">
        <v>39.575580258581731</v>
      </c>
      <c r="N189" s="22">
        <v>30.108287552312127</v>
      </c>
      <c r="O189" s="24"/>
    </row>
    <row r="190" spans="2:15" x14ac:dyDescent="0.35">
      <c r="B190" s="37">
        <v>186</v>
      </c>
      <c r="D190" s="9">
        <v>42.574284483880099</v>
      </c>
      <c r="E190" s="9">
        <v>39.014256899129151</v>
      </c>
      <c r="F190" s="9">
        <v>41.48286553068958</v>
      </c>
      <c r="G190" s="9">
        <v>41.044312988918414</v>
      </c>
      <c r="H190" s="9">
        <v>31.795498178701681</v>
      </c>
      <c r="I190" s="24"/>
      <c r="J190" s="9">
        <v>41.831782314033525</v>
      </c>
      <c r="K190" s="9">
        <v>41.523613867867986</v>
      </c>
      <c r="L190" s="22">
        <v>43.191340059077099</v>
      </c>
      <c r="M190" s="22">
        <v>39.789502314033513</v>
      </c>
      <c r="N190" s="22">
        <v>30.271035052594893</v>
      </c>
      <c r="O190" s="24"/>
    </row>
    <row r="191" spans="2:15" x14ac:dyDescent="0.35">
      <c r="B191" s="37">
        <v>187</v>
      </c>
      <c r="D191" s="9">
        <v>42.797042902054841</v>
      </c>
      <c r="E191" s="9">
        <v>39.218693231993733</v>
      </c>
      <c r="F191" s="9">
        <v>41.700552779753771</v>
      </c>
      <c r="G191" s="9">
        <v>41.259649202543137</v>
      </c>
      <c r="H191" s="9">
        <v>31.962005223928024</v>
      </c>
      <c r="I191" s="24"/>
      <c r="J191" s="9">
        <v>42.056684369485318</v>
      </c>
      <c r="K191" s="9">
        <v>41.746859103716751</v>
      </c>
      <c r="L191" s="22">
        <v>43.423551564771067</v>
      </c>
      <c r="M191" s="22">
        <v>40.003424369485323</v>
      </c>
      <c r="N191" s="22">
        <v>30.433782552877666</v>
      </c>
      <c r="O191" s="24"/>
    </row>
    <row r="192" spans="2:15" x14ac:dyDescent="0.35">
      <c r="B192" s="37">
        <v>188</v>
      </c>
      <c r="D192" s="9">
        <v>43.021201573395366</v>
      </c>
      <c r="E192" s="9">
        <v>39.424488734357141</v>
      </c>
      <c r="F192" s="9">
        <v>41.919851137200681</v>
      </c>
      <c r="G192" s="9">
        <v>41.476565127610016</v>
      </c>
      <c r="H192" s="9">
        <v>32.129558498728549</v>
      </c>
      <c r="I192" s="24"/>
      <c r="J192" s="9">
        <v>42.281586424937089</v>
      </c>
      <c r="K192" s="9">
        <v>41.970104339565495</v>
      </c>
      <c r="L192" s="22">
        <v>43.655763070465035</v>
      </c>
      <c r="M192" s="22">
        <v>40.217346424937098</v>
      </c>
      <c r="N192" s="22">
        <v>30.596530053160432</v>
      </c>
      <c r="O192" s="24"/>
    </row>
    <row r="193" spans="2:15" x14ac:dyDescent="0.3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3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3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3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3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3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3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3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3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3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3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3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3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3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3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3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3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3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3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3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3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3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3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3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3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3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3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3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3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3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3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3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3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3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3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3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3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3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3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3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3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3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3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3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3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3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3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3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3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3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3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3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3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3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3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3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3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3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3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3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3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3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3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3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3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3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3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3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3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3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3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3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3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3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3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3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3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3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3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3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3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3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3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3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3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3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3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3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3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3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3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3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3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3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3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3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3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3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3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3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3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3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3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3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3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3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3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3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3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3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3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3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3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3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3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3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3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3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3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3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3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3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3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3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3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3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3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3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3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3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3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3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3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3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3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3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3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3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3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3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3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3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3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3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3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3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3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3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3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3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3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3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3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3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3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3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3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3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3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3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3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3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3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B01-30F4-4B36-9FF2-B84EA9A9B323}">
  <sheetPr codeName="Sheet22">
    <tabColor theme="9" tint="0.39997558519241921"/>
  </sheetPr>
  <dimension ref="A1:AD354"/>
  <sheetViews>
    <sheetView topLeftCell="N1" zoomScale="40" zoomScaleNormal="40" workbookViewId="0">
      <selection activeCell="V7" sqref="V7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453125" style="10" customWidth="1"/>
    <col min="16" max="16" width="4.1796875" style="10" customWidth="1"/>
    <col min="17" max="17" width="20.1796875" style="10" customWidth="1"/>
    <col min="18" max="18" width="33.7265625" style="10" customWidth="1"/>
    <col min="19" max="19" width="17.81640625" style="10" bestFit="1" customWidth="1"/>
    <col min="20" max="22" width="20.1796875" style="10" bestFit="1" customWidth="1"/>
    <col min="23" max="30" width="21.7265625" style="10" bestFit="1" customWidth="1"/>
    <col min="31" max="16384" width="9.1796875" style="10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3" t="s">
        <v>38</v>
      </c>
      <c r="D5" s="3" t="s">
        <v>6</v>
      </c>
      <c r="E5" s="4"/>
      <c r="F5" s="4"/>
      <c r="G5" s="4"/>
      <c r="H5" s="4"/>
      <c r="J5" s="3" t="s">
        <v>42</v>
      </c>
      <c r="K5" s="4"/>
      <c r="L5" s="4"/>
      <c r="M5" s="4"/>
      <c r="N5" s="4"/>
      <c r="Q5" s="3" t="s">
        <v>38</v>
      </c>
      <c r="R5" s="3" t="s">
        <v>38</v>
      </c>
      <c r="S5" s="1" t="s">
        <v>64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29.5" thickBot="1" x14ac:dyDescent="0.4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3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/>
      <c r="W7" s="39">
        <f>'BEP-DH_GB'!V7</f>
        <v>52</v>
      </c>
      <c r="X7" s="39">
        <f>'BEP-DH_GB'!W7</f>
        <v>16</v>
      </c>
      <c r="Y7" s="39">
        <f>'BEP-DH_GB'!X7</f>
        <v>14</v>
      </c>
      <c r="Z7" s="39">
        <f>'BEP-DH_GB'!Y7</f>
        <v>9</v>
      </c>
      <c r="AA7" s="39">
        <f>'BEP-DH_GB'!Z7</f>
        <v>7</v>
      </c>
      <c r="AB7" s="39">
        <f>'BEP-DH_GB'!AA7</f>
        <v>5</v>
      </c>
      <c r="AC7" s="39">
        <f>'BEP-DH_GB'!AB7</f>
        <v>4</v>
      </c>
      <c r="AD7" s="39">
        <f>'BEP-DH_GB'!AC7</f>
        <v>4</v>
      </c>
    </row>
    <row r="8" spans="1:30" x14ac:dyDescent="0.35">
      <c r="B8" s="37">
        <v>4</v>
      </c>
      <c r="C8" s="24"/>
      <c r="D8" s="9">
        <v>3.4218375795076765</v>
      </c>
      <c r="E8" s="9">
        <v>3.1643929849991101</v>
      </c>
      <c r="F8" s="9">
        <v>3.3913197702189595</v>
      </c>
      <c r="G8" s="9">
        <v>3.3562313881882093</v>
      </c>
      <c r="H8" s="9">
        <v>2.5129369702213724</v>
      </c>
      <c r="I8" s="24"/>
      <c r="J8" s="9">
        <v>4.8307721307371132</v>
      </c>
      <c r="K8" s="9">
        <v>4.8307721307371132</v>
      </c>
      <c r="L8" s="22">
        <v>4.7615844309782016</v>
      </c>
      <c r="M8" s="22">
        <v>4.9000011310815221</v>
      </c>
      <c r="N8" s="22">
        <v>3.5032186964954972</v>
      </c>
      <c r="O8" s="24"/>
      <c r="P8" s="21"/>
      <c r="Q8" s="42">
        <v>2</v>
      </c>
      <c r="R8" s="39">
        <v>25</v>
      </c>
      <c r="S8" s="39"/>
      <c r="T8" s="39"/>
      <c r="U8" s="39"/>
      <c r="V8" s="39">
        <f>'BEP-DH_GB'!U8</f>
        <v>36</v>
      </c>
      <c r="W8" s="39">
        <f>'BEP-DH_GB'!V8</f>
        <v>22</v>
      </c>
      <c r="X8" s="39">
        <f>'BEP-DH_GB'!W8</f>
        <v>14</v>
      </c>
      <c r="Y8" s="39">
        <f>'BEP-DH_GB'!X8</f>
        <v>12</v>
      </c>
      <c r="Z8" s="39">
        <f>'BEP-DH_GB'!Y8</f>
        <v>8</v>
      </c>
      <c r="AA8" s="39">
        <f>'BEP-DH_GB'!Z8</f>
        <v>6</v>
      </c>
      <c r="AB8" s="39">
        <f>'BEP-DH_GB'!AA8</f>
        <v>5</v>
      </c>
      <c r="AC8" s="39">
        <f>'BEP-DH_GB'!AB8</f>
        <v>4</v>
      </c>
      <c r="AD8" s="39">
        <f>'BEP-DH_GB'!AC8</f>
        <v>4</v>
      </c>
    </row>
    <row r="9" spans="1:30" x14ac:dyDescent="0.35">
      <c r="B9" s="37">
        <v>5</v>
      </c>
      <c r="C9" s="24"/>
      <c r="D9" s="9">
        <v>2.3222429944225138</v>
      </c>
      <c r="E9" s="9">
        <v>2.1023956549533169</v>
      </c>
      <c r="F9" s="9">
        <v>2.2138551554655153</v>
      </c>
      <c r="G9" s="9">
        <v>2.1961913302783374</v>
      </c>
      <c r="H9" s="9">
        <v>1.7013944282507398</v>
      </c>
      <c r="I9" s="24"/>
      <c r="J9" s="9">
        <v>2.4153860653685566</v>
      </c>
      <c r="K9" s="9">
        <v>2.4153860653685566</v>
      </c>
      <c r="L9" s="22">
        <v>2.3807922154891008</v>
      </c>
      <c r="M9" s="22">
        <v>2.4500005655407611</v>
      </c>
      <c r="N9" s="22">
        <v>1.7516093482477486</v>
      </c>
      <c r="O9" s="24"/>
      <c r="P9" s="21"/>
      <c r="Q9" s="42">
        <v>3</v>
      </c>
      <c r="R9" s="39">
        <v>35</v>
      </c>
      <c r="S9" s="39"/>
      <c r="T9" s="39"/>
      <c r="U9" s="39">
        <f>'BEP-DH_GB'!T9</f>
        <v>142</v>
      </c>
      <c r="V9" s="39">
        <f>'BEP-DH_GB'!U9</f>
        <v>29</v>
      </c>
      <c r="W9" s="39">
        <f>'BEP-DH_GB'!V9</f>
        <v>19</v>
      </c>
      <c r="X9" s="39">
        <f>'BEP-DH_GB'!W9</f>
        <v>13</v>
      </c>
      <c r="Y9" s="39">
        <f>'BEP-DH_GB'!X9</f>
        <v>10</v>
      </c>
      <c r="Z9" s="39">
        <f>'BEP-DH_GB'!Y9</f>
        <v>7</v>
      </c>
      <c r="AA9" s="39">
        <f>'BEP-DH_GB'!Z9</f>
        <v>6</v>
      </c>
      <c r="AB9" s="39">
        <f>'BEP-DH_GB'!AA9</f>
        <v>5</v>
      </c>
      <c r="AC9" s="39">
        <f>'BEP-DH_GB'!AB9</f>
        <v>4</v>
      </c>
      <c r="AD9" s="39">
        <f>'BEP-DH_GB'!AC9</f>
        <v>4</v>
      </c>
    </row>
    <row r="10" spans="1:30" x14ac:dyDescent="0.35">
      <c r="B10" s="37">
        <v>6</v>
      </c>
      <c r="C10" s="24"/>
      <c r="D10" s="9">
        <v>2.8823672791688759</v>
      </c>
      <c r="E10" s="9">
        <v>2.5999759094701469</v>
      </c>
      <c r="F10" s="9">
        <v>2.7278611040472449</v>
      </c>
      <c r="G10" s="9">
        <v>2.7062087164270832</v>
      </c>
      <c r="H10" s="9">
        <v>2.1231924613911737</v>
      </c>
      <c r="I10" s="24"/>
      <c r="J10" s="9">
        <v>2.8984632784422675</v>
      </c>
      <c r="K10" s="9">
        <v>2.8984632784422675</v>
      </c>
      <c r="L10" s="22">
        <v>2.8569506585869213</v>
      </c>
      <c r="M10" s="22">
        <v>2.9400006786489139</v>
      </c>
      <c r="N10" s="22">
        <v>2.1019312178972993</v>
      </c>
      <c r="O10" s="24"/>
      <c r="P10" s="21"/>
      <c r="Q10" s="43"/>
      <c r="R10" s="39">
        <v>50</v>
      </c>
      <c r="S10" s="39"/>
      <c r="T10" s="39"/>
      <c r="U10" s="39">
        <f>'BEP-DH_GB'!T10</f>
        <v>73</v>
      </c>
      <c r="V10" s="39">
        <f>'BEP-DH_GB'!U10</f>
        <v>25</v>
      </c>
      <c r="W10" s="39">
        <f>'BEP-DH_GB'!V10</f>
        <v>17</v>
      </c>
      <c r="X10" s="39">
        <f>'BEP-DH_GB'!W10</f>
        <v>12</v>
      </c>
      <c r="Y10" s="39">
        <f>'BEP-DH_GB'!X10</f>
        <v>9</v>
      </c>
      <c r="Z10" s="39">
        <f>'BEP-DH_GB'!Y10</f>
        <v>7</v>
      </c>
      <c r="AA10" s="39">
        <f>'BEP-DH_GB'!Z10</f>
        <v>6</v>
      </c>
      <c r="AB10" s="39">
        <f>'BEP-DH_GB'!AA10</f>
        <v>5</v>
      </c>
      <c r="AC10" s="39">
        <f>'BEP-DH_GB'!AB10</f>
        <v>4</v>
      </c>
      <c r="AD10" s="39">
        <f>'BEP-DH_GB'!AC10</f>
        <v>4</v>
      </c>
    </row>
    <row r="11" spans="1:30" ht="15" thickBot="1" x14ac:dyDescent="0.4">
      <c r="B11" s="37">
        <v>7</v>
      </c>
      <c r="C11" s="21"/>
      <c r="D11" s="9">
        <v>2.8920403899411835</v>
      </c>
      <c r="E11" s="9">
        <v>2.5993385372533262</v>
      </c>
      <c r="F11" s="9">
        <v>2.7185106429146502</v>
      </c>
      <c r="G11" s="9">
        <v>2.6978270655414738</v>
      </c>
      <c r="H11" s="9">
        <v>2.1322686962857809</v>
      </c>
      <c r="I11" s="24"/>
      <c r="J11" s="9">
        <v>2.7475016493567321</v>
      </c>
      <c r="K11" s="9">
        <v>2.7475016493567321</v>
      </c>
      <c r="L11" s="22">
        <v>2.7081511451188516</v>
      </c>
      <c r="M11" s="22">
        <v>2.7868756433026176</v>
      </c>
      <c r="N11" s="22">
        <v>1.9924556336318147</v>
      </c>
      <c r="O11" s="24"/>
      <c r="P11" s="21"/>
      <c r="Q11" s="43"/>
      <c r="R11" s="39">
        <v>75</v>
      </c>
      <c r="S11" s="39"/>
      <c r="T11" s="39"/>
      <c r="U11" s="39">
        <f>'BEP-DH_GB'!T11</f>
        <v>51</v>
      </c>
      <c r="V11" s="39">
        <f>'BEP-DH_GB'!U11</f>
        <v>22</v>
      </c>
      <c r="W11" s="39">
        <f>'BEP-DH_GB'!V11</f>
        <v>16</v>
      </c>
      <c r="X11" s="39">
        <f>'BEP-DH_GB'!W11</f>
        <v>11</v>
      </c>
      <c r="Y11" s="39">
        <f>'BEP-DH_GB'!X11</f>
        <v>9</v>
      </c>
      <c r="Z11" s="39">
        <f>'BEP-DH_GB'!Y11</f>
        <v>7</v>
      </c>
      <c r="AA11" s="39">
        <f>'BEP-DH_GB'!Z11</f>
        <v>5</v>
      </c>
      <c r="AB11" s="39">
        <f>'BEP-DH_GB'!AA11</f>
        <v>4</v>
      </c>
      <c r="AC11" s="39">
        <f>'BEP-DH_GB'!AB11</f>
        <v>4</v>
      </c>
      <c r="AD11" s="39">
        <f>'BEP-DH_GB'!AC11</f>
        <v>4</v>
      </c>
    </row>
    <row r="12" spans="1:30" ht="15" thickBot="1" x14ac:dyDescent="0.4">
      <c r="B12" s="37">
        <v>8</v>
      </c>
      <c r="C12" s="21"/>
      <c r="D12" s="9">
        <v>3.1559664398540326</v>
      </c>
      <c r="E12" s="9">
        <v>2.8434183933320027</v>
      </c>
      <c r="F12" s="9">
        <v>2.9797524623815854</v>
      </c>
      <c r="G12" s="9">
        <v>2.9561038790742433</v>
      </c>
      <c r="H12" s="9">
        <v>2.3291548314733665</v>
      </c>
      <c r="I12" s="24"/>
      <c r="J12" s="9">
        <v>3.1400018849791231</v>
      </c>
      <c r="K12" s="9">
        <v>3.1400018849791231</v>
      </c>
      <c r="L12" s="22">
        <v>3.0950298801358311</v>
      </c>
      <c r="M12" s="22">
        <v>3.1850007352029905</v>
      </c>
      <c r="N12" s="22">
        <v>2.2770921527220733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35">
      <c r="B13" s="37">
        <v>9</v>
      </c>
      <c r="C13" s="21"/>
      <c r="D13" s="9">
        <v>2.7726527942858872</v>
      </c>
      <c r="E13" s="9">
        <v>2.497437357362394</v>
      </c>
      <c r="F13" s="9">
        <v>2.6171263396905533</v>
      </c>
      <c r="G13" s="9">
        <v>2.5968285436981771</v>
      </c>
      <c r="H13" s="9">
        <v>2.041552993760821</v>
      </c>
      <c r="I13" s="24"/>
      <c r="J13" s="9">
        <v>2.717309323539626</v>
      </c>
      <c r="K13" s="9">
        <v>2.717309323539626</v>
      </c>
      <c r="L13" s="22">
        <v>2.6783912424252372</v>
      </c>
      <c r="M13" s="22">
        <v>2.7562506362333568</v>
      </c>
      <c r="N13" s="22">
        <v>1.9705605167787177</v>
      </c>
      <c r="O13" s="24"/>
      <c r="P13" s="21"/>
      <c r="Q13" s="21"/>
      <c r="R13" s="39">
        <v>10</v>
      </c>
      <c r="S13" s="40"/>
      <c r="T13" s="40"/>
      <c r="U13" s="40"/>
      <c r="V13" s="40">
        <v>22</v>
      </c>
      <c r="W13" s="26">
        <v>13</v>
      </c>
      <c r="X13" s="26">
        <v>9</v>
      </c>
      <c r="Y13" s="26">
        <v>6</v>
      </c>
      <c r="Z13" s="26">
        <v>5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35">
      <c r="B14" s="37">
        <v>10</v>
      </c>
      <c r="C14" s="21"/>
      <c r="D14" s="9">
        <v>3.258851128571393</v>
      </c>
      <c r="E14" s="9">
        <v>2.922537455753405</v>
      </c>
      <c r="F14" s="9">
        <v>3.0498498580529709</v>
      </c>
      <c r="G14" s="9">
        <v>3.0268551228705398</v>
      </c>
      <c r="H14" s="9">
        <v>2.4090041739380839</v>
      </c>
      <c r="I14" s="24"/>
      <c r="J14" s="9">
        <v>3.0192325817106949</v>
      </c>
      <c r="K14" s="9">
        <v>3.0192325817106949</v>
      </c>
      <c r="L14" s="22">
        <v>2.9759902693613762</v>
      </c>
      <c r="M14" s="22">
        <v>3.0625007069259529</v>
      </c>
      <c r="N14" s="22">
        <v>2.1895116853096859</v>
      </c>
      <c r="O14" s="24"/>
      <c r="P14" s="21"/>
      <c r="Q14" s="21"/>
      <c r="R14" s="39">
        <v>25</v>
      </c>
      <c r="S14" s="39"/>
      <c r="T14" s="39"/>
      <c r="U14" s="39">
        <v>36</v>
      </c>
      <c r="V14" s="39">
        <v>14</v>
      </c>
      <c r="W14" s="26">
        <v>10</v>
      </c>
      <c r="X14" s="26">
        <v>7</v>
      </c>
      <c r="Y14" s="26">
        <v>6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35">
      <c r="B15" s="37">
        <v>11</v>
      </c>
      <c r="C15" s="21"/>
      <c r="D15" s="9">
        <v>3.4804326330655266</v>
      </c>
      <c r="E15" s="9">
        <v>3.1258620874648684</v>
      </c>
      <c r="F15" s="9">
        <v>3.2660345795497263</v>
      </c>
      <c r="G15" s="9">
        <v>3.2407292702570927</v>
      </c>
      <c r="H15" s="9">
        <v>2.5746125191139422</v>
      </c>
      <c r="I15" s="24"/>
      <c r="J15" s="9">
        <v>3.3211558398817647</v>
      </c>
      <c r="K15" s="9">
        <v>3.3211558398817647</v>
      </c>
      <c r="L15" s="22">
        <v>3.2735892962975122</v>
      </c>
      <c r="M15" s="22">
        <v>3.3687507776185477</v>
      </c>
      <c r="N15" s="22">
        <v>2.4084628538406552</v>
      </c>
      <c r="O15" s="24"/>
      <c r="P15" s="21"/>
      <c r="Q15" s="21"/>
      <c r="R15" s="39">
        <v>35</v>
      </c>
      <c r="S15" s="39"/>
      <c r="T15" s="39">
        <v>211</v>
      </c>
      <c r="U15" s="39">
        <v>28</v>
      </c>
      <c r="V15" s="39">
        <v>13</v>
      </c>
      <c r="W15" s="26">
        <v>9</v>
      </c>
      <c r="X15" s="26">
        <v>7</v>
      </c>
      <c r="Y15" s="26">
        <v>5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35">
      <c r="B16" s="37">
        <v>12</v>
      </c>
      <c r="C16" s="21"/>
      <c r="D16" s="9">
        <v>3.0093053287320646</v>
      </c>
      <c r="E16" s="9">
        <v>2.7063351194158298</v>
      </c>
      <c r="F16" s="9">
        <v>2.8316696338274578</v>
      </c>
      <c r="G16" s="9">
        <v>2.809835987638901</v>
      </c>
      <c r="H16" s="9">
        <v>2.2200213297394948</v>
      </c>
      <c r="I16" s="24"/>
      <c r="J16" s="9">
        <v>2.8984632784422675</v>
      </c>
      <c r="K16" s="9">
        <v>2.8984632784422675</v>
      </c>
      <c r="L16" s="22">
        <v>2.8569506585869213</v>
      </c>
      <c r="M16" s="22">
        <v>2.9400006786489139</v>
      </c>
      <c r="N16" s="22">
        <v>2.1019312178972993</v>
      </c>
      <c r="O16" s="24"/>
      <c r="P16" s="21"/>
      <c r="Q16" s="21"/>
      <c r="R16" s="39">
        <v>50</v>
      </c>
      <c r="S16" s="39"/>
      <c r="T16" s="39">
        <v>86</v>
      </c>
      <c r="U16" s="39">
        <v>24</v>
      </c>
      <c r="V16" s="39">
        <v>12</v>
      </c>
      <c r="W16" s="26">
        <v>9</v>
      </c>
      <c r="X16" s="26">
        <v>7</v>
      </c>
      <c r="Y16" s="26">
        <v>5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" thickBot="1" x14ac:dyDescent="0.4">
      <c r="B17" s="37">
        <v>13</v>
      </c>
      <c r="C17" s="21"/>
      <c r="D17" s="9">
        <v>3.5556090771001636</v>
      </c>
      <c r="E17" s="9">
        <v>3.1783163991235397</v>
      </c>
      <c r="F17" s="9">
        <v>3.3066862839927311</v>
      </c>
      <c r="G17" s="9">
        <v>3.28246007579967</v>
      </c>
      <c r="H17" s="9">
        <v>2.6339986724022943</v>
      </c>
      <c r="I17" s="24"/>
      <c r="J17" s="9">
        <v>3.1400018849791231</v>
      </c>
      <c r="K17" s="9">
        <v>3.1400018849791231</v>
      </c>
      <c r="L17" s="22">
        <v>3.0950298801358311</v>
      </c>
      <c r="M17" s="22">
        <v>3.1850007352029905</v>
      </c>
      <c r="N17" s="22">
        <v>2.2770921527220733</v>
      </c>
      <c r="O17" s="24"/>
      <c r="P17" s="21"/>
      <c r="Q17" s="21"/>
      <c r="R17" s="39">
        <v>75</v>
      </c>
      <c r="S17" s="39"/>
      <c r="T17" s="39">
        <v>56</v>
      </c>
      <c r="U17" s="39">
        <v>21</v>
      </c>
      <c r="V17" s="39">
        <v>11</v>
      </c>
      <c r="W17" s="26">
        <v>8</v>
      </c>
      <c r="X17" s="26">
        <v>6</v>
      </c>
      <c r="Y17" s="26">
        <v>5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" thickBot="1" x14ac:dyDescent="0.4">
      <c r="B18" s="37">
        <v>14</v>
      </c>
      <c r="C18" s="21"/>
      <c r="D18" s="9">
        <v>3.7489744829654641</v>
      </c>
      <c r="E18" s="9">
        <v>3.354483504031788</v>
      </c>
      <c r="F18" s="9">
        <v>3.4928449909408408</v>
      </c>
      <c r="G18" s="9">
        <v>3.4667444965202203</v>
      </c>
      <c r="H18" s="9">
        <v>2.7787648759762233</v>
      </c>
      <c r="I18" s="24"/>
      <c r="J18" s="9">
        <v>3.3815404915159784</v>
      </c>
      <c r="K18" s="9">
        <v>3.3815404915159784</v>
      </c>
      <c r="L18" s="22">
        <v>3.3331091016847396</v>
      </c>
      <c r="M18" s="22">
        <v>3.4300007917570667</v>
      </c>
      <c r="N18" s="22">
        <v>2.4522530875468496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35">
      <c r="B19" s="37">
        <v>15</v>
      </c>
      <c r="C19" s="21"/>
      <c r="D19" s="9">
        <v>3.9423223871334283</v>
      </c>
      <c r="E19" s="9">
        <v>3.5306343021563613</v>
      </c>
      <c r="F19" s="9">
        <v>3.6789881693973179</v>
      </c>
      <c r="G19" s="9">
        <v>3.6510133887491363</v>
      </c>
      <c r="H19" s="9">
        <v>2.923518570375899</v>
      </c>
      <c r="I19" s="24"/>
      <c r="J19" s="9">
        <v>3.6230790980528336</v>
      </c>
      <c r="K19" s="9">
        <v>3.6230790980528336</v>
      </c>
      <c r="L19" s="22">
        <v>3.5711883232336503</v>
      </c>
      <c r="M19" s="22">
        <v>3.6750008483111438</v>
      </c>
      <c r="N19" s="22">
        <v>2.627414022371624</v>
      </c>
      <c r="O19" s="24"/>
      <c r="P19" s="21"/>
      <c r="Q19" s="21"/>
      <c r="R19" s="39">
        <v>10</v>
      </c>
      <c r="S19" s="40"/>
      <c r="T19" s="40"/>
      <c r="U19" s="40">
        <v>58</v>
      </c>
      <c r="V19" s="40">
        <v>14</v>
      </c>
      <c r="W19" s="26">
        <v>10</v>
      </c>
      <c r="X19" s="26">
        <v>7</v>
      </c>
      <c r="Y19" s="26">
        <v>5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35">
      <c r="B20" s="37">
        <v>16</v>
      </c>
      <c r="C20" s="21"/>
      <c r="D20" s="9">
        <v>4.1356544668882176</v>
      </c>
      <c r="E20" s="9">
        <v>3.7067703338283673</v>
      </c>
      <c r="F20" s="9">
        <v>3.8651173006739872</v>
      </c>
      <c r="G20" s="9">
        <v>3.8352682337982476</v>
      </c>
      <c r="H20" s="9">
        <v>3.0682609540132115</v>
      </c>
      <c r="I20" s="24"/>
      <c r="J20" s="9">
        <v>3.8646177045896897</v>
      </c>
      <c r="K20" s="9">
        <v>3.8646177045896897</v>
      </c>
      <c r="L20" s="22">
        <v>3.8092675447825588</v>
      </c>
      <c r="M20" s="22">
        <v>3.9200009048652187</v>
      </c>
      <c r="N20" s="22">
        <v>2.8025749571963985</v>
      </c>
      <c r="O20" s="24"/>
      <c r="P20" s="21"/>
      <c r="Q20" s="21"/>
      <c r="R20" s="39">
        <v>25</v>
      </c>
      <c r="S20" s="39"/>
      <c r="T20" s="39">
        <v>128</v>
      </c>
      <c r="U20" s="39">
        <v>23</v>
      </c>
      <c r="V20" s="39">
        <v>10</v>
      </c>
      <c r="W20" s="26">
        <v>8</v>
      </c>
      <c r="X20" s="26">
        <v>6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35">
      <c r="B21" s="37">
        <v>17</v>
      </c>
      <c r="C21" s="21"/>
      <c r="D21" s="9">
        <v>4.3289721389923876</v>
      </c>
      <c r="E21" s="9">
        <v>3.8828929001293386</v>
      </c>
      <c r="F21" s="9">
        <v>4.0512336360001839</v>
      </c>
      <c r="G21" s="9">
        <v>4.0195102828968849</v>
      </c>
      <c r="H21" s="9">
        <v>3.2129930391585484</v>
      </c>
      <c r="I21" s="24"/>
      <c r="J21" s="9">
        <v>4.1061563111265453</v>
      </c>
      <c r="K21" s="9">
        <v>4.1061563111265453</v>
      </c>
      <c r="L21" s="22">
        <v>4.0473467663314695</v>
      </c>
      <c r="M21" s="22">
        <v>4.1650009614192962</v>
      </c>
      <c r="N21" s="22">
        <v>2.9777358920211743</v>
      </c>
      <c r="O21" s="24"/>
      <c r="P21" s="21"/>
      <c r="Q21" s="21"/>
      <c r="R21" s="39">
        <v>35</v>
      </c>
      <c r="S21" s="39"/>
      <c r="T21" s="39">
        <v>65</v>
      </c>
      <c r="U21" s="39">
        <v>19</v>
      </c>
      <c r="V21" s="39">
        <v>10</v>
      </c>
      <c r="W21" s="26">
        <v>7</v>
      </c>
      <c r="X21" s="26">
        <v>5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35">
      <c r="B22" s="37">
        <v>18</v>
      </c>
      <c r="C22" s="21"/>
      <c r="D22" s="9">
        <v>4.5225233139923091</v>
      </c>
      <c r="E22" s="9">
        <v>4.0592427569476488</v>
      </c>
      <c r="F22" s="9">
        <v>4.2376219908193704</v>
      </c>
      <c r="G22" s="9">
        <v>4.2040188340345193</v>
      </c>
      <c r="H22" s="9">
        <v>3.3579000013548681</v>
      </c>
      <c r="I22" s="24"/>
      <c r="J22" s="9">
        <v>4.3476949176634028</v>
      </c>
      <c r="K22" s="9">
        <v>4.3476949176634028</v>
      </c>
      <c r="L22" s="22">
        <v>4.2854259878803811</v>
      </c>
      <c r="M22" s="22">
        <v>4.4100010179733715</v>
      </c>
      <c r="N22" s="22">
        <v>3.1528968268459487</v>
      </c>
      <c r="O22" s="24"/>
      <c r="P22" s="21"/>
      <c r="Q22" s="21"/>
      <c r="R22" s="39">
        <v>50</v>
      </c>
      <c r="S22" s="39"/>
      <c r="T22" s="39">
        <v>46</v>
      </c>
      <c r="U22" s="39">
        <v>17</v>
      </c>
      <c r="V22" s="39">
        <v>9</v>
      </c>
      <c r="W22" s="26">
        <v>7</v>
      </c>
      <c r="X22" s="26">
        <v>5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" thickBot="1" x14ac:dyDescent="0.4">
      <c r="B23" s="37">
        <v>19</v>
      </c>
      <c r="C23" s="21"/>
      <c r="D23" s="9">
        <v>3.0675726272019599</v>
      </c>
      <c r="E23" s="9">
        <v>2.7533841521813081</v>
      </c>
      <c r="F23" s="9">
        <v>2.8758087410000881</v>
      </c>
      <c r="G23" s="9">
        <v>2.8540921406966104</v>
      </c>
      <c r="H23" s="9">
        <v>2.2648101320792522</v>
      </c>
      <c r="I23" s="24"/>
      <c r="J23" s="9">
        <v>2.8682709526251622</v>
      </c>
      <c r="K23" s="9">
        <v>2.8682709526251622</v>
      </c>
      <c r="L23" s="22">
        <v>2.827190755893306</v>
      </c>
      <c r="M23" s="22">
        <v>2.9093756715796548</v>
      </c>
      <c r="N23" s="22">
        <v>2.0800361010442017</v>
      </c>
      <c r="O23" s="24"/>
      <c r="P23" s="21"/>
      <c r="Q23" s="21"/>
      <c r="R23" s="39">
        <v>75</v>
      </c>
      <c r="S23" s="39"/>
      <c r="T23" s="39">
        <v>36</v>
      </c>
      <c r="U23" s="39">
        <v>16</v>
      </c>
      <c r="V23" s="39">
        <v>9</v>
      </c>
      <c r="W23" s="26">
        <v>7</v>
      </c>
      <c r="X23" s="26">
        <v>5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" thickBot="1" x14ac:dyDescent="0.4">
      <c r="B24" s="37">
        <v>20</v>
      </c>
      <c r="C24" s="21"/>
      <c r="D24" s="9">
        <v>3.1741239490568343</v>
      </c>
      <c r="E24" s="9">
        <v>2.851490659528598</v>
      </c>
      <c r="F24" s="9">
        <v>2.9804231161907393</v>
      </c>
      <c r="G24" s="9">
        <v>2.95755804538851</v>
      </c>
      <c r="H24" s="9">
        <v>2.3443804400600494</v>
      </c>
      <c r="I24" s="24"/>
      <c r="J24" s="9">
        <v>3.0192325817106949</v>
      </c>
      <c r="K24" s="9">
        <v>3.0192325817106949</v>
      </c>
      <c r="L24" s="22">
        <v>2.9759902693613758</v>
      </c>
      <c r="M24" s="22">
        <v>3.0625007069259529</v>
      </c>
      <c r="N24" s="22">
        <v>2.1895116853096859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35">
      <c r="B25" s="37">
        <v>21</v>
      </c>
      <c r="C25" s="21"/>
      <c r="D25" s="9">
        <v>3.2806672150057139</v>
      </c>
      <c r="E25" s="9">
        <v>2.9495896808410942</v>
      </c>
      <c r="F25" s="9">
        <v>3.0850303498081098</v>
      </c>
      <c r="G25" s="9">
        <v>3.0610168085071301</v>
      </c>
      <c r="H25" s="9">
        <v>2.4239449905215156</v>
      </c>
      <c r="I25" s="24"/>
      <c r="J25" s="9">
        <v>3.1701942107962289</v>
      </c>
      <c r="K25" s="9">
        <v>3.1701942107962289</v>
      </c>
      <c r="L25" s="22">
        <v>3.1247897828294433</v>
      </c>
      <c r="M25" s="22">
        <v>3.2156257422722505</v>
      </c>
      <c r="N25" s="22">
        <v>2.298987269575171</v>
      </c>
      <c r="O25" s="24"/>
      <c r="P25" s="21"/>
      <c r="R25" s="39">
        <v>10</v>
      </c>
      <c r="S25" s="40"/>
      <c r="T25" s="40"/>
      <c r="U25" s="40">
        <v>128</v>
      </c>
      <c r="V25" s="40">
        <v>18</v>
      </c>
      <c r="W25" s="26">
        <v>11</v>
      </c>
      <c r="X25" s="26">
        <v>8</v>
      </c>
      <c r="Y25" s="26">
        <v>6</v>
      </c>
      <c r="Z25" s="26">
        <v>4</v>
      </c>
      <c r="AA25" s="26">
        <v>4</v>
      </c>
      <c r="AB25" s="26">
        <v>4</v>
      </c>
      <c r="AC25" s="26">
        <v>4</v>
      </c>
      <c r="AD25" s="26">
        <v>4</v>
      </c>
    </row>
    <row r="26" spans="2:30" x14ac:dyDescent="0.35">
      <c r="B26" s="37">
        <v>22</v>
      </c>
      <c r="C26" s="21"/>
      <c r="D26" s="9">
        <v>3.5409873588719569</v>
      </c>
      <c r="E26" s="9">
        <v>3.1765864706547609</v>
      </c>
      <c r="F26" s="9">
        <v>3.3155223086382177</v>
      </c>
      <c r="G26" s="9">
        <v>3.2901326254796497</v>
      </c>
      <c r="H26" s="9">
        <v>2.6208054866736452</v>
      </c>
      <c r="I26" s="24"/>
      <c r="J26" s="9">
        <v>3.3211558398817647</v>
      </c>
      <c r="K26" s="9">
        <v>3.3211558398817647</v>
      </c>
      <c r="L26" s="22">
        <v>3.2735892962975122</v>
      </c>
      <c r="M26" s="22">
        <v>3.3687507776185472</v>
      </c>
      <c r="N26" s="22">
        <v>2.4084628538406552</v>
      </c>
      <c r="O26" s="24"/>
      <c r="P26" s="21"/>
      <c r="R26" s="39">
        <v>25</v>
      </c>
      <c r="S26" s="39"/>
      <c r="T26" s="39"/>
      <c r="U26" s="39">
        <v>28</v>
      </c>
      <c r="V26" s="39">
        <v>12</v>
      </c>
      <c r="W26" s="26">
        <v>9</v>
      </c>
      <c r="X26" s="26">
        <v>6</v>
      </c>
      <c r="Y26" s="26">
        <v>5</v>
      </c>
      <c r="Z26" s="26">
        <v>4</v>
      </c>
      <c r="AA26" s="26">
        <v>4</v>
      </c>
      <c r="AB26" s="26">
        <v>4</v>
      </c>
      <c r="AC26" s="26">
        <v>4</v>
      </c>
      <c r="AD26" s="26">
        <v>4</v>
      </c>
    </row>
    <row r="27" spans="2:30" x14ac:dyDescent="0.35">
      <c r="B27" s="37">
        <v>23</v>
      </c>
      <c r="C27" s="21"/>
      <c r="D27" s="9">
        <v>3.6545476759086402</v>
      </c>
      <c r="E27" s="9">
        <v>3.2805714607051275</v>
      </c>
      <c r="F27" s="9">
        <v>3.4258865869756971</v>
      </c>
      <c r="G27" s="9">
        <v>3.3993371587115373</v>
      </c>
      <c r="H27" s="9">
        <v>2.7057224468268428</v>
      </c>
      <c r="I27" s="24"/>
      <c r="J27" s="9">
        <v>3.4721174689672991</v>
      </c>
      <c r="K27" s="9">
        <v>3.4721174689672991</v>
      </c>
      <c r="L27" s="22">
        <v>3.4223888097655815</v>
      </c>
      <c r="M27" s="22">
        <v>3.5218758129648449</v>
      </c>
      <c r="N27" s="22">
        <v>2.5179384381061389</v>
      </c>
      <c r="O27" s="24"/>
      <c r="P27" s="21"/>
      <c r="R27" s="39">
        <v>35</v>
      </c>
      <c r="S27" s="39"/>
      <c r="T27" s="39">
        <v>100</v>
      </c>
      <c r="U27" s="39">
        <v>24</v>
      </c>
      <c r="V27" s="39">
        <v>11</v>
      </c>
      <c r="W27" s="26">
        <v>8</v>
      </c>
      <c r="X27" s="26">
        <v>6</v>
      </c>
      <c r="Y27" s="26">
        <v>5</v>
      </c>
      <c r="Z27" s="26">
        <v>4</v>
      </c>
      <c r="AA27" s="26">
        <v>4</v>
      </c>
      <c r="AB27" s="26">
        <v>4</v>
      </c>
      <c r="AC27" s="26">
        <v>4</v>
      </c>
      <c r="AD27" s="26">
        <v>4</v>
      </c>
    </row>
    <row r="28" spans="2:30" x14ac:dyDescent="0.35">
      <c r="B28" s="37">
        <v>24</v>
      </c>
      <c r="C28" s="21"/>
      <c r="D28" s="9">
        <v>3.7681014262790216</v>
      </c>
      <c r="E28" s="9">
        <v>3.3845503306270377</v>
      </c>
      <c r="F28" s="9">
        <v>3.5362450384472135</v>
      </c>
      <c r="G28" s="9">
        <v>3.508535865077465</v>
      </c>
      <c r="H28" s="9">
        <v>2.7906347134838874</v>
      </c>
      <c r="I28" s="24"/>
      <c r="J28" s="9">
        <v>3.6230790980528327</v>
      </c>
      <c r="K28" s="9">
        <v>3.6230790980528327</v>
      </c>
      <c r="L28" s="22">
        <v>3.5711883232336503</v>
      </c>
      <c r="M28" s="22">
        <v>3.6750008483111429</v>
      </c>
      <c r="N28" s="22">
        <v>2.6274140223716236</v>
      </c>
      <c r="O28" s="24"/>
      <c r="P28" s="21"/>
      <c r="R28" s="39">
        <v>50</v>
      </c>
      <c r="S28" s="39"/>
      <c r="T28" s="39">
        <v>61</v>
      </c>
      <c r="U28" s="39">
        <v>21</v>
      </c>
      <c r="V28" s="39">
        <v>11</v>
      </c>
      <c r="W28" s="26">
        <v>8</v>
      </c>
      <c r="X28" s="26">
        <v>6</v>
      </c>
      <c r="Y28" s="26">
        <v>5</v>
      </c>
      <c r="Z28" s="26">
        <v>4</v>
      </c>
      <c r="AA28" s="26">
        <v>4</v>
      </c>
      <c r="AB28" s="26">
        <v>4</v>
      </c>
      <c r="AC28" s="26">
        <v>4</v>
      </c>
      <c r="AD28" s="26">
        <v>4</v>
      </c>
    </row>
    <row r="29" spans="2:30" ht="15" thickBot="1" x14ac:dyDescent="0.4">
      <c r="B29" s="37">
        <v>25</v>
      </c>
      <c r="C29" s="21"/>
      <c r="D29" s="9">
        <v>4.0778081181887904</v>
      </c>
      <c r="E29" s="9">
        <v>3.6529658957279945</v>
      </c>
      <c r="F29" s="9">
        <v>3.8072244604180323</v>
      </c>
      <c r="G29" s="9">
        <v>3.7780622267889035</v>
      </c>
      <c r="H29" s="9">
        <v>3.0251636563115034</v>
      </c>
      <c r="I29" s="24"/>
      <c r="J29" s="9">
        <v>3.7740407271383685</v>
      </c>
      <c r="K29" s="9">
        <v>3.7740407271383685</v>
      </c>
      <c r="L29" s="22">
        <v>3.7199878367017196</v>
      </c>
      <c r="M29" s="22">
        <v>3.8281258836574406</v>
      </c>
      <c r="N29" s="22">
        <v>2.7368896066371073</v>
      </c>
      <c r="O29" s="24"/>
      <c r="P29" s="21"/>
      <c r="R29" s="39">
        <v>75</v>
      </c>
      <c r="S29" s="39"/>
      <c r="T29" s="39">
        <v>45</v>
      </c>
      <c r="U29" s="39">
        <v>18</v>
      </c>
      <c r="V29" s="39">
        <v>10</v>
      </c>
      <c r="W29" s="26">
        <v>8</v>
      </c>
      <c r="X29" s="26">
        <v>6</v>
      </c>
      <c r="Y29" s="26">
        <v>5</v>
      </c>
      <c r="Z29" s="26">
        <v>4</v>
      </c>
      <c r="AA29" s="26">
        <v>4</v>
      </c>
      <c r="AB29" s="26">
        <v>4</v>
      </c>
      <c r="AC29" s="26">
        <v>4</v>
      </c>
      <c r="AD29" s="26">
        <v>4</v>
      </c>
    </row>
    <row r="30" spans="2:30" ht="15" thickBot="1" x14ac:dyDescent="0.4">
      <c r="B30" s="37">
        <v>26</v>
      </c>
      <c r="C30" s="21"/>
      <c r="D30" s="9">
        <v>4.1992370493299678</v>
      </c>
      <c r="E30" s="9">
        <v>3.7635508922461058</v>
      </c>
      <c r="F30" s="9">
        <v>3.9240442683705976</v>
      </c>
      <c r="G30" s="9">
        <v>3.8937096430813734</v>
      </c>
      <c r="H30" s="9">
        <v>3.116082684383271</v>
      </c>
      <c r="I30" s="24"/>
      <c r="J30" s="9">
        <v>3.9250023562239043</v>
      </c>
      <c r="K30" s="9">
        <v>3.9250023562239043</v>
      </c>
      <c r="L30" s="22">
        <v>3.8687873501697876</v>
      </c>
      <c r="M30" s="22">
        <v>3.9812509190037391</v>
      </c>
      <c r="N30" s="22">
        <v>2.846365190902592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35">
      <c r="B31" s="37">
        <v>27</v>
      </c>
      <c r="C31" s="21"/>
      <c r="D31" s="9">
        <v>4.3206604809745102</v>
      </c>
      <c r="E31" s="9">
        <v>3.8741307467035702</v>
      </c>
      <c r="F31" s="9">
        <v>4.0408591913379794</v>
      </c>
      <c r="G31" s="9">
        <v>4.0093521743886633</v>
      </c>
      <c r="H31" s="9">
        <v>3.2069977814107222</v>
      </c>
      <c r="I31" s="24"/>
      <c r="J31" s="9">
        <v>4.0759639853094374</v>
      </c>
      <c r="K31" s="9">
        <v>4.0759639853094374</v>
      </c>
      <c r="L31" s="22">
        <v>4.0175868636378569</v>
      </c>
      <c r="M31" s="22">
        <v>4.1343759543500358</v>
      </c>
      <c r="N31" s="22">
        <v>2.9558407751680758</v>
      </c>
      <c r="O31" s="24"/>
      <c r="P31" s="21"/>
      <c r="R31" s="39">
        <v>10</v>
      </c>
      <c r="S31" s="40"/>
      <c r="T31" s="40"/>
      <c r="U31" s="40">
        <v>68</v>
      </c>
      <c r="V31" s="40">
        <v>15</v>
      </c>
      <c r="W31" s="26">
        <v>10</v>
      </c>
      <c r="X31" s="26">
        <v>7</v>
      </c>
      <c r="Y31" s="26">
        <v>5</v>
      </c>
      <c r="Z31" s="26">
        <v>4</v>
      </c>
      <c r="AA31" s="26">
        <v>4</v>
      </c>
      <c r="AB31" s="26">
        <v>4</v>
      </c>
      <c r="AC31" s="26">
        <v>4</v>
      </c>
      <c r="AD31" s="26">
        <v>4</v>
      </c>
    </row>
    <row r="32" spans="2:30" x14ac:dyDescent="0.35">
      <c r="B32" s="37">
        <v>28</v>
      </c>
      <c r="C32" s="21"/>
      <c r="D32" s="9">
        <v>4.4422347328410767</v>
      </c>
      <c r="E32" s="9">
        <v>3.9848572926247439</v>
      </c>
      <c r="F32" s="9">
        <v>4.1578489450378608</v>
      </c>
      <c r="G32" s="9">
        <v>4.1251660468841482</v>
      </c>
      <c r="H32" s="9">
        <v>3.298025724968153</v>
      </c>
      <c r="I32" s="24"/>
      <c r="J32" s="9">
        <v>4.2269256143949718</v>
      </c>
      <c r="K32" s="9">
        <v>4.2269256143949718</v>
      </c>
      <c r="L32" s="22">
        <v>4.1663863771059235</v>
      </c>
      <c r="M32" s="22">
        <v>4.2875009896963334</v>
      </c>
      <c r="N32" s="22">
        <v>3.06531635943356</v>
      </c>
      <c r="O32" s="24"/>
      <c r="P32" s="21"/>
      <c r="R32" s="39">
        <v>25</v>
      </c>
      <c r="S32" s="39"/>
      <c r="T32" s="39">
        <v>161</v>
      </c>
      <c r="U32" s="39">
        <v>24</v>
      </c>
      <c r="V32" s="39">
        <v>11</v>
      </c>
      <c r="W32" s="26">
        <v>8</v>
      </c>
      <c r="X32" s="26">
        <v>6</v>
      </c>
      <c r="Y32" s="26">
        <v>5</v>
      </c>
      <c r="Z32" s="26">
        <v>4</v>
      </c>
      <c r="AA32" s="26">
        <v>4</v>
      </c>
      <c r="AB32" s="26">
        <v>4</v>
      </c>
      <c r="AC32" s="26">
        <v>4</v>
      </c>
      <c r="AD32" s="26">
        <v>4</v>
      </c>
    </row>
    <row r="33" spans="2:30" x14ac:dyDescent="0.35">
      <c r="B33" s="37">
        <v>29</v>
      </c>
      <c r="C33" s="21"/>
      <c r="D33" s="9">
        <v>5.4185764465983262</v>
      </c>
      <c r="E33" s="9">
        <v>4.8122500104849815</v>
      </c>
      <c r="F33" s="9">
        <v>4.9750345886449425</v>
      </c>
      <c r="G33" s="9">
        <v>4.9398810855157498</v>
      </c>
      <c r="H33" s="9">
        <v>4.041018553197925</v>
      </c>
      <c r="I33" s="24"/>
      <c r="J33" s="9">
        <v>4.3778872434805098</v>
      </c>
      <c r="K33" s="9">
        <v>4.3778872434805098</v>
      </c>
      <c r="L33" s="22">
        <v>4.3151858905739937</v>
      </c>
      <c r="M33" s="22">
        <v>4.4406260250426319</v>
      </c>
      <c r="N33" s="22">
        <v>3.1747919436990437</v>
      </c>
      <c r="O33" s="24"/>
      <c r="P33" s="21"/>
      <c r="R33" s="39">
        <v>35</v>
      </c>
      <c r="S33" s="39"/>
      <c r="T33" s="39">
        <v>73</v>
      </c>
      <c r="U33" s="39">
        <v>21</v>
      </c>
      <c r="V33" s="39">
        <v>10</v>
      </c>
      <c r="W33" s="26">
        <v>8</v>
      </c>
      <c r="X33" s="26">
        <v>6</v>
      </c>
      <c r="Y33" s="26">
        <v>5</v>
      </c>
      <c r="Z33" s="26">
        <v>4</v>
      </c>
      <c r="AA33" s="26">
        <v>4</v>
      </c>
      <c r="AB33" s="26">
        <v>4</v>
      </c>
      <c r="AC33" s="26">
        <v>4</v>
      </c>
      <c r="AD33" s="26">
        <v>4</v>
      </c>
    </row>
    <row r="34" spans="2:30" x14ac:dyDescent="0.35">
      <c r="B34" s="37">
        <v>30</v>
      </c>
      <c r="C34" s="21"/>
      <c r="D34" s="9">
        <v>5.5698323163889052</v>
      </c>
      <c r="E34" s="9">
        <v>4.9478903725520071</v>
      </c>
      <c r="F34" s="9">
        <v>5.116409488639734</v>
      </c>
      <c r="G34" s="9">
        <v>5.0800306136529594</v>
      </c>
      <c r="H34" s="9">
        <v>4.1546829166343953</v>
      </c>
      <c r="I34" s="24"/>
      <c r="J34" s="9">
        <v>4.5288488725660416</v>
      </c>
      <c r="K34" s="9">
        <v>4.5288488725660416</v>
      </c>
      <c r="L34" s="22">
        <v>4.4639854040420639</v>
      </c>
      <c r="M34" s="22">
        <v>4.5937510603889304</v>
      </c>
      <c r="N34" s="22">
        <v>3.2842675279645293</v>
      </c>
      <c r="O34" s="24"/>
      <c r="P34" s="21"/>
      <c r="R34" s="39">
        <v>50</v>
      </c>
      <c r="S34" s="39"/>
      <c r="T34" s="39">
        <v>50</v>
      </c>
      <c r="U34" s="39">
        <v>18</v>
      </c>
      <c r="V34" s="39">
        <v>10</v>
      </c>
      <c r="W34" s="26">
        <v>7</v>
      </c>
      <c r="X34" s="26">
        <v>6</v>
      </c>
      <c r="Y34" s="26">
        <v>4</v>
      </c>
      <c r="Z34" s="26">
        <v>4</v>
      </c>
      <c r="AA34" s="26">
        <v>4</v>
      </c>
      <c r="AB34" s="26">
        <v>4</v>
      </c>
      <c r="AC34" s="26">
        <v>4</v>
      </c>
      <c r="AD34" s="26">
        <v>4</v>
      </c>
    </row>
    <row r="35" spans="2:30" ht="15" thickBot="1" x14ac:dyDescent="0.4">
      <c r="B35" s="37">
        <v>31</v>
      </c>
      <c r="C35" s="21"/>
      <c r="D35" s="9">
        <v>5.7210836875777789</v>
      </c>
      <c r="E35" s="9">
        <v>5.0835265032620853</v>
      </c>
      <c r="F35" s="9">
        <v>5.2577803850087017</v>
      </c>
      <c r="G35" s="9">
        <v>5.220176138164339</v>
      </c>
      <c r="H35" s="9">
        <v>4.2683440640062313</v>
      </c>
      <c r="I35" s="24"/>
      <c r="J35" s="9">
        <v>4.6798105016515779</v>
      </c>
      <c r="K35" s="9">
        <v>4.6798105016515779</v>
      </c>
      <c r="L35" s="22">
        <v>4.6127849175101332</v>
      </c>
      <c r="M35" s="22">
        <v>4.7468760957352272</v>
      </c>
      <c r="N35" s="22">
        <v>3.3937431122300135</v>
      </c>
      <c r="O35" s="24"/>
      <c r="P35" s="21"/>
      <c r="R35" s="39">
        <v>75</v>
      </c>
      <c r="S35" s="39"/>
      <c r="T35" s="39">
        <v>38</v>
      </c>
      <c r="U35" s="39">
        <v>17</v>
      </c>
      <c r="V35" s="39">
        <v>9</v>
      </c>
      <c r="W35" s="26">
        <v>7</v>
      </c>
      <c r="X35" s="26">
        <v>5</v>
      </c>
      <c r="Y35" s="26">
        <v>4</v>
      </c>
      <c r="Z35" s="26">
        <v>4</v>
      </c>
      <c r="AA35" s="26">
        <v>4</v>
      </c>
      <c r="AB35" s="26">
        <v>4</v>
      </c>
      <c r="AC35" s="26">
        <v>4</v>
      </c>
      <c r="AD35" s="26">
        <v>4</v>
      </c>
    </row>
    <row r="36" spans="2:30" ht="15" thickBot="1" x14ac:dyDescent="0.4">
      <c r="B36" s="37">
        <v>32</v>
      </c>
      <c r="C36" s="21"/>
      <c r="D36" s="9">
        <v>5.8723307648895133</v>
      </c>
      <c r="E36" s="9">
        <v>5.2191585906236728</v>
      </c>
      <c r="F36" s="9">
        <v>5.3991474585565769</v>
      </c>
      <c r="G36" s="9">
        <v>5.3603178398546243</v>
      </c>
      <c r="H36" s="9">
        <v>4.3820021415881971</v>
      </c>
      <c r="I36" s="24"/>
      <c r="J36" s="9">
        <v>4.8307721307371123</v>
      </c>
      <c r="K36" s="9">
        <v>4.8307721307371123</v>
      </c>
      <c r="L36" s="22">
        <v>4.7615844309782016</v>
      </c>
      <c r="M36" s="22">
        <v>4.9000011310815221</v>
      </c>
      <c r="N36" s="22">
        <v>3.5032186964954972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35">
      <c r="B37" s="37">
        <v>33</v>
      </c>
      <c r="C37" s="21"/>
      <c r="D37" s="9">
        <v>6.0235737370724252</v>
      </c>
      <c r="E37" s="9">
        <v>5.3547868079734657</v>
      </c>
      <c r="F37" s="9">
        <v>5.5405108759784936</v>
      </c>
      <c r="G37" s="9">
        <v>5.5004558854189547</v>
      </c>
      <c r="H37" s="9">
        <v>4.495657284240111</v>
      </c>
      <c r="I37" s="24"/>
      <c r="J37" s="9">
        <v>4.981733759822645</v>
      </c>
      <c r="K37" s="9">
        <v>4.981733759822645</v>
      </c>
      <c r="L37" s="22">
        <v>4.9103839444462682</v>
      </c>
      <c r="M37" s="22">
        <v>5.0531261664278215</v>
      </c>
      <c r="N37" s="22">
        <v>3.6126942807609819</v>
      </c>
      <c r="O37" s="24"/>
      <c r="P37" s="21"/>
      <c r="R37" s="39">
        <v>10</v>
      </c>
      <c r="S37" s="40"/>
      <c r="T37" s="40"/>
      <c r="U37" s="40"/>
      <c r="V37" s="40">
        <v>25</v>
      </c>
      <c r="W37" s="26">
        <v>15</v>
      </c>
      <c r="X37" s="26">
        <v>9</v>
      </c>
      <c r="Y37" s="26">
        <v>7</v>
      </c>
      <c r="Z37" s="26">
        <v>5</v>
      </c>
      <c r="AA37" s="26">
        <v>4</v>
      </c>
      <c r="AB37" s="26">
        <v>4</v>
      </c>
      <c r="AC37" s="26">
        <v>4</v>
      </c>
      <c r="AD37" s="26">
        <v>4</v>
      </c>
    </row>
    <row r="38" spans="2:30" x14ac:dyDescent="0.35">
      <c r="B38" s="37">
        <v>34</v>
      </c>
      <c r="D38" s="9">
        <v>6.1748127785913969</v>
      </c>
      <c r="E38" s="9">
        <v>5.4904113155310066</v>
      </c>
      <c r="F38" s="9">
        <v>5.6818707913550215</v>
      </c>
      <c r="G38" s="9">
        <v>5.6405904289378972</v>
      </c>
      <c r="H38" s="9">
        <v>4.6093096166163283</v>
      </c>
      <c r="I38" s="24"/>
      <c r="J38" s="9">
        <v>5.1326953889081812</v>
      </c>
      <c r="K38" s="9">
        <v>5.1326953889081812</v>
      </c>
      <c r="L38" s="22">
        <v>5.0591834579143384</v>
      </c>
      <c r="M38" s="22">
        <v>5.2062512017741183</v>
      </c>
      <c r="N38" s="22">
        <v>3.7221698650264661</v>
      </c>
      <c r="O38" s="24"/>
      <c r="R38" s="39">
        <v>25</v>
      </c>
      <c r="S38" s="39"/>
      <c r="T38" s="39"/>
      <c r="U38" s="39">
        <v>41</v>
      </c>
      <c r="V38" s="39">
        <v>15</v>
      </c>
      <c r="W38" s="26">
        <v>10</v>
      </c>
      <c r="X38" s="26">
        <v>7</v>
      </c>
      <c r="Y38" s="26">
        <v>6</v>
      </c>
      <c r="Z38" s="26">
        <v>4</v>
      </c>
      <c r="AA38" s="26">
        <v>4</v>
      </c>
      <c r="AB38" s="26">
        <v>4</v>
      </c>
      <c r="AC38" s="26">
        <v>4</v>
      </c>
      <c r="AD38" s="26">
        <v>4</v>
      </c>
    </row>
    <row r="39" spans="2:30" x14ac:dyDescent="0.35">
      <c r="B39" s="37">
        <v>35</v>
      </c>
      <c r="D39" s="9">
        <v>6.3260480510968184</v>
      </c>
      <c r="E39" s="9">
        <v>5.6260322617476612</v>
      </c>
      <c r="F39" s="9">
        <v>5.82322734744948</v>
      </c>
      <c r="G39" s="9">
        <v>5.780721613174765</v>
      </c>
      <c r="H39" s="9">
        <v>4.7229592542153256</v>
      </c>
      <c r="I39" s="24"/>
      <c r="J39" s="9">
        <v>5.2836570179937201</v>
      </c>
      <c r="K39" s="9">
        <v>5.2836570179937201</v>
      </c>
      <c r="L39" s="22">
        <v>5.207982971382406</v>
      </c>
      <c r="M39" s="22">
        <v>5.3593762371204159</v>
      </c>
      <c r="N39" s="22">
        <v>3.8316454492919498</v>
      </c>
      <c r="O39" s="24"/>
      <c r="R39" s="39">
        <v>35</v>
      </c>
      <c r="S39" s="39"/>
      <c r="T39" s="39"/>
      <c r="U39" s="39">
        <v>31</v>
      </c>
      <c r="V39" s="39">
        <v>13</v>
      </c>
      <c r="W39" s="26">
        <v>10</v>
      </c>
      <c r="X39" s="26">
        <v>7</v>
      </c>
      <c r="Y39" s="26">
        <v>6</v>
      </c>
      <c r="Z39" s="26">
        <v>4</v>
      </c>
      <c r="AA39" s="26">
        <v>4</v>
      </c>
      <c r="AB39" s="26">
        <v>4</v>
      </c>
      <c r="AC39" s="26">
        <v>4</v>
      </c>
      <c r="AD39" s="26">
        <v>4</v>
      </c>
    </row>
    <row r="40" spans="2:30" x14ac:dyDescent="0.35">
      <c r="B40" s="37">
        <v>36</v>
      </c>
      <c r="D40" s="9">
        <v>6.4772797047048432</v>
      </c>
      <c r="E40" s="9">
        <v>5.7616497844823433</v>
      </c>
      <c r="F40" s="9">
        <v>5.9645806768385725</v>
      </c>
      <c r="G40" s="9">
        <v>5.9208495707062676</v>
      </c>
      <c r="H40" s="9">
        <v>4.836606304294401</v>
      </c>
      <c r="I40" s="24"/>
      <c r="J40" s="9">
        <v>5.434618647079251</v>
      </c>
      <c r="K40" s="9">
        <v>5.434618647079251</v>
      </c>
      <c r="L40" s="22">
        <v>5.3567824848504744</v>
      </c>
      <c r="M40" s="22">
        <v>5.5125012724667117</v>
      </c>
      <c r="N40" s="22">
        <v>3.9411210335574354</v>
      </c>
      <c r="O40" s="24"/>
      <c r="R40" s="39">
        <v>50</v>
      </c>
      <c r="S40" s="39"/>
      <c r="T40" s="39">
        <v>109</v>
      </c>
      <c r="U40" s="39">
        <v>26</v>
      </c>
      <c r="V40" s="39">
        <v>12</v>
      </c>
      <c r="W40" s="26">
        <v>9</v>
      </c>
      <c r="X40" s="26">
        <v>7</v>
      </c>
      <c r="Y40" s="26">
        <v>5</v>
      </c>
      <c r="Z40" s="26">
        <v>4</v>
      </c>
      <c r="AA40" s="26">
        <v>4</v>
      </c>
      <c r="AB40" s="26">
        <v>4</v>
      </c>
      <c r="AC40" s="26">
        <v>4</v>
      </c>
      <c r="AD40" s="26">
        <v>4</v>
      </c>
    </row>
    <row r="41" spans="2:30" x14ac:dyDescent="0.35">
      <c r="B41" s="37">
        <v>37</v>
      </c>
      <c r="D41" s="9">
        <v>6.6285078791177074</v>
      </c>
      <c r="E41" s="9">
        <v>5.8972640120303659</v>
      </c>
      <c r="F41" s="9">
        <v>6.1059309029018589</v>
      </c>
      <c r="G41" s="9">
        <v>6.0609744249119704</v>
      </c>
      <c r="H41" s="9">
        <v>4.950250866670169</v>
      </c>
      <c r="I41" s="24"/>
      <c r="J41" s="9">
        <v>5.5855802761647881</v>
      </c>
      <c r="K41" s="9">
        <v>5.5855802761647881</v>
      </c>
      <c r="L41" s="22">
        <v>5.5055819983185454</v>
      </c>
      <c r="M41" s="22">
        <v>5.6656263078130102</v>
      </c>
      <c r="N41" s="22">
        <v>4.0505966178229205</v>
      </c>
      <c r="O41" s="24"/>
      <c r="R41" s="39">
        <v>75</v>
      </c>
      <c r="S41" s="39"/>
      <c r="T41" s="39">
        <v>63</v>
      </c>
      <c r="U41" s="39">
        <v>22</v>
      </c>
      <c r="V41" s="39">
        <v>11</v>
      </c>
      <c r="W41" s="26">
        <v>9</v>
      </c>
      <c r="X41" s="26">
        <v>6</v>
      </c>
      <c r="Y41" s="26">
        <v>5</v>
      </c>
      <c r="Z41" s="26">
        <v>4</v>
      </c>
      <c r="AA41" s="26">
        <v>4</v>
      </c>
      <c r="AB41" s="26">
        <v>4</v>
      </c>
      <c r="AC41" s="26">
        <v>4</v>
      </c>
      <c r="AD41" s="26">
        <v>4</v>
      </c>
    </row>
    <row r="42" spans="2:30" x14ac:dyDescent="0.35">
      <c r="B42" s="37">
        <v>38</v>
      </c>
      <c r="D42" s="9">
        <v>6.7797327046079294</v>
      </c>
      <c r="E42" s="9">
        <v>6.0328750640272837</v>
      </c>
      <c r="F42" s="9">
        <v>6.2472781406909412</v>
      </c>
      <c r="G42" s="9">
        <v>6.201096290843469</v>
      </c>
      <c r="H42" s="9">
        <v>5.0638930344217492</v>
      </c>
      <c r="I42" s="24"/>
      <c r="J42" s="9">
        <v>5.7365419052503244</v>
      </c>
      <c r="K42" s="9">
        <v>5.7365419052503244</v>
      </c>
      <c r="L42" s="22">
        <v>5.6543815117866121</v>
      </c>
      <c r="M42" s="22">
        <v>5.8187513431593096</v>
      </c>
      <c r="N42" s="22">
        <v>4.1600722020884033</v>
      </c>
      <c r="O42" s="24"/>
    </row>
    <row r="43" spans="2:30" x14ac:dyDescent="0.35">
      <c r="B43" s="37">
        <v>39</v>
      </c>
      <c r="D43" s="9">
        <v>6.9309543028860627</v>
      </c>
      <c r="E43" s="9">
        <v>6.168483052245775</v>
      </c>
      <c r="F43" s="9">
        <v>6.3886224976958204</v>
      </c>
      <c r="G43" s="9">
        <v>6.341215275990761</v>
      </c>
      <c r="H43" s="9">
        <v>5.177532894510775</v>
      </c>
      <c r="I43" s="24"/>
      <c r="J43" s="9">
        <v>5.8875035343358553</v>
      </c>
      <c r="K43" s="9">
        <v>5.8875035343358553</v>
      </c>
      <c r="L43" s="22">
        <v>5.8031810252546832</v>
      </c>
      <c r="M43" s="22">
        <v>5.9718763785056082</v>
      </c>
      <c r="N43" s="22">
        <v>4.2695477863538871</v>
      </c>
      <c r="O43" s="24"/>
    </row>
    <row r="44" spans="2:30" x14ac:dyDescent="0.35">
      <c r="B44" s="37">
        <v>40</v>
      </c>
      <c r="D44" s="9">
        <v>7.0821727878683625</v>
      </c>
      <c r="E44" s="9">
        <v>6.3040880813006552</v>
      </c>
      <c r="F44" s="9">
        <v>6.5299640745228924</v>
      </c>
      <c r="G44" s="9">
        <v>6.4813314809602423</v>
      </c>
      <c r="H44" s="9">
        <v>5.2911705283299053</v>
      </c>
      <c r="I44" s="24"/>
      <c r="J44" s="9">
        <v>6.0384651634213888</v>
      </c>
      <c r="K44" s="9">
        <v>6.0384651634213888</v>
      </c>
      <c r="L44" s="22">
        <v>5.9519805387227507</v>
      </c>
      <c r="M44" s="22">
        <v>6.1250014138519058</v>
      </c>
      <c r="N44" s="22">
        <v>4.3790233706193709</v>
      </c>
      <c r="O44" s="24"/>
    </row>
    <row r="45" spans="2:30" x14ac:dyDescent="0.35">
      <c r="B45" s="37">
        <v>41</v>
      </c>
      <c r="D45" s="9">
        <v>7.233388266358225</v>
      </c>
      <c r="E45" s="9">
        <v>6.4396902492746362</v>
      </c>
      <c r="F45" s="9">
        <v>6.6713029654967313</v>
      </c>
      <c r="G45" s="9">
        <v>6.6214450000764931</v>
      </c>
      <c r="H45" s="9">
        <v>5.4048060121896633</v>
      </c>
      <c r="I45" s="24"/>
      <c r="J45" s="9">
        <v>6.1894267925069242</v>
      </c>
      <c r="K45" s="9">
        <v>6.1894267925069242</v>
      </c>
      <c r="L45" s="22">
        <v>6.1007800521908182</v>
      </c>
      <c r="M45" s="22">
        <v>6.2781264491982007</v>
      </c>
      <c r="N45" s="22">
        <v>4.4884989548848582</v>
      </c>
      <c r="O45" s="24"/>
    </row>
    <row r="46" spans="2:30" x14ac:dyDescent="0.35">
      <c r="B46" s="37">
        <v>42</v>
      </c>
      <c r="D46" s="9">
        <v>7.3846008386528244</v>
      </c>
      <c r="E46" s="9">
        <v>6.575289648275449</v>
      </c>
      <c r="F46" s="9">
        <v>6.8126392591958806</v>
      </c>
      <c r="G46" s="9">
        <v>6.7615559219180552</v>
      </c>
      <c r="H46" s="9">
        <v>5.51843941775192</v>
      </c>
      <c r="I46" s="24"/>
      <c r="J46" s="9">
        <v>6.3403884215924577</v>
      </c>
      <c r="K46" s="9">
        <v>6.3403884215924577</v>
      </c>
      <c r="L46" s="22">
        <v>6.2495795656588866</v>
      </c>
      <c r="M46" s="22">
        <v>6.4312514845444992</v>
      </c>
      <c r="N46" s="22">
        <v>4.5979745391503402</v>
      </c>
      <c r="O46" s="24"/>
    </row>
    <row r="47" spans="2:30" x14ac:dyDescent="0.35">
      <c r="B47" s="37">
        <v>43</v>
      </c>
      <c r="D47" s="9">
        <v>7.5358105990848276</v>
      </c>
      <c r="E47" s="9">
        <v>6.7108863649333559</v>
      </c>
      <c r="F47" s="9">
        <v>6.9539730389312755</v>
      </c>
      <c r="G47" s="9">
        <v>6.9016643297958638</v>
      </c>
      <c r="H47" s="9">
        <v>5.6320708124169467</v>
      </c>
      <c r="I47" s="24"/>
      <c r="J47" s="9">
        <v>6.4913500506779922</v>
      </c>
      <c r="K47" s="9">
        <v>6.4913500506779922</v>
      </c>
      <c r="L47" s="22">
        <v>6.3983790791269568</v>
      </c>
      <c r="M47" s="22">
        <v>6.584376519890796</v>
      </c>
      <c r="N47" s="22">
        <v>4.7074501234158257</v>
      </c>
      <c r="O47" s="24"/>
    </row>
    <row r="48" spans="2:30" x14ac:dyDescent="0.35">
      <c r="B48" s="37">
        <v>44</v>
      </c>
      <c r="D48" s="9">
        <v>7.6870176365074991</v>
      </c>
      <c r="E48" s="9">
        <v>6.8464804808466022</v>
      </c>
      <c r="F48" s="9">
        <v>7.095304383174641</v>
      </c>
      <c r="G48" s="9">
        <v>7.0417703021816447</v>
      </c>
      <c r="H48" s="9">
        <v>5.7457002596699969</v>
      </c>
      <c r="I48" s="24"/>
      <c r="J48" s="9">
        <v>6.6423116797635293</v>
      </c>
      <c r="K48" s="9">
        <v>6.6423116797635293</v>
      </c>
      <c r="L48" s="22">
        <v>6.5471785925950243</v>
      </c>
      <c r="M48" s="22">
        <v>6.7375015552370945</v>
      </c>
      <c r="N48" s="22">
        <v>4.8169257076813103</v>
      </c>
      <c r="O48" s="24"/>
    </row>
    <row r="49" spans="2:15" x14ac:dyDescent="0.35">
      <c r="B49" s="37">
        <v>45</v>
      </c>
      <c r="D49" s="9">
        <v>7.8382220347301779</v>
      </c>
      <c r="E49" s="9">
        <v>6.9820720729813441</v>
      </c>
      <c r="F49" s="9">
        <v>7.2366333659431099</v>
      </c>
      <c r="G49" s="9">
        <v>7.1818739130925264</v>
      </c>
      <c r="H49" s="9">
        <v>5.8593278193924485</v>
      </c>
      <c r="I49" s="24"/>
      <c r="J49" s="9">
        <v>6.793273308849062</v>
      </c>
      <c r="K49" s="9">
        <v>6.793273308849062</v>
      </c>
      <c r="L49" s="22">
        <v>6.695978106063091</v>
      </c>
      <c r="M49" s="22">
        <v>6.8906265905833886</v>
      </c>
      <c r="N49" s="22">
        <v>4.9264012919467923</v>
      </c>
      <c r="O49" s="24"/>
    </row>
    <row r="50" spans="2:15" x14ac:dyDescent="0.35">
      <c r="B50" s="37">
        <v>46</v>
      </c>
      <c r="D50" s="9">
        <v>7.9894238729102529</v>
      </c>
      <c r="E50" s="9">
        <v>7.117661214031652</v>
      </c>
      <c r="F50" s="9">
        <v>7.3779600571454029</v>
      </c>
      <c r="G50" s="9">
        <v>7.3219752324372305</v>
      </c>
      <c r="H50" s="9">
        <v>5.9729535481419136</v>
      </c>
      <c r="I50" s="24"/>
      <c r="J50" s="9">
        <v>6.9442349379345982</v>
      </c>
      <c r="K50" s="9">
        <v>6.9442349379345982</v>
      </c>
      <c r="L50" s="22">
        <v>6.8447776195311629</v>
      </c>
      <c r="M50" s="22">
        <v>7.0437516259296888</v>
      </c>
      <c r="N50" s="22">
        <v>5.0358768762122779</v>
      </c>
      <c r="O50" s="24"/>
    </row>
    <row r="51" spans="2:15" x14ac:dyDescent="0.35">
      <c r="B51" s="37">
        <v>47</v>
      </c>
      <c r="D51" s="9">
        <v>8.1406232259068574</v>
      </c>
      <c r="E51" s="9">
        <v>7.2532479727442771</v>
      </c>
      <c r="F51" s="9">
        <v>7.519284522894166</v>
      </c>
      <c r="G51" s="9">
        <v>7.4620743263284108</v>
      </c>
      <c r="H51" s="9">
        <v>6.0865774994048785</v>
      </c>
      <c r="I51" s="24"/>
      <c r="J51" s="9">
        <v>7.0951965670201345</v>
      </c>
      <c r="K51" s="9">
        <v>7.0951965670201345</v>
      </c>
      <c r="L51" s="22">
        <v>6.9935771329992331</v>
      </c>
      <c r="M51" s="22">
        <v>7.1968766612759874</v>
      </c>
      <c r="N51" s="22">
        <v>5.1453524604777607</v>
      </c>
      <c r="O51" s="24"/>
    </row>
    <row r="52" spans="2:15" x14ac:dyDescent="0.35">
      <c r="B52" s="37">
        <v>48</v>
      </c>
      <c r="D52" s="9">
        <v>8.2918201646006704</v>
      </c>
      <c r="E52" s="9">
        <v>7.38883241421237</v>
      </c>
      <c r="F52" s="9">
        <v>7.6606068257884603</v>
      </c>
      <c r="G52" s="9">
        <v>7.6021712573651152</v>
      </c>
      <c r="H52" s="9">
        <v>6.2001997238252855</v>
      </c>
      <c r="I52" s="24"/>
      <c r="J52" s="9">
        <v>7.2461581961056654</v>
      </c>
      <c r="K52" s="9">
        <v>7.2461581961056654</v>
      </c>
      <c r="L52" s="22">
        <v>7.1423766464673006</v>
      </c>
      <c r="M52" s="22">
        <v>7.350001696622285</v>
      </c>
      <c r="N52" s="22">
        <v>5.2548280447432472</v>
      </c>
      <c r="O52" s="24"/>
    </row>
    <row r="53" spans="2:15" x14ac:dyDescent="0.35">
      <c r="B53" s="37">
        <v>49</v>
      </c>
      <c r="D53" s="9">
        <v>8.4430147561837838</v>
      </c>
      <c r="E53" s="9">
        <v>7.5244146001416894</v>
      </c>
      <c r="F53" s="9">
        <v>7.8019270251697108</v>
      </c>
      <c r="G53" s="9">
        <v>7.7422660848887794</v>
      </c>
      <c r="H53" s="9">
        <v>6.3138202694115719</v>
      </c>
      <c r="I53" s="24"/>
      <c r="J53" s="9">
        <v>7.3971198251912043</v>
      </c>
      <c r="K53" s="9">
        <v>7.3971198251912043</v>
      </c>
      <c r="L53" s="22">
        <v>7.291176159935369</v>
      </c>
      <c r="M53" s="22">
        <v>7.5031267319685853</v>
      </c>
      <c r="N53" s="22">
        <v>5.3643036290087291</v>
      </c>
      <c r="O53" s="24"/>
    </row>
    <row r="54" spans="2:15" x14ac:dyDescent="0.35">
      <c r="B54" s="37">
        <v>50</v>
      </c>
      <c r="D54" s="9">
        <v>8.5942070644229922</v>
      </c>
      <c r="E54" s="9">
        <v>7.6599945890923484</v>
      </c>
      <c r="F54" s="9">
        <v>7.9432451773542594</v>
      </c>
      <c r="G54" s="9">
        <v>7.8823588652157408</v>
      </c>
      <c r="H54" s="9">
        <v>6.4274391817248135</v>
      </c>
      <c r="I54" s="24"/>
      <c r="J54" s="9">
        <v>7.5480814542767369</v>
      </c>
      <c r="K54" s="9">
        <v>7.5480814542767369</v>
      </c>
      <c r="L54" s="22">
        <v>7.4399756734034375</v>
      </c>
      <c r="M54" s="22">
        <v>7.6562517673148811</v>
      </c>
      <c r="N54" s="22">
        <v>5.4737792132742138</v>
      </c>
      <c r="O54" s="24"/>
    </row>
    <row r="55" spans="2:15" x14ac:dyDescent="0.35">
      <c r="B55" s="37">
        <v>51</v>
      </c>
      <c r="D55" s="9">
        <v>8.7453971498993592</v>
      </c>
      <c r="E55" s="9">
        <v>7.7955724366988717</v>
      </c>
      <c r="F55" s="9">
        <v>8.0845613358449278</v>
      </c>
      <c r="G55" s="9">
        <v>8.0224496518488202</v>
      </c>
      <c r="H55" s="9">
        <v>6.5410565040499158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35">
      <c r="B56" s="37">
        <v>52</v>
      </c>
      <c r="D56" s="9">
        <v>8.8965850702266867</v>
      </c>
      <c r="E56" s="9">
        <v>7.9311481958707981</v>
      </c>
      <c r="F56" s="9">
        <v>8.2258755515239752</v>
      </c>
      <c r="G56" s="9">
        <v>8.1625384956702849</v>
      </c>
      <c r="H56" s="9">
        <v>6.6546722775516667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35">
      <c r="B57" s="37">
        <v>53</v>
      </c>
      <c r="D57" s="9">
        <v>9.0477708802510737</v>
      </c>
      <c r="E57" s="9">
        <v>8.0667219169759523</v>
      </c>
      <c r="F57" s="9">
        <v>8.3671878728293443</v>
      </c>
      <c r="G57" s="9">
        <v>8.3026254451180659</v>
      </c>
      <c r="H57" s="9">
        <v>6.7682865414173614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35">
      <c r="B58" s="37">
        <v>54</v>
      </c>
      <c r="D58" s="9">
        <v>9.1989546322335816</v>
      </c>
      <c r="E58" s="9">
        <v>8.2022936480081956</v>
      </c>
      <c r="F58" s="9">
        <v>8.5084983459159584</v>
      </c>
      <c r="G58" s="9">
        <v>8.4427105463470866</v>
      </c>
      <c r="H58" s="9">
        <v>6.8818993329872891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35">
      <c r="B59" s="37">
        <v>55</v>
      </c>
      <c r="D59" s="9">
        <v>9.3501363760176428</v>
      </c>
      <c r="E59" s="9">
        <v>8.3378634347411538</v>
      </c>
      <c r="F59" s="9">
        <v>8.6498070148035779</v>
      </c>
      <c r="G59" s="9">
        <v>8.5827938433771234</v>
      </c>
      <c r="H59" s="9">
        <v>6.9955106878743516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35">
      <c r="B60" s="37">
        <v>56</v>
      </c>
      <c r="D60" s="9">
        <v>9.5013161591827924</v>
      </c>
      <c r="E60" s="9">
        <v>8.4734313208694196</v>
      </c>
      <c r="F60" s="9">
        <v>8.7911139215125988</v>
      </c>
      <c r="G60" s="9">
        <v>8.722875378228558</v>
      </c>
      <c r="H60" s="9">
        <v>7.1091206400739129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35">
      <c r="B61" s="37">
        <v>57</v>
      </c>
      <c r="D61" s="9">
        <v>9.65249402718608</v>
      </c>
      <c r="E61" s="9">
        <v>8.6089973481383915</v>
      </c>
      <c r="F61" s="9">
        <v>8.932419106188906</v>
      </c>
      <c r="G61" s="9">
        <v>8.8629551910472806</v>
      </c>
      <c r="H61" s="9">
        <v>7.2227292220648236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35">
      <c r="B62" s="37">
        <v>58</v>
      </c>
      <c r="D62" s="9">
        <v>9.8036700234922964</v>
      </c>
      <c r="E62" s="9">
        <v>8.7445615564638945</v>
      </c>
      <c r="F62" s="9">
        <v>9.0737226072189152</v>
      </c>
      <c r="G62" s="9">
        <v>9.0030333202196999</v>
      </c>
      <c r="H62" s="9">
        <v>7.33633646490249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35">
      <c r="B63" s="37">
        <v>59</v>
      </c>
      <c r="D63" s="9">
        <v>9.9548441896941142</v>
      </c>
      <c r="E63" s="9">
        <v>8.8801239840424948</v>
      </c>
      <c r="F63" s="9">
        <v>9.2150244613356431</v>
      </c>
      <c r="G63" s="9">
        <v>9.1431098024788451</v>
      </c>
      <c r="H63" s="9">
        <v>7.4499423983046684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35">
      <c r="B64" s="37">
        <v>60</v>
      </c>
      <c r="D64" s="9">
        <v>10.106850520937778</v>
      </c>
      <c r="E64" s="9">
        <v>9.0164947284829999</v>
      </c>
      <c r="F64" s="9">
        <v>9.357283910556653</v>
      </c>
      <c r="G64" s="9">
        <v>9.2841252255930584</v>
      </c>
      <c r="H64" s="9">
        <v>7.5641701054682695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35">
      <c r="B65" s="37">
        <v>61</v>
      </c>
      <c r="D65" s="9">
        <v>10.258855092037404</v>
      </c>
      <c r="E65" s="9">
        <v>9.1528637533544828</v>
      </c>
      <c r="F65" s="9">
        <v>9.4995417737107637</v>
      </c>
      <c r="G65" s="9">
        <v>9.4251390626403726</v>
      </c>
      <c r="H65" s="9">
        <v>7.6783965531264737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35">
      <c r="B66" s="37">
        <v>62</v>
      </c>
      <c r="D66" s="9">
        <v>10.410857939602684</v>
      </c>
      <c r="E66" s="9">
        <v>9.2892310922773831</v>
      </c>
      <c r="F66" s="9">
        <v>9.6417980831302152</v>
      </c>
      <c r="G66" s="9">
        <v>9.5661513459530241</v>
      </c>
      <c r="H66" s="9">
        <v>7.7926217674367466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35">
      <c r="B67" s="37">
        <v>63</v>
      </c>
      <c r="D67" s="9">
        <v>10.562859098768122</v>
      </c>
      <c r="E67" s="9">
        <v>9.4255967775174234</v>
      </c>
      <c r="F67" s="9">
        <v>9.7840528698444214</v>
      </c>
      <c r="G67" s="9">
        <v>9.7071621065604425</v>
      </c>
      <c r="H67" s="9">
        <v>7.9068457735025417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35">
      <c r="B68" s="37">
        <v>64</v>
      </c>
      <c r="D68" s="9">
        <v>10.714858603274966</v>
      </c>
      <c r="E68" s="9">
        <v>9.5619608400608112</v>
      </c>
      <c r="F68" s="9">
        <v>9.926306163652356</v>
      </c>
      <c r="G68" s="9">
        <v>9.8481713742615717</v>
      </c>
      <c r="H68" s="9">
        <v>8.0210685954318013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35">
      <c r="B69" s="37">
        <v>65</v>
      </c>
      <c r="D69" s="9">
        <v>10.866856485547322</v>
      </c>
      <c r="E69" s="9">
        <v>9.698323309684163</v>
      </c>
      <c r="F69" s="9">
        <v>10.068557993189692</v>
      </c>
      <c r="G69" s="9">
        <v>9.9891791776921171</v>
      </c>
      <c r="H69" s="9">
        <v>8.135290256391416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35">
      <c r="B70" s="37">
        <v>66</v>
      </c>
      <c r="D70" s="9">
        <v>11.018852776763016</v>
      </c>
      <c r="E70" s="9">
        <v>9.8346842150196121</v>
      </c>
      <c r="F70" s="9">
        <v>10.210808385991506</v>
      </c>
      <c r="G70" s="9">
        <v>10.130185544387132</v>
      </c>
      <c r="H70" s="9">
        <v>8.2495107786578092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35">
      <c r="B71" s="37">
        <v>67</v>
      </c>
      <c r="D71" s="9">
        <v>11.170847506919721</v>
      </c>
      <c r="E71" s="9">
        <v>9.971043583615435</v>
      </c>
      <c r="F71" s="9">
        <v>10.353057368550527</v>
      </c>
      <c r="G71" s="9">
        <v>10.271190500839356</v>
      </c>
      <c r="H71" s="9">
        <v>8.3637301836641598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35">
      <c r="B72" s="37">
        <v>68</v>
      </c>
      <c r="D72" s="9">
        <v>11.322840704896469</v>
      </c>
      <c r="E72" s="9">
        <v>10.107401441992677</v>
      </c>
      <c r="F72" s="9">
        <v>10.495304966371616</v>
      </c>
      <c r="G72" s="9">
        <v>10.412194072553646</v>
      </c>
      <c r="H72" s="9">
        <v>8.477948492044419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35">
      <c r="B73" s="37">
        <v>69</v>
      </c>
      <c r="D73" s="9">
        <v>11.474832398511269</v>
      </c>
      <c r="E73" s="9">
        <v>10.243757815697942</v>
      </c>
      <c r="F73" s="9">
        <v>10.637551204022545</v>
      </c>
      <c r="G73" s="9">
        <v>10.553196284097782</v>
      </c>
      <c r="H73" s="9">
        <v>8.5921657236744338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35">
      <c r="B74" s="37">
        <v>70</v>
      </c>
      <c r="D74" s="9">
        <v>11.626822614574873</v>
      </c>
      <c r="E74" s="9">
        <v>10.380112729352822</v>
      </c>
      <c r="F74" s="9">
        <v>10.779796105181513</v>
      </c>
      <c r="G74" s="9">
        <v>10.694197159149956</v>
      </c>
      <c r="H74" s="9">
        <v>8.7063818977103402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35">
      <c r="B75" s="37">
        <v>71</v>
      </c>
      <c r="D75" s="9">
        <v>11.778811378941057</v>
      </c>
      <c r="E75" s="9">
        <v>10.51646620670013</v>
      </c>
      <c r="F75" s="9">
        <v>10.922039692681585</v>
      </c>
      <c r="G75" s="9">
        <v>10.835196720543228</v>
      </c>
      <c r="H75" s="9">
        <v>8.8205970326245726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35">
      <c r="B76" s="37">
        <v>72</v>
      </c>
      <c r="D76" s="9">
        <v>11.930798716553866</v>
      </c>
      <c r="E76" s="9">
        <v>10.652818270647161</v>
      </c>
      <c r="F76" s="9">
        <v>11.06428198855235</v>
      </c>
      <c r="G76" s="9">
        <v>10.976194990307199</v>
      </c>
      <c r="H76" s="9">
        <v>8.9348111462395199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35">
      <c r="B77" s="37">
        <v>73</v>
      </c>
      <c r="D77" s="9">
        <v>12.082784651491743</v>
      </c>
      <c r="E77" s="9">
        <v>10.789168943306317</v>
      </c>
      <c r="F77" s="9">
        <v>11.206523014058947</v>
      </c>
      <c r="G77" s="9">
        <v>11.117191989707001</v>
      </c>
      <c r="H77" s="9">
        <v>9.0490242557591056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35">
      <c r="B78" s="37">
        <v>74</v>
      </c>
      <c r="D78" s="9">
        <v>12.234769207009</v>
      </c>
      <c r="E78" s="9">
        <v>10.925518246033151</v>
      </c>
      <c r="F78" s="9">
        <v>11.348762789738684</v>
      </c>
      <c r="G78" s="9">
        <v>11.258187739279945</v>
      </c>
      <c r="H78" s="9">
        <v>9.163236377798464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35">
      <c r="B79" s="37">
        <v>75</v>
      </c>
      <c r="D79" s="9">
        <v>12.386752405574828</v>
      </c>
      <c r="E79" s="9">
        <v>11.061866199462214</v>
      </c>
      <c r="F79" s="9">
        <v>11.491001335435472</v>
      </c>
      <c r="G79" s="9">
        <v>11.39918225886993</v>
      </c>
      <c r="H79" s="9">
        <v>9.2774475284117077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35">
      <c r="B80" s="37">
        <v>76</v>
      </c>
      <c r="D80" s="9">
        <v>12.538734268909865</v>
      </c>
      <c r="E80" s="9">
        <v>11.198212823540622</v>
      </c>
      <c r="F80" s="9">
        <v>11.633238670332126</v>
      </c>
      <c r="G80" s="9">
        <v>11.540175567659787</v>
      </c>
      <c r="H80" s="9">
        <v>9.3916577231181346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35">
      <c r="B81" s="37">
        <v>77</v>
      </c>
      <c r="D81" s="9">
        <v>12.690714818020679</v>
      </c>
      <c r="E81" s="9">
        <v>11.334558137559716</v>
      </c>
      <c r="F81" s="9">
        <v>11.775474812980825</v>
      </c>
      <c r="G81" s="9">
        <v>11.681167684201695</v>
      </c>
      <c r="H81" s="9">
        <v>9.5058669769268498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35">
      <c r="B82" s="37">
        <v>78</v>
      </c>
      <c r="D82" s="9">
        <v>12.842694073232181</v>
      </c>
      <c r="E82" s="9">
        <v>11.470902160184853</v>
      </c>
      <c r="F82" s="9">
        <v>11.917709781331753</v>
      </c>
      <c r="G82" s="9">
        <v>11.822158626445825</v>
      </c>
      <c r="H82" s="9">
        <v>9.6200753043599043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35">
      <c r="B83" s="37">
        <v>79</v>
      </c>
      <c r="D83" s="9">
        <v>12.994672054218242</v>
      </c>
      <c r="E83" s="9">
        <v>11.607244909483477</v>
      </c>
      <c r="F83" s="9">
        <v>12.05994359276008</v>
      </c>
      <c r="G83" s="9">
        <v>11.963148411767349</v>
      </c>
      <c r="H83" s="9">
        <v>9.734282719474189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35">
      <c r="B84" s="37">
        <v>80</v>
      </c>
      <c r="D84" s="9">
        <v>13.146648780030475</v>
      </c>
      <c r="E84" s="9">
        <v>11.743586402951628</v>
      </c>
      <c r="F84" s="9">
        <v>12.202176264091451</v>
      </c>
      <c r="G84" s="9">
        <v>12.104137056991929</v>
      </c>
      <c r="H84" s="9">
        <v>9.8484892358819991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35">
      <c r="B85" s="37">
        <v>81</v>
      </c>
      <c r="D85" s="9">
        <v>13.298624269125455</v>
      </c>
      <c r="E85" s="9">
        <v>11.879926657538869</v>
      </c>
      <c r="F85" s="9">
        <v>12.344407811625997</v>
      </c>
      <c r="G85" s="9">
        <v>12.245124578419675</v>
      </c>
      <c r="H85" s="9">
        <v>9.9626948667704625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35">
      <c r="B86" s="37">
        <v>82</v>
      </c>
      <c r="D86" s="9">
        <v>13.450598539390427</v>
      </c>
      <c r="E86" s="9">
        <v>12.016265689671904</v>
      </c>
      <c r="F86" s="9">
        <v>12.486638251161038</v>
      </c>
      <c r="G86" s="9">
        <v>12.386110991847929</v>
      </c>
      <c r="H86" s="9">
        <v>10.076899624919948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35">
      <c r="B87" s="37">
        <v>83</v>
      </c>
      <c r="D87" s="9">
        <v>13.602571608167597</v>
      </c>
      <c r="E87" s="9">
        <v>12.152603515276926</v>
      </c>
      <c r="F87" s="9">
        <v>12.628867598012532</v>
      </c>
      <c r="G87" s="9">
        <v>12.527096312592613</v>
      </c>
      <c r="H87" s="9">
        <v>10.191103522721372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35">
      <c r="B88" s="37">
        <v>84</v>
      </c>
      <c r="D88" s="9">
        <v>13.754543492277081</v>
      </c>
      <c r="E88" s="9">
        <v>12.288940149800679</v>
      </c>
      <c r="F88" s="9">
        <v>12.771095867035335</v>
      </c>
      <c r="G88" s="9">
        <v>12.668080555508633</v>
      </c>
      <c r="H88" s="9">
        <v>10.305306572192638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35">
      <c r="B89" s="37">
        <v>85</v>
      </c>
      <c r="D89" s="9">
        <v>13.906514208038685</v>
      </c>
      <c r="E89" s="9">
        <v>12.425275608230397</v>
      </c>
      <c r="F89" s="9">
        <v>12.913323072642475</v>
      </c>
      <c r="G89" s="9">
        <v>12.809063735008973</v>
      </c>
      <c r="H89" s="9">
        <v>10.419508784994166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35">
      <c r="B90" s="37">
        <v>86</v>
      </c>
      <c r="D90" s="9">
        <v>14.058483771292449</v>
      </c>
      <c r="E90" s="9">
        <v>12.561609905112789</v>
      </c>
      <c r="F90" s="9">
        <v>13.055549228823264</v>
      </c>
      <c r="G90" s="9">
        <v>12.950045865082965</v>
      </c>
      <c r="H90" s="9">
        <v>10.533710172443593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35">
      <c r="B91" s="37">
        <v>87</v>
      </c>
      <c r="D91" s="9">
        <v>14.210452197418203</v>
      </c>
      <c r="E91" s="9">
        <v>12.697943054571875</v>
      </c>
      <c r="F91" s="9">
        <v>13.197774349160543</v>
      </c>
      <c r="G91" s="9">
        <v>13.091026959313453</v>
      </c>
      <c r="H91" s="9">
        <v>10.647910745529748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35">
      <c r="B92" s="37">
        <v>88</v>
      </c>
      <c r="D92" s="9">
        <v>14.362419501354056</v>
      </c>
      <c r="E92" s="9">
        <v>12.83427507032604</v>
      </c>
      <c r="F92" s="9">
        <v>13.339998446847078</v>
      </c>
      <c r="G92" s="9">
        <v>13.23200703089319</v>
      </c>
      <c r="H92" s="9">
        <v>10.762110514925835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35">
      <c r="B93" s="37">
        <v>89</v>
      </c>
      <c r="D93" s="9">
        <v>14.514385697613935</v>
      </c>
      <c r="E93" s="9">
        <v>12.970605965704141</v>
      </c>
      <c r="F93" s="9">
        <v>13.482221534701017</v>
      </c>
      <c r="G93" s="9">
        <v>13.372986092640328</v>
      </c>
      <c r="H93" s="9">
        <v>10.876309491001988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35">
      <c r="B94" s="37">
        <v>90</v>
      </c>
      <c r="D94" s="9">
        <v>14.666350800304324</v>
      </c>
      <c r="E94" s="9">
        <v>13.106935753660824</v>
      </c>
      <c r="F94" s="9">
        <v>13.624443625180623</v>
      </c>
      <c r="G94" s="9">
        <v>13.513964157013143</v>
      </c>
      <c r="H94" s="9">
        <v>10.99050768383721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35">
      <c r="B95" s="37">
        <v>91</v>
      </c>
      <c r="D95" s="9">
        <v>14.818314823139996</v>
      </c>
      <c r="E95" s="9">
        <v>13.24326444679104</v>
      </c>
      <c r="F95" s="9">
        <v>13.766664730398276</v>
      </c>
      <c r="G95" s="9">
        <v>13.654941236124003</v>
      </c>
      <c r="H95" s="9">
        <v>11.104705103230673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35">
      <c r="B96" s="37">
        <v>92</v>
      </c>
      <c r="D96" s="9">
        <v>14.970277779459176</v>
      </c>
      <c r="E96" s="9">
        <v>13.379592057343933</v>
      </c>
      <c r="F96" s="9">
        <v>13.908884862133771</v>
      </c>
      <c r="G96" s="9">
        <v>13.795917341752693</v>
      </c>
      <c r="H96" s="9">
        <v>11.218901758712462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35">
      <c r="B97" s="37">
        <v>93</v>
      </c>
      <c r="D97" s="9">
        <v>15.122239682237799</v>
      </c>
      <c r="E97" s="9">
        <v>13.515918597235908</v>
      </c>
      <c r="F97" s="9">
        <v>14.051104031846922</v>
      </c>
      <c r="G97" s="9">
        <v>13.936892485359056</v>
      </c>
      <c r="H97" s="9">
        <v>11.333097659553822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35">
      <c r="B98" s="37">
        <v>94</v>
      </c>
      <c r="D98" s="9">
        <v>15.274200544103158</v>
      </c>
      <c r="E98" s="9">
        <v>13.652244078063234</v>
      </c>
      <c r="F98" s="9">
        <v>14.193322250689691</v>
      </c>
      <c r="G98" s="9">
        <v>14.077866678095026</v>
      </c>
      <c r="H98" s="9">
        <v>11.447292814776898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35">
      <c r="B99" s="37">
        <v>95</v>
      </c>
      <c r="D99" s="9">
        <v>15.426160377346863</v>
      </c>
      <c r="E99" s="9">
        <v>13.788568511113899</v>
      </c>
      <c r="F99" s="9">
        <v>14.33553952951754</v>
      </c>
      <c r="G99" s="9">
        <v>14.218839930816078</v>
      </c>
      <c r="H99" s="9">
        <v>11.561487233164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35">
      <c r="B100" s="37">
        <v>96</v>
      </c>
      <c r="D100" s="9">
        <v>15.578119193937239</v>
      </c>
      <c r="E100" s="9">
        <v>13.924891907378985</v>
      </c>
      <c r="F100" s="9">
        <v>14.477755878900423</v>
      </c>
      <c r="G100" s="9">
        <v>14.35981225409216</v>
      </c>
      <c r="H100" s="9">
        <v>11.675680923266423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35">
      <c r="B101" s="37">
        <v>97</v>
      </c>
      <c r="D101" s="9">
        <v>15.730077005531056</v>
      </c>
      <c r="E101" s="9">
        <v>14.061214277563469</v>
      </c>
      <c r="F101" s="9">
        <v>14.61997130913314</v>
      </c>
      <c r="G101" s="9">
        <v>14.500783658218085</v>
      </c>
      <c r="H101" s="9">
        <v>11.789873893412896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35">
      <c r="B102" s="37">
        <v>98</v>
      </c>
      <c r="D102" s="9">
        <v>15.882033823484814</v>
      </c>
      <c r="E102" s="9">
        <v>14.19753563209656</v>
      </c>
      <c r="F102" s="9">
        <v>14.762185830245315</v>
      </c>
      <c r="G102" s="9">
        <v>14.641754153223459</v>
      </c>
      <c r="H102" s="9">
        <v>11.904066151717579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35">
      <c r="B103" s="37">
        <v>99</v>
      </c>
      <c r="D103" s="9">
        <v>16.033989658865448</v>
      </c>
      <c r="E103" s="9">
        <v>14.333855981141568</v>
      </c>
      <c r="F103" s="9">
        <v>14.904399452010813</v>
      </c>
      <c r="G103" s="9">
        <v>14.782723748882162</v>
      </c>
      <c r="H103" s="9">
        <v>12.018257706087724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35">
      <c r="B104" s="37">
        <v>100</v>
      </c>
      <c r="D104" s="9">
        <v>16.185713788304881</v>
      </c>
      <c r="E104" s="9">
        <v>14.46996344027894</v>
      </c>
      <c r="F104" s="9">
        <v>15.046408408566773</v>
      </c>
      <c r="G104" s="9">
        <v>14.923488679331337</v>
      </c>
      <c r="H104" s="9">
        <v>12.132283705728957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35">
      <c r="B105" s="37">
        <v>101</v>
      </c>
      <c r="D105" s="9">
        <v>16.33766769063239</v>
      </c>
      <c r="E105" s="9">
        <v>14.606281807820464</v>
      </c>
      <c r="F105" s="9">
        <v>15.188620259982352</v>
      </c>
      <c r="G105" s="9">
        <v>15.064456504640123</v>
      </c>
      <c r="H105" s="9">
        <v>12.246473875160477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35">
      <c r="B106" s="37">
        <v>102</v>
      </c>
      <c r="D106" s="9">
        <v>16.489620641950154</v>
      </c>
      <c r="E106" s="9">
        <v>14.742599198860084</v>
      </c>
      <c r="F106" s="9">
        <v>15.330831239926814</v>
      </c>
      <c r="G106" s="9">
        <v>15.205423458477776</v>
      </c>
      <c r="H106" s="9">
        <v>12.360663363209344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35">
      <c r="B107" s="37">
        <v>103</v>
      </c>
      <c r="D107" s="9">
        <v>16.641572652264639</v>
      </c>
      <c r="E107" s="9">
        <v>14.878915622587206</v>
      </c>
      <c r="F107" s="9">
        <v>15.473041357237468</v>
      </c>
      <c r="G107" s="9">
        <v>15.346389549681639</v>
      </c>
      <c r="H107" s="9">
        <v>12.474852177025175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35">
      <c r="B108" s="37">
        <v>104</v>
      </c>
      <c r="D108" s="9">
        <v>16.79352373133954</v>
      </c>
      <c r="E108" s="9">
        <v>15.015231087968335</v>
      </c>
      <c r="F108" s="9">
        <v>15.61525062053725</v>
      </c>
      <c r="G108" s="9">
        <v>15.487354786874631</v>
      </c>
      <c r="H108" s="9">
        <v>12.589040323584069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35">
      <c r="B109" s="37">
        <v>105</v>
      </c>
      <c r="D109" s="9">
        <v>16.945473888704004</v>
      </c>
      <c r="E109" s="9">
        <v>15.151545603754522</v>
      </c>
      <c r="F109" s="9">
        <v>15.757459038241908</v>
      </c>
      <c r="G109" s="9">
        <v>15.628319178472486</v>
      </c>
      <c r="H109" s="9">
        <v>12.703227809694551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35">
      <c r="B110" s="37">
        <v>106</v>
      </c>
      <c r="D110" s="9">
        <v>17.096342757046681</v>
      </c>
      <c r="E110" s="9">
        <v>15.286809835945927</v>
      </c>
      <c r="F110" s="9">
        <v>15.898423944202252</v>
      </c>
      <c r="G110" s="9">
        <v>15.768064230029239</v>
      </c>
      <c r="H110" s="9">
        <v>12.816607477739355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35">
      <c r="B111" s="37">
        <v>107</v>
      </c>
      <c r="D111" s="9">
        <v>17.248291103929031</v>
      </c>
      <c r="E111" s="9">
        <v>15.42312248479562</v>
      </c>
      <c r="F111" s="9">
        <v>16.040630700420451</v>
      </c>
      <c r="G111" s="9">
        <v>15.909026960140634</v>
      </c>
      <c r="H111" s="9">
        <v>12.930793666524357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35">
      <c r="B112" s="37">
        <v>108</v>
      </c>
      <c r="D112" s="9">
        <v>17.400238556357195</v>
      </c>
      <c r="E112" s="9">
        <v>15.559434209081088</v>
      </c>
      <c r="F112" s="9">
        <v>16.182836635115176</v>
      </c>
      <c r="G112" s="9">
        <v>16.049988868728569</v>
      </c>
      <c r="H112" s="9">
        <v>13.044979214335408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35">
      <c r="B113" s="37">
        <v>109</v>
      </c>
      <c r="D113" s="9">
        <v>17.552185122996779</v>
      </c>
      <c r="E113" s="9">
        <v>15.695745016760419</v>
      </c>
      <c r="F113" s="9">
        <v>16.325041755939587</v>
      </c>
      <c r="G113" s="9">
        <v>16.190949963446169</v>
      </c>
      <c r="H113" s="9">
        <v>13.159164127364063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35">
      <c r="B114" s="37">
        <v>110</v>
      </c>
      <c r="D114" s="9">
        <v>17.704101454823959</v>
      </c>
      <c r="E114" s="9">
        <v>15.832026401606386</v>
      </c>
      <c r="F114" s="9">
        <v>16.467212302615589</v>
      </c>
      <c r="G114" s="9">
        <v>16.331877140855145</v>
      </c>
      <c r="H114" s="9">
        <v>13.273326478259213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35">
      <c r="B115" s="37">
        <v>111</v>
      </c>
      <c r="D115" s="9">
        <v>17.857097268253007</v>
      </c>
      <c r="E115" s="9">
        <v>15.969356194009148</v>
      </c>
      <c r="F115" s="9">
        <v>16.610624698606603</v>
      </c>
      <c r="G115" s="9">
        <v>16.474021995875926</v>
      </c>
      <c r="H115" s="9">
        <v>13.388295351864096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35">
      <c r="B116" s="37">
        <v>112</v>
      </c>
      <c r="D116" s="9">
        <v>18.010092210409955</v>
      </c>
      <c r="E116" s="9">
        <v>16.106685079200805</v>
      </c>
      <c r="F116" s="9">
        <v>16.754036292342661</v>
      </c>
      <c r="G116" s="9">
        <v>16.616166048641745</v>
      </c>
      <c r="H116" s="9">
        <v>13.503263600986404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35">
      <c r="B117" s="37">
        <v>113</v>
      </c>
      <c r="D117" s="9">
        <v>18.163086289202685</v>
      </c>
      <c r="E117" s="9">
        <v>16.244013064443532</v>
      </c>
      <c r="F117" s="9">
        <v>16.897447090807685</v>
      </c>
      <c r="G117" s="9">
        <v>16.758309306136546</v>
      </c>
      <c r="H117" s="9">
        <v>13.618231231276265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35">
      <c r="B118" s="37">
        <v>114</v>
      </c>
      <c r="D118" s="9">
        <v>18.314999178051838</v>
      </c>
      <c r="E118" s="9">
        <v>16.380290869288007</v>
      </c>
      <c r="F118" s="9">
        <v>17.039614468767834</v>
      </c>
      <c r="G118" s="9">
        <v>16.899233314829651</v>
      </c>
      <c r="H118" s="9">
        <v>13.732391114515137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35">
      <c r="B119" s="37">
        <v>115</v>
      </c>
      <c r="D119" s="9">
        <v>18.467991558495925</v>
      </c>
      <c r="E119" s="9">
        <v>16.51761708273742</v>
      </c>
      <c r="F119" s="9">
        <v>17.18302370237987</v>
      </c>
      <c r="G119" s="9">
        <v>17.041375007471459</v>
      </c>
      <c r="H119" s="9">
        <v>13.847357527454779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35">
      <c r="B120" s="37">
        <v>116</v>
      </c>
      <c r="D120" s="9">
        <v>18.620983098271356</v>
      </c>
      <c r="E120" s="9">
        <v>16.654942417080328</v>
      </c>
      <c r="F120" s="9">
        <v>17.326432160764718</v>
      </c>
      <c r="G120" s="9">
        <v>17.183515924886059</v>
      </c>
      <c r="H120" s="9">
        <v>13.962323337777832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35">
      <c r="B121" s="37">
        <v>117</v>
      </c>
      <c r="D121" s="9">
        <v>18.773973804617818</v>
      </c>
      <c r="E121" s="9">
        <v>16.792266878965307</v>
      </c>
      <c r="F121" s="9">
        <v>17.46983985031617</v>
      </c>
      <c r="G121" s="9">
        <v>17.325656073467282</v>
      </c>
      <c r="H121" s="9">
        <v>14.077288550657066</v>
      </c>
      <c r="I121" s="24"/>
      <c r="J121" s="9">
        <v>17.662510603007579</v>
      </c>
      <c r="K121" s="9">
        <v>17.662510603007579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35">
      <c r="B122" s="37">
        <v>118</v>
      </c>
      <c r="D122" s="9">
        <v>18.925883371607625</v>
      </c>
      <c r="E122" s="9">
        <v>16.928541215037441</v>
      </c>
      <c r="F122" s="9">
        <v>17.612004166527758</v>
      </c>
      <c r="G122" s="9">
        <v>17.46657702041183</v>
      </c>
      <c r="H122" s="9">
        <v>14.191446052778414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35">
      <c r="B123" s="37">
        <v>119</v>
      </c>
      <c r="D123" s="9">
        <v>19.078872437551759</v>
      </c>
      <c r="E123" s="9">
        <v>17.065863958343989</v>
      </c>
      <c r="F123" s="9">
        <v>17.755410342402119</v>
      </c>
      <c r="G123" s="9">
        <v>17.608715655315972</v>
      </c>
      <c r="H123" s="9">
        <v>14.306410089709782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35">
      <c r="B124" s="37">
        <v>120</v>
      </c>
      <c r="D124" s="9">
        <v>19.231860690876406</v>
      </c>
      <c r="E124" s="9">
        <v>17.203185848302965</v>
      </c>
      <c r="F124" s="9">
        <v>17.898815767821254</v>
      </c>
      <c r="G124" s="9">
        <v>17.750853539764854</v>
      </c>
      <c r="H124" s="9">
        <v>14.421373544065602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35">
      <c r="B125" s="37">
        <v>121</v>
      </c>
      <c r="D125" s="9">
        <v>19.384848138229607</v>
      </c>
      <c r="E125" s="9">
        <v>17.340506891019544</v>
      </c>
      <c r="F125" s="9">
        <v>18.042220448656398</v>
      </c>
      <c r="G125" s="9">
        <v>17.892990679629765</v>
      </c>
      <c r="H125" s="9">
        <v>14.536336420595834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35">
      <c r="B126" s="37">
        <v>122</v>
      </c>
      <c r="D126" s="9">
        <v>19.53675449440879</v>
      </c>
      <c r="E126" s="9">
        <v>17.476777860300775</v>
      </c>
      <c r="F126" s="9">
        <v>18.184381801193311</v>
      </c>
      <c r="G126" s="9">
        <v>18.033908662899655</v>
      </c>
      <c r="H126" s="9">
        <v>14.650491620943475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35">
      <c r="B127" s="37">
        <v>123</v>
      </c>
      <c r="D127" s="9">
        <v>19.689740354568166</v>
      </c>
      <c r="E127" s="9">
        <v>17.614097233302886</v>
      </c>
      <c r="F127" s="9">
        <v>18.327785015343064</v>
      </c>
      <c r="G127" s="9">
        <v>18.176044336079158</v>
      </c>
      <c r="H127" s="9">
        <v>14.765453359543097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35">
      <c r="B128" s="37">
        <v>124</v>
      </c>
      <c r="D128" s="9">
        <v>19.842725427891867</v>
      </c>
      <c r="E128" s="9">
        <v>17.75141577663593</v>
      </c>
      <c r="F128" s="9">
        <v>18.471187501808782</v>
      </c>
      <c r="G128" s="9">
        <v>18.318179281574643</v>
      </c>
      <c r="H128" s="9">
        <v>14.880414533989576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35">
      <c r="B129" s="37">
        <v>125</v>
      </c>
      <c r="D129" s="9">
        <v>19.995709720501733</v>
      </c>
      <c r="E129" s="9">
        <v>17.888733495921887</v>
      </c>
      <c r="F129" s="9">
        <v>18.614589265997083</v>
      </c>
      <c r="G129" s="9">
        <v>18.460313504792708</v>
      </c>
      <c r="H129" s="9">
        <v>14.995375148656933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35">
      <c r="B130" s="37">
        <v>126</v>
      </c>
      <c r="D130" s="9">
        <v>20.147612967983523</v>
      </c>
      <c r="E130" s="9">
        <v>18.025001192187705</v>
      </c>
      <c r="F130" s="9">
        <v>18.75674774504175</v>
      </c>
      <c r="G130" s="9">
        <v>18.601228614570342</v>
      </c>
      <c r="H130" s="9">
        <v>15.109528120190291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35">
      <c r="B131" s="37">
        <v>127</v>
      </c>
      <c r="D131" s="9">
        <v>20.300595722395478</v>
      </c>
      <c r="E131" s="9">
        <v>18.162317286754487</v>
      </c>
      <c r="F131" s="9">
        <v>18.900148085815903</v>
      </c>
      <c r="G131" s="9">
        <v>18.743361414374263</v>
      </c>
      <c r="H131" s="9">
        <v>15.22448763193438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35">
      <c r="B132" s="37">
        <v>128</v>
      </c>
      <c r="D132" s="9">
        <v>20.453577713738245</v>
      </c>
      <c r="E132" s="9">
        <v>18.299632573478128</v>
      </c>
      <c r="F132" s="9">
        <v>19.043547719895702</v>
      </c>
      <c r="G132" s="9">
        <v>18.885493507483829</v>
      </c>
      <c r="H132" s="9">
        <v>15.33944659650637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35">
      <c r="B133" s="37">
        <v>129</v>
      </c>
      <c r="D133" s="9">
        <v>20.606558947664023</v>
      </c>
      <c r="E133" s="9">
        <v>18.436947057549311</v>
      </c>
      <c r="F133" s="9">
        <v>19.186946652272926</v>
      </c>
      <c r="G133" s="9">
        <v>19.027624898890799</v>
      </c>
      <c r="H133" s="9">
        <v>15.45440501794474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35">
      <c r="B134" s="37">
        <v>130</v>
      </c>
      <c r="D134" s="9">
        <v>20.758459180601374</v>
      </c>
      <c r="E134" s="9">
        <v>18.573211567264924</v>
      </c>
      <c r="F134" s="9">
        <v>19.329102340977553</v>
      </c>
      <c r="G134" s="9">
        <v>19.168537218328385</v>
      </c>
      <c r="H134" s="9">
        <v>15.568555827935686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35">
      <c r="B135" s="37">
        <v>131</v>
      </c>
      <c r="D135" s="9">
        <v>20.911438921565111</v>
      </c>
      <c r="E135" s="9">
        <v>18.71052446815921</v>
      </c>
      <c r="F135" s="9">
        <v>19.472499889891186</v>
      </c>
      <c r="G135" s="9">
        <v>19.310667226271796</v>
      </c>
      <c r="H135" s="9">
        <v>15.683513178771603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35">
      <c r="B136" s="37">
        <v>132</v>
      </c>
      <c r="D136" s="9">
        <v>21.064417921423132</v>
      </c>
      <c r="E136" s="9">
        <v>18.847836581380466</v>
      </c>
      <c r="F136" s="9">
        <v>19.615896751507737</v>
      </c>
      <c r="G136" s="9">
        <v>19.452796546918098</v>
      </c>
      <c r="H136" s="9">
        <v>15.798469998128224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35">
      <c r="B137" s="37">
        <v>133</v>
      </c>
      <c r="D137" s="9">
        <v>21.217396185406926</v>
      </c>
      <c r="E137" s="9">
        <v>18.985147911733019</v>
      </c>
      <c r="F137" s="9">
        <v>19.759292930447412</v>
      </c>
      <c r="G137" s="9">
        <v>19.594925184887554</v>
      </c>
      <c r="H137" s="9">
        <v>15.913426289743425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35">
      <c r="B138" s="37">
        <v>134</v>
      </c>
      <c r="D138" s="9">
        <v>21.369293490835052</v>
      </c>
      <c r="E138" s="9">
        <v>19.121409314827069</v>
      </c>
      <c r="F138" s="9">
        <v>19.901445905678095</v>
      </c>
      <c r="G138" s="9">
        <v>19.735834790851197</v>
      </c>
      <c r="H138" s="9">
        <v>16.027575000378214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35">
      <c r="B139" s="37">
        <v>135</v>
      </c>
      <c r="D139" s="9">
        <v>21.522270303724561</v>
      </c>
      <c r="E139" s="9">
        <v>19.258719100451923</v>
      </c>
      <c r="F139" s="9">
        <v>20.04484073813018</v>
      </c>
      <c r="G139" s="9">
        <v>19.877962082333045</v>
      </c>
      <c r="H139" s="9">
        <v>16.142530251305288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35">
      <c r="B140" s="37">
        <v>136</v>
      </c>
      <c r="D140" s="9">
        <v>21.675246395854636</v>
      </c>
      <c r="E140" s="9">
        <v>19.396028117088715</v>
      </c>
      <c r="F140" s="9">
        <v>20.188234901254216</v>
      </c>
      <c r="G140" s="9">
        <v>20.020088704486845</v>
      </c>
      <c r="H140" s="9">
        <v>16.257484985290393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35">
      <c r="B141" s="37">
        <v>137</v>
      </c>
      <c r="D141" s="9">
        <v>21.82822177207861</v>
      </c>
      <c r="E141" s="9">
        <v>19.533336369194512</v>
      </c>
      <c r="F141" s="9">
        <v>20.331628399336466</v>
      </c>
      <c r="G141" s="9">
        <v>20.162214661598863</v>
      </c>
      <c r="H141" s="9">
        <v>16.372439205801214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35">
      <c r="B142" s="37">
        <v>138</v>
      </c>
      <c r="D142" s="9">
        <v>21.980116230646235</v>
      </c>
      <c r="E142" s="9">
        <v>19.669594739730627</v>
      </c>
      <c r="F142" s="9">
        <v>20.473778732319001</v>
      </c>
      <c r="G142" s="9">
        <v>20.303121625314361</v>
      </c>
      <c r="H142" s="9">
        <v>16.486585874702993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35">
      <c r="B143" s="37">
        <v>139</v>
      </c>
      <c r="D143" s="9">
        <v>22.133090194616539</v>
      </c>
      <c r="E143" s="9">
        <v>19.806901482777906</v>
      </c>
      <c r="F143" s="9">
        <v>20.617170918216143</v>
      </c>
      <c r="G143" s="9">
        <v>20.445246270241277</v>
      </c>
      <c r="H143" s="9">
        <v>16.601539082277117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35">
      <c r="B144" s="37">
        <v>140</v>
      </c>
      <c r="D144" s="9">
        <v>22.286063456718427</v>
      </c>
      <c r="E144" s="9">
        <v>19.944207474185689</v>
      </c>
      <c r="F144" s="9">
        <v>20.760562451469063</v>
      </c>
      <c r="G144" s="9">
        <v>20.587370262523955</v>
      </c>
      <c r="H144" s="9">
        <v>16.716491786406838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35">
      <c r="B145" s="37">
        <v>141</v>
      </c>
      <c r="D145" s="9">
        <v>22.439036021464315</v>
      </c>
      <c r="E145" s="9">
        <v>20.081512718097898</v>
      </c>
      <c r="F145" s="9">
        <v>20.903953336062909</v>
      </c>
      <c r="G145" s="9">
        <v>20.729493606147571</v>
      </c>
      <c r="H145" s="9">
        <v>16.83144399031621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35">
      <c r="B146" s="37">
        <v>142</v>
      </c>
      <c r="D146" s="9">
        <v>22.59092770807105</v>
      </c>
      <c r="E146" s="9">
        <v>20.217768124860015</v>
      </c>
      <c r="F146" s="9">
        <v>21.046101092945722</v>
      </c>
      <c r="G146" s="9">
        <v>20.87039799376333</v>
      </c>
      <c r="H146" s="9">
        <v>16.945588671000419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35">
      <c r="B147" s="37">
        <v>143</v>
      </c>
      <c r="D147" s="9">
        <v>22.743898896674473</v>
      </c>
      <c r="E147" s="9">
        <v>20.355071892876406</v>
      </c>
      <c r="F147" s="9">
        <v>21.189490697246484</v>
      </c>
      <c r="G147" s="9">
        <v>21.012520057093869</v>
      </c>
      <c r="H147" s="9">
        <v>17.060539887774421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35">
      <c r="B148" s="37">
        <v>144</v>
      </c>
      <c r="D148" s="9">
        <v>22.896869400986926</v>
      </c>
      <c r="E148" s="9">
        <v>20.492374925395527</v>
      </c>
      <c r="F148" s="9">
        <v>21.332879664426731</v>
      </c>
      <c r="G148" s="9">
        <v>21.154641483303887</v>
      </c>
      <c r="H148" s="9">
        <v>17.175490613662994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35">
      <c r="B149" s="37">
        <v>145</v>
      </c>
      <c r="D149" s="9">
        <v>23.049839225212494</v>
      </c>
      <c r="E149" s="9">
        <v>20.629677226278112</v>
      </c>
      <c r="F149" s="9">
        <v>21.476267998199312</v>
      </c>
      <c r="G149" s="9">
        <v>21.296762276106218</v>
      </c>
      <c r="H149" s="9">
        <v>17.290440851669942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35">
      <c r="B150" s="37">
        <v>146</v>
      </c>
      <c r="D150" s="9">
        <v>23.201728209566781</v>
      </c>
      <c r="E150" s="9">
        <v>20.76592973328281</v>
      </c>
      <c r="F150" s="9">
        <v>21.618413240546122</v>
      </c>
      <c r="G150" s="9">
        <v>21.437664149185998</v>
      </c>
      <c r="H150" s="9">
        <v>17.40458359394291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35">
      <c r="B151" s="37">
        <v>147</v>
      </c>
      <c r="D151" s="9">
        <v>23.354696691292894</v>
      </c>
      <c r="E151" s="9">
        <v>20.903230589165606</v>
      </c>
      <c r="F151" s="9">
        <v>21.761800323737823</v>
      </c>
      <c r="G151" s="9">
        <v>21.579783691407467</v>
      </c>
      <c r="H151" s="9">
        <v>17.519532868852274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35">
      <c r="B152" s="37">
        <v>148</v>
      </c>
      <c r="D152" s="9">
        <v>23.507664505116349</v>
      </c>
      <c r="E152" s="9">
        <v>21.040530724601279</v>
      </c>
      <c r="F152" s="9">
        <v>21.905186784282492</v>
      </c>
      <c r="G152" s="9">
        <v>21.721902610981914</v>
      </c>
      <c r="H152" s="9">
        <v>17.634481664585575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35">
      <c r="B153" s="37">
        <v>149</v>
      </c>
      <c r="D153" s="9">
        <v>23.660631654961541</v>
      </c>
      <c r="E153" s="9">
        <v>21.177830143193752</v>
      </c>
      <c r="F153" s="9">
        <v>22.048572625646024</v>
      </c>
      <c r="G153" s="9">
        <v>21.864020911375199</v>
      </c>
      <c r="H153" s="9">
        <v>17.749429983946783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35">
      <c r="B154" s="37">
        <v>150</v>
      </c>
      <c r="D154" s="9">
        <v>23.812518002070618</v>
      </c>
      <c r="E154" s="9">
        <v>21.314079810140399</v>
      </c>
      <c r="F154" s="9">
        <v>22.190715410868766</v>
      </c>
      <c r="G154" s="9">
        <v>22.004920327330904</v>
      </c>
      <c r="H154" s="9">
        <v>17.863570834255921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35">
      <c r="B155" s="37">
        <v>151</v>
      </c>
      <c r="D155" s="9">
        <v>23.965483840821111</v>
      </c>
      <c r="E155" s="9">
        <v>21.451377812573572</v>
      </c>
      <c r="F155" s="9">
        <v>22.33410002938685</v>
      </c>
      <c r="G155" s="9">
        <v>22.147037404878759</v>
      </c>
      <c r="H155" s="9">
        <v>17.978518212958083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35">
      <c r="B156" s="37">
        <v>152</v>
      </c>
      <c r="D156" s="9">
        <v>24.118449026977707</v>
      </c>
      <c r="E156" s="9">
        <v>21.588675108618379</v>
      </c>
      <c r="F156" s="9">
        <v>22.477484038778005</v>
      </c>
      <c r="G156" s="9">
        <v>22.289153873299664</v>
      </c>
      <c r="H156" s="9">
        <v>18.093465123422213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35">
      <c r="B157" s="37">
        <v>153</v>
      </c>
      <c r="D157" s="9">
        <v>24.271413564210505</v>
      </c>
      <c r="E157" s="9">
        <v>21.7259717016453</v>
      </c>
      <c r="F157" s="9">
        <v>22.620867442283551</v>
      </c>
      <c r="G157" s="9">
        <v>22.431269735834977</v>
      </c>
      <c r="H157" s="9">
        <v>18.208411568270634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35">
      <c r="B158" s="37">
        <v>154</v>
      </c>
      <c r="D158" s="9">
        <v>24.423297334812872</v>
      </c>
      <c r="E158" s="9">
        <v>21.862218584312931</v>
      </c>
      <c r="F158" s="9">
        <v>22.763007824024026</v>
      </c>
      <c r="G158" s="9">
        <v>22.572166748308415</v>
      </c>
      <c r="H158" s="9">
        <v>18.322550570013302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35">
      <c r="B159" s="37">
        <v>155</v>
      </c>
      <c r="D159" s="9">
        <v>24.576260590320466</v>
      </c>
      <c r="E159" s="9">
        <v>21.999513788151955</v>
      </c>
      <c r="F159" s="9">
        <v>22.906390030622131</v>
      </c>
      <c r="G159" s="9">
        <v>22.714281413936305</v>
      </c>
      <c r="H159" s="9">
        <v>18.437496095187051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35">
      <c r="B160" s="37">
        <v>156</v>
      </c>
      <c r="D160" s="9">
        <v>24.729223207560423</v>
      </c>
      <c r="E160" s="9">
        <v>22.136808298759121</v>
      </c>
      <c r="F160" s="9">
        <v>23.049771640745703</v>
      </c>
      <c r="G160" s="9">
        <v>22.856395483089624</v>
      </c>
      <c r="H160" s="9">
        <v>18.552441162358807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35">
      <c r="B161" s="37">
        <v>157</v>
      </c>
      <c r="D161" s="9">
        <v>24.882185189971075</v>
      </c>
      <c r="E161" s="9">
        <v>22.274102119291989</v>
      </c>
      <c r="F161" s="9">
        <v>23.19315265743133</v>
      </c>
      <c r="G161" s="9">
        <v>22.998508958805015</v>
      </c>
      <c r="H161" s="9">
        <v>18.667385773985263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35">
      <c r="B162" s="37">
        <v>158</v>
      </c>
      <c r="D162" s="9">
        <v>25.034066440918672</v>
      </c>
      <c r="E162" s="9">
        <v>22.410346269890539</v>
      </c>
      <c r="F162" s="9">
        <v>23.335290685898993</v>
      </c>
      <c r="G162" s="9">
        <v>23.139403618005645</v>
      </c>
      <c r="H162" s="9">
        <v>18.781522967781953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35">
      <c r="B163" s="37">
        <v>159</v>
      </c>
      <c r="D163" s="9">
        <v>25.187027169118377</v>
      </c>
      <c r="E163" s="9">
        <v>22.547638726503223</v>
      </c>
      <c r="F163" s="9">
        <v>23.478670529976714</v>
      </c>
      <c r="G163" s="9">
        <v>23.281515921113122</v>
      </c>
      <c r="H163" s="9">
        <v>18.896466679392553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35">
      <c r="B164" s="37">
        <v>160</v>
      </c>
      <c r="D164" s="9">
        <v>25.339987272480222</v>
      </c>
      <c r="E164" s="9">
        <v>22.684930502217256</v>
      </c>
      <c r="F164" s="9">
        <v>23.622049789440538</v>
      </c>
      <c r="G164" s="9">
        <v>23.423627639606721</v>
      </c>
      <c r="H164" s="9">
        <v>19.011409942596714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35">
      <c r="B165" s="37">
        <v>161</v>
      </c>
      <c r="D165" s="9">
        <v>25.492946754230754</v>
      </c>
      <c r="E165" s="9">
        <v>22.822221599995721</v>
      </c>
      <c r="F165" s="9">
        <v>23.765428467140055</v>
      </c>
      <c r="G165" s="9">
        <v>23.565738776336008</v>
      </c>
      <c r="H165" s="9">
        <v>19.126352759699778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35">
      <c r="B166" s="37">
        <v>162</v>
      </c>
      <c r="D166" s="9">
        <v>25.644825538828634</v>
      </c>
      <c r="E166" s="9">
        <v>22.958463067477766</v>
      </c>
      <c r="F166" s="9">
        <v>23.907564189411836</v>
      </c>
      <c r="G166" s="9">
        <v>23.706631129340735</v>
      </c>
      <c r="H166" s="9">
        <v>19.240488183636657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35">
      <c r="B167" s="37">
        <v>163</v>
      </c>
      <c r="D167" s="9">
        <v>25.797783792187278</v>
      </c>
      <c r="E167" s="9">
        <v>23.09575282504694</v>
      </c>
      <c r="F167" s="9">
        <v>24.050941717305804</v>
      </c>
      <c r="G167" s="9">
        <v>23.848741116264492</v>
      </c>
      <c r="H167" s="9">
        <v>19.355430119171452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35">
      <c r="B168" s="37">
        <v>164</v>
      </c>
      <c r="D168" s="9">
        <v>25.950741433318022</v>
      </c>
      <c r="E168" s="9">
        <v>23.233041913297804</v>
      </c>
      <c r="F168" s="9">
        <v>24.194318671722545</v>
      </c>
      <c r="G168" s="9">
        <v>23.990850529710983</v>
      </c>
      <c r="H168" s="9">
        <v>19.470371615309553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35">
      <c r="B169" s="37">
        <v>165</v>
      </c>
      <c r="D169" s="9">
        <v>26.103698465253444</v>
      </c>
      <c r="E169" s="9">
        <v>23.370330335015286</v>
      </c>
      <c r="F169" s="9">
        <v>24.337695055340262</v>
      </c>
      <c r="G169" s="9">
        <v>24.132959372358471</v>
      </c>
      <c r="H169" s="9">
        <v>19.585312674217715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35">
      <c r="B170" s="37">
        <v>166</v>
      </c>
      <c r="D170" s="9">
        <v>26.255574833561898</v>
      </c>
      <c r="E170" s="9">
        <v>23.506569165353643</v>
      </c>
      <c r="F170" s="9">
        <v>24.479828515627467</v>
      </c>
      <c r="G170" s="9">
        <v>24.273849463378639</v>
      </c>
      <c r="H170" s="9">
        <v>19.699446364062695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35">
      <c r="B171" s="37">
        <v>167</v>
      </c>
      <c r="D171" s="9">
        <v>26.408530661371987</v>
      </c>
      <c r="E171" s="9">
        <v>23.643856269146973</v>
      </c>
      <c r="F171" s="9">
        <v>24.623203770870909</v>
      </c>
      <c r="G171" s="9">
        <v>24.415957177651851</v>
      </c>
      <c r="H171" s="9">
        <v>19.814386558740928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35">
      <c r="B172" s="37">
        <v>168</v>
      </c>
      <c r="D172" s="9">
        <v>26.561485888812694</v>
      </c>
      <c r="E172" s="9">
        <v>23.781142714512228</v>
      </c>
      <c r="F172" s="9">
        <v>24.766578463110093</v>
      </c>
      <c r="G172" s="9">
        <v>24.5580643289208</v>
      </c>
      <c r="H172" s="9">
        <v>19.929326322495349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35">
      <c r="B173" s="37">
        <v>169</v>
      </c>
      <c r="D173" s="9">
        <v>26.714440518738542</v>
      </c>
      <c r="E173" s="9">
        <v>23.918428504070906</v>
      </c>
      <c r="F173" s="9">
        <v>24.909952594866034</v>
      </c>
      <c r="G173" s="9">
        <v>24.700170919706494</v>
      </c>
      <c r="H173" s="9">
        <v>20.044265657365479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35">
      <c r="B174" s="37">
        <v>170</v>
      </c>
      <c r="D174" s="9">
        <v>26.866314517843186</v>
      </c>
      <c r="E174" s="9">
        <v>24.054664740506535</v>
      </c>
      <c r="F174" s="9">
        <v>25.052083834752786</v>
      </c>
      <c r="G174" s="9">
        <v>24.841058790326223</v>
      </c>
      <c r="H174" s="9">
        <v>20.158397646760957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35">
      <c r="B175" s="37">
        <v>171</v>
      </c>
      <c r="D175" s="9">
        <v>27.019267966485366</v>
      </c>
      <c r="E175" s="9">
        <v>24.191949233117636</v>
      </c>
      <c r="F175" s="9">
        <v>25.195456858307303</v>
      </c>
      <c r="G175" s="9">
        <v>24.983164272910493</v>
      </c>
      <c r="H175" s="9">
        <v>20.273336133721411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35">
      <c r="B176" s="37">
        <v>172</v>
      </c>
      <c r="D176" s="9">
        <v>27.172220825926473</v>
      </c>
      <c r="E176" s="9">
        <v>24.32923307755707</v>
      </c>
      <c r="F176" s="9">
        <v>25.33882932872098</v>
      </c>
      <c r="G176" s="9">
        <v>25.125269202353937</v>
      </c>
      <c r="H176" s="9">
        <v>20.388274197737765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35">
      <c r="B177" s="37">
        <v>173</v>
      </c>
      <c r="D177" s="9">
        <v>27.325173098857313</v>
      </c>
      <c r="E177" s="9">
        <v>24.466516276295948</v>
      </c>
      <c r="F177" s="9">
        <v>25.482201248370213</v>
      </c>
      <c r="G177" s="9">
        <v>25.267373581032938</v>
      </c>
      <c r="H177" s="9">
        <v>20.503211840732543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35">
      <c r="B178" s="37">
        <v>174</v>
      </c>
      <c r="D178" s="9">
        <v>27.477044773110695</v>
      </c>
      <c r="E178" s="9">
        <v>24.602749959559922</v>
      </c>
      <c r="F178" s="9">
        <v>25.624330307026973</v>
      </c>
      <c r="G178" s="9">
        <v>25.408259270422651</v>
      </c>
      <c r="H178" s="9">
        <v>20.617342161368214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35">
      <c r="B179" s="37">
        <v>175</v>
      </c>
      <c r="D179" s="9">
        <v>27.629995886289084</v>
      </c>
      <c r="E179" s="9">
        <v>24.740031881124384</v>
      </c>
      <c r="F179" s="9">
        <v>25.767701137490331</v>
      </c>
      <c r="G179" s="9">
        <v>25.550362559915776</v>
      </c>
      <c r="H179" s="9">
        <v>20.732278971837296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35">
      <c r="B180" s="37">
        <v>176</v>
      </c>
      <c r="D180" s="9">
        <v>27.782946420799465</v>
      </c>
      <c r="E180" s="9">
        <v>24.877313164190227</v>
      </c>
      <c r="F180" s="9">
        <v>25.91107142411521</v>
      </c>
      <c r="G180" s="9">
        <v>25.692465305570426</v>
      </c>
      <c r="H180" s="9">
        <v>20.847215366888076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35">
      <c r="B181" s="37">
        <v>177</v>
      </c>
      <c r="D181" s="9">
        <v>27.93589637918177</v>
      </c>
      <c r="E181" s="9">
        <v>25.014593811089952</v>
      </c>
      <c r="F181" s="9">
        <v>26.054441169144813</v>
      </c>
      <c r="G181" s="9">
        <v>25.834567509629785</v>
      </c>
      <c r="H181" s="9">
        <v>20.962151348335329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35">
      <c r="B182" s="37">
        <v>178</v>
      </c>
      <c r="D182" s="9">
        <v>28.087765770420422</v>
      </c>
      <c r="E182" s="9">
        <v>25.150824979602852</v>
      </c>
      <c r="F182" s="9">
        <v>26.196568083520003</v>
      </c>
      <c r="G182" s="9">
        <v>25.975451054737949</v>
      </c>
      <c r="H182" s="9">
        <v>21.076280030103248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35">
      <c r="B183" s="37">
        <v>179</v>
      </c>
      <c r="D183" s="9">
        <v>28.24071458937394</v>
      </c>
      <c r="E183" s="9">
        <v>25.288104367992361</v>
      </c>
      <c r="F183" s="9">
        <v>26.339936757312778</v>
      </c>
      <c r="G183" s="9">
        <v>26.117552187560491</v>
      </c>
      <c r="H183" s="9">
        <v>21.191215193545943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35">
      <c r="B184" s="37">
        <v>180</v>
      </c>
      <c r="D184" s="9">
        <v>28.393662839606744</v>
      </c>
      <c r="E184" s="9">
        <v>25.425383127018318</v>
      </c>
      <c r="F184" s="9">
        <v>26.483304896052143</v>
      </c>
      <c r="G184" s="9">
        <v>26.259652785329617</v>
      </c>
      <c r="H184" s="9">
        <v>21.306149948677646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35">
      <c r="B185" s="37">
        <v>181</v>
      </c>
      <c r="D185" s="9">
        <v>28.546610523519433</v>
      </c>
      <c r="E185" s="9">
        <v>25.562661258885303</v>
      </c>
      <c r="F185" s="9">
        <v>26.626672501858234</v>
      </c>
      <c r="G185" s="9">
        <v>26.401752850165451</v>
      </c>
      <c r="H185" s="9">
        <v>21.421084297213575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35">
      <c r="B186" s="37">
        <v>182</v>
      </c>
      <c r="D186" s="9">
        <v>28.698477671259393</v>
      </c>
      <c r="E186" s="9">
        <v>25.698889948936579</v>
      </c>
      <c r="F186" s="9">
        <v>26.76879730685086</v>
      </c>
      <c r="G186" s="9">
        <v>26.542634285891065</v>
      </c>
      <c r="H186" s="9">
        <v>21.535211368347738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35">
      <c r="B187" s="37">
        <v>183</v>
      </c>
      <c r="D187" s="9">
        <v>28.851424234952141</v>
      </c>
      <c r="E187" s="9">
        <v>25.836166839933771</v>
      </c>
      <c r="F187" s="9">
        <v>26.912163858384641</v>
      </c>
      <c r="G187" s="9">
        <v>26.68473329645462</v>
      </c>
      <c r="H187" s="9">
        <v>21.650144912603743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35">
      <c r="B188" s="37">
        <v>184</v>
      </c>
      <c r="D188" s="9">
        <v>29.004370239330271</v>
      </c>
      <c r="E188" s="9">
        <v>25.973443110205483</v>
      </c>
      <c r="F188" s="9">
        <v>27.055529883172117</v>
      </c>
      <c r="G188" s="9">
        <v>26.826831780271839</v>
      </c>
      <c r="H188" s="9">
        <v>21.765078055269367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35">
      <c r="B189" s="37">
        <v>185</v>
      </c>
      <c r="D189" s="9">
        <v>29.157315686665552</v>
      </c>
      <c r="E189" s="9">
        <v>26.110718761837997</v>
      </c>
      <c r="F189" s="9">
        <v>27.198895383219615</v>
      </c>
      <c r="G189" s="9">
        <v>26.968929739349115</v>
      </c>
      <c r="H189" s="9">
        <v>21.880010797967774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35">
      <c r="B190" s="37">
        <v>186</v>
      </c>
      <c r="D190" s="9">
        <v>29.309180628278586</v>
      </c>
      <c r="E190" s="9">
        <v>26.246945007747911</v>
      </c>
      <c r="F190" s="9">
        <v>27.341018111834959</v>
      </c>
      <c r="G190" s="9">
        <v>27.109809098697394</v>
      </c>
      <c r="H190" s="9">
        <v>21.994136285170118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35">
      <c r="B191" s="37">
        <v>187</v>
      </c>
      <c r="D191" s="9">
        <v>29.462124973571733</v>
      </c>
      <c r="E191" s="9">
        <v>26.38421943520418</v>
      </c>
      <c r="F191" s="9">
        <v>27.484382573664092</v>
      </c>
      <c r="G191" s="9">
        <v>27.251906019556291</v>
      </c>
      <c r="H191" s="9">
        <v>22.109068236576586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35">
      <c r="B192" s="37">
        <v>188</v>
      </c>
      <c r="D192" s="9">
        <v>29.616148708675265</v>
      </c>
      <c r="E192" s="9">
        <v>26.522542025343608</v>
      </c>
      <c r="F192" s="9">
        <v>27.628988754582377</v>
      </c>
      <c r="G192" s="9">
        <v>27.39522048780119</v>
      </c>
      <c r="H192" s="9">
        <v>22.224806642165024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35">
      <c r="B193" s="37">
        <v>189</v>
      </c>
      <c r="D193" s="9">
        <v>29.770171884719019</v>
      </c>
      <c r="E193" s="9">
        <v>26.66086399086868</v>
      </c>
      <c r="F193" s="9">
        <v>27.773594407717294</v>
      </c>
      <c r="G193" s="9">
        <v>27.538534428262661</v>
      </c>
      <c r="H193" s="9">
        <v>22.340544646269585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35">
      <c r="B194" s="37">
        <v>190</v>
      </c>
      <c r="D194" s="9">
        <v>29.923114574512141</v>
      </c>
      <c r="E194" s="9">
        <v>26.798136572675791</v>
      </c>
      <c r="F194" s="9">
        <v>27.916957307878768</v>
      </c>
      <c r="G194" s="9">
        <v>27.680629787453881</v>
      </c>
      <c r="H194" s="9">
        <v>22.45547540886604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35">
      <c r="B195" s="37">
        <v>191</v>
      </c>
      <c r="D195" s="9">
        <v>30.077136644232798</v>
      </c>
      <c r="E195" s="9">
        <v>26.93645730188631</v>
      </c>
      <c r="F195" s="9">
        <v>28.061561916502026</v>
      </c>
      <c r="G195" s="9">
        <v>27.823942683403711</v>
      </c>
      <c r="H195" s="9">
        <v>22.571212618469492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35">
      <c r="B196" s="37">
        <v>192</v>
      </c>
      <c r="D196" s="9">
        <v>30.231158161182282</v>
      </c>
      <c r="E196" s="9">
        <v>27.074777412257593</v>
      </c>
      <c r="F196" s="9">
        <v>28.206166002895696</v>
      </c>
      <c r="G196" s="9">
        <v>27.967255057123936</v>
      </c>
      <c r="H196" s="9">
        <v>22.686949431082233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35">
      <c r="B197" s="37">
        <v>193</v>
      </c>
      <c r="D197" s="9">
        <v>30.385179127402235</v>
      </c>
      <c r="E197" s="9">
        <v>27.213096905664603</v>
      </c>
      <c r="F197" s="9">
        <v>28.350769568862912</v>
      </c>
      <c r="G197" s="9">
        <v>28.110566910417734</v>
      </c>
      <c r="H197" s="9">
        <v>22.802685848163073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35">
      <c r="B198" s="37">
        <v>194</v>
      </c>
      <c r="D198" s="9">
        <v>30.538119637300738</v>
      </c>
      <c r="E198" s="9">
        <v>27.350367051123804</v>
      </c>
      <c r="F198" s="9">
        <v>28.494130410825264</v>
      </c>
      <c r="G198" s="9">
        <v>28.252660211409847</v>
      </c>
      <c r="H198" s="9">
        <v>22.917615045271869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35">
      <c r="B199" s="37">
        <v>195</v>
      </c>
      <c r="D199" s="10">
        <v>30.692139513533803</v>
      </c>
      <c r="E199" s="10">
        <v>27.488685323218593</v>
      </c>
      <c r="F199" s="10">
        <v>28.638732946708366</v>
      </c>
      <c r="G199" s="10">
        <v>28.395971034619507</v>
      </c>
      <c r="H199" s="10">
        <v>23.03335067952375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35">
      <c r="B200" s="37">
        <v>196</v>
      </c>
      <c r="D200" s="10">
        <v>30.846158845005633</v>
      </c>
      <c r="E200" s="10">
        <v>27.627002983830042</v>
      </c>
      <c r="F200" s="10">
        <v>28.783334967435923</v>
      </c>
      <c r="G200" s="10">
        <v>28.539281342673629</v>
      </c>
      <c r="H200" s="10">
        <v>23.149085922507954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35">
      <c r="B201" s="37">
        <v>197</v>
      </c>
      <c r="D201" s="10">
        <v>31.000177633654928</v>
      </c>
      <c r="E201" s="10">
        <v>27.765320034738586</v>
      </c>
      <c r="F201" s="10">
        <v>28.927936474720159</v>
      </c>
      <c r="G201" s="10">
        <v>28.682591137284415</v>
      </c>
      <c r="H201" s="10">
        <v>23.264820775609735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35">
      <c r="B202" s="37">
        <v>198</v>
      </c>
      <c r="D202" s="10">
        <v>31.153115995496275</v>
      </c>
      <c r="E202" s="10">
        <v>27.902587773087784</v>
      </c>
      <c r="F202" s="10">
        <v>29.071295286601039</v>
      </c>
      <c r="G202" s="10">
        <v>28.824682408195045</v>
      </c>
      <c r="H202" s="10">
        <v>23.379748429978651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35">
      <c r="B203" s="37">
        <v>199</v>
      </c>
      <c r="D203" s="10">
        <v>31.307133709671128</v>
      </c>
      <c r="E203" s="10">
        <v>28.040903616929942</v>
      </c>
      <c r="F203" s="10">
        <v>29.215895777501117</v>
      </c>
      <c r="G203" s="10">
        <v>28.967991186421724</v>
      </c>
      <c r="H203" s="10">
        <v>23.495482511335062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35">
      <c r="B204" s="37">
        <v>200</v>
      </c>
      <c r="D204" s="10">
        <v>31.461150886693741</v>
      </c>
      <c r="E204" s="10">
        <v>28.179218856276481</v>
      </c>
      <c r="F204" s="10">
        <v>29.360495759965659</v>
      </c>
      <c r="G204" s="10">
        <v>29.111299456212819</v>
      </c>
      <c r="H204" s="10">
        <v>23.611216206860419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35">
      <c r="B205" s="37">
        <v>201</v>
      </c>
      <c r="D205" s="10">
        <v>31.615167528407049</v>
      </c>
      <c r="E205" s="10">
        <v>28.317533492819862</v>
      </c>
      <c r="F205" s="10">
        <v>29.505095235622274</v>
      </c>
      <c r="G205" s="10">
        <v>29.254607219195989</v>
      </c>
      <c r="H205" s="10">
        <v>23.726949517871518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35">
      <c r="B206" s="37">
        <v>202</v>
      </c>
      <c r="D206" s="10">
        <v>31.768103772439144</v>
      </c>
      <c r="E206" s="10">
        <v>28.454798851837172</v>
      </c>
      <c r="F206" s="10">
        <v>29.648452044135425</v>
      </c>
      <c r="G206" s="10">
        <v>29.396696486738925</v>
      </c>
      <c r="H206" s="10">
        <v>23.84187565111252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35">
      <c r="B207" s="37">
        <v>203</v>
      </c>
      <c r="D207" s="10">
        <v>31.922119354423675</v>
      </c>
      <c r="E207" s="10">
        <v>28.593112294855821</v>
      </c>
      <c r="F207" s="10">
        <v>29.793050516430672</v>
      </c>
      <c r="G207" s="10">
        <v>29.540003246360712</v>
      </c>
      <c r="H207" s="10">
        <v>23.957608200913931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35">
      <c r="B208" s="37">
        <v>204</v>
      </c>
      <c r="D208" s="10">
        <v>32.076134406491661</v>
      </c>
      <c r="E208" s="10">
        <v>28.731425140023745</v>
      </c>
      <c r="F208" s="10">
        <v>29.937648486680676</v>
      </c>
      <c r="G208" s="10">
        <v>29.683309503937274</v>
      </c>
      <c r="H208" s="10">
        <v>24.07334037005419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35">
      <c r="B209" s="37">
        <v>205</v>
      </c>
      <c r="D209" s="10">
        <v>32.230148930396702</v>
      </c>
      <c r="E209" s="10">
        <v>28.869737388951371</v>
      </c>
      <c r="F209" s="10">
        <v>30.082245956434111</v>
      </c>
      <c r="G209" s="10">
        <v>29.826615261017288</v>
      </c>
      <c r="H209" s="10">
        <v>24.189072159786186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35">
      <c r="B210" s="37">
        <v>206</v>
      </c>
      <c r="D210" s="10">
        <v>32.383083085386815</v>
      </c>
      <c r="E210" s="10">
        <v>29.007000395055147</v>
      </c>
      <c r="F210" s="10">
        <v>30.225600786985648</v>
      </c>
      <c r="G210" s="10">
        <v>29.968702550598596</v>
      </c>
      <c r="H210" s="10">
        <v>24.303996792453351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35">
      <c r="B211" s="37">
        <v>207</v>
      </c>
      <c r="D211" s="10">
        <v>32.537096563593963</v>
      </c>
      <c r="E211" s="10">
        <v>29.14531146334329</v>
      </c>
      <c r="F211" s="10">
        <v>30.370197265769285</v>
      </c>
      <c r="G211" s="10">
        <v>30.112007316708794</v>
      </c>
      <c r="H211" s="10">
        <v>24.419727831000721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35">
      <c r="B212" s="37">
        <v>208</v>
      </c>
      <c r="D212" s="10">
        <v>32.691109518772087</v>
      </c>
      <c r="E212" s="10">
        <v>29.283621940105842</v>
      </c>
      <c r="F212" s="10">
        <v>30.514793248590436</v>
      </c>
      <c r="G212" s="10">
        <v>30.255311586856518</v>
      </c>
      <c r="H212" s="10">
        <v>24.535458493808026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35">
      <c r="B213" s="37">
        <v>209</v>
      </c>
      <c r="D213" s="10">
        <v>32.845121952591384</v>
      </c>
      <c r="E213" s="10">
        <v>29.421931826876637</v>
      </c>
      <c r="F213" s="10">
        <v>30.659388736924175</v>
      </c>
      <c r="G213" s="10">
        <v>30.398615362516818</v>
      </c>
      <c r="H213" s="10">
        <v>24.651188782068594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35">
      <c r="B214" s="37">
        <v>210</v>
      </c>
      <c r="D214" s="10">
        <v>32.998054045925585</v>
      </c>
      <c r="E214" s="10">
        <v>29.55919250521686</v>
      </c>
      <c r="F214" s="10">
        <v>30.80274161370042</v>
      </c>
      <c r="G214" s="10">
        <v>30.540700698322841</v>
      </c>
      <c r="H214" s="10">
        <v>24.766111933729157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35">
      <c r="B215" s="37">
        <v>211</v>
      </c>
      <c r="D215" s="10">
        <v>33.152065447410763</v>
      </c>
      <c r="E215" s="10">
        <v>29.697501223620765</v>
      </c>
      <c r="F215" s="10">
        <v>30.947336122866709</v>
      </c>
      <c r="G215" s="10">
        <v>30.684003494815673</v>
      </c>
      <c r="H215" s="10">
        <v>24.881841480353408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35">
      <c r="B216" s="37">
        <v>212</v>
      </c>
      <c r="D216" s="10">
        <v>33.306076332429228</v>
      </c>
      <c r="E216" s="10">
        <v>29.835809356525559</v>
      </c>
      <c r="F216" s="10">
        <v>31.091930141866083</v>
      </c>
      <c r="G216" s="10">
        <v>30.827305801141595</v>
      </c>
      <c r="H216" s="10">
        <v>24.997570655926328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35">
      <c r="B217" s="37">
        <v>213</v>
      </c>
      <c r="D217" s="10">
        <v>33.460086702573271</v>
      </c>
      <c r="E217" s="10">
        <v>29.974116905393544</v>
      </c>
      <c r="F217" s="10">
        <v>31.236523672104809</v>
      </c>
      <c r="G217" s="10">
        <v>30.970607618706886</v>
      </c>
      <c r="H217" s="10">
        <v>25.113299461585637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35">
      <c r="B218" s="37">
        <v>214</v>
      </c>
      <c r="D218" s="10">
        <v>33.613016760347641</v>
      </c>
      <c r="E218" s="10">
        <v>30.111375279935487</v>
      </c>
      <c r="F218" s="10">
        <v>31.379874618152805</v>
      </c>
      <c r="G218" s="10">
        <v>31.112691023784659</v>
      </c>
      <c r="H218" s="10">
        <v>25.228221150885087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35">
      <c r="B219" s="37">
        <v>215</v>
      </c>
      <c r="D219" s="10">
        <v>33.767026110897689</v>
      </c>
      <c r="E219" s="10">
        <v>30.249681672136457</v>
      </c>
      <c r="F219" s="10">
        <v>31.524467180475646</v>
      </c>
      <c r="G219" s="10">
        <v>31.255991873434063</v>
      </c>
      <c r="H219" s="10">
        <v>25.343949224010835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35">
      <c r="B220" s="37">
        <v>216</v>
      </c>
      <c r="D220" s="10">
        <v>33.921034951239264</v>
      </c>
      <c r="E220" s="10">
        <v>30.387987484585587</v>
      </c>
      <c r="F220" s="10">
        <v>31.669059258158651</v>
      </c>
      <c r="G220" s="10">
        <v>31.399292238443646</v>
      </c>
      <c r="H220" s="10">
        <v>25.459676930556746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35">
      <c r="B221" s="37">
        <v>217</v>
      </c>
      <c r="D221" s="10">
        <v>34.075043282891741</v>
      </c>
      <c r="E221" s="10">
        <v>30.526292718678167</v>
      </c>
      <c r="F221" s="10">
        <v>31.813650852543617</v>
      </c>
      <c r="G221" s="10">
        <v>31.54259212015517</v>
      </c>
      <c r="H221" s="10">
        <v>25.575404271608395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35">
      <c r="B222" s="37">
        <v>218</v>
      </c>
      <c r="D222" s="10">
        <v>34.227648570438667</v>
      </c>
      <c r="E222" s="10">
        <v>30.663235382941963</v>
      </c>
      <c r="F222" s="10">
        <v>31.956628617372999</v>
      </c>
      <c r="G222" s="10">
        <v>31.684309569251678</v>
      </c>
      <c r="H222" s="10">
        <v>25.690083373625814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35">
      <c r="B223" s="37">
        <v>219</v>
      </c>
      <c r="D223" s="10">
        <v>34.381655896283497</v>
      </c>
      <c r="E223" s="10">
        <v>30.801539473650191</v>
      </c>
      <c r="F223" s="10">
        <v>32.101219256208076</v>
      </c>
      <c r="G223" s="10">
        <v>31.827608495413322</v>
      </c>
      <c r="H223" s="10">
        <v>25.805809992005585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35">
      <c r="B224" s="37">
        <v>220</v>
      </c>
      <c r="D224" s="10">
        <v>34.535662717893402</v>
      </c>
      <c r="E224" s="10">
        <v>30.939842990092416</v>
      </c>
      <c r="F224" s="10">
        <v>32.245809415678913</v>
      </c>
      <c r="G224" s="10">
        <v>31.970906942210721</v>
      </c>
      <c r="H224" s="10">
        <v>25.921536248073615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35">
      <c r="B225" s="37">
        <v>221</v>
      </c>
      <c r="D225" s="10">
        <v>34.689669036719401</v>
      </c>
      <c r="E225" s="10">
        <v>31.078145933601107</v>
      </c>
      <c r="F225" s="10">
        <v>32.390399097066947</v>
      </c>
      <c r="G225" s="10">
        <v>32.114204910925316</v>
      </c>
      <c r="H225" s="10">
        <v>26.037262142866606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35">
      <c r="B226" s="37">
        <v>222</v>
      </c>
      <c r="D226" s="10">
        <v>34.842272345434552</v>
      </c>
      <c r="E226" s="10">
        <v>31.215086349246004</v>
      </c>
      <c r="F226" s="10">
        <v>32.533374982211996</v>
      </c>
      <c r="G226" s="10">
        <v>32.255920480337501</v>
      </c>
      <c r="H226" s="10">
        <v>26.15193982311137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35">
      <c r="B227" s="37">
        <v>223</v>
      </c>
      <c r="D227" s="10">
        <v>34.996277670062589</v>
      </c>
      <c r="E227" s="10">
        <v>31.353388160032129</v>
      </c>
      <c r="F227" s="10">
        <v>32.677963718303403</v>
      </c>
      <c r="G227" s="10">
        <v>32.399217503755452</v>
      </c>
      <c r="H227" s="10">
        <v>26.267665003527579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35">
      <c r="B228" s="37">
        <v>224</v>
      </c>
      <c r="D228" s="10">
        <v>35.15028249616234</v>
      </c>
      <c r="E228" s="10">
        <v>31.491689401792851</v>
      </c>
      <c r="F228" s="10">
        <v>32.822551980070401</v>
      </c>
      <c r="G228" s="10">
        <v>32.542514052849015</v>
      </c>
      <c r="H228" s="10">
        <v>26.383389825709376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35">
      <c r="B229" s="37">
        <v>225</v>
      </c>
      <c r="D229" s="10">
        <v>35.30428682512067</v>
      </c>
      <c r="E229" s="10">
        <v>31.629990075801842</v>
      </c>
      <c r="F229" s="10">
        <v>32.967139768737873</v>
      </c>
      <c r="G229" s="10">
        <v>32.685810128843059</v>
      </c>
      <c r="H229" s="10">
        <v>26.499114290647697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35">
      <c r="B230" s="37">
        <v>226</v>
      </c>
      <c r="D230" s="10">
        <v>35.456888177704343</v>
      </c>
      <c r="E230" s="10">
        <v>31.766928263674703</v>
      </c>
      <c r="F230" s="10">
        <v>33.110113794246587</v>
      </c>
      <c r="G230" s="10">
        <v>32.82752383861893</v>
      </c>
      <c r="H230" s="10">
        <v>26.613790565339094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35">
      <c r="B231" s="37">
        <v>227</v>
      </c>
      <c r="D231" s="10">
        <v>35.610891523561449</v>
      </c>
      <c r="E231" s="10">
        <v>31.905227815151754</v>
      </c>
      <c r="F231" s="10">
        <v>33.254700647417586</v>
      </c>
      <c r="G231" s="10">
        <v>32.970818979116473</v>
      </c>
      <c r="H231" s="10">
        <v>26.729514323829161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35">
      <c r="B232" s="37">
        <v>228</v>
      </c>
      <c r="D232" s="10">
        <v>35.764894376346376</v>
      </c>
      <c r="E232" s="10">
        <v>32.043526802614046</v>
      </c>
      <c r="F232" s="10">
        <v>33.399287031082807</v>
      </c>
      <c r="G232" s="10">
        <v>33.114113650108273</v>
      </c>
      <c r="H232" s="10">
        <v>26.845237727983196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35">
      <c r="B233" s="37">
        <v>229</v>
      </c>
      <c r="D233" s="10">
        <v>35.918896737385793</v>
      </c>
      <c r="E233" s="10">
        <v>32.181825227279937</v>
      </c>
      <c r="F233" s="10">
        <v>33.543872946413956</v>
      </c>
      <c r="G233" s="10">
        <v>33.257407852765979</v>
      </c>
      <c r="H233" s="10">
        <v>26.960960778749104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35">
      <c r="B234" s="37">
        <v>230</v>
      </c>
      <c r="D234" s="10">
        <v>36.071496155543947</v>
      </c>
      <c r="E234" s="10">
        <v>32.318761207314367</v>
      </c>
      <c r="F234" s="10">
        <v>33.686845131456231</v>
      </c>
      <c r="G234" s="10">
        <v>33.399119722075383</v>
      </c>
      <c r="H234" s="10">
        <v>27.075635663395929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35">
      <c r="B235" s="37">
        <v>231</v>
      </c>
      <c r="D235" s="10">
        <v>36.225497544097003</v>
      </c>
      <c r="E235" s="10">
        <v>32.457058519196444</v>
      </c>
      <c r="F235" s="10">
        <v>33.83143012066553</v>
      </c>
      <c r="G235" s="10">
        <v>33.542412998611248</v>
      </c>
      <c r="H235" s="10">
        <v>27.191358015297869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35">
      <c r="B236" s="37">
        <v>232</v>
      </c>
      <c r="D236" s="10">
        <v>36.379498444798621</v>
      </c>
      <c r="E236" s="10">
        <v>32.595355271858239</v>
      </c>
      <c r="F236" s="10">
        <v>33.97601464497982</v>
      </c>
      <c r="G236" s="10">
        <v>33.685705810252124</v>
      </c>
      <c r="H236" s="10">
        <v>27.307080016593968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35">
      <c r="B237" s="37">
        <v>233</v>
      </c>
      <c r="D237" s="10">
        <v>36.533498858918897</v>
      </c>
      <c r="E237" s="10">
        <v>32.733651466466114</v>
      </c>
      <c r="F237" s="10">
        <v>34.120598705520827</v>
      </c>
      <c r="G237" s="10">
        <v>33.828998158119688</v>
      </c>
      <c r="H237" s="10">
        <v>27.422801668191688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35">
      <c r="B238" s="37">
        <v>234</v>
      </c>
      <c r="D238" s="10">
        <v>36.68609636342299</v>
      </c>
      <c r="E238" s="10">
        <v>32.870585257737567</v>
      </c>
      <c r="F238" s="10">
        <v>34.263569068441228</v>
      </c>
      <c r="G238" s="10">
        <v>33.970708205307197</v>
      </c>
      <c r="H238" s="10">
        <v>27.537475177635081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35">
      <c r="B239" s="37">
        <v>235</v>
      </c>
      <c r="D239" s="10">
        <v>36.840095815218724</v>
      </c>
      <c r="E239" s="10">
        <v>33.008880348893733</v>
      </c>
      <c r="F239" s="10">
        <v>34.408152211834889</v>
      </c>
      <c r="G239" s="10">
        <v>34.113999636027444</v>
      </c>
      <c r="H239" s="10">
        <v>27.653196137629418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35">
      <c r="B240" s="37">
        <v>236</v>
      </c>
      <c r="D240" s="10">
        <v>36.994094784162343</v>
      </c>
      <c r="E240" s="10">
        <v>33.147174885420753</v>
      </c>
      <c r="F240" s="10">
        <v>34.552734894748795</v>
      </c>
      <c r="G240" s="10">
        <v>34.257290606267915</v>
      </c>
      <c r="H240" s="10">
        <v>27.768916750589948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35">
      <c r="B241" s="37">
        <v>237</v>
      </c>
      <c r="D241" s="10">
        <v>37.148093271470692</v>
      </c>
      <c r="E241" s="10">
        <v>33.285468868436055</v>
      </c>
      <c r="F241" s="10">
        <v>34.697317118257558</v>
      </c>
      <c r="G241" s="10">
        <v>34.400581117103251</v>
      </c>
      <c r="H241" s="10">
        <v>27.884637017386009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35">
      <c r="B242" s="37">
        <v>238</v>
      </c>
      <c r="D242" s="10">
        <v>37.300688882213223</v>
      </c>
      <c r="E242" s="10">
        <v>33.42240048921272</v>
      </c>
      <c r="F242" s="10">
        <v>34.840285676624298</v>
      </c>
      <c r="G242" s="10">
        <v>34.542289359737104</v>
      </c>
      <c r="H242" s="10">
        <v>27.999309165839048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35">
      <c r="B243" s="37">
        <v>239</v>
      </c>
      <c r="D243" s="10">
        <v>37.454686416932404</v>
      </c>
      <c r="E243" s="10">
        <v>33.560693377716802</v>
      </c>
      <c r="F243" s="10">
        <v>34.984866991583651</v>
      </c>
      <c r="G243" s="10">
        <v>34.685578962023023</v>
      </c>
      <c r="H243" s="10">
        <v>28.115028747987605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35">
      <c r="B244" s="37">
        <v>240</v>
      </c>
      <c r="D244" s="10">
        <v>37.608683473590425</v>
      </c>
      <c r="E244" s="10">
        <v>33.698985715991441</v>
      </c>
      <c r="F244" s="10">
        <v>35.129447850294383</v>
      </c>
      <c r="G244" s="10">
        <v>34.828868108060313</v>
      </c>
      <c r="H244" s="10">
        <v>28.230747986525451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35">
      <c r="B245" s="37">
        <v>241</v>
      </c>
      <c r="D245" s="10">
        <v>37.762680053353776</v>
      </c>
      <c r="E245" s="10">
        <v>33.837277505107949</v>
      </c>
      <c r="F245" s="10">
        <v>35.274028253786717</v>
      </c>
      <c r="G245" s="10">
        <v>34.972156798879219</v>
      </c>
      <c r="H245" s="10">
        <v>28.34646688228603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35">
      <c r="B246" s="37">
        <v>242</v>
      </c>
      <c r="D246" s="10">
        <v>37.915273789399293</v>
      </c>
      <c r="E246" s="10">
        <v>33.97420697289774</v>
      </c>
      <c r="F246" s="10">
        <v>35.416995024436879</v>
      </c>
      <c r="G246" s="10">
        <v>35.113863253796517</v>
      </c>
      <c r="H246" s="10">
        <v>28.461137683370207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35">
      <c r="B247" s="37">
        <v>243</v>
      </c>
      <c r="D247" s="10">
        <v>38.06926942590713</v>
      </c>
      <c r="E247" s="10">
        <v>34.11249767607454</v>
      </c>
      <c r="F247" s="10">
        <v>35.561574527622923</v>
      </c>
      <c r="G247" s="10">
        <v>35.257151044309119</v>
      </c>
      <c r="H247" s="10">
        <v>28.576855901152125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35">
      <c r="B248" s="37">
        <v>244</v>
      </c>
      <c r="D248" s="10">
        <v>38.223264588948169</v>
      </c>
      <c r="E248" s="10">
        <v>34.250787833241112</v>
      </c>
      <c r="F248" s="10">
        <v>35.706153578617887</v>
      </c>
      <c r="G248" s="10">
        <v>35.400438382630654</v>
      </c>
      <c r="H248" s="10">
        <v>28.69257377860594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35">
      <c r="B249" s="37">
        <v>245</v>
      </c>
      <c r="D249" s="10">
        <v>38.377259279641571</v>
      </c>
      <c r="E249" s="10">
        <v>34.389077445425308</v>
      </c>
      <c r="F249" s="10">
        <v>35.850732178410247</v>
      </c>
      <c r="G249" s="10">
        <v>35.543725269749586</v>
      </c>
      <c r="H249" s="10">
        <v>28.808291316531321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35">
      <c r="B250" s="37">
        <v>246</v>
      </c>
      <c r="D250" s="10">
        <v>38.529851159274216</v>
      </c>
      <c r="E250" s="10">
        <v>34.526004777019487</v>
      </c>
      <c r="F250" s="10">
        <v>35.993697177491683</v>
      </c>
      <c r="G250" s="10">
        <v>35.685429953098158</v>
      </c>
      <c r="H250" s="10">
        <v>28.922960783310643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35">
      <c r="B251" s="37">
        <v>247</v>
      </c>
      <c r="D251" s="10">
        <v>38.683844915666768</v>
      </c>
      <c r="E251" s="10">
        <v>34.664293311487477</v>
      </c>
      <c r="F251" s="10">
        <v>36.138274884886116</v>
      </c>
      <c r="G251" s="10">
        <v>35.828715947819163</v>
      </c>
      <c r="H251" s="10">
        <v>29.038677649655437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35">
      <c r="B252" s="37">
        <v>248</v>
      </c>
      <c r="D252" s="10">
        <v>38.837838203001475</v>
      </c>
      <c r="E252" s="10">
        <v>34.802581303994238</v>
      </c>
      <c r="F252" s="10">
        <v>36.282852143983334</v>
      </c>
      <c r="G252" s="10">
        <v>35.97200149424296</v>
      </c>
      <c r="H252" s="10">
        <v>29.154394178822312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35">
      <c r="B253" s="37">
        <v>249</v>
      </c>
      <c r="D253" s="10">
        <v>38.991831022352862</v>
      </c>
      <c r="E253" s="10">
        <v>34.940868755526544</v>
      </c>
      <c r="F253" s="10">
        <v>36.427428955732289</v>
      </c>
      <c r="G253" s="10">
        <v>36.115286593318451</v>
      </c>
      <c r="H253" s="10">
        <v>29.270110371579037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35">
      <c r="B254" s="37">
        <v>250</v>
      </c>
      <c r="D254" s="10">
        <v>39.14442106312039</v>
      </c>
      <c r="E254" s="10">
        <v>35.077793967040016</v>
      </c>
      <c r="F254" s="10">
        <v>36.570392198742503</v>
      </c>
      <c r="G254" s="10">
        <v>36.256989520595766</v>
      </c>
      <c r="H254" s="10">
        <v>29.384778516591265</v>
      </c>
      <c r="J254" s="10">
        <v>37.740407271383717</v>
      </c>
      <c r="K254" s="10">
        <v>37.740407271383717</v>
      </c>
      <c r="L254" s="10">
        <v>37.19987836701722</v>
      </c>
      <c r="M254" s="10">
        <v>38.281258836574416</v>
      </c>
      <c r="N254" s="10">
        <v>27.368896066371093</v>
      </c>
    </row>
    <row r="255" spans="2:14" x14ac:dyDescent="0.35">
      <c r="B255" s="37">
        <v>251</v>
      </c>
      <c r="D255" s="10">
        <v>39.298412956767791</v>
      </c>
      <c r="E255" s="10">
        <v>35.216080348751071</v>
      </c>
      <c r="F255" s="10">
        <v>36.714968125686013</v>
      </c>
      <c r="G255" s="10">
        <v>36.400273734865848</v>
      </c>
      <c r="H255" s="10">
        <v>29.500494043909839</v>
      </c>
      <c r="J255" s="10">
        <v>37.891368900469246</v>
      </c>
      <c r="K255" s="10">
        <v>37.891368900469246</v>
      </c>
      <c r="L255" s="10">
        <v>37.348677880485269</v>
      </c>
      <c r="M255" s="10">
        <v>38.434383871920694</v>
      </c>
      <c r="N255" s="10">
        <v>27.478371650636568</v>
      </c>
    </row>
    <row r="256" spans="2:14" x14ac:dyDescent="0.35">
      <c r="B256" s="37">
        <v>252</v>
      </c>
      <c r="D256" s="10">
        <v>39.452404385591258</v>
      </c>
      <c r="E256" s="10">
        <v>35.35436619238908</v>
      </c>
      <c r="F256" s="10">
        <v>36.859543608071469</v>
      </c>
      <c r="G256" s="10">
        <v>36.543557504577898</v>
      </c>
      <c r="H256" s="10">
        <v>29.616209237075598</v>
      </c>
      <c r="J256" s="10">
        <v>38.042330529554782</v>
      </c>
      <c r="K256" s="10">
        <v>38.042330529554782</v>
      </c>
      <c r="L256" s="10">
        <v>37.497477393953353</v>
      </c>
      <c r="M256" s="10">
        <v>38.587508907267015</v>
      </c>
      <c r="N256" s="10">
        <v>27.587847234902046</v>
      </c>
    </row>
    <row r="257" spans="2:14" x14ac:dyDescent="0.35">
      <c r="B257" s="37">
        <v>253</v>
      </c>
      <c r="D257" s="10">
        <v>39.606395350623018</v>
      </c>
      <c r="E257" s="10">
        <v>35.492651498901999</v>
      </c>
      <c r="F257" s="10">
        <v>37.004118646810561</v>
      </c>
      <c r="G257" s="10">
        <v>36.686840830643547</v>
      </c>
      <c r="H257" s="10">
        <v>29.731924096826088</v>
      </c>
      <c r="J257" s="10">
        <v>38.193292158640318</v>
      </c>
      <c r="K257" s="10">
        <v>38.193292158640318</v>
      </c>
      <c r="L257" s="10">
        <v>37.646276907421431</v>
      </c>
      <c r="M257" s="10">
        <v>38.740633942613336</v>
      </c>
      <c r="N257" s="10">
        <v>27.69732281916755</v>
      </c>
    </row>
    <row r="258" spans="2:14" x14ac:dyDescent="0.35">
      <c r="B258" s="37">
        <v>254</v>
      </c>
      <c r="D258" s="10">
        <v>39.758983569377641</v>
      </c>
      <c r="E258" s="10">
        <v>35.629574605811001</v>
      </c>
      <c r="F258" s="10">
        <v>37.14708014863276</v>
      </c>
      <c r="G258" s="10">
        <v>36.828542016732854</v>
      </c>
      <c r="H258" s="10">
        <v>29.846590932112058</v>
      </c>
      <c r="J258" s="10">
        <v>38.344253787725862</v>
      </c>
      <c r="K258" s="10">
        <v>38.344253787725862</v>
      </c>
      <c r="L258" s="10">
        <v>37.795076420889494</v>
      </c>
      <c r="M258" s="10">
        <v>38.893758977959621</v>
      </c>
      <c r="N258" s="10">
        <v>27.806798403433024</v>
      </c>
    </row>
    <row r="259" spans="2:14" x14ac:dyDescent="0.35">
      <c r="B259" s="37">
        <v>255</v>
      </c>
      <c r="D259" s="10">
        <v>39.912973616964322</v>
      </c>
      <c r="E259" s="10">
        <v>35.767858850087187</v>
      </c>
      <c r="F259" s="10">
        <v>37.291654309860327</v>
      </c>
      <c r="G259" s="10">
        <v>36.971824465286993</v>
      </c>
      <c r="H259" s="10">
        <v>29.962305132325323</v>
      </c>
      <c r="J259" s="10">
        <v>38.495215416811384</v>
      </c>
      <c r="K259" s="10">
        <v>38.495215416811384</v>
      </c>
      <c r="L259" s="10">
        <v>37.943875934357564</v>
      </c>
      <c r="M259" s="10">
        <v>39.04688401330592</v>
      </c>
      <c r="N259" s="10">
        <v>27.916273987698506</v>
      </c>
    </row>
    <row r="260" spans="2:14" x14ac:dyDescent="0.35">
      <c r="B260" s="37">
        <v>256</v>
      </c>
      <c r="D260" s="10">
        <v>40.06696320379541</v>
      </c>
      <c r="E260" s="10">
        <v>35.906142560026474</v>
      </c>
      <c r="F260" s="10">
        <v>37.436228030122891</v>
      </c>
      <c r="G260" s="10">
        <v>37.115106472876107</v>
      </c>
      <c r="H260" s="10">
        <v>30.078019001292599</v>
      </c>
      <c r="J260" s="10">
        <v>38.64617704589692</v>
      </c>
      <c r="K260" s="10">
        <v>38.64617704589692</v>
      </c>
      <c r="L260" s="10">
        <v>38.092675447825634</v>
      </c>
      <c r="M260" s="10">
        <v>39.20000904865222</v>
      </c>
      <c r="N260" s="10">
        <v>28.025749571964003</v>
      </c>
    </row>
    <row r="261" spans="2:14" x14ac:dyDescent="0.35">
      <c r="B261" s="37">
        <v>257</v>
      </c>
      <c r="D261" s="10">
        <v>40.220952330863184</v>
      </c>
      <c r="E261" s="10">
        <v>36.044425736540184</v>
      </c>
      <c r="F261" s="10">
        <v>37.580801310296771</v>
      </c>
      <c r="G261" s="10">
        <v>37.258388040376559</v>
      </c>
      <c r="H261" s="10">
        <v>30.193732539722898</v>
      </c>
      <c r="J261" s="10">
        <v>38.797138674982435</v>
      </c>
      <c r="K261" s="10">
        <v>38.797138674982435</v>
      </c>
      <c r="L261" s="10">
        <v>38.24147496129369</v>
      </c>
      <c r="M261" s="10">
        <v>39.353134083998512</v>
      </c>
      <c r="N261" s="10">
        <v>28.135225156229481</v>
      </c>
    </row>
    <row r="262" spans="2:14" x14ac:dyDescent="0.35">
      <c r="B262" s="37">
        <v>258</v>
      </c>
      <c r="D262" s="10">
        <v>40.373538743799649</v>
      </c>
      <c r="E262" s="10">
        <v>36.181346753717072</v>
      </c>
      <c r="F262" s="10">
        <v>37.723761085233463</v>
      </c>
      <c r="G262" s="10">
        <v>37.400087499580394</v>
      </c>
      <c r="H262" s="10">
        <v>30.308398076853635</v>
      </c>
      <c r="J262" s="10">
        <v>38.948100304067992</v>
      </c>
      <c r="K262" s="10">
        <v>38.948100304067992</v>
      </c>
      <c r="L262" s="10">
        <v>38.39027447476176</v>
      </c>
      <c r="M262" s="10">
        <v>39.506259119344811</v>
      </c>
      <c r="N262" s="10">
        <v>28.244700740494952</v>
      </c>
    </row>
    <row r="263" spans="2:14" x14ac:dyDescent="0.35">
      <c r="B263" s="37">
        <v>259</v>
      </c>
      <c r="D263" s="10">
        <v>40.527526961361453</v>
      </c>
      <c r="E263" s="10">
        <v>36.319628875284927</v>
      </c>
      <c r="F263" s="10">
        <v>37.868333494907326</v>
      </c>
      <c r="G263" s="10">
        <v>37.543368196580829</v>
      </c>
      <c r="H263" s="10">
        <v>30.424110961419178</v>
      </c>
      <c r="J263" s="10">
        <v>39.099061933153536</v>
      </c>
      <c r="K263" s="10">
        <v>39.099061933153536</v>
      </c>
      <c r="L263" s="10">
        <v>38.539073988229816</v>
      </c>
      <c r="M263" s="10">
        <v>39.659384154691089</v>
      </c>
      <c r="N263" s="10">
        <v>28.354176324760449</v>
      </c>
    </row>
    <row r="264" spans="2:14" x14ac:dyDescent="0.35">
      <c r="B264" s="37">
        <v>260</v>
      </c>
      <c r="D264" s="10">
        <v>40.681514722079463</v>
      </c>
      <c r="E264" s="10">
        <v>36.457910466108309</v>
      </c>
      <c r="F264" s="10">
        <v>38.012905467070965</v>
      </c>
      <c r="G264" s="10">
        <v>37.686648456071026</v>
      </c>
      <c r="H264" s="10">
        <v>30.539823517533684</v>
      </c>
      <c r="J264" s="10">
        <v>39.250023562239058</v>
      </c>
      <c r="K264" s="10">
        <v>39.250023562239058</v>
      </c>
      <c r="L264" s="10">
        <v>38.687873501697901</v>
      </c>
      <c r="M264" s="10">
        <v>39.812509190037403</v>
      </c>
      <c r="N264" s="10">
        <v>28.463651909025945</v>
      </c>
    </row>
    <row r="265" spans="2:14" x14ac:dyDescent="0.35">
      <c r="B265" s="37">
        <v>261</v>
      </c>
      <c r="D265" s="10">
        <v>40.835502026908102</v>
      </c>
      <c r="E265" s="10">
        <v>36.596191527063702</v>
      </c>
      <c r="F265" s="10">
        <v>38.157477002567219</v>
      </c>
      <c r="G265" s="10">
        <v>37.829928278893881</v>
      </c>
      <c r="H265" s="10">
        <v>30.655535745879124</v>
      </c>
      <c r="J265" s="10">
        <v>39.40098519132458</v>
      </c>
      <c r="K265" s="10">
        <v>39.40098519132458</v>
      </c>
      <c r="L265" s="10">
        <v>38.836673015165971</v>
      </c>
      <c r="M265" s="10">
        <v>39.965634225383681</v>
      </c>
      <c r="N265" s="10">
        <v>28.57312749329142</v>
      </c>
    </row>
    <row r="266" spans="2:14" x14ac:dyDescent="0.35">
      <c r="B266" s="37">
        <v>262</v>
      </c>
      <c r="D266" s="10">
        <v>40.988086649598827</v>
      </c>
      <c r="E266" s="10">
        <v>36.733110468809443</v>
      </c>
      <c r="F266" s="10">
        <v>38.300435064371435</v>
      </c>
      <c r="G266" s="10">
        <v>37.971626024965218</v>
      </c>
      <c r="H266" s="10">
        <v>30.770199995981105</v>
      </c>
      <c r="J266" s="10">
        <v>39.55194682041013</v>
      </c>
      <c r="K266" s="10">
        <v>39.55194682041013</v>
      </c>
      <c r="L266" s="10">
        <v>38.985472528634034</v>
      </c>
      <c r="M266" s="10">
        <v>40.118759260730002</v>
      </c>
      <c r="N266" s="10">
        <v>28.682603077556895</v>
      </c>
    </row>
    <row r="267" spans="2:14" x14ac:dyDescent="0.35">
      <c r="B267" s="37">
        <v>263</v>
      </c>
      <c r="D267" s="10">
        <v>41.142073052557997</v>
      </c>
      <c r="E267" s="10">
        <v>36.871390481831909</v>
      </c>
      <c r="F267" s="10">
        <v>38.445005736111931</v>
      </c>
      <c r="G267" s="10">
        <v>38.114904984032265</v>
      </c>
      <c r="H267" s="10">
        <v>30.885911575917994</v>
      </c>
      <c r="J267" s="10">
        <v>39.702908449495652</v>
      </c>
      <c r="K267" s="10">
        <v>39.702908449495652</v>
      </c>
      <c r="L267" s="10">
        <v>39.134272042102097</v>
      </c>
      <c r="M267" s="10">
        <v>40.27188429607628</v>
      </c>
      <c r="N267" s="10">
        <v>28.792078661822384</v>
      </c>
    </row>
    <row r="268" spans="2:14" x14ac:dyDescent="0.35">
      <c r="B268" s="37">
        <v>264</v>
      </c>
      <c r="D268" s="10">
        <v>41.296059002436849</v>
      </c>
      <c r="E268" s="10">
        <v>37.00966996756609</v>
      </c>
      <c r="F268" s="10">
        <v>38.589575973665916</v>
      </c>
      <c r="G268" s="10">
        <v>38.258183508912808</v>
      </c>
      <c r="H268" s="10">
        <v>31.001622830092867</v>
      </c>
      <c r="J268" s="10">
        <v>39.853870078581181</v>
      </c>
      <c r="K268" s="10">
        <v>39.853870078581181</v>
      </c>
      <c r="L268" s="10">
        <v>39.283071555570174</v>
      </c>
      <c r="M268" s="10">
        <v>40.425009331422586</v>
      </c>
      <c r="N268" s="10">
        <v>28.901554246087869</v>
      </c>
    </row>
    <row r="269" spans="2:14" x14ac:dyDescent="0.35">
      <c r="B269" s="37">
        <v>265</v>
      </c>
      <c r="D269" s="10">
        <v>41.450044500154021</v>
      </c>
      <c r="E269" s="10">
        <v>37.147948926855591</v>
      </c>
      <c r="F269" s="10">
        <v>38.734145777844716</v>
      </c>
      <c r="G269" s="10">
        <v>38.401461600418173</v>
      </c>
      <c r="H269" s="10">
        <v>31.117333759162047</v>
      </c>
      <c r="J269" s="10">
        <v>40.004831707666739</v>
      </c>
      <c r="K269" s="10">
        <v>40.004831707666739</v>
      </c>
      <c r="L269" s="10">
        <v>39.431871069038237</v>
      </c>
      <c r="M269" s="10">
        <v>40.578134366768872</v>
      </c>
      <c r="N269" s="10">
        <v>29.011029830353355</v>
      </c>
    </row>
    <row r="270" spans="2:14" x14ac:dyDescent="0.35">
      <c r="B270" s="37">
        <v>266</v>
      </c>
      <c r="D270" s="10">
        <v>41.603460453307143</v>
      </c>
      <c r="E270" s="10">
        <v>37.28567476349285</v>
      </c>
      <c r="F270" s="10">
        <v>38.87806049699914</v>
      </c>
      <c r="G270" s="10">
        <v>38.544097349590523</v>
      </c>
      <c r="H270" s="10">
        <v>31.232619174707072</v>
      </c>
      <c r="J270" s="10">
        <v>40.155793336752275</v>
      </c>
      <c r="K270" s="10">
        <v>40.155793336752275</v>
      </c>
      <c r="L270" s="10">
        <v>39.580670582506301</v>
      </c>
      <c r="M270" s="10">
        <v>40.731259402115185</v>
      </c>
      <c r="N270" s="10">
        <v>29.120505414618833</v>
      </c>
    </row>
    <row r="271" spans="2:14" x14ac:dyDescent="0.35">
      <c r="B271" s="37">
        <v>267</v>
      </c>
      <c r="D271" s="10">
        <v>41.757445052296653</v>
      </c>
      <c r="E271" s="10">
        <v>37.423952676128778</v>
      </c>
      <c r="F271" s="10">
        <v>39.022629439705227</v>
      </c>
      <c r="G271" s="10">
        <v>38.687374579623196</v>
      </c>
      <c r="H271" s="10">
        <v>31.348329457583105</v>
      </c>
      <c r="J271" s="10">
        <v>40.306754965837804</v>
      </c>
      <c r="K271" s="10">
        <v>40.306754965837804</v>
      </c>
      <c r="L271" s="10">
        <v>39.729470095974378</v>
      </c>
      <c r="M271" s="10">
        <v>40.884384437461506</v>
      </c>
      <c r="N271" s="10">
        <v>29.229980998884322</v>
      </c>
    </row>
    <row r="272" spans="2:14" x14ac:dyDescent="0.35">
      <c r="B272" s="37">
        <v>268</v>
      </c>
      <c r="D272" s="10">
        <v>41.911429201828795</v>
      </c>
      <c r="E272" s="10">
        <v>37.562230064803614</v>
      </c>
      <c r="F272" s="10">
        <v>39.167197951424519</v>
      </c>
      <c r="G272" s="10">
        <v>38.830651378669025</v>
      </c>
      <c r="H272" s="10">
        <v>31.464039417285711</v>
      </c>
      <c r="J272" s="10">
        <v>40.457716594923333</v>
      </c>
      <c r="K272" s="10">
        <v>40.457716594923333</v>
      </c>
      <c r="L272" s="10">
        <v>39.878269609442448</v>
      </c>
      <c r="M272" s="10">
        <v>41.037509472807763</v>
      </c>
      <c r="N272" s="10">
        <v>29.339456583149815</v>
      </c>
    </row>
    <row r="273" spans="2:14" x14ac:dyDescent="0.35">
      <c r="B273" s="37">
        <v>269</v>
      </c>
      <c r="D273" s="10">
        <v>42.06541290278826</v>
      </c>
      <c r="E273" s="10">
        <v>37.700506930329688</v>
      </c>
      <c r="F273" s="10">
        <v>39.311766032938245</v>
      </c>
      <c r="G273" s="10">
        <v>38.973927747509308</v>
      </c>
      <c r="H273" s="10">
        <v>31.579749054446982</v>
      </c>
      <c r="J273" s="10">
        <v>40.608678224008848</v>
      </c>
      <c r="K273" s="10">
        <v>40.608678224008848</v>
      </c>
      <c r="L273" s="10">
        <v>40.027069122910504</v>
      </c>
      <c r="M273" s="10">
        <v>41.190634508154076</v>
      </c>
      <c r="N273" s="10">
        <v>29.448932167415286</v>
      </c>
    </row>
    <row r="274" spans="2:14" x14ac:dyDescent="0.35">
      <c r="B274" s="37">
        <v>270</v>
      </c>
      <c r="D274" s="10">
        <v>42.218827074208264</v>
      </c>
      <c r="E274" s="10">
        <v>37.838230691378513</v>
      </c>
      <c r="F274" s="10">
        <v>39.455679044036778</v>
      </c>
      <c r="G274" s="10">
        <v>39.116561788625759</v>
      </c>
      <c r="H274" s="10">
        <v>31.69503318889927</v>
      </c>
      <c r="J274" s="10">
        <v>40.759639853094406</v>
      </c>
      <c r="K274" s="10">
        <v>40.759639853094406</v>
      </c>
      <c r="L274" s="10">
        <v>40.175868636378574</v>
      </c>
      <c r="M274" s="10">
        <v>41.343759543500354</v>
      </c>
      <c r="N274" s="10">
        <v>29.558407751680772</v>
      </c>
    </row>
    <row r="275" spans="2:14" x14ac:dyDescent="0.35">
      <c r="B275" s="37">
        <v>271</v>
      </c>
      <c r="D275" s="10">
        <v>42.372809883517867</v>
      </c>
      <c r="E275" s="10">
        <v>37.976506516750938</v>
      </c>
      <c r="F275" s="10">
        <v>39.60024627032864</v>
      </c>
      <c r="G275" s="10">
        <v>39.2598373022442</v>
      </c>
      <c r="H275" s="10">
        <v>31.810742184924425</v>
      </c>
      <c r="J275" s="10">
        <v>40.910601482179942</v>
      </c>
      <c r="K275" s="10">
        <v>40.910601482179942</v>
      </c>
      <c r="L275" s="10">
        <v>40.324668149846637</v>
      </c>
      <c r="M275" s="10">
        <v>41.49688457884664</v>
      </c>
      <c r="N275" s="10">
        <v>29.667883335946257</v>
      </c>
    </row>
    <row r="276" spans="2:14" x14ac:dyDescent="0.35">
      <c r="B276" s="37">
        <v>272</v>
      </c>
      <c r="D276" s="10">
        <v>42.526792246859777</v>
      </c>
      <c r="E276" s="10">
        <v>38.114781821366932</v>
      </c>
      <c r="F276" s="10">
        <v>39.744813068715622</v>
      </c>
      <c r="G276" s="10">
        <v>39.403112387957727</v>
      </c>
      <c r="H276" s="10">
        <v>31.926450860269512</v>
      </c>
      <c r="J276" s="10">
        <v>41.061563111265478</v>
      </c>
      <c r="K276" s="10">
        <v>41.061563111265478</v>
      </c>
      <c r="L276" s="10">
        <v>40.473467663314729</v>
      </c>
      <c r="M276" s="10">
        <v>41.650009614192967</v>
      </c>
      <c r="N276" s="10">
        <v>29.777358920211736</v>
      </c>
    </row>
    <row r="277" spans="2:14" x14ac:dyDescent="0.35">
      <c r="B277" s="37">
        <v>273</v>
      </c>
      <c r="D277" s="10">
        <v>42.680774165086447</v>
      </c>
      <c r="E277" s="10">
        <v>38.253056606009316</v>
      </c>
      <c r="F277" s="10">
        <v>39.889379439950481</v>
      </c>
      <c r="G277" s="10">
        <v>39.5463870465192</v>
      </c>
      <c r="H277" s="10">
        <v>32.042159215543542</v>
      </c>
      <c r="J277" s="10">
        <v>41.212524740351007</v>
      </c>
      <c r="K277" s="10">
        <v>41.212524740351007</v>
      </c>
      <c r="L277" s="10">
        <v>40.622267176782778</v>
      </c>
      <c r="M277" s="10">
        <v>41.803134649539274</v>
      </c>
      <c r="N277" s="10">
        <v>29.886834504477221</v>
      </c>
    </row>
    <row r="278" spans="2:14" x14ac:dyDescent="0.35">
      <c r="B278" s="37">
        <v>274</v>
      </c>
      <c r="D278" s="10">
        <v>42.834186568668379</v>
      </c>
      <c r="E278" s="10">
        <v>38.390778304230238</v>
      </c>
      <c r="F278" s="10">
        <v>40.033290755264723</v>
      </c>
      <c r="G278" s="10">
        <v>39.689019391851318</v>
      </c>
      <c r="H278" s="10">
        <v>32.157442078831082</v>
      </c>
      <c r="J278" s="10">
        <v>41.363486369436529</v>
      </c>
      <c r="K278" s="10">
        <v>41.363486369436529</v>
      </c>
      <c r="L278" s="10">
        <v>40.771066690250841</v>
      </c>
      <c r="M278" s="10">
        <v>41.956259684885566</v>
      </c>
      <c r="N278" s="10">
        <v>29.9963100887427</v>
      </c>
    </row>
    <row r="279" spans="2:14" x14ac:dyDescent="0.35">
      <c r="B279" s="37">
        <v>275</v>
      </c>
      <c r="D279" s="10">
        <v>42.988167602064912</v>
      </c>
      <c r="E279" s="10">
        <v>38.529052054981861</v>
      </c>
      <c r="F279" s="10">
        <v>40.177856277300705</v>
      </c>
      <c r="G279" s="10">
        <v>39.832293201213886</v>
      </c>
      <c r="H279" s="10">
        <v>32.273149797841725</v>
      </c>
      <c r="J279" s="10">
        <v>41.514447998522073</v>
      </c>
      <c r="K279" s="10">
        <v>41.514447998522073</v>
      </c>
      <c r="L279" s="10">
        <v>40.919866203718911</v>
      </c>
      <c r="M279" s="10">
        <v>42.109384720231851</v>
      </c>
      <c r="N279" s="10">
        <v>30.105785673008192</v>
      </c>
    </row>
    <row r="280" spans="2:14" x14ac:dyDescent="0.35">
      <c r="B280" s="37">
        <v>276</v>
      </c>
      <c r="D280" s="10">
        <v>43.142148192856936</v>
      </c>
      <c r="E280" s="10">
        <v>38.667325288065648</v>
      </c>
      <c r="F280" s="10">
        <v>40.322421374402005</v>
      </c>
      <c r="G280" s="10">
        <v>39.975566585641751</v>
      </c>
      <c r="H280" s="10">
        <v>32.388857198575238</v>
      </c>
      <c r="J280" s="10">
        <v>41.665409627607602</v>
      </c>
      <c r="K280" s="10">
        <v>41.665409627607602</v>
      </c>
      <c r="L280" s="10">
        <v>41.068665717186974</v>
      </c>
      <c r="M280" s="10">
        <v>42.262509755578144</v>
      </c>
      <c r="N280" s="10">
        <v>30.215261257273678</v>
      </c>
    </row>
    <row r="281" spans="2:14" x14ac:dyDescent="0.35">
      <c r="B281" s="37">
        <v>277</v>
      </c>
      <c r="D281" s="10">
        <v>43.296128341866222</v>
      </c>
      <c r="E281" s="10">
        <v>38.805598004236188</v>
      </c>
      <c r="F281" s="10">
        <v>40.466986047294348</v>
      </c>
      <c r="G281" s="10">
        <v>40.118839545860681</v>
      </c>
      <c r="H281" s="10">
        <v>32.504564281618762</v>
      </c>
      <c r="J281" s="10">
        <v>41.816371256693138</v>
      </c>
      <c r="K281" s="10">
        <v>41.816371256693138</v>
      </c>
      <c r="L281" s="10">
        <v>41.217465230655044</v>
      </c>
      <c r="M281" s="10">
        <v>42.415634790924443</v>
      </c>
      <c r="N281" s="10">
        <v>30.324736841539153</v>
      </c>
    </row>
    <row r="282" spans="2:14" x14ac:dyDescent="0.35">
      <c r="B282" s="37">
        <v>278</v>
      </c>
      <c r="D282" s="10">
        <v>43.449538991002207</v>
      </c>
      <c r="E282" s="10">
        <v>38.943317651927849</v>
      </c>
      <c r="F282" s="10">
        <v>40.610895678651644</v>
      </c>
      <c r="G282" s="10">
        <v>40.261470207235895</v>
      </c>
      <c r="H282" s="10">
        <v>32.619845883310155</v>
      </c>
      <c r="J282" s="10">
        <v>41.967332885778696</v>
      </c>
      <c r="K282" s="10">
        <v>41.967332885778696</v>
      </c>
      <c r="L282" s="10">
        <v>41.366264744123107</v>
      </c>
      <c r="M282" s="10">
        <v>42.568759826270735</v>
      </c>
      <c r="N282" s="10">
        <v>30.434212425804642</v>
      </c>
    </row>
    <row r="283" spans="2:14" x14ac:dyDescent="0.35">
      <c r="B283" s="37">
        <v>279</v>
      </c>
      <c r="D283" s="10">
        <v>43.603518261756108</v>
      </c>
      <c r="E283" s="10">
        <v>39.081589340245586</v>
      </c>
      <c r="F283" s="10">
        <v>40.75545950815166</v>
      </c>
      <c r="G283" s="10">
        <v>40.40474232406244</v>
      </c>
      <c r="H283" s="10">
        <v>32.735552334787897</v>
      </c>
      <c r="J283" s="10">
        <v>42.11829451486421</v>
      </c>
      <c r="K283" s="10">
        <v>42.11829451486421</v>
      </c>
      <c r="L283" s="10">
        <v>41.515064257591185</v>
      </c>
      <c r="M283" s="10">
        <v>42.721884861617028</v>
      </c>
      <c r="N283" s="10">
        <v>30.543688010070131</v>
      </c>
    </row>
    <row r="284" spans="2:14" x14ac:dyDescent="0.35">
      <c r="B284" s="37">
        <v>280</v>
      </c>
      <c r="D284" s="10">
        <v>43.757497093148416</v>
      </c>
      <c r="E284" s="10">
        <v>39.219860513873563</v>
      </c>
      <c r="F284" s="10">
        <v>40.900022915580998</v>
      </c>
      <c r="G284" s="10">
        <v>40.548014018818343</v>
      </c>
      <c r="H284" s="10">
        <v>32.851258470305609</v>
      </c>
      <c r="J284" s="10">
        <v>42.269256143949761</v>
      </c>
      <c r="K284" s="10">
        <v>42.269256143949761</v>
      </c>
      <c r="L284" s="10">
        <v>41.663863771059248</v>
      </c>
      <c r="M284" s="10">
        <v>42.875009896963348</v>
      </c>
      <c r="N284" s="10">
        <v>30.653163594335613</v>
      </c>
    </row>
    <row r="285" spans="2:14" x14ac:dyDescent="0.35">
      <c r="B285" s="37">
        <v>281</v>
      </c>
      <c r="D285" s="10">
        <v>43.911475485971863</v>
      </c>
      <c r="E285" s="10">
        <v>39.358131173539803</v>
      </c>
      <c r="F285" s="10">
        <v>41.044585901639756</v>
      </c>
      <c r="G285" s="10">
        <v>40.691285292203688</v>
      </c>
      <c r="H285" s="10">
        <v>32.966964290429601</v>
      </c>
      <c r="J285" s="10">
        <v>42.420217773035283</v>
      </c>
      <c r="K285" s="10">
        <v>42.420217773035283</v>
      </c>
      <c r="L285" s="10">
        <v>41.812663284527332</v>
      </c>
      <c r="M285" s="10">
        <v>43.028134932309655</v>
      </c>
      <c r="N285" s="10">
        <v>30.762639178601098</v>
      </c>
    </row>
    <row r="286" spans="2:14" x14ac:dyDescent="0.35">
      <c r="B286" s="37">
        <v>282</v>
      </c>
      <c r="D286" s="10">
        <v>44.064884393576243</v>
      </c>
      <c r="E286" s="10">
        <v>39.495848782562028</v>
      </c>
      <c r="F286" s="10">
        <v>41.18849386044554</v>
      </c>
      <c r="G286" s="10">
        <v>40.833914281027397</v>
      </c>
      <c r="H286" s="10">
        <v>33.082244639752069</v>
      </c>
      <c r="J286" s="10">
        <v>42.571179402120812</v>
      </c>
      <c r="K286" s="10">
        <v>42.571179402120812</v>
      </c>
      <c r="L286" s="10">
        <v>41.961462797995374</v>
      </c>
      <c r="M286" s="10">
        <v>43.181259967655933</v>
      </c>
      <c r="N286" s="10">
        <v>30.872114762866577</v>
      </c>
    </row>
    <row r="287" spans="2:14" x14ac:dyDescent="0.35">
      <c r="B287" s="37">
        <v>283</v>
      </c>
      <c r="D287" s="10">
        <v>44.218861914486084</v>
      </c>
      <c r="E287" s="10">
        <v>39.634118420199378</v>
      </c>
      <c r="F287" s="10">
        <v>41.333056008712781</v>
      </c>
      <c r="G287" s="10">
        <v>40.977184716621203</v>
      </c>
      <c r="H287" s="10">
        <v>33.197949832841459</v>
      </c>
      <c r="J287" s="10">
        <v>42.722141031206341</v>
      </c>
      <c r="K287" s="10">
        <v>42.722141031206341</v>
      </c>
      <c r="L287" s="10">
        <v>42.110262311463451</v>
      </c>
      <c r="M287" s="10">
        <v>43.334385003002232</v>
      </c>
      <c r="N287" s="10">
        <v>30.981590347132066</v>
      </c>
    </row>
    <row r="288" spans="2:14" x14ac:dyDescent="0.35">
      <c r="B288" s="37">
        <v>284</v>
      </c>
      <c r="D288" s="10">
        <v>44.372838999163044</v>
      </c>
      <c r="E288" s="10">
        <v>39.772387546020269</v>
      </c>
      <c r="F288" s="10">
        <v>41.477617737672531</v>
      </c>
      <c r="G288" s="10">
        <v>41.120454732907511</v>
      </c>
      <c r="H288" s="10">
        <v>33.313654712206258</v>
      </c>
      <c r="J288" s="10">
        <v>42.873102660291885</v>
      </c>
      <c r="K288" s="10">
        <v>42.873102660291885</v>
      </c>
      <c r="L288" s="10">
        <v>42.259061824931536</v>
      </c>
      <c r="M288" s="10">
        <v>43.487510038348532</v>
      </c>
      <c r="N288" s="10">
        <v>31.091065931397555</v>
      </c>
    </row>
    <row r="289" spans="2:14" x14ac:dyDescent="0.35">
      <c r="B289" s="37">
        <v>285</v>
      </c>
      <c r="D289" s="10">
        <v>44.526815648372128</v>
      </c>
      <c r="E289" s="10">
        <v>39.91065616072715</v>
      </c>
      <c r="F289" s="10">
        <v>41.622179048000355</v>
      </c>
      <c r="G289" s="10">
        <v>41.263724330561885</v>
      </c>
      <c r="H289" s="10">
        <v>33.429359278393001</v>
      </c>
      <c r="J289" s="10">
        <v>43.024064289377435</v>
      </c>
      <c r="K289" s="10">
        <v>43.024064289377435</v>
      </c>
      <c r="L289" s="10">
        <v>42.407861338399606</v>
      </c>
      <c r="M289" s="10">
        <v>43.640635073694824</v>
      </c>
      <c r="N289" s="10">
        <v>31.200541515663026</v>
      </c>
    </row>
    <row r="290" spans="2:14" x14ac:dyDescent="0.35">
      <c r="B290" s="37">
        <v>286</v>
      </c>
      <c r="D290" s="10">
        <v>44.680222826904938</v>
      </c>
      <c r="E290" s="10">
        <v>40.048371742522654</v>
      </c>
      <c r="F290" s="10">
        <v>41.766085345258901</v>
      </c>
      <c r="G290" s="10">
        <v>41.406351657838357</v>
      </c>
      <c r="H290" s="10">
        <v>33.544638384249211</v>
      </c>
      <c r="J290" s="10">
        <v>43.175025918462957</v>
      </c>
      <c r="K290" s="10">
        <v>43.175025918462957</v>
      </c>
      <c r="L290" s="10">
        <v>42.556660851867669</v>
      </c>
      <c r="M290" s="10">
        <v>43.793760109041088</v>
      </c>
      <c r="N290" s="10">
        <v>31.310017099928512</v>
      </c>
    </row>
    <row r="291" spans="2:14" x14ac:dyDescent="0.35">
      <c r="B291" s="37">
        <v>287</v>
      </c>
      <c r="D291" s="10">
        <v>44.83419861032079</v>
      </c>
      <c r="E291" s="10">
        <v>40.186639340821245</v>
      </c>
      <c r="F291" s="10">
        <v>41.910645823200419</v>
      </c>
      <c r="G291" s="10">
        <v>41.549620423106418</v>
      </c>
      <c r="H291" s="10">
        <v>33.660342327774309</v>
      </c>
      <c r="J291" s="10">
        <v>43.325987547548486</v>
      </c>
      <c r="K291" s="10">
        <v>43.325987547548486</v>
      </c>
      <c r="L291" s="10">
        <v>42.705460365335732</v>
      </c>
      <c r="M291" s="10">
        <v>43.946885144387416</v>
      </c>
      <c r="N291" s="10">
        <v>31.419492684194001</v>
      </c>
    </row>
    <row r="292" spans="2:14" x14ac:dyDescent="0.35">
      <c r="B292" s="37">
        <v>288</v>
      </c>
      <c r="D292" s="10">
        <v>44.98817396052371</v>
      </c>
      <c r="E292" s="10">
        <v>40.32490643007678</v>
      </c>
      <c r="F292" s="10">
        <v>42.055205884501568</v>
      </c>
      <c r="G292" s="10">
        <v>41.692888771734182</v>
      </c>
      <c r="H292" s="10">
        <v>33.776045959732535</v>
      </c>
      <c r="J292" s="10">
        <v>43.476949176634015</v>
      </c>
      <c r="K292" s="10">
        <v>43.476949176634015</v>
      </c>
      <c r="L292" s="10">
        <v>42.854259878803795</v>
      </c>
      <c r="M292" s="10">
        <v>44.100010179733715</v>
      </c>
      <c r="N292" s="10">
        <v>31.528968268459483</v>
      </c>
    </row>
    <row r="293" spans="2:14" x14ac:dyDescent="0.35">
      <c r="B293" s="37">
        <v>289</v>
      </c>
      <c r="D293" s="10">
        <v>45.142148878252321</v>
      </c>
      <c r="E293" s="10">
        <v>40.46317301096753</v>
      </c>
      <c r="F293" s="10">
        <v>42.199765529814663</v>
      </c>
      <c r="G293" s="10">
        <v>41.836156704373828</v>
      </c>
      <c r="H293" s="10">
        <v>33.891749280651645</v>
      </c>
      <c r="J293" s="10">
        <v>43.627910805719523</v>
      </c>
      <c r="K293" s="10">
        <v>43.627910805719523</v>
      </c>
      <c r="L293" s="10">
        <v>43.003059392271872</v>
      </c>
      <c r="M293" s="10">
        <v>44.253135215080029</v>
      </c>
      <c r="N293" s="10">
        <v>31.638443852724965</v>
      </c>
    </row>
    <row r="294" spans="2:14" x14ac:dyDescent="0.35">
      <c r="B294" s="37">
        <v>290</v>
      </c>
      <c r="D294" s="10">
        <v>45.295554339741507</v>
      </c>
      <c r="E294" s="10">
        <v>40.600886576582042</v>
      </c>
      <c r="F294" s="10">
        <v>42.343670176148514</v>
      </c>
      <c r="G294" s="10">
        <v>41.978782380725583</v>
      </c>
      <c r="H294" s="10">
        <v>34.007027151635469</v>
      </c>
      <c r="J294" s="10">
        <v>43.778872434805102</v>
      </c>
      <c r="K294" s="10">
        <v>43.778872434805102</v>
      </c>
      <c r="L294" s="10">
        <v>43.151858905739921</v>
      </c>
      <c r="M294" s="10">
        <v>44.406260250426321</v>
      </c>
      <c r="N294" s="10">
        <v>31.747919436990454</v>
      </c>
    </row>
    <row r="295" spans="2:14" x14ac:dyDescent="0.35">
      <c r="B295" s="37">
        <v>291</v>
      </c>
      <c r="D295" s="10">
        <v>45.449528397586356</v>
      </c>
      <c r="E295" s="10">
        <v>40.739152146491477</v>
      </c>
      <c r="F295" s="10">
        <v>42.488228994294332</v>
      </c>
      <c r="G295" s="10">
        <v>42.12204948619798</v>
      </c>
      <c r="H295" s="10">
        <v>34.122729854115221</v>
      </c>
      <c r="J295" s="10">
        <v>43.929834063890631</v>
      </c>
      <c r="K295" s="10">
        <v>43.929834063890631</v>
      </c>
      <c r="L295" s="10">
        <v>43.300658419208013</v>
      </c>
      <c r="M295" s="10">
        <v>44.559385285772606</v>
      </c>
      <c r="N295" s="10">
        <v>31.85739502125594</v>
      </c>
    </row>
    <row r="296" spans="2:14" x14ac:dyDescent="0.35">
      <c r="B296" s="37">
        <v>292</v>
      </c>
      <c r="D296" s="10">
        <v>45.603502025134837</v>
      </c>
      <c r="E296" s="10">
        <v>40.877417210036178</v>
      </c>
      <c r="F296" s="10">
        <v>42.632787398375498</v>
      </c>
      <c r="G296" s="10">
        <v>42.265316177605705</v>
      </c>
      <c r="H296" s="10">
        <v>34.238432247111945</v>
      </c>
      <c r="J296" s="10">
        <v>44.080795692976153</v>
      </c>
      <c r="K296" s="10">
        <v>44.080795692976153</v>
      </c>
      <c r="L296" s="10">
        <v>43.449457932676076</v>
      </c>
      <c r="M296" s="10">
        <v>44.712510321118913</v>
      </c>
      <c r="N296" s="10">
        <v>31.966870605521422</v>
      </c>
    </row>
    <row r="297" spans="2:14" x14ac:dyDescent="0.35">
      <c r="B297" s="37">
        <v>293</v>
      </c>
      <c r="D297" s="10">
        <v>45.7574752231004</v>
      </c>
      <c r="E297" s="10">
        <v>41.015681767871378</v>
      </c>
      <c r="F297" s="10">
        <v>42.77734538902218</v>
      </c>
      <c r="G297" s="10">
        <v>42.408582455578937</v>
      </c>
      <c r="H297" s="10">
        <v>34.354134331135441</v>
      </c>
      <c r="J297" s="10">
        <v>44.231757322061682</v>
      </c>
      <c r="K297" s="10">
        <v>44.231757322061682</v>
      </c>
      <c r="L297" s="10">
        <v>43.598257446144139</v>
      </c>
      <c r="M297" s="10">
        <v>44.865635356465212</v>
      </c>
      <c r="N297" s="10">
        <v>32.076346189786904</v>
      </c>
    </row>
    <row r="298" spans="2:14" x14ac:dyDescent="0.35">
      <c r="B298" s="37">
        <v>294</v>
      </c>
      <c r="D298" s="10">
        <v>45.910878979162241</v>
      </c>
      <c r="E298" s="10">
        <v>41.153393327972815</v>
      </c>
      <c r="F298" s="10">
        <v>42.921248394690416</v>
      </c>
      <c r="G298" s="10">
        <v>42.551206491265134</v>
      </c>
      <c r="H298" s="10">
        <v>34.469410975546687</v>
      </c>
      <c r="J298" s="10">
        <v>44.382718951147204</v>
      </c>
      <c r="K298" s="10">
        <v>44.382718951147204</v>
      </c>
      <c r="L298" s="10">
        <v>43.747056959612209</v>
      </c>
      <c r="M298" s="10">
        <v>45.018760391811497</v>
      </c>
      <c r="N298" s="10">
        <v>32.185821774052378</v>
      </c>
    </row>
    <row r="299" spans="2:14" x14ac:dyDescent="0.35">
      <c r="B299" s="37">
        <v>295</v>
      </c>
      <c r="D299" s="10">
        <v>46.064851322952727</v>
      </c>
      <c r="E299" s="10">
        <v>41.291656880069269</v>
      </c>
      <c r="F299" s="10">
        <v>43.065805563211541</v>
      </c>
      <c r="G299" s="10">
        <v>42.694471947112795</v>
      </c>
      <c r="H299" s="10">
        <v>34.585112445209667</v>
      </c>
      <c r="J299" s="10">
        <v>44.533680580232755</v>
      </c>
      <c r="K299" s="10">
        <v>44.533680580232755</v>
      </c>
      <c r="L299" s="10">
        <v>43.895856473080279</v>
      </c>
      <c r="M299" s="10">
        <v>45.17188542715779</v>
      </c>
      <c r="N299" s="10">
        <v>32.295297358317875</v>
      </c>
    </row>
    <row r="300" spans="2:14" x14ac:dyDescent="0.35">
      <c r="B300" s="37">
        <v>296</v>
      </c>
      <c r="D300" s="10">
        <v>46.218823239264729</v>
      </c>
      <c r="E300" s="10">
        <v>41.429919928388827</v>
      </c>
      <c r="F300" s="10">
        <v>43.210362320156619</v>
      </c>
      <c r="G300" s="10">
        <v>42.837736991384475</v>
      </c>
      <c r="H300" s="10">
        <v>34.700813607402985</v>
      </c>
      <c r="J300" s="10">
        <v>44.684642209318305</v>
      </c>
      <c r="K300" s="10">
        <v>44.684642209318305</v>
      </c>
      <c r="L300" s="10">
        <v>44.044655986548364</v>
      </c>
      <c r="M300" s="10">
        <v>45.325010462504082</v>
      </c>
      <c r="N300" s="10">
        <v>32.404772942583364</v>
      </c>
    </row>
    <row r="301" spans="2:14" x14ac:dyDescent="0.35">
      <c r="B301" s="37">
        <v>297</v>
      </c>
      <c r="D301" s="10">
        <v>46.372794728787774</v>
      </c>
      <c r="E301" s="10">
        <v>41.568182473564697</v>
      </c>
      <c r="F301" s="10">
        <v>43.354918666134779</v>
      </c>
      <c r="G301" s="10">
        <v>42.981001624689171</v>
      </c>
      <c r="H301" s="10">
        <v>34.816514462619359</v>
      </c>
      <c r="J301" s="10">
        <v>44.835603838403827</v>
      </c>
      <c r="K301" s="10">
        <v>44.835603838403827</v>
      </c>
      <c r="L301" s="10">
        <v>44.193455500016412</v>
      </c>
      <c r="M301" s="10">
        <v>45.478135497850396</v>
      </c>
      <c r="N301" s="10">
        <v>32.514248526848824</v>
      </c>
    </row>
    <row r="302" spans="2:14" x14ac:dyDescent="0.35">
      <c r="B302" s="37">
        <v>298</v>
      </c>
      <c r="D302" s="10">
        <v>46.526196790646615</v>
      </c>
      <c r="E302" s="10">
        <v>41.705892038460838</v>
      </c>
      <c r="F302" s="10">
        <v>43.498820041050287</v>
      </c>
      <c r="G302" s="10">
        <v>43.123624029622604</v>
      </c>
      <c r="H302" s="10">
        <v>34.931789888477752</v>
      </c>
      <c r="J302" s="10">
        <v>44.986565467489363</v>
      </c>
      <c r="K302" s="10">
        <v>44.986565467489363</v>
      </c>
      <c r="L302" s="10">
        <v>44.342255013484483</v>
      </c>
      <c r="M302" s="10">
        <v>45.631260533196702</v>
      </c>
      <c r="N302" s="10">
        <v>32.623724111114328</v>
      </c>
    </row>
    <row r="303" spans="2:14" x14ac:dyDescent="0.35">
      <c r="B303" s="37">
        <v>299</v>
      </c>
      <c r="D303" s="10">
        <v>46.680167431511912</v>
      </c>
      <c r="E303" s="10">
        <v>41.844153582964822</v>
      </c>
      <c r="F303" s="10">
        <v>43.64337556977555</v>
      </c>
      <c r="G303" s="10">
        <v>43.266887845674397</v>
      </c>
      <c r="H303" s="10">
        <v>35.047490133275687</v>
      </c>
      <c r="J303" s="10">
        <v>45.1375270965749</v>
      </c>
      <c r="K303" s="10">
        <v>45.1375270965749</v>
      </c>
      <c r="L303" s="10">
        <v>44.491054526952574</v>
      </c>
      <c r="M303" s="10">
        <v>45.78438556854298</v>
      </c>
      <c r="N303" s="10">
        <v>32.73319969537981</v>
      </c>
    </row>
    <row r="304" spans="2:14" x14ac:dyDescent="0.35">
      <c r="B304" s="37">
        <v>300</v>
      </c>
      <c r="D304" s="10">
        <v>46.834137647622605</v>
      </c>
      <c r="E304" s="10">
        <v>41.982414626193332</v>
      </c>
      <c r="F304" s="10">
        <v>43.787930689330452</v>
      </c>
      <c r="G304" s="10">
        <v>43.410151252555892</v>
      </c>
      <c r="H304" s="10">
        <v>35.163190072550179</v>
      </c>
      <c r="J304" s="10">
        <v>45.288488725660422</v>
      </c>
      <c r="K304" s="10">
        <v>45.288488725660422</v>
      </c>
      <c r="L304" s="10">
        <v>44.63985404042063</v>
      </c>
      <c r="M304" s="10">
        <v>45.937510603889294</v>
      </c>
      <c r="N304" s="10">
        <v>32.842675279645285</v>
      </c>
    </row>
    <row r="305" spans="2:14" x14ac:dyDescent="0.35">
      <c r="B305" s="37">
        <v>301</v>
      </c>
      <c r="D305" s="10">
        <v>46.988107439645454</v>
      </c>
      <c r="E305" s="10">
        <v>42.120675168758773</v>
      </c>
      <c r="F305" s="10">
        <v>43.932485400303868</v>
      </c>
      <c r="G305" s="10">
        <v>43.55341425085588</v>
      </c>
      <c r="H305" s="10">
        <v>35.278889706777633</v>
      </c>
      <c r="J305" s="10">
        <v>45.439450354745965</v>
      </c>
      <c r="K305" s="10">
        <v>45.439450354745965</v>
      </c>
      <c r="L305" s="10">
        <v>44.788653553888679</v>
      </c>
      <c r="M305" s="10">
        <v>46.090635639235593</v>
      </c>
      <c r="N305" s="10">
        <v>32.952150863910774</v>
      </c>
    </row>
    <row r="306" spans="2:14" x14ac:dyDescent="0.35">
      <c r="B306" s="37">
        <v>302</v>
      </c>
      <c r="D306" s="10">
        <v>47.14150781815178</v>
      </c>
      <c r="E306" s="10">
        <v>42.258382748414149</v>
      </c>
      <c r="F306" s="10">
        <v>44.076385154049404</v>
      </c>
      <c r="G306" s="10">
        <v>43.696035034619321</v>
      </c>
      <c r="H306" s="10">
        <v>35.394163921835812</v>
      </c>
      <c r="J306" s="10">
        <v>45.590411983831501</v>
      </c>
      <c r="K306" s="10">
        <v>45.590411983831501</v>
      </c>
      <c r="L306" s="10">
        <v>44.93745306735677</v>
      </c>
      <c r="M306" s="10">
        <v>46.243760674581864</v>
      </c>
      <c r="N306" s="10">
        <v>33.061626448176263</v>
      </c>
    </row>
    <row r="307" spans="2:14" x14ac:dyDescent="0.35">
      <c r="B307" s="37">
        <v>303</v>
      </c>
      <c r="D307" s="10">
        <v>47.295476766851735</v>
      </c>
      <c r="E307" s="10">
        <v>42.396642295206881</v>
      </c>
      <c r="F307" s="10">
        <v>44.22093905248142</v>
      </c>
      <c r="G307" s="10">
        <v>43.839297220377915</v>
      </c>
      <c r="H307" s="10">
        <v>35.509862949456554</v>
      </c>
      <c r="J307" s="10">
        <v>45.741373612917045</v>
      </c>
      <c r="K307" s="10">
        <v>45.741373612917045</v>
      </c>
      <c r="L307" s="10">
        <v>45.086252580824848</v>
      </c>
      <c r="M307" s="10">
        <v>46.396885709928149</v>
      </c>
      <c r="N307" s="10">
        <v>33.171102032441745</v>
      </c>
    </row>
    <row r="308" spans="2:14" x14ac:dyDescent="0.35">
      <c r="B308" s="37">
        <v>304</v>
      </c>
      <c r="D308" s="10">
        <v>47.449445293431253</v>
      </c>
      <c r="E308" s="10">
        <v>42.534901343143304</v>
      </c>
      <c r="F308" s="10">
        <v>44.365492544069539</v>
      </c>
      <c r="G308" s="10">
        <v>43.982558999292607</v>
      </c>
      <c r="H308" s="10">
        <v>35.625561673435996</v>
      </c>
      <c r="J308" s="10">
        <v>45.892335242002595</v>
      </c>
      <c r="K308" s="10">
        <v>45.892335242002595</v>
      </c>
      <c r="L308" s="10">
        <v>45.23505209429289</v>
      </c>
      <c r="M308" s="10">
        <v>46.550010745274477</v>
      </c>
      <c r="N308" s="10">
        <v>33.280577616707227</v>
      </c>
    </row>
    <row r="309" spans="2:14" x14ac:dyDescent="0.35">
      <c r="B309" s="37">
        <v>305</v>
      </c>
      <c r="D309" s="10">
        <v>47.603413398535437</v>
      </c>
      <c r="E309" s="10">
        <v>42.673159892815796</v>
      </c>
      <c r="F309" s="10">
        <v>44.51004562938347</v>
      </c>
      <c r="G309" s="10">
        <v>44.125820371933074</v>
      </c>
      <c r="H309" s="10">
        <v>35.74126009423501</v>
      </c>
      <c r="J309" s="10">
        <v>46.043296871088089</v>
      </c>
      <c r="K309" s="10">
        <v>46.043296871088089</v>
      </c>
      <c r="L309" s="10">
        <v>45.38385160776096</v>
      </c>
      <c r="M309" s="10">
        <v>46.703135780620762</v>
      </c>
      <c r="N309" s="10">
        <v>33.390053200972723</v>
      </c>
    </row>
    <row r="310" spans="2:14" x14ac:dyDescent="0.35">
      <c r="B310" s="37">
        <v>306</v>
      </c>
      <c r="D310" s="10">
        <v>47.756812104183176</v>
      </c>
      <c r="E310" s="10">
        <v>42.810865496867542</v>
      </c>
      <c r="F310" s="10">
        <v>44.6539437712268</v>
      </c>
      <c r="G310" s="10">
        <v>44.268439543794372</v>
      </c>
      <c r="H310" s="10">
        <v>35.856533105990842</v>
      </c>
      <c r="J310" s="10">
        <v>46.194258500173639</v>
      </c>
      <c r="K310" s="10">
        <v>46.194258500173639</v>
      </c>
      <c r="L310" s="10">
        <v>45.532651121229023</v>
      </c>
      <c r="M310" s="10">
        <v>46.856260815967062</v>
      </c>
      <c r="N310" s="10">
        <v>33.499528785238205</v>
      </c>
    </row>
    <row r="311" spans="2:14" x14ac:dyDescent="0.35">
      <c r="B311" s="37">
        <v>307</v>
      </c>
      <c r="D311" s="10">
        <v>47.910779371125088</v>
      </c>
      <c r="E311" s="10">
        <v>42.949123055506625</v>
      </c>
      <c r="F311" s="10">
        <v>44.798496048557013</v>
      </c>
      <c r="G311" s="10">
        <v>44.41170010845115</v>
      </c>
      <c r="H311" s="10">
        <v>35.972230923870399</v>
      </c>
      <c r="J311" s="10">
        <v>46.345220129259168</v>
      </c>
      <c r="K311" s="10">
        <v>46.345220129259168</v>
      </c>
      <c r="L311" s="10">
        <v>45.681450634697114</v>
      </c>
      <c r="M311" s="10">
        <v>47.009385851313361</v>
      </c>
      <c r="N311" s="10">
        <v>33.609004369503694</v>
      </c>
    </row>
    <row r="312" spans="2:14" x14ac:dyDescent="0.35">
      <c r="B312" s="37">
        <v>308</v>
      </c>
      <c r="D312" s="10">
        <v>48.064746218495252</v>
      </c>
      <c r="E312" s="10">
        <v>43.087380117629912</v>
      </c>
      <c r="F312" s="10">
        <v>44.943047921294173</v>
      </c>
      <c r="G312" s="10">
        <v>44.554960268514854</v>
      </c>
      <c r="H312" s="10">
        <v>36.087928439929648</v>
      </c>
      <c r="J312" s="10">
        <v>46.49618175834469</v>
      </c>
      <c r="K312" s="10">
        <v>46.49618175834469</v>
      </c>
      <c r="L312" s="10">
        <v>45.830250148165163</v>
      </c>
      <c r="M312" s="10">
        <v>47.162510886659653</v>
      </c>
      <c r="N312" s="10">
        <v>33.718479953769169</v>
      </c>
    </row>
    <row r="313" spans="2:14" x14ac:dyDescent="0.35">
      <c r="B313" s="37">
        <v>309</v>
      </c>
      <c r="D313" s="10">
        <v>48.218712646917936</v>
      </c>
      <c r="E313" s="10">
        <v>43.22563668381077</v>
      </c>
      <c r="F313" s="10">
        <v>45.087599389989613</v>
      </c>
      <c r="G313" s="10">
        <v>44.698220024536866</v>
      </c>
      <c r="H313" s="10">
        <v>36.203625654614626</v>
      </c>
      <c r="J313" s="10">
        <v>46.647143387430233</v>
      </c>
      <c r="K313" s="10">
        <v>46.647143387430233</v>
      </c>
      <c r="L313" s="10">
        <v>45.97904966163324</v>
      </c>
      <c r="M313" s="10">
        <v>47.31563592200596</v>
      </c>
      <c r="N313" s="10">
        <v>33.827955538034658</v>
      </c>
    </row>
    <row r="314" spans="2:14" x14ac:dyDescent="0.35">
      <c r="B314" s="37">
        <v>310</v>
      </c>
      <c r="D314" s="10">
        <v>48.372109689860686</v>
      </c>
      <c r="E314" s="10">
        <v>43.363340321583365</v>
      </c>
      <c r="F314" s="10">
        <v>45.231495928898056</v>
      </c>
      <c r="G314" s="10">
        <v>44.840837593463235</v>
      </c>
      <c r="H314" s="10">
        <v>36.318897470322788</v>
      </c>
      <c r="J314" s="10">
        <v>46.798105016515777</v>
      </c>
      <c r="K314" s="10">
        <v>46.798105016515777</v>
      </c>
      <c r="L314" s="10">
        <v>46.127849175101318</v>
      </c>
      <c r="M314" s="10">
        <v>47.468760957352252</v>
      </c>
      <c r="N314" s="10">
        <v>33.937431122300126</v>
      </c>
    </row>
    <row r="315" spans="2:14" x14ac:dyDescent="0.35">
      <c r="B315" s="37">
        <v>311</v>
      </c>
      <c r="D315" s="10">
        <v>48.526075285115411</v>
      </c>
      <c r="E315" s="10">
        <v>43.501595901317344</v>
      </c>
      <c r="F315" s="10">
        <v>45.376046594020607</v>
      </c>
      <c r="G315" s="10">
        <v>44.984096545912337</v>
      </c>
      <c r="H315" s="10">
        <v>36.434594085656734</v>
      </c>
      <c r="J315" s="10">
        <v>46.949066645601306</v>
      </c>
      <c r="K315" s="10">
        <v>46.949066645601306</v>
      </c>
      <c r="L315" s="10">
        <v>46.276648688569367</v>
      </c>
      <c r="M315" s="10">
        <v>47.621885992698552</v>
      </c>
      <c r="N315" s="10">
        <v>34.046906706565629</v>
      </c>
    </row>
    <row r="316" spans="2:14" x14ac:dyDescent="0.35">
      <c r="B316" s="37">
        <v>312</v>
      </c>
      <c r="D316" s="10">
        <v>48.68004046326535</v>
      </c>
      <c r="E316" s="10">
        <v>43.639850986801008</v>
      </c>
      <c r="F316" s="10">
        <v>45.520596856728787</v>
      </c>
      <c r="G316" s="10">
        <v>45.127355095947095</v>
      </c>
      <c r="H316" s="10">
        <v>36.550290400932973</v>
      </c>
      <c r="J316" s="10">
        <v>47.100028274686828</v>
      </c>
      <c r="K316" s="10">
        <v>47.100028274686828</v>
      </c>
      <c r="L316" s="10">
        <v>46.425448202037465</v>
      </c>
      <c r="M316" s="10">
        <v>47.775011028044865</v>
      </c>
      <c r="N316" s="10">
        <v>34.156382290831097</v>
      </c>
    </row>
    <row r="317" spans="2:14" x14ac:dyDescent="0.35">
      <c r="B317" s="37">
        <v>313</v>
      </c>
      <c r="D317" s="10">
        <v>48.834005224914875</v>
      </c>
      <c r="E317" s="10">
        <v>43.778105578589511</v>
      </c>
      <c r="F317" s="10">
        <v>45.665146717556439</v>
      </c>
      <c r="G317" s="10">
        <v>45.270613244101305</v>
      </c>
      <c r="H317" s="10">
        <v>36.665986416583372</v>
      </c>
      <c r="J317" s="10">
        <v>47.250989903772371</v>
      </c>
      <c r="K317" s="10">
        <v>47.250989903772371</v>
      </c>
      <c r="L317" s="10">
        <v>46.574247715505507</v>
      </c>
      <c r="M317" s="10">
        <v>47.92813606339115</v>
      </c>
      <c r="N317" s="10">
        <v>34.265857875096607</v>
      </c>
    </row>
    <row r="318" spans="2:14" x14ac:dyDescent="0.35">
      <c r="B318" s="37">
        <v>314</v>
      </c>
      <c r="D318" s="10">
        <v>48.987400614981013</v>
      </c>
      <c r="E318" s="10">
        <v>43.91580725910886</v>
      </c>
      <c r="F318" s="10">
        <v>45.809041662210021</v>
      </c>
      <c r="G318" s="10">
        <v>45.413229218772777</v>
      </c>
      <c r="H318" s="10">
        <v>36.781257043266208</v>
      </c>
      <c r="J318" s="10">
        <v>47.401951532857893</v>
      </c>
      <c r="K318" s="10">
        <v>47.401951532857893</v>
      </c>
      <c r="L318" s="10">
        <v>46.723047228973591</v>
      </c>
      <c r="M318" s="10">
        <v>48.08126109873745</v>
      </c>
      <c r="N318" s="10">
        <v>34.375333459362068</v>
      </c>
    </row>
    <row r="319" spans="2:14" x14ac:dyDescent="0.35">
      <c r="B319" s="37">
        <v>315</v>
      </c>
      <c r="D319" s="10">
        <v>49.141364548297979</v>
      </c>
      <c r="E319" s="10">
        <v>44.054060868891042</v>
      </c>
      <c r="F319" s="10">
        <v>45.953590723735196</v>
      </c>
      <c r="G319" s="10">
        <v>45.556486567624539</v>
      </c>
      <c r="H319" s="10">
        <v>36.896952463020462</v>
      </c>
      <c r="J319" s="10">
        <v>47.55291316194343</v>
      </c>
      <c r="K319" s="10">
        <v>47.55291316194343</v>
      </c>
      <c r="L319" s="10">
        <v>46.87184674244164</v>
      </c>
      <c r="M319" s="10">
        <v>48.234386134083763</v>
      </c>
      <c r="N319" s="10">
        <v>34.484809043627564</v>
      </c>
    </row>
    <row r="320" spans="2:14" x14ac:dyDescent="0.35">
      <c r="B320" s="37">
        <v>316</v>
      </c>
      <c r="D320" s="10">
        <v>49.295328066898975</v>
      </c>
      <c r="E320" s="10">
        <v>44.19231398661676</v>
      </c>
      <c r="F320" s="10">
        <v>46.098139384955751</v>
      </c>
      <c r="G320" s="10">
        <v>45.699743516171651</v>
      </c>
      <c r="H320" s="10">
        <v>37.012647584423796</v>
      </c>
      <c r="J320" s="10">
        <v>47.703874791028966</v>
      </c>
      <c r="K320" s="10">
        <v>47.703874791028966</v>
      </c>
      <c r="L320" s="10">
        <v>47.020646255909732</v>
      </c>
      <c r="M320" s="10">
        <v>48.387511169430041</v>
      </c>
      <c r="N320" s="10">
        <v>34.594284627893032</v>
      </c>
    </row>
    <row r="321" spans="2:14" x14ac:dyDescent="0.35">
      <c r="B321" s="37">
        <v>317</v>
      </c>
      <c r="D321" s="10">
        <v>49.449291171369381</v>
      </c>
      <c r="E321" s="10">
        <v>44.330566612823567</v>
      </c>
      <c r="F321" s="10">
        <v>46.242687646388667</v>
      </c>
      <c r="G321" s="10">
        <v>45.843000064931125</v>
      </c>
      <c r="H321" s="10">
        <v>37.128342407894522</v>
      </c>
      <c r="J321" s="10">
        <v>47.854836420114488</v>
      </c>
      <c r="K321" s="10">
        <v>47.854836420114488</v>
      </c>
      <c r="L321" s="10">
        <v>47.169445769377766</v>
      </c>
      <c r="M321" s="10">
        <v>48.540636204776334</v>
      </c>
      <c r="N321" s="10">
        <v>34.7037602121585</v>
      </c>
    </row>
    <row r="322" spans="2:14" x14ac:dyDescent="0.35">
      <c r="B322" s="37">
        <v>318</v>
      </c>
      <c r="D322" s="10">
        <v>49.602684918076562</v>
      </c>
      <c r="E322" s="10">
        <v>44.468266344830212</v>
      </c>
      <c r="F322" s="10">
        <v>46.386581005193015</v>
      </c>
      <c r="G322" s="10">
        <v>45.985614453753406</v>
      </c>
      <c r="H322" s="10">
        <v>37.24361185235238</v>
      </c>
      <c r="J322" s="10">
        <v>48.005798049200031</v>
      </c>
      <c r="K322" s="10">
        <v>48.005798049200031</v>
      </c>
      <c r="L322" s="10">
        <v>47.318245282845837</v>
      </c>
      <c r="M322" s="10">
        <v>48.69376124012264</v>
      </c>
      <c r="N322" s="10">
        <v>34.813235796423996</v>
      </c>
    </row>
    <row r="323" spans="2:14" x14ac:dyDescent="0.35">
      <c r="B323" s="37">
        <v>319</v>
      </c>
      <c r="D323" s="10">
        <v>49.756647198897944</v>
      </c>
      <c r="E323" s="10">
        <v>44.606517993331863</v>
      </c>
      <c r="F323" s="10">
        <v>46.531128471459773</v>
      </c>
      <c r="G323" s="10">
        <v>46.128870207346736</v>
      </c>
      <c r="H323" s="10">
        <v>37.359306083273282</v>
      </c>
      <c r="J323" s="10">
        <v>48.15675967828556</v>
      </c>
      <c r="K323" s="10">
        <v>48.15675967828556</v>
      </c>
      <c r="L323" s="10">
        <v>47.467044796313921</v>
      </c>
      <c r="M323" s="10">
        <v>48.846886275468925</v>
      </c>
      <c r="N323" s="10">
        <v>34.922711380689485</v>
      </c>
    </row>
    <row r="324" spans="2:14" x14ac:dyDescent="0.35">
      <c r="B324" s="37">
        <v>320</v>
      </c>
      <c r="D324" s="10">
        <v>49.910609067317431</v>
      </c>
      <c r="E324" s="10">
        <v>44.744769151902119</v>
      </c>
      <c r="F324" s="10">
        <v>46.675675539465658</v>
      </c>
      <c r="G324" s="10">
        <v>46.272125562679165</v>
      </c>
      <c r="H324" s="10">
        <v>37.475000017496711</v>
      </c>
      <c r="J324" s="10">
        <v>48.307721307371096</v>
      </c>
      <c r="K324" s="10">
        <v>48.307721307371096</v>
      </c>
      <c r="L324" s="10">
        <v>47.615844309782005</v>
      </c>
      <c r="M324" s="10">
        <v>49.000011310815218</v>
      </c>
      <c r="N324" s="10">
        <v>35.03218696495496</v>
      </c>
    </row>
    <row r="325" spans="2:14" x14ac:dyDescent="0.35">
      <c r="B325" s="37">
        <v>321</v>
      </c>
      <c r="D325" s="10">
        <v>50.064570523902297</v>
      </c>
      <c r="E325" s="10">
        <v>44.883019821062014</v>
      </c>
      <c r="F325" s="10">
        <v>46.820222209711552</v>
      </c>
      <c r="G325" s="10">
        <v>46.415380520251652</v>
      </c>
      <c r="H325" s="10">
        <v>37.590693655427962</v>
      </c>
      <c r="J325" s="10">
        <v>48.45868293645664</v>
      </c>
      <c r="K325" s="10">
        <v>48.45868293645664</v>
      </c>
      <c r="L325" s="10">
        <v>47.764643823250047</v>
      </c>
      <c r="M325" s="10">
        <v>49.153136346161524</v>
      </c>
      <c r="N325" s="10">
        <v>35.141662549220449</v>
      </c>
    </row>
    <row r="326" spans="2:14" x14ac:dyDescent="0.35">
      <c r="B326" s="37">
        <v>322</v>
      </c>
      <c r="D326" s="10">
        <v>50.217962636471057</v>
      </c>
      <c r="E326" s="10">
        <v>45.020717613023621</v>
      </c>
      <c r="F326" s="10">
        <v>46.964113990809921</v>
      </c>
      <c r="G326" s="10">
        <v>46.557993331367911</v>
      </c>
      <c r="H326" s="10">
        <v>37.705961924248882</v>
      </c>
      <c r="J326" s="10">
        <v>48.609644565542183</v>
      </c>
      <c r="K326" s="10">
        <v>48.609644565542183</v>
      </c>
      <c r="L326" s="10">
        <v>47.91344333671811</v>
      </c>
      <c r="M326" s="10">
        <v>49.306261381507838</v>
      </c>
      <c r="N326" s="10">
        <v>35.251138133485938</v>
      </c>
    </row>
    <row r="327" spans="2:14" x14ac:dyDescent="0.35">
      <c r="B327" s="37">
        <v>323</v>
      </c>
      <c r="D327" s="10">
        <v>50.371923273945114</v>
      </c>
      <c r="E327" s="10">
        <v>45.15896730864597</v>
      </c>
      <c r="F327" s="10">
        <v>47.108659869897657</v>
      </c>
      <c r="G327" s="10">
        <v>46.701247497782212</v>
      </c>
      <c r="H327" s="10">
        <v>37.821654972872857</v>
      </c>
      <c r="J327" s="10">
        <v>48.760606194627719</v>
      </c>
      <c r="K327" s="10">
        <v>48.760606194627719</v>
      </c>
      <c r="L327" s="10">
        <v>48.062242850186195</v>
      </c>
      <c r="M327" s="10">
        <v>49.459386416854116</v>
      </c>
      <c r="N327" s="10">
        <v>35.360613717751399</v>
      </c>
    </row>
    <row r="328" spans="2:14" x14ac:dyDescent="0.35">
      <c r="B328" s="37">
        <v>324</v>
      </c>
      <c r="D328" s="10">
        <v>50.525883501259912</v>
      </c>
      <c r="E328" s="10">
        <v>45.297216516396503</v>
      </c>
      <c r="F328" s="10">
        <v>47.253205352705109</v>
      </c>
      <c r="G328" s="10">
        <v>46.844501267916229</v>
      </c>
      <c r="H328" s="10">
        <v>37.93734772640174</v>
      </c>
      <c r="J328" s="10">
        <v>48.911567823713256</v>
      </c>
      <c r="K328" s="10">
        <v>48.911567823713256</v>
      </c>
      <c r="L328" s="10">
        <v>48.211042363654272</v>
      </c>
      <c r="M328" s="10">
        <v>49.612511452200408</v>
      </c>
      <c r="N328" s="10">
        <v>35.470089302016916</v>
      </c>
    </row>
    <row r="329" spans="2:14" x14ac:dyDescent="0.35">
      <c r="B329" s="37">
        <v>325</v>
      </c>
      <c r="D329" s="10">
        <v>50.679843318965311</v>
      </c>
      <c r="E329" s="10">
        <v>45.435465236780196</v>
      </c>
      <c r="F329" s="10">
        <v>47.397750439717868</v>
      </c>
      <c r="G329" s="10">
        <v>46.987754642255567</v>
      </c>
      <c r="H329" s="10">
        <v>38.053040185228326</v>
      </c>
      <c r="J329" s="10">
        <v>49.062529452798771</v>
      </c>
      <c r="K329" s="10">
        <v>49.062529452798771</v>
      </c>
      <c r="L329" s="10">
        <v>48.359841877122363</v>
      </c>
      <c r="M329" s="10">
        <v>49.765636487546715</v>
      </c>
      <c r="N329" s="10">
        <v>35.579564886282391</v>
      </c>
    </row>
    <row r="330" spans="2:14" x14ac:dyDescent="0.35">
      <c r="B330" s="37">
        <v>326</v>
      </c>
      <c r="D330" s="10">
        <v>50.833233806331897</v>
      </c>
      <c r="E330" s="10">
        <v>45.573161096903291</v>
      </c>
      <c r="F330" s="10">
        <v>47.541640651002297</v>
      </c>
      <c r="G330" s="10">
        <v>47.130365883557928</v>
      </c>
      <c r="H330" s="10">
        <v>38.168307284797137</v>
      </c>
      <c r="J330" s="10">
        <v>49.213491081884328</v>
      </c>
      <c r="K330" s="10">
        <v>49.213491081884328</v>
      </c>
      <c r="L330" s="10">
        <v>48.508641390590391</v>
      </c>
      <c r="M330" s="10">
        <v>49.918761522893021</v>
      </c>
      <c r="N330" s="10">
        <v>35.689040470547852</v>
      </c>
    </row>
    <row r="331" spans="2:14" x14ac:dyDescent="0.35">
      <c r="B331" s="37">
        <v>327</v>
      </c>
      <c r="D331" s="10">
        <v>50.987192809325649</v>
      </c>
      <c r="E331" s="10">
        <v>45.711408847789393</v>
      </c>
      <c r="F331" s="10">
        <v>47.686184950741989</v>
      </c>
      <c r="G331" s="10">
        <v>47.273618470624207</v>
      </c>
      <c r="H331" s="10">
        <v>38.283999157459647</v>
      </c>
      <c r="J331" s="10">
        <v>49.36445271096985</v>
      </c>
      <c r="K331" s="10">
        <v>49.36445271096985</v>
      </c>
      <c r="L331" s="10">
        <v>48.65744090405849</v>
      </c>
      <c r="M331" s="10">
        <v>50.071886558239314</v>
      </c>
      <c r="N331" s="10">
        <v>35.798516054813362</v>
      </c>
    </row>
    <row r="332" spans="2:14" x14ac:dyDescent="0.35">
      <c r="B332" s="37">
        <v>328</v>
      </c>
      <c r="D332" s="10">
        <v>51.141151404334366</v>
      </c>
      <c r="E332" s="10">
        <v>45.849656112800368</v>
      </c>
      <c r="F332" s="10">
        <v>47.830728856121631</v>
      </c>
      <c r="G332" s="10">
        <v>47.416870663330386</v>
      </c>
      <c r="H332" s="10">
        <v>38.399690736580503</v>
      </c>
      <c r="J332" s="10">
        <v>49.515414340055379</v>
      </c>
      <c r="K332" s="10">
        <v>49.515414340055379</v>
      </c>
      <c r="L332" s="10">
        <v>48.806240417526524</v>
      </c>
      <c r="M332" s="10">
        <v>50.225011593585606</v>
      </c>
      <c r="N332" s="10">
        <v>35.907991639078858</v>
      </c>
    </row>
    <row r="333" spans="2:14" x14ac:dyDescent="0.35">
      <c r="B333" s="37">
        <v>329</v>
      </c>
      <c r="D333" s="10">
        <v>51.295109591891247</v>
      </c>
      <c r="E333" s="10">
        <v>45.987902892425907</v>
      </c>
      <c r="F333" s="10">
        <v>47.975272367612071</v>
      </c>
      <c r="G333" s="10">
        <v>47.560122462147405</v>
      </c>
      <c r="H333" s="10">
        <v>38.515382022540692</v>
      </c>
      <c r="J333" s="10">
        <v>49.666375969140908</v>
      </c>
      <c r="K333" s="10">
        <v>49.666375969140908</v>
      </c>
      <c r="L333" s="10">
        <v>48.955039930994616</v>
      </c>
      <c r="M333" s="10">
        <v>50.378136628931905</v>
      </c>
      <c r="N333" s="10">
        <v>36.017467223344326</v>
      </c>
    </row>
    <row r="334" spans="2:14" x14ac:dyDescent="0.35">
      <c r="B334" s="37">
        <v>330</v>
      </c>
      <c r="D334" s="10">
        <v>51.448498462719606</v>
      </c>
      <c r="E334" s="10">
        <v>46.125596828667014</v>
      </c>
      <c r="F334" s="10">
        <v>48.119161016734274</v>
      </c>
      <c r="G334" s="10">
        <v>47.702732141287505</v>
      </c>
      <c r="H334" s="10">
        <v>38.630647959047778</v>
      </c>
      <c r="J334" s="10">
        <v>49.817337598226452</v>
      </c>
      <c r="K334" s="10">
        <v>49.817337598226452</v>
      </c>
      <c r="L334" s="10">
        <v>49.103839444462693</v>
      </c>
      <c r="M334" s="10">
        <v>50.531261664278169</v>
      </c>
      <c r="N334" s="10">
        <v>36.126942807609808</v>
      </c>
    </row>
    <row r="335" spans="2:14" x14ac:dyDescent="0.35">
      <c r="B335" s="37">
        <v>331</v>
      </c>
      <c r="D335" s="10">
        <v>51.602455839830768</v>
      </c>
      <c r="E335" s="10">
        <v>46.263842642712596</v>
      </c>
      <c r="F335" s="10">
        <v>48.26370374471918</v>
      </c>
      <c r="G335" s="10">
        <v>47.845983156598969</v>
      </c>
      <c r="H335" s="10">
        <v>38.746338661891855</v>
      </c>
      <c r="J335" s="10">
        <v>49.968299227312009</v>
      </c>
      <c r="K335" s="10">
        <v>49.968299227312009</v>
      </c>
      <c r="L335" s="10">
        <v>49.252638957930735</v>
      </c>
      <c r="M335" s="10">
        <v>50.684386699624483</v>
      </c>
      <c r="N335" s="10">
        <v>36.236418391875276</v>
      </c>
    </row>
    <row r="336" spans="2:14" x14ac:dyDescent="0.35">
      <c r="B336" s="37">
        <v>332</v>
      </c>
      <c r="D336" s="10">
        <v>51.756412811065623</v>
      </c>
      <c r="E336" s="10">
        <v>46.402087972819558</v>
      </c>
      <c r="F336" s="10">
        <v>48.408246080206318</v>
      </c>
      <c r="G336" s="10">
        <v>47.989233779412679</v>
      </c>
      <c r="H336" s="10">
        <v>38.862029072700956</v>
      </c>
      <c r="J336" s="10">
        <v>50.119260856397517</v>
      </c>
      <c r="K336" s="10">
        <v>50.119260856397517</v>
      </c>
      <c r="L336" s="10">
        <v>49.401438471398812</v>
      </c>
      <c r="M336" s="10">
        <v>50.837511734970782</v>
      </c>
      <c r="N336" s="10">
        <v>36.345893976140758</v>
      </c>
    </row>
    <row r="337" spans="2:14" x14ac:dyDescent="0.35">
      <c r="B337" s="37">
        <v>333</v>
      </c>
      <c r="D337" s="10">
        <v>51.910369376941432</v>
      </c>
      <c r="E337" s="10">
        <v>46.540332819463011</v>
      </c>
      <c r="F337" s="10">
        <v>48.552788023652511</v>
      </c>
      <c r="G337" s="10">
        <v>48.132484010185436</v>
      </c>
      <c r="H337" s="10">
        <v>38.977719191844628</v>
      </c>
      <c r="J337" s="10">
        <v>50.270222485483053</v>
      </c>
      <c r="K337" s="10">
        <v>50.270222485483053</v>
      </c>
      <c r="L337" s="10">
        <v>49.550237984866861</v>
      </c>
      <c r="M337" s="10">
        <v>50.990636770317103</v>
      </c>
      <c r="N337" s="10">
        <v>36.455369560406275</v>
      </c>
    </row>
    <row r="338" spans="2:14" x14ac:dyDescent="0.35">
      <c r="B338" s="37">
        <v>334</v>
      </c>
      <c r="D338" s="10">
        <v>52.063756639634818</v>
      </c>
      <c r="E338" s="10">
        <v>46.678024839539283</v>
      </c>
      <c r="F338" s="10">
        <v>48.696675118033895</v>
      </c>
      <c r="G338" s="10">
        <v>48.275092134584767</v>
      </c>
      <c r="H338" s="10">
        <v>39.092983971294075</v>
      </c>
      <c r="J338" s="10">
        <v>50.42118411456859</v>
      </c>
      <c r="K338" s="10">
        <v>50.42118411456859</v>
      </c>
      <c r="L338" s="10">
        <v>49.699037498334945</v>
      </c>
      <c r="M338" s="10">
        <v>51.143761805663374</v>
      </c>
      <c r="N338" s="10">
        <v>36.56484514467175</v>
      </c>
    </row>
    <row r="339" spans="2:14" x14ac:dyDescent="0.35">
      <c r="B339" s="37">
        <v>335</v>
      </c>
      <c r="D339" s="10">
        <v>52.217712399203229</v>
      </c>
      <c r="E339" s="10">
        <v>46.816268724403166</v>
      </c>
      <c r="F339" s="10">
        <v>48.841216281629379</v>
      </c>
      <c r="G339" s="10">
        <v>48.418341585506802</v>
      </c>
      <c r="H339" s="10">
        <v>39.208673510278508</v>
      </c>
      <c r="J339" s="10">
        <v>50.572145743654133</v>
      </c>
      <c r="K339" s="10">
        <v>50.572145743654133</v>
      </c>
      <c r="L339" s="10">
        <v>49.847837011803001</v>
      </c>
      <c r="M339" s="10">
        <v>51.296886841009687</v>
      </c>
      <c r="N339" s="10">
        <v>36.674320728937225</v>
      </c>
    </row>
    <row r="340" spans="2:14" x14ac:dyDescent="0.35">
      <c r="B340" s="37">
        <v>336</v>
      </c>
      <c r="D340" s="10">
        <v>52.371667754941242</v>
      </c>
      <c r="E340" s="10">
        <v>46.954512127207302</v>
      </c>
      <c r="F340" s="10">
        <v>48.98575705453392</v>
      </c>
      <c r="G340" s="10">
        <v>48.561590645737937</v>
      </c>
      <c r="H340" s="10">
        <v>39.324362758689709</v>
      </c>
      <c r="J340" s="10">
        <v>50.723107372739648</v>
      </c>
      <c r="K340" s="10">
        <v>50.723107372739648</v>
      </c>
      <c r="L340" s="10">
        <v>49.996636525271093</v>
      </c>
      <c r="M340" s="10">
        <v>51.450011876355994</v>
      </c>
      <c r="N340" s="10">
        <v>36.783796313202707</v>
      </c>
    </row>
    <row r="341" spans="2:14" x14ac:dyDescent="0.35">
      <c r="B341" s="37">
        <v>337</v>
      </c>
      <c r="D341" s="10">
        <v>52.525622707350813</v>
      </c>
      <c r="E341" s="10">
        <v>47.09275504841272</v>
      </c>
      <c r="F341" s="10">
        <v>49.130297437190919</v>
      </c>
      <c r="G341" s="10">
        <v>48.704839315721507</v>
      </c>
      <c r="H341" s="10">
        <v>39.440051716886366</v>
      </c>
      <c r="J341" s="10">
        <v>50.874069001825184</v>
      </c>
      <c r="K341" s="10">
        <v>50.874069001825184</v>
      </c>
      <c r="L341" s="10">
        <v>50.145436038739135</v>
      </c>
      <c r="M341" s="10">
        <v>51.603136911702286</v>
      </c>
      <c r="N341" s="10">
        <v>36.893271897468196</v>
      </c>
    </row>
    <row r="342" spans="2:14" x14ac:dyDescent="0.35">
      <c r="B342" s="37">
        <v>338</v>
      </c>
      <c r="D342" s="10">
        <v>52.679008370062576</v>
      </c>
      <c r="E342" s="10">
        <v>47.230445159811794</v>
      </c>
      <c r="F342" s="10">
        <v>49.274182984032251</v>
      </c>
      <c r="G342" s="10">
        <v>48.847445892580723</v>
      </c>
      <c r="H342" s="10">
        <v>39.555315345103743</v>
      </c>
      <c r="J342" s="10">
        <v>51.025030630910749</v>
      </c>
      <c r="K342" s="10">
        <v>51.025030630910749</v>
      </c>
      <c r="L342" s="10">
        <v>50.294235552207226</v>
      </c>
      <c r="M342" s="10">
        <v>51.756261947048586</v>
      </c>
      <c r="N342" s="10">
        <v>37.002747481733678</v>
      </c>
    </row>
    <row r="343" spans="2:14" x14ac:dyDescent="0.35">
      <c r="B343" s="37">
        <v>339</v>
      </c>
      <c r="D343" s="10">
        <v>52.832962520180736</v>
      </c>
      <c r="E343" s="10">
        <v>47.368687122925721</v>
      </c>
      <c r="F343" s="10">
        <v>49.418722590385272</v>
      </c>
      <c r="G343" s="10">
        <v>48.990693786260337</v>
      </c>
      <c r="H343" s="10">
        <v>39.671003726010525</v>
      </c>
      <c r="J343" s="10">
        <v>51.175992259996235</v>
      </c>
      <c r="K343" s="10">
        <v>51.175992259996235</v>
      </c>
      <c r="L343" s="10">
        <v>50.443035065675289</v>
      </c>
      <c r="M343" s="10">
        <v>51.909386982394857</v>
      </c>
      <c r="N343" s="10">
        <v>37.112223065999167</v>
      </c>
    </row>
    <row r="344" spans="2:14" x14ac:dyDescent="0.35">
      <c r="B344" s="37">
        <v>340</v>
      </c>
      <c r="D344" s="10">
        <v>52.986916268454237</v>
      </c>
      <c r="E344" s="10">
        <v>47.50692860580353</v>
      </c>
      <c r="F344" s="10">
        <v>49.563261807801126</v>
      </c>
      <c r="G344" s="10">
        <v>49.133941291002763</v>
      </c>
      <c r="H344" s="10">
        <v>39.786691817762907</v>
      </c>
      <c r="J344" s="10">
        <v>51.326953889081793</v>
      </c>
      <c r="K344" s="10">
        <v>51.326953889081793</v>
      </c>
      <c r="L344" s="10">
        <v>50.591834579143352</v>
      </c>
      <c r="M344" s="10">
        <v>52.062512017741184</v>
      </c>
      <c r="N344" s="10">
        <v>37.221698650264649</v>
      </c>
    </row>
    <row r="345" spans="2:14" x14ac:dyDescent="0.35">
      <c r="B345" s="37">
        <v>341</v>
      </c>
      <c r="D345" s="10">
        <v>53.140869615370313</v>
      </c>
      <c r="E345" s="10">
        <v>47.645169608892672</v>
      </c>
      <c r="F345" s="10">
        <v>49.707800636710125</v>
      </c>
      <c r="G345" s="10">
        <v>49.277188407238292</v>
      </c>
      <c r="H345" s="10">
        <v>39.902379620709034</v>
      </c>
      <c r="J345" s="10">
        <v>51.477915518167315</v>
      </c>
      <c r="K345" s="10">
        <v>51.477915518167315</v>
      </c>
      <c r="L345" s="10">
        <v>50.740634092611423</v>
      </c>
      <c r="M345" s="10">
        <v>52.215637053087455</v>
      </c>
      <c r="N345" s="10">
        <v>37.331174234530131</v>
      </c>
    </row>
    <row r="346" spans="2:14" x14ac:dyDescent="0.35">
      <c r="B346" s="37">
        <v>342</v>
      </c>
      <c r="D346" s="10">
        <v>53.294253686014244</v>
      </c>
      <c r="E346" s="10">
        <v>47.782857818882157</v>
      </c>
      <c r="F346" s="10">
        <v>49.851684643000539</v>
      </c>
      <c r="G346" s="10">
        <v>49.419793443546624</v>
      </c>
      <c r="H346" s="10">
        <v>40.017642103348692</v>
      </c>
      <c r="J346" s="10">
        <v>51.628877147252858</v>
      </c>
      <c r="K346" s="10">
        <v>51.628877147252858</v>
      </c>
      <c r="L346" s="10">
        <v>50.889433606079507</v>
      </c>
      <c r="M346" s="10">
        <v>52.368762088433769</v>
      </c>
      <c r="N346" s="10">
        <v>37.440649818795606</v>
      </c>
    </row>
    <row r="347" spans="2:14" x14ac:dyDescent="0.35">
      <c r="B347" s="37">
        <v>343</v>
      </c>
      <c r="D347" s="10">
        <v>53.448206234537615</v>
      </c>
      <c r="E347" s="10">
        <v>47.921097867460155</v>
      </c>
      <c r="F347" s="10">
        <v>49.996222699048751</v>
      </c>
      <c r="G347" s="10">
        <v>49.563039786921415</v>
      </c>
      <c r="H347" s="10">
        <v>40.133329331790549</v>
      </c>
      <c r="J347" s="10">
        <v>51.779838776338401</v>
      </c>
      <c r="K347" s="10">
        <v>51.779838776338401</v>
      </c>
      <c r="L347" s="10">
        <v>51.038233119547556</v>
      </c>
      <c r="M347" s="10">
        <v>52.52188712378004</v>
      </c>
      <c r="N347" s="10">
        <v>37.550125403061095</v>
      </c>
    </row>
    <row r="348" spans="2:14" x14ac:dyDescent="0.35">
      <c r="B348" s="37">
        <v>344</v>
      </c>
      <c r="D348" s="10">
        <v>53.602158383144229</v>
      </c>
      <c r="E348" s="10">
        <v>48.059337437572566</v>
      </c>
      <c r="F348" s="10">
        <v>50.140760367862441</v>
      </c>
      <c r="G348" s="10">
        <v>49.70628574306167</v>
      </c>
      <c r="H348" s="10">
        <v>40.249016272455464</v>
      </c>
      <c r="J348" s="10">
        <v>51.93080040542393</v>
      </c>
      <c r="K348" s="10">
        <v>51.93080040542393</v>
      </c>
      <c r="L348" s="10">
        <v>51.187032633015626</v>
      </c>
      <c r="M348" s="10">
        <v>52.675012159126361</v>
      </c>
      <c r="N348" s="10">
        <v>37.659600987326577</v>
      </c>
    </row>
    <row r="349" spans="2:14" x14ac:dyDescent="0.35">
      <c r="B349" s="37">
        <v>345</v>
      </c>
      <c r="D349" s="10">
        <v>53.756110132307306</v>
      </c>
      <c r="E349" s="10">
        <v>48.197576529653936</v>
      </c>
      <c r="F349" s="10">
        <v>50.285297649859537</v>
      </c>
      <c r="G349" s="10">
        <v>49.849531312385324</v>
      </c>
      <c r="H349" s="10">
        <v>40.364702925681627</v>
      </c>
      <c r="J349" s="10">
        <v>52.081762034509481</v>
      </c>
      <c r="K349" s="10">
        <v>52.081762034509481</v>
      </c>
      <c r="L349" s="10">
        <v>51.335832146483703</v>
      </c>
      <c r="M349" s="10">
        <v>52.828137194472632</v>
      </c>
      <c r="N349" s="10">
        <v>37.769076571592052</v>
      </c>
    </row>
    <row r="350" spans="2:14" x14ac:dyDescent="0.35">
      <c r="B350" s="37">
        <v>346</v>
      </c>
      <c r="D350" s="10">
        <v>53.90949261856737</v>
      </c>
      <c r="E350" s="10">
        <v>48.335262845290337</v>
      </c>
      <c r="F350" s="10">
        <v>50.429180122385169</v>
      </c>
      <c r="G350" s="10">
        <v>49.992134814928917</v>
      </c>
      <c r="H350" s="10">
        <v>40.47996426823368</v>
      </c>
      <c r="J350" s="10">
        <v>52.232723663594989</v>
      </c>
      <c r="K350" s="10">
        <v>52.232723663594989</v>
      </c>
      <c r="L350" s="10">
        <v>51.484631659951752</v>
      </c>
      <c r="M350" s="10">
        <v>52.981262229818938</v>
      </c>
      <c r="N350" s="10">
        <v>37.878552155857548</v>
      </c>
    </row>
    <row r="351" spans="2:14" x14ac:dyDescent="0.35">
      <c r="B351" s="37">
        <v>347</v>
      </c>
      <c r="D351" s="10">
        <v>54.063443573123791</v>
      </c>
      <c r="E351" s="10">
        <v>48.473500986337505</v>
      </c>
      <c r="F351" s="10">
        <v>50.573716634865235</v>
      </c>
      <c r="G351" s="10">
        <v>50.135379614735506</v>
      </c>
      <c r="H351" s="10">
        <v>40.595650349660687</v>
      </c>
      <c r="J351" s="10">
        <v>52.383685292680518</v>
      </c>
      <c r="K351" s="10">
        <v>52.383685292680518</v>
      </c>
      <c r="L351" s="10">
        <v>51.633431173419822</v>
      </c>
      <c r="M351" s="10">
        <v>53.134387265165238</v>
      </c>
      <c r="N351" s="10">
        <v>37.988027740123044</v>
      </c>
    </row>
    <row r="352" spans="2:14" x14ac:dyDescent="0.35">
      <c r="B352" s="37">
        <v>348</v>
      </c>
      <c r="D352" s="10">
        <v>54.217394129636027</v>
      </c>
      <c r="E352" s="10">
        <v>48.611738650638692</v>
      </c>
      <c r="F352" s="10">
        <v>50.718252761764482</v>
      </c>
      <c r="G352" s="10">
        <v>50.278624028961339</v>
      </c>
      <c r="H352" s="10">
        <v>40.711336144648698</v>
      </c>
      <c r="J352" s="10">
        <v>52.534646921766068</v>
      </c>
      <c r="K352" s="10">
        <v>52.534646921766068</v>
      </c>
      <c r="L352" s="10">
        <v>51.782230686887921</v>
      </c>
      <c r="M352" s="10">
        <v>53.287512300511537</v>
      </c>
      <c r="N352" s="10">
        <v>38.097503324388519</v>
      </c>
    </row>
    <row r="353" spans="2:14" x14ac:dyDescent="0.35">
      <c r="B353" s="37">
        <v>349</v>
      </c>
      <c r="D353" s="10">
        <v>54.371344288563733</v>
      </c>
      <c r="E353" s="10">
        <v>48.749975838616045</v>
      </c>
      <c r="F353" s="10">
        <v>50.862788503488957</v>
      </c>
      <c r="G353" s="10">
        <v>50.421868058012372</v>
      </c>
      <c r="H353" s="10">
        <v>40.827021653526174</v>
      </c>
      <c r="J353" s="10">
        <v>52.68560855085159</v>
      </c>
      <c r="K353" s="10">
        <v>52.68560855085159</v>
      </c>
      <c r="L353" s="10">
        <v>51.931030200355984</v>
      </c>
      <c r="M353" s="10">
        <v>53.440637335857829</v>
      </c>
      <c r="N353" s="10">
        <v>38.206978908653994</v>
      </c>
    </row>
    <row r="354" spans="2:14" x14ac:dyDescent="0.35">
      <c r="B354" s="37">
        <v>350</v>
      </c>
      <c r="D354" s="10">
        <v>54.524725197903159</v>
      </c>
      <c r="E354" s="10">
        <v>48.887660266753265</v>
      </c>
      <c r="F354" s="10">
        <v>51.006669448841116</v>
      </c>
      <c r="G354" s="10">
        <v>50.564470033382484</v>
      </c>
      <c r="H354" s="10">
        <v>40.942281861323124</v>
      </c>
      <c r="J354" s="10">
        <v>52.836570179937155</v>
      </c>
      <c r="K354" s="10">
        <v>52.836570179937155</v>
      </c>
      <c r="L354" s="10">
        <v>52.079829713824033</v>
      </c>
      <c r="M354" s="10">
        <v>53.59376237120415</v>
      </c>
      <c r="N354" s="10">
        <v>38.316454492919497</v>
      </c>
    </row>
  </sheetData>
  <conditionalFormatting sqref="E8:E198">
    <cfRule type="cellIs" dxfId="2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8BA1-3F43-4689-BB6D-5039C9569BF3}">
  <sheetPr codeName="Sheet23">
    <tabColor theme="9" tint="0.79998168889431442"/>
  </sheetPr>
  <dimension ref="A1:AD354"/>
  <sheetViews>
    <sheetView topLeftCell="T1" zoomScale="55" zoomScaleNormal="55" workbookViewId="0">
      <selection activeCell="V11" sqref="V11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453125" style="10" customWidth="1"/>
    <col min="16" max="16" width="4.1796875" style="10" customWidth="1"/>
    <col min="17" max="17" width="20.1796875" style="10" customWidth="1"/>
    <col min="18" max="18" width="33.7265625" style="10" customWidth="1"/>
    <col min="19" max="19" width="17.81640625" style="10" bestFit="1" customWidth="1"/>
    <col min="20" max="22" width="20.1796875" style="10" bestFit="1" customWidth="1"/>
    <col min="23" max="30" width="21.7265625" style="10" bestFit="1" customWidth="1"/>
    <col min="31" max="16384" width="9.1796875" style="10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3" t="s">
        <v>38</v>
      </c>
      <c r="D5" s="3" t="s">
        <v>43</v>
      </c>
      <c r="E5" s="4"/>
      <c r="F5" s="4"/>
      <c r="G5" s="4"/>
      <c r="H5" s="4"/>
      <c r="J5" s="3" t="s">
        <v>41</v>
      </c>
      <c r="K5" s="4"/>
      <c r="L5" s="4"/>
      <c r="M5" s="4"/>
      <c r="N5" s="4"/>
      <c r="Q5" s="3" t="s">
        <v>38</v>
      </c>
      <c r="R5" s="3" t="s">
        <v>38</v>
      </c>
      <c r="S5" s="1" t="s">
        <v>61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29.5" thickBot="1" x14ac:dyDescent="0.4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3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35">
      <c r="B8" s="37">
        <v>4</v>
      </c>
      <c r="C8" s="24"/>
      <c r="D8" s="9">
        <v>0.54749807717961574</v>
      </c>
      <c r="E8" s="9">
        <v>0.50345754465936743</v>
      </c>
      <c r="F8" s="9">
        <v>0.5361787303094171</v>
      </c>
      <c r="G8" s="9">
        <v>0.55265392441820682</v>
      </c>
      <c r="H8" s="9">
        <v>0.40447290834307459</v>
      </c>
      <c r="I8" s="24"/>
      <c r="J8" s="9">
        <v>0.60384651634213915</v>
      </c>
      <c r="K8" s="9">
        <v>0.60384651634213915</v>
      </c>
      <c r="L8" s="22">
        <v>0.5951980538722752</v>
      </c>
      <c r="M8" s="22">
        <v>0.61250014138519027</v>
      </c>
      <c r="N8" s="22">
        <v>0.43790233706193715</v>
      </c>
      <c r="O8" s="24"/>
      <c r="P8" s="21"/>
      <c r="Q8" s="42">
        <v>2</v>
      </c>
      <c r="R8" s="39">
        <v>25</v>
      </c>
      <c r="S8" s="39"/>
      <c r="T8" s="39"/>
      <c r="U8" s="39">
        <v>4</v>
      </c>
      <c r="V8" s="39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35">
      <c r="B9" s="37">
        <v>5</v>
      </c>
      <c r="C9" s="24"/>
      <c r="D9" s="9">
        <v>0.7575136238215987</v>
      </c>
      <c r="E9" s="9">
        <v>0.69148518110354251</v>
      </c>
      <c r="F9" s="9">
        <v>0.72907099328490421</v>
      </c>
      <c r="G9" s="9">
        <v>0.74965183343429653</v>
      </c>
      <c r="H9" s="9">
        <v>0.56132272487492252</v>
      </c>
      <c r="I9" s="24"/>
      <c r="J9" s="9">
        <v>0.75480814542767372</v>
      </c>
      <c r="K9" s="9">
        <v>0.75480814542767372</v>
      </c>
      <c r="L9" s="22">
        <v>0.74399756734034406</v>
      </c>
      <c r="M9" s="22">
        <v>0.76562517673148822</v>
      </c>
      <c r="N9" s="22">
        <v>0.54737792132742147</v>
      </c>
      <c r="O9" s="24"/>
      <c r="P9" s="21"/>
      <c r="Q9" s="42">
        <v>3</v>
      </c>
      <c r="R9" s="39">
        <v>35</v>
      </c>
      <c r="S9" s="39"/>
      <c r="T9" s="39"/>
      <c r="U9" s="39">
        <v>4</v>
      </c>
      <c r="V9" s="39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35">
      <c r="B10" s="37">
        <v>6</v>
      </c>
      <c r="C10" s="24"/>
      <c r="D10" s="9">
        <v>0.91195879126242274</v>
      </c>
      <c r="E10" s="9">
        <v>0.83199324972672761</v>
      </c>
      <c r="F10" s="9">
        <v>0.87712730082108481</v>
      </c>
      <c r="G10" s="9">
        <v>0.90182332589980574</v>
      </c>
      <c r="H10" s="9">
        <v>0.67585540055690796</v>
      </c>
      <c r="I10" s="24"/>
      <c r="J10" s="9">
        <v>0.90576977451320839</v>
      </c>
      <c r="K10" s="9">
        <v>0.90576977451320839</v>
      </c>
      <c r="L10" s="22">
        <v>0.89279708080841258</v>
      </c>
      <c r="M10" s="22">
        <v>0.91875021207778595</v>
      </c>
      <c r="N10" s="22">
        <v>0.65685350559290601</v>
      </c>
      <c r="O10" s="24"/>
      <c r="P10" s="21"/>
      <c r="Q10" s="43"/>
      <c r="R10" s="39">
        <v>50</v>
      </c>
      <c r="S10" s="39"/>
      <c r="T10" s="39"/>
      <c r="U10" s="39">
        <v>4</v>
      </c>
      <c r="V10" s="39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" thickBot="1" x14ac:dyDescent="0.4">
      <c r="B11" s="37">
        <v>7</v>
      </c>
      <c r="C11" s="21"/>
      <c r="D11" s="9">
        <v>1.0557204350183633</v>
      </c>
      <c r="E11" s="9">
        <v>0.96428011302755645</v>
      </c>
      <c r="F11" s="9">
        <v>1.0169623920523743</v>
      </c>
      <c r="G11" s="9">
        <v>1.0457747870476941</v>
      </c>
      <c r="H11" s="9">
        <v>0.78217025905305504</v>
      </c>
      <c r="I11" s="24"/>
      <c r="J11" s="9">
        <v>1.056731403598743</v>
      </c>
      <c r="K11" s="9">
        <v>1.056731403598743</v>
      </c>
      <c r="L11" s="22">
        <v>1.0415965942764811</v>
      </c>
      <c r="M11" s="22">
        <v>1.0718752474240834</v>
      </c>
      <c r="N11" s="22">
        <v>0.76632908985839021</v>
      </c>
      <c r="O11" s="24"/>
      <c r="P11" s="21"/>
      <c r="Q11" s="43"/>
      <c r="R11" s="39">
        <v>75</v>
      </c>
      <c r="S11" s="39"/>
      <c r="T11" s="39"/>
      <c r="U11" s="39">
        <v>4</v>
      </c>
      <c r="V11" s="39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" thickBot="1" x14ac:dyDescent="0.4">
      <c r="B12" s="37">
        <v>8</v>
      </c>
      <c r="C12" s="21"/>
      <c r="D12" s="9">
        <v>1.2095321617254462</v>
      </c>
      <c r="E12" s="9">
        <v>1.1042968754523388</v>
      </c>
      <c r="F12" s="9">
        <v>1.1645284999096497</v>
      </c>
      <c r="G12" s="9">
        <v>1.1974568698258112</v>
      </c>
      <c r="H12" s="9">
        <v>0.89621603518606952</v>
      </c>
      <c r="I12" s="24"/>
      <c r="J12" s="9">
        <v>1.2076930326842783</v>
      </c>
      <c r="K12" s="9">
        <v>1.2076930326842783</v>
      </c>
      <c r="L12" s="22">
        <v>1.1903961077445504</v>
      </c>
      <c r="M12" s="22">
        <v>1.2250002827703805</v>
      </c>
      <c r="N12" s="22">
        <v>0.8758046741238743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35">
      <c r="B13" s="37">
        <v>9</v>
      </c>
      <c r="C13" s="21"/>
      <c r="D13" s="9">
        <v>1.359773578406799</v>
      </c>
      <c r="E13" s="9">
        <v>1.2415666707872028</v>
      </c>
      <c r="F13" s="9">
        <v>1.3093486862099448</v>
      </c>
      <c r="G13" s="9">
        <v>1.3463925482743571</v>
      </c>
      <c r="H13" s="9">
        <v>1.0075154714176024</v>
      </c>
      <c r="I13" s="24"/>
      <c r="J13" s="9">
        <v>1.358654661769813</v>
      </c>
      <c r="K13" s="9">
        <v>1.358654661769813</v>
      </c>
      <c r="L13" s="22">
        <v>1.3391956212126186</v>
      </c>
      <c r="M13" s="22">
        <v>1.3781253181166784</v>
      </c>
      <c r="N13" s="22">
        <v>0.98528025838935884</v>
      </c>
      <c r="O13" s="24"/>
      <c r="P13" s="21"/>
      <c r="Q13" s="21"/>
      <c r="R13" s="39">
        <v>10</v>
      </c>
      <c r="S13" s="40"/>
      <c r="T13" s="40"/>
      <c r="U13" s="40"/>
      <c r="V13" s="40">
        <v>4</v>
      </c>
      <c r="W13" s="26">
        <v>4</v>
      </c>
      <c r="X13" s="26">
        <v>4</v>
      </c>
      <c r="Y13" s="26">
        <v>4</v>
      </c>
      <c r="Z13" s="26">
        <v>4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35">
      <c r="B14" s="37">
        <v>10</v>
      </c>
      <c r="C14" s="21"/>
      <c r="D14" s="9">
        <v>1.5113268552932568</v>
      </c>
      <c r="E14" s="9">
        <v>1.3798444022447525</v>
      </c>
      <c r="F14" s="9">
        <v>1.4551771520332735</v>
      </c>
      <c r="G14" s="9">
        <v>1.4963367256880233</v>
      </c>
      <c r="H14" s="9">
        <v>1.1198241373274436</v>
      </c>
      <c r="I14" s="24"/>
      <c r="J14" s="9">
        <v>1.5096162908553474</v>
      </c>
      <c r="K14" s="9">
        <v>1.5096162908553474</v>
      </c>
      <c r="L14" s="22">
        <v>1.4879951346806881</v>
      </c>
      <c r="M14" s="22">
        <v>1.5312503534629764</v>
      </c>
      <c r="N14" s="22">
        <v>1.0947558426548429</v>
      </c>
      <c r="O14" s="24"/>
      <c r="P14" s="21"/>
      <c r="Q14" s="21"/>
      <c r="R14" s="39">
        <v>25</v>
      </c>
      <c r="S14" s="39"/>
      <c r="T14" s="39"/>
      <c r="U14" s="39">
        <v>7</v>
      </c>
      <c r="V14" s="39">
        <v>4</v>
      </c>
      <c r="W14" s="26">
        <v>4</v>
      </c>
      <c r="X14" s="26">
        <v>4</v>
      </c>
      <c r="Y14" s="26">
        <v>4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35">
      <c r="B15" s="37">
        <v>11</v>
      </c>
      <c r="C15" s="21"/>
      <c r="D15" s="9">
        <v>1.6616257352540849</v>
      </c>
      <c r="E15" s="9">
        <v>1.517156366117413</v>
      </c>
      <c r="F15" s="9">
        <v>1.6000402634237822</v>
      </c>
      <c r="G15" s="9">
        <v>1.6453155925572875</v>
      </c>
      <c r="H15" s="9">
        <v>1.2311679586310842</v>
      </c>
      <c r="I15" s="24"/>
      <c r="J15" s="9">
        <v>1.6605779199408823</v>
      </c>
      <c r="K15" s="9">
        <v>1.6605779199408823</v>
      </c>
      <c r="L15" s="22">
        <v>1.6367946481487561</v>
      </c>
      <c r="M15" s="22">
        <v>1.6843753888092738</v>
      </c>
      <c r="N15" s="22">
        <v>1.2042314269203276</v>
      </c>
      <c r="O15" s="24"/>
      <c r="P15" s="21"/>
      <c r="Q15" s="21"/>
      <c r="R15" s="39">
        <v>35</v>
      </c>
      <c r="S15" s="39"/>
      <c r="T15" s="39"/>
      <c r="U15" s="39">
        <v>4</v>
      </c>
      <c r="V15" s="39">
        <v>4</v>
      </c>
      <c r="W15" s="26">
        <v>4</v>
      </c>
      <c r="X15" s="26">
        <v>4</v>
      </c>
      <c r="Y15" s="26">
        <v>4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35">
      <c r="B16" s="37">
        <v>12</v>
      </c>
      <c r="C16" s="21"/>
      <c r="D16" s="9">
        <v>1.8089502385430216</v>
      </c>
      <c r="E16" s="9">
        <v>1.6521787100972121</v>
      </c>
      <c r="F16" s="9">
        <v>1.7426134358668766</v>
      </c>
      <c r="G16" s="9">
        <v>1.7920053543590664</v>
      </c>
      <c r="H16" s="9">
        <v>1.340223943935887</v>
      </c>
      <c r="I16" s="24"/>
      <c r="J16" s="9">
        <v>1.8115395490264168</v>
      </c>
      <c r="K16" s="9">
        <v>1.8115395490264168</v>
      </c>
      <c r="L16" s="22">
        <v>1.7855941616168252</v>
      </c>
      <c r="M16" s="22">
        <v>1.8375004241555719</v>
      </c>
      <c r="N16" s="22">
        <v>1.313707011185812</v>
      </c>
      <c r="O16" s="24"/>
      <c r="P16" s="21"/>
      <c r="Q16" s="21"/>
      <c r="R16" s="39">
        <v>50</v>
      </c>
      <c r="S16" s="39"/>
      <c r="T16" s="39"/>
      <c r="U16" s="39">
        <v>4</v>
      </c>
      <c r="V16" s="39">
        <v>4</v>
      </c>
      <c r="W16" s="26">
        <v>4</v>
      </c>
      <c r="X16" s="26">
        <v>4</v>
      </c>
      <c r="Y16" s="26">
        <v>4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" thickBot="1" x14ac:dyDescent="0.4">
      <c r="B17" s="37">
        <v>13</v>
      </c>
      <c r="C17" s="21"/>
      <c r="D17" s="9">
        <v>1.9568158257325552</v>
      </c>
      <c r="E17" s="9">
        <v>1.7876176193394231</v>
      </c>
      <c r="F17" s="9">
        <v>1.8856042223001057</v>
      </c>
      <c r="G17" s="9">
        <v>1.939111896271051</v>
      </c>
      <c r="H17" s="9">
        <v>1.449696117684883</v>
      </c>
      <c r="I17" s="24"/>
      <c r="J17" s="9">
        <v>1.9625011781119526</v>
      </c>
      <c r="K17" s="9">
        <v>1.9625011781119526</v>
      </c>
      <c r="L17" s="22">
        <v>1.934393675084894</v>
      </c>
      <c r="M17" s="22">
        <v>1.9906254595018695</v>
      </c>
      <c r="N17" s="22">
        <v>1.4231825954512962</v>
      </c>
      <c r="O17" s="24"/>
      <c r="P17" s="21"/>
      <c r="Q17" s="21"/>
      <c r="R17" s="39">
        <v>75</v>
      </c>
      <c r="S17" s="39"/>
      <c r="T17" s="39"/>
      <c r="U17" s="39">
        <v>4</v>
      </c>
      <c r="V17" s="39">
        <v>4</v>
      </c>
      <c r="W17" s="26">
        <v>4</v>
      </c>
      <c r="X17" s="26">
        <v>4</v>
      </c>
      <c r="Y17" s="26">
        <v>4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" thickBot="1" x14ac:dyDescent="0.4">
      <c r="B18" s="37">
        <v>14</v>
      </c>
      <c r="C18" s="21"/>
      <c r="D18" s="9">
        <v>2.1041336779382527</v>
      </c>
      <c r="E18" s="9">
        <v>1.9226349606518485</v>
      </c>
      <c r="F18" s="9">
        <v>2.0281739657751432</v>
      </c>
      <c r="G18" s="9">
        <v>2.085797131894338</v>
      </c>
      <c r="H18" s="9">
        <v>1.5587469782151333</v>
      </c>
      <c r="I18" s="24"/>
      <c r="J18" s="9">
        <v>2.1134628071974859</v>
      </c>
      <c r="K18" s="9">
        <v>2.1134628071974859</v>
      </c>
      <c r="L18" s="22">
        <v>2.0831931885529622</v>
      </c>
      <c r="M18" s="22">
        <v>2.1437504948481667</v>
      </c>
      <c r="N18" s="22">
        <v>1.5326581797167804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35">
      <c r="B19" s="37">
        <v>15</v>
      </c>
      <c r="C19" s="21"/>
      <c r="D19" s="9">
        <v>2.2591061143466571</v>
      </c>
      <c r="E19" s="9">
        <v>2.0635397176878771</v>
      </c>
      <c r="F19" s="9">
        <v>2.1766312077290921</v>
      </c>
      <c r="G19" s="9">
        <v>2.2383700854386248</v>
      </c>
      <c r="H19" s="9">
        <v>1.6736860454059816</v>
      </c>
      <c r="I19" s="24"/>
      <c r="J19" s="9">
        <v>2.2644244362830213</v>
      </c>
      <c r="K19" s="9">
        <v>2.2644244362830213</v>
      </c>
      <c r="L19" s="22">
        <v>2.2319927020210324</v>
      </c>
      <c r="M19" s="22">
        <v>2.2968755301944652</v>
      </c>
      <c r="N19" s="22">
        <v>1.6421337639822648</v>
      </c>
      <c r="O19" s="24"/>
      <c r="P19" s="21"/>
      <c r="Q19" s="21"/>
      <c r="R19" s="39">
        <v>10</v>
      </c>
      <c r="S19" s="40"/>
      <c r="T19" s="40"/>
      <c r="U19" s="40"/>
      <c r="V19" s="40">
        <v>4</v>
      </c>
      <c r="W19" s="26">
        <v>4</v>
      </c>
      <c r="X19" s="26">
        <v>4</v>
      </c>
      <c r="Y19" s="26">
        <v>4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35">
      <c r="B20" s="37">
        <v>16</v>
      </c>
      <c r="C20" s="21"/>
      <c r="D20" s="9">
        <v>2.4035274132484723</v>
      </c>
      <c r="E20" s="9">
        <v>2.1963277365321368</v>
      </c>
      <c r="F20" s="9">
        <v>2.316971916472899</v>
      </c>
      <c r="G20" s="9">
        <v>2.3828265496611865</v>
      </c>
      <c r="H20" s="9">
        <v>1.7805088959552684</v>
      </c>
      <c r="I20" s="24"/>
      <c r="J20" s="9">
        <v>2.4153860653685566</v>
      </c>
      <c r="K20" s="9">
        <v>2.4153860653685566</v>
      </c>
      <c r="L20" s="22">
        <v>2.3807922154891008</v>
      </c>
      <c r="M20" s="22">
        <v>2.4500005655407611</v>
      </c>
      <c r="N20" s="22">
        <v>1.7516093482477486</v>
      </c>
      <c r="O20" s="24"/>
      <c r="P20" s="21"/>
      <c r="Q20" s="21"/>
      <c r="R20" s="39">
        <v>25</v>
      </c>
      <c r="S20" s="39"/>
      <c r="T20" s="39"/>
      <c r="U20" s="39">
        <v>4</v>
      </c>
      <c r="V20" s="39">
        <v>4</v>
      </c>
      <c r="W20" s="26">
        <v>4</v>
      </c>
      <c r="X20" s="26">
        <v>4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35">
      <c r="B21" s="37">
        <v>17</v>
      </c>
      <c r="C21" s="21"/>
      <c r="D21" s="9">
        <v>2.5532293246899407</v>
      </c>
      <c r="E21" s="9">
        <v>2.3331764271171624</v>
      </c>
      <c r="F21" s="9">
        <v>2.4613728083758875</v>
      </c>
      <c r="G21" s="9">
        <v>2.5313440309228601</v>
      </c>
      <c r="H21" s="9">
        <v>1.8913938752294432</v>
      </c>
      <c r="I21" s="24"/>
      <c r="J21" s="9">
        <v>2.5663476944540919</v>
      </c>
      <c r="K21" s="9">
        <v>2.5663476944540919</v>
      </c>
      <c r="L21" s="22">
        <v>2.5295917289571697</v>
      </c>
      <c r="M21" s="22">
        <v>2.6031256008870596</v>
      </c>
      <c r="N21" s="22">
        <v>1.861084932513233</v>
      </c>
      <c r="O21" s="24"/>
      <c r="P21" s="21"/>
      <c r="Q21" s="21"/>
      <c r="R21" s="39">
        <v>35</v>
      </c>
      <c r="S21" s="39"/>
      <c r="T21" s="39"/>
      <c r="U21" s="39">
        <v>4</v>
      </c>
      <c r="V21" s="39">
        <v>4</v>
      </c>
      <c r="W21" s="26">
        <v>4</v>
      </c>
      <c r="X21" s="26">
        <v>4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35">
      <c r="B22" s="37">
        <v>18</v>
      </c>
      <c r="C22" s="21"/>
      <c r="D22" s="9">
        <v>2.7014112809050936</v>
      </c>
      <c r="E22" s="9">
        <v>2.468858465296023</v>
      </c>
      <c r="F22" s="9">
        <v>2.6046094098855699</v>
      </c>
      <c r="G22" s="9">
        <v>2.6786946762630213</v>
      </c>
      <c r="H22" s="9">
        <v>2.0011094332057184</v>
      </c>
      <c r="I22" s="24"/>
      <c r="J22" s="9">
        <v>2.7173093235396255</v>
      </c>
      <c r="K22" s="9">
        <v>2.7173093235396255</v>
      </c>
      <c r="L22" s="22">
        <v>2.6783912424252372</v>
      </c>
      <c r="M22" s="22">
        <v>2.7562506362333568</v>
      </c>
      <c r="N22" s="22">
        <v>1.9705605167787177</v>
      </c>
      <c r="O22" s="24"/>
      <c r="P22" s="21"/>
      <c r="Q22" s="21"/>
      <c r="R22" s="39">
        <v>50</v>
      </c>
      <c r="S22" s="39"/>
      <c r="T22" s="39"/>
      <c r="U22" s="39">
        <v>4</v>
      </c>
      <c r="V22" s="39">
        <v>4</v>
      </c>
      <c r="W22" s="26">
        <v>4</v>
      </c>
      <c r="X22" s="26">
        <v>4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" thickBot="1" x14ac:dyDescent="0.4">
      <c r="B23" s="37">
        <v>19</v>
      </c>
      <c r="C23" s="21"/>
      <c r="D23" s="9">
        <v>2.8544003288283908</v>
      </c>
      <c r="E23" s="9">
        <v>2.6082360426998799</v>
      </c>
      <c r="F23" s="9">
        <v>2.7515403178754831</v>
      </c>
      <c r="G23" s="9">
        <v>2.8297412958432715</v>
      </c>
      <c r="H23" s="9">
        <v>2.1145229515207729</v>
      </c>
      <c r="I23" s="24"/>
      <c r="J23" s="9">
        <v>2.8682709526251622</v>
      </c>
      <c r="K23" s="9">
        <v>2.8682709526251622</v>
      </c>
      <c r="L23" s="22">
        <v>2.827190755893306</v>
      </c>
      <c r="M23" s="22">
        <v>2.9093756715796548</v>
      </c>
      <c r="N23" s="22">
        <v>2.0800361010442017</v>
      </c>
      <c r="O23" s="24"/>
      <c r="P23" s="21"/>
      <c r="Q23" s="21"/>
      <c r="R23" s="39">
        <v>75</v>
      </c>
      <c r="S23" s="39"/>
      <c r="T23" s="39">
        <v>53</v>
      </c>
      <c r="U23" s="39">
        <v>4</v>
      </c>
      <c r="V23" s="39">
        <v>4</v>
      </c>
      <c r="W23" s="26">
        <v>4</v>
      </c>
      <c r="X23" s="26">
        <v>4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" thickBot="1" x14ac:dyDescent="0.4">
      <c r="B24" s="37">
        <v>20</v>
      </c>
      <c r="C24" s="21"/>
      <c r="D24" s="9">
        <v>3.0007258423414438</v>
      </c>
      <c r="E24" s="9">
        <v>2.742487525194929</v>
      </c>
      <c r="F24" s="9">
        <v>2.8933453000745053</v>
      </c>
      <c r="G24" s="9">
        <v>2.9756619896326293</v>
      </c>
      <c r="H24" s="9">
        <v>2.2228107010479961</v>
      </c>
      <c r="I24" s="24"/>
      <c r="J24" s="9">
        <v>3.0192325817106949</v>
      </c>
      <c r="K24" s="9">
        <v>3.0192325817106949</v>
      </c>
      <c r="L24" s="22">
        <v>2.9759902693613758</v>
      </c>
      <c r="M24" s="22">
        <v>3.0625007069259529</v>
      </c>
      <c r="N24" s="22">
        <v>2.1895116853096859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35">
      <c r="B25" s="37">
        <v>21</v>
      </c>
      <c r="C25" s="21"/>
      <c r="D25" s="9">
        <v>3.1560816086403216</v>
      </c>
      <c r="E25" s="9">
        <v>2.8836869780014194</v>
      </c>
      <c r="F25" s="9">
        <v>3.0420998253717344</v>
      </c>
      <c r="G25" s="9">
        <v>3.1285305587603336</v>
      </c>
      <c r="H25" s="9">
        <v>2.3380446554977841</v>
      </c>
      <c r="I25" s="24"/>
      <c r="J25" s="9">
        <v>3.1701942107962289</v>
      </c>
      <c r="K25" s="9">
        <v>3.1701942107962289</v>
      </c>
      <c r="L25" s="22">
        <v>3.1247897828294433</v>
      </c>
      <c r="M25" s="22">
        <v>3.2156257422722505</v>
      </c>
      <c r="N25" s="22">
        <v>2.298987269575171</v>
      </c>
      <c r="O25" s="24"/>
      <c r="P25" s="21"/>
      <c r="R25" s="39">
        <v>10</v>
      </c>
      <c r="S25" s="40"/>
      <c r="T25" s="40"/>
      <c r="U25" s="40"/>
      <c r="V25" s="40">
        <v>4</v>
      </c>
      <c r="W25" s="40">
        <v>4</v>
      </c>
      <c r="X25" s="40">
        <v>4</v>
      </c>
      <c r="Y25" s="40">
        <v>4</v>
      </c>
      <c r="Z25" s="40">
        <v>4</v>
      </c>
      <c r="AA25" s="40">
        <v>4</v>
      </c>
      <c r="AB25" s="40">
        <v>4</v>
      </c>
      <c r="AC25" s="40">
        <v>4</v>
      </c>
      <c r="AD25" s="40">
        <v>4</v>
      </c>
    </row>
    <row r="26" spans="2:30" x14ac:dyDescent="0.35">
      <c r="B26" s="37">
        <v>22</v>
      </c>
      <c r="C26" s="21"/>
      <c r="D26" s="9">
        <v>3.3056298327295814</v>
      </c>
      <c r="E26" s="9">
        <v>3.0204169347597212</v>
      </c>
      <c r="F26" s="9">
        <v>3.1863835835879124</v>
      </c>
      <c r="G26" s="9">
        <v>3.276930028566849</v>
      </c>
      <c r="H26" s="9">
        <v>2.448811461179762</v>
      </c>
      <c r="I26" s="24"/>
      <c r="J26" s="9">
        <v>3.3211558398817647</v>
      </c>
      <c r="K26" s="9">
        <v>3.3211558398817647</v>
      </c>
      <c r="L26" s="22">
        <v>3.2735892962975122</v>
      </c>
      <c r="M26" s="22">
        <v>3.3687507776185472</v>
      </c>
      <c r="N26" s="22">
        <v>2.4084628538406552</v>
      </c>
      <c r="O26" s="24"/>
      <c r="P26" s="21"/>
      <c r="R26" s="39">
        <v>25</v>
      </c>
      <c r="S26" s="39"/>
      <c r="T26" s="39"/>
      <c r="U26" s="39">
        <v>4</v>
      </c>
      <c r="V26" s="39">
        <v>4</v>
      </c>
      <c r="W26" s="39">
        <v>4</v>
      </c>
      <c r="X26" s="39">
        <v>4</v>
      </c>
      <c r="Y26" s="39">
        <v>4</v>
      </c>
      <c r="Z26" s="39">
        <v>4</v>
      </c>
      <c r="AA26" s="39">
        <v>4</v>
      </c>
      <c r="AB26" s="39">
        <v>4</v>
      </c>
      <c r="AC26" s="39">
        <v>4</v>
      </c>
      <c r="AD26" s="39">
        <v>4</v>
      </c>
    </row>
    <row r="27" spans="2:30" x14ac:dyDescent="0.35">
      <c r="B27" s="37">
        <v>23</v>
      </c>
      <c r="C27" s="21"/>
      <c r="D27" s="9">
        <v>3.4471006130497504</v>
      </c>
      <c r="E27" s="9">
        <v>3.1509324841324142</v>
      </c>
      <c r="F27" s="9">
        <v>3.3244525107479364</v>
      </c>
      <c r="G27" s="9">
        <v>3.4191153256434719</v>
      </c>
      <c r="H27" s="9">
        <v>2.553364936548721</v>
      </c>
      <c r="I27" s="24"/>
      <c r="J27" s="9">
        <v>3.4721174689672991</v>
      </c>
      <c r="K27" s="9">
        <v>3.4721174689672991</v>
      </c>
      <c r="L27" s="22">
        <v>3.4223888097655815</v>
      </c>
      <c r="M27" s="22">
        <v>3.5218758129648449</v>
      </c>
      <c r="N27" s="22">
        <v>2.5179384381061389</v>
      </c>
      <c r="O27" s="24"/>
      <c r="P27" s="21"/>
      <c r="R27" s="39">
        <v>35</v>
      </c>
      <c r="S27" s="39"/>
      <c r="T27" s="39"/>
      <c r="U27" s="39">
        <v>4</v>
      </c>
      <c r="V27" s="39">
        <v>4</v>
      </c>
      <c r="W27" s="39">
        <v>4</v>
      </c>
      <c r="X27" s="39">
        <v>4</v>
      </c>
      <c r="Y27" s="39">
        <v>4</v>
      </c>
      <c r="Z27" s="39">
        <v>4</v>
      </c>
      <c r="AA27" s="39">
        <v>4</v>
      </c>
      <c r="AB27" s="39">
        <v>4</v>
      </c>
      <c r="AC27" s="39">
        <v>4</v>
      </c>
      <c r="AD27" s="39">
        <v>4</v>
      </c>
    </row>
    <row r="28" spans="2:30" x14ac:dyDescent="0.35">
      <c r="B28" s="37">
        <v>24</v>
      </c>
      <c r="C28" s="21"/>
      <c r="D28" s="9">
        <v>3.6013148011735598</v>
      </c>
      <c r="E28" s="9">
        <v>3.2912528294348427</v>
      </c>
      <c r="F28" s="9">
        <v>3.4723281494782299</v>
      </c>
      <c r="G28" s="9">
        <v>3.57110522764633</v>
      </c>
      <c r="H28" s="9">
        <v>2.6677208408963535</v>
      </c>
      <c r="I28" s="24"/>
      <c r="J28" s="9">
        <v>3.6230790980528327</v>
      </c>
      <c r="K28" s="9">
        <v>3.6230790980528327</v>
      </c>
      <c r="L28" s="22">
        <v>3.5711883232336503</v>
      </c>
      <c r="M28" s="22">
        <v>3.6750008483111429</v>
      </c>
      <c r="N28" s="22">
        <v>2.6274140223716236</v>
      </c>
      <c r="O28" s="24"/>
      <c r="P28" s="21"/>
      <c r="R28" s="39">
        <v>50</v>
      </c>
      <c r="S28" s="39"/>
      <c r="T28" s="39"/>
      <c r="U28" s="39">
        <v>4</v>
      </c>
      <c r="V28" s="39">
        <v>4</v>
      </c>
      <c r="W28" s="39">
        <v>4</v>
      </c>
      <c r="X28" s="39">
        <v>4</v>
      </c>
      <c r="Y28" s="39">
        <v>4</v>
      </c>
      <c r="Z28" s="39">
        <v>4</v>
      </c>
      <c r="AA28" s="39">
        <v>4</v>
      </c>
      <c r="AB28" s="39">
        <v>4</v>
      </c>
      <c r="AC28" s="39">
        <v>4</v>
      </c>
      <c r="AD28" s="39">
        <v>4</v>
      </c>
    </row>
    <row r="29" spans="2:30" ht="15" thickBot="1" x14ac:dyDescent="0.4">
      <c r="B29" s="37">
        <v>25</v>
      </c>
      <c r="C29" s="21"/>
      <c r="D29" s="9">
        <v>3.7470711306167228</v>
      </c>
      <c r="E29" s="9">
        <v>3.4250655204763856</v>
      </c>
      <c r="F29" s="9">
        <v>3.6136952090256966</v>
      </c>
      <c r="G29" s="9">
        <v>3.7165877793420474</v>
      </c>
      <c r="H29" s="9">
        <v>2.7755708429822699</v>
      </c>
      <c r="I29" s="24"/>
      <c r="J29" s="9">
        <v>3.7740407271383685</v>
      </c>
      <c r="K29" s="9">
        <v>3.7740407271383685</v>
      </c>
      <c r="L29" s="22">
        <v>3.7199878367017196</v>
      </c>
      <c r="M29" s="22">
        <v>3.8281258836574406</v>
      </c>
      <c r="N29" s="22">
        <v>2.7368896066371073</v>
      </c>
      <c r="O29" s="24"/>
      <c r="P29" s="21"/>
      <c r="R29" s="39">
        <v>75</v>
      </c>
      <c r="S29" s="39"/>
      <c r="T29" s="39"/>
      <c r="U29" s="39">
        <v>4</v>
      </c>
      <c r="V29" s="39">
        <v>4</v>
      </c>
      <c r="W29" s="39">
        <v>4</v>
      </c>
      <c r="X29" s="39">
        <v>4</v>
      </c>
      <c r="Y29" s="39">
        <v>4</v>
      </c>
      <c r="Z29" s="39">
        <v>4</v>
      </c>
      <c r="AA29" s="39">
        <v>4</v>
      </c>
      <c r="AB29" s="39">
        <v>4</v>
      </c>
      <c r="AC29" s="39">
        <v>4</v>
      </c>
      <c r="AD29" s="39">
        <v>4</v>
      </c>
    </row>
    <row r="30" spans="2:30" ht="15" thickBot="1" x14ac:dyDescent="0.4">
      <c r="B30" s="37">
        <v>26</v>
      </c>
      <c r="C30" s="21"/>
      <c r="D30" s="9">
        <v>3.8998130925714016</v>
      </c>
      <c r="E30" s="9">
        <v>3.5642513277332508</v>
      </c>
      <c r="F30" s="9">
        <v>3.7604353100088228</v>
      </c>
      <c r="G30" s="9">
        <v>3.8674435919155106</v>
      </c>
      <c r="H30" s="9">
        <v>2.8887944484356693</v>
      </c>
      <c r="I30" s="24"/>
      <c r="J30" s="9">
        <v>3.9250023562239043</v>
      </c>
      <c r="K30" s="9">
        <v>3.9250023562239043</v>
      </c>
      <c r="L30" s="22">
        <v>3.8687873501697876</v>
      </c>
      <c r="M30" s="22">
        <v>3.9812509190037391</v>
      </c>
      <c r="N30" s="22">
        <v>2.846365190902592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35">
      <c r="B31" s="37">
        <v>27</v>
      </c>
      <c r="C31" s="21"/>
      <c r="D31" s="9">
        <v>4.0496889781930525</v>
      </c>
      <c r="E31" s="9">
        <v>3.701234173670565</v>
      </c>
      <c r="F31" s="9">
        <v>3.9049739711554419</v>
      </c>
      <c r="G31" s="9">
        <v>4.0160962968926039</v>
      </c>
      <c r="H31" s="9">
        <v>2.999813228248366</v>
      </c>
      <c r="I31" s="24"/>
      <c r="J31" s="9">
        <v>4.0759639853094374</v>
      </c>
      <c r="K31" s="9">
        <v>4.0759639853094374</v>
      </c>
      <c r="L31" s="22">
        <v>4.0175868636378569</v>
      </c>
      <c r="M31" s="22">
        <v>4.1343759543500358</v>
      </c>
      <c r="N31" s="22">
        <v>2.9558407751680758</v>
      </c>
      <c r="O31" s="24"/>
      <c r="P31" s="21"/>
      <c r="R31" s="39">
        <v>10</v>
      </c>
      <c r="S31" s="40"/>
      <c r="T31" s="40"/>
      <c r="U31" s="40"/>
      <c r="V31" s="40">
        <v>4</v>
      </c>
      <c r="W31" s="40">
        <v>4</v>
      </c>
      <c r="X31" s="40">
        <v>4</v>
      </c>
      <c r="Y31" s="40">
        <v>4</v>
      </c>
      <c r="Z31" s="40">
        <v>4</v>
      </c>
      <c r="AA31" s="40">
        <v>4</v>
      </c>
      <c r="AB31" s="40">
        <v>4</v>
      </c>
      <c r="AC31" s="40">
        <v>4</v>
      </c>
      <c r="AD31" s="40">
        <v>4</v>
      </c>
    </row>
    <row r="32" spans="2:30" x14ac:dyDescent="0.35">
      <c r="B32" s="37">
        <v>28</v>
      </c>
      <c r="C32" s="21"/>
      <c r="D32" s="9">
        <v>4.1971757705717154</v>
      </c>
      <c r="E32" s="9">
        <v>3.836377181037522</v>
      </c>
      <c r="F32" s="9">
        <v>4.0476714767185999</v>
      </c>
      <c r="G32" s="9">
        <v>4.1629095140461008</v>
      </c>
      <c r="H32" s="9">
        <v>3.1089944281044226</v>
      </c>
      <c r="I32" s="24"/>
      <c r="J32" s="9">
        <v>4.2269256143949718</v>
      </c>
      <c r="K32" s="9">
        <v>4.2269256143949718</v>
      </c>
      <c r="L32" s="22">
        <v>4.1663863771059235</v>
      </c>
      <c r="M32" s="22">
        <v>4.2875009896963334</v>
      </c>
      <c r="N32" s="22">
        <v>3.06531635943356</v>
      </c>
      <c r="O32" s="24"/>
      <c r="P32" s="21"/>
      <c r="R32" s="39">
        <v>25</v>
      </c>
      <c r="S32" s="39"/>
      <c r="T32" s="39"/>
      <c r="U32" s="39">
        <v>4</v>
      </c>
      <c r="V32" s="39">
        <v>4</v>
      </c>
      <c r="W32" s="39">
        <v>4</v>
      </c>
      <c r="X32" s="39">
        <v>4</v>
      </c>
      <c r="Y32" s="39">
        <v>4</v>
      </c>
      <c r="Z32" s="39">
        <v>4</v>
      </c>
      <c r="AA32" s="39">
        <v>4</v>
      </c>
      <c r="AB32" s="39">
        <v>4</v>
      </c>
      <c r="AC32" s="39">
        <v>4</v>
      </c>
      <c r="AD32" s="39">
        <v>4</v>
      </c>
    </row>
    <row r="33" spans="2:30" x14ac:dyDescent="0.35">
      <c r="B33" s="37">
        <v>29</v>
      </c>
      <c r="C33" s="21"/>
      <c r="D33" s="9">
        <v>4.3500765516346824</v>
      </c>
      <c r="E33" s="9">
        <v>3.9756865775577763</v>
      </c>
      <c r="F33" s="9">
        <v>4.1945369190431405</v>
      </c>
      <c r="G33" s="9">
        <v>4.3138889563127005</v>
      </c>
      <c r="H33" s="9">
        <v>3.2223400769003057</v>
      </c>
      <c r="I33" s="24"/>
      <c r="J33" s="9">
        <v>4.3778872434805098</v>
      </c>
      <c r="K33" s="9">
        <v>4.3778872434805098</v>
      </c>
      <c r="L33" s="22">
        <v>4.3151858905739937</v>
      </c>
      <c r="M33" s="22">
        <v>4.4406260250426319</v>
      </c>
      <c r="N33" s="22">
        <v>3.1747919436990437</v>
      </c>
      <c r="O33" s="24"/>
      <c r="P33" s="21"/>
      <c r="R33" s="39">
        <v>35</v>
      </c>
      <c r="S33" s="39"/>
      <c r="T33" s="39"/>
      <c r="U33" s="39">
        <v>4</v>
      </c>
      <c r="V33" s="39">
        <v>4</v>
      </c>
      <c r="W33" s="39">
        <v>4</v>
      </c>
      <c r="X33" s="39">
        <v>4</v>
      </c>
      <c r="Y33" s="39">
        <v>4</v>
      </c>
      <c r="Z33" s="39">
        <v>4</v>
      </c>
      <c r="AA33" s="39">
        <v>4</v>
      </c>
      <c r="AB33" s="39">
        <v>4</v>
      </c>
      <c r="AC33" s="39">
        <v>4</v>
      </c>
      <c r="AD33" s="39">
        <v>4</v>
      </c>
    </row>
    <row r="34" spans="2:30" x14ac:dyDescent="0.35">
      <c r="B34" s="37">
        <v>30</v>
      </c>
      <c r="C34" s="21"/>
      <c r="D34" s="9">
        <v>4.4898424904294494</v>
      </c>
      <c r="E34" s="9">
        <v>4.1048890933934263</v>
      </c>
      <c r="F34" s="9">
        <v>4.3312933335195902</v>
      </c>
      <c r="G34" s="9">
        <v>4.4547620040362492</v>
      </c>
      <c r="H34" s="9">
        <v>3.3255822807530553</v>
      </c>
      <c r="I34" s="24"/>
      <c r="J34" s="9">
        <v>4.5288488725660416</v>
      </c>
      <c r="K34" s="9">
        <v>4.5288488725660416</v>
      </c>
      <c r="L34" s="22">
        <v>4.4639854040420639</v>
      </c>
      <c r="M34" s="22">
        <v>4.5937510603889304</v>
      </c>
      <c r="N34" s="22">
        <v>3.2842675279645293</v>
      </c>
      <c r="O34" s="24"/>
      <c r="P34" s="21"/>
      <c r="R34" s="39">
        <v>50</v>
      </c>
      <c r="S34" s="39"/>
      <c r="T34" s="39"/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9">
        <v>4</v>
      </c>
      <c r="AC34" s="39">
        <v>4</v>
      </c>
      <c r="AD34" s="39">
        <v>4</v>
      </c>
    </row>
    <row r="35" spans="2:30" ht="15" thickBot="1" x14ac:dyDescent="0.4">
      <c r="B35" s="37">
        <v>31</v>
      </c>
      <c r="C35" s="21"/>
      <c r="D35" s="9">
        <v>4.6384196521533765</v>
      </c>
      <c r="E35" s="9">
        <v>4.2408703725195034</v>
      </c>
      <c r="F35" s="9">
        <v>4.4748293786933493</v>
      </c>
      <c r="G35" s="9">
        <v>4.6024137608003466</v>
      </c>
      <c r="H35" s="9">
        <v>3.4356022688835091</v>
      </c>
      <c r="I35" s="24"/>
      <c r="J35" s="9">
        <v>4.6798105016515779</v>
      </c>
      <c r="K35" s="9">
        <v>4.6798105016515779</v>
      </c>
      <c r="L35" s="22">
        <v>4.6127849175101332</v>
      </c>
      <c r="M35" s="22">
        <v>4.7468760957352272</v>
      </c>
      <c r="N35" s="22">
        <v>3.3937431122300135</v>
      </c>
      <c r="O35" s="24"/>
      <c r="P35" s="21"/>
      <c r="R35" s="39">
        <v>75</v>
      </c>
      <c r="S35" s="39"/>
      <c r="T35" s="39"/>
      <c r="U35" s="39">
        <v>4</v>
      </c>
      <c r="V35" s="39">
        <v>4</v>
      </c>
      <c r="W35" s="39">
        <v>4</v>
      </c>
      <c r="X35" s="39">
        <v>4</v>
      </c>
      <c r="Y35" s="39">
        <v>4</v>
      </c>
      <c r="Z35" s="39">
        <v>4</v>
      </c>
      <c r="AA35" s="39">
        <v>4</v>
      </c>
      <c r="AB35" s="39">
        <v>4</v>
      </c>
      <c r="AC35" s="39">
        <v>4</v>
      </c>
      <c r="AD35" s="39">
        <v>4</v>
      </c>
    </row>
    <row r="36" spans="2:30" ht="15" thickBot="1" x14ac:dyDescent="0.4">
      <c r="B36" s="37">
        <v>32</v>
      </c>
      <c r="C36" s="21"/>
      <c r="D36" s="9">
        <v>4.78768837235131</v>
      </c>
      <c r="E36" s="9">
        <v>4.3773856757288447</v>
      </c>
      <c r="F36" s="9">
        <v>4.6189011685173975</v>
      </c>
      <c r="G36" s="9">
        <v>4.7505993311243726</v>
      </c>
      <c r="H36" s="9">
        <v>3.5461540430570264</v>
      </c>
      <c r="I36" s="24"/>
      <c r="J36" s="9">
        <v>4.8307721307371123</v>
      </c>
      <c r="K36" s="9">
        <v>4.8307721307371123</v>
      </c>
      <c r="L36" s="22">
        <v>4.7615844309782016</v>
      </c>
      <c r="M36" s="22">
        <v>4.9000011310815221</v>
      </c>
      <c r="N36" s="22">
        <v>3.5032186964954972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35">
      <c r="B37" s="37">
        <v>33</v>
      </c>
      <c r="C37" s="21"/>
      <c r="D37" s="9">
        <v>4.9419014042784859</v>
      </c>
      <c r="E37" s="9">
        <v>4.5177019610872868</v>
      </c>
      <c r="F37" s="9">
        <v>4.7667723773588202</v>
      </c>
      <c r="G37" s="9">
        <v>4.9025862515561274</v>
      </c>
      <c r="H37" s="9">
        <v>3.6605093410124709</v>
      </c>
      <c r="I37" s="24"/>
      <c r="J37" s="9">
        <v>4.981733759822645</v>
      </c>
      <c r="K37" s="9">
        <v>4.981733759822645</v>
      </c>
      <c r="L37" s="22">
        <v>4.9103839444462682</v>
      </c>
      <c r="M37" s="22">
        <v>5.0531261664278215</v>
      </c>
      <c r="N37" s="22">
        <v>3.6126942807609819</v>
      </c>
      <c r="O37" s="24"/>
      <c r="P37" s="21"/>
      <c r="R37" s="39">
        <v>10</v>
      </c>
      <c r="S37" s="40"/>
      <c r="T37" s="40"/>
      <c r="U37" s="40"/>
      <c r="V37" s="40">
        <v>4</v>
      </c>
      <c r="W37" s="40">
        <v>4</v>
      </c>
      <c r="X37" s="40">
        <v>4</v>
      </c>
      <c r="Y37" s="40">
        <v>4</v>
      </c>
      <c r="Z37" s="40">
        <v>4</v>
      </c>
      <c r="AA37" s="40">
        <v>4</v>
      </c>
      <c r="AB37" s="40">
        <v>4</v>
      </c>
      <c r="AC37" s="40">
        <v>4</v>
      </c>
      <c r="AD37" s="40">
        <v>4</v>
      </c>
    </row>
    <row r="38" spans="2:30" x14ac:dyDescent="0.35">
      <c r="B38" s="37">
        <v>34</v>
      </c>
      <c r="D38" s="9">
        <v>5.0861207262298</v>
      </c>
      <c r="E38" s="9">
        <v>4.6503325462936687</v>
      </c>
      <c r="F38" s="9">
        <v>4.9069593757222778</v>
      </c>
      <c r="G38" s="9">
        <v>5.0468872937500606</v>
      </c>
      <c r="H38" s="9">
        <v>3.7671770131554663</v>
      </c>
      <c r="I38" s="24"/>
      <c r="J38" s="9">
        <v>5.1326953889081812</v>
      </c>
      <c r="K38" s="9">
        <v>5.1326953889081812</v>
      </c>
      <c r="L38" s="22">
        <v>5.0591834579143384</v>
      </c>
      <c r="M38" s="22">
        <v>5.2062512017741183</v>
      </c>
      <c r="N38" s="22">
        <v>3.7221698650264661</v>
      </c>
      <c r="O38" s="24"/>
      <c r="R38" s="39">
        <v>25</v>
      </c>
      <c r="S38" s="39"/>
      <c r="T38" s="39"/>
      <c r="U38" s="39"/>
      <c r="V38" s="39">
        <v>4</v>
      </c>
      <c r="W38" s="39">
        <v>4</v>
      </c>
      <c r="X38" s="39">
        <v>4</v>
      </c>
      <c r="Y38" s="39">
        <v>4</v>
      </c>
      <c r="Z38" s="39">
        <v>4</v>
      </c>
      <c r="AA38" s="39">
        <v>4</v>
      </c>
      <c r="AB38" s="39">
        <v>4</v>
      </c>
      <c r="AC38" s="39">
        <v>4</v>
      </c>
      <c r="AD38" s="39">
        <v>4</v>
      </c>
    </row>
    <row r="39" spans="2:30" x14ac:dyDescent="0.35">
      <c r="B39" s="37">
        <v>35</v>
      </c>
      <c r="D39" s="9">
        <v>5.2360460858059801</v>
      </c>
      <c r="E39" s="9">
        <v>4.7873523171380183</v>
      </c>
      <c r="F39" s="9">
        <v>5.051535667106517</v>
      </c>
      <c r="G39" s="9">
        <v>5.1955775850763599</v>
      </c>
      <c r="H39" s="9">
        <v>3.8782339517387094</v>
      </c>
      <c r="I39" s="24"/>
      <c r="J39" s="9">
        <v>5.2836570179937201</v>
      </c>
      <c r="K39" s="9">
        <v>5.2836570179937201</v>
      </c>
      <c r="L39" s="22">
        <v>5.207982971382406</v>
      </c>
      <c r="M39" s="22">
        <v>5.3593762371204159</v>
      </c>
      <c r="N39" s="22">
        <v>3.8316454492919498</v>
      </c>
      <c r="O39" s="24"/>
      <c r="R39" s="39">
        <v>35</v>
      </c>
      <c r="S39" s="39"/>
      <c r="T39" s="39"/>
      <c r="U39" s="39">
        <v>4</v>
      </c>
      <c r="V39" s="39">
        <v>4</v>
      </c>
      <c r="W39" s="39">
        <v>4</v>
      </c>
      <c r="X39" s="39">
        <v>4</v>
      </c>
      <c r="Y39" s="39">
        <v>4</v>
      </c>
      <c r="Z39" s="39">
        <v>4</v>
      </c>
      <c r="AA39" s="39">
        <v>4</v>
      </c>
      <c r="AB39" s="39">
        <v>4</v>
      </c>
      <c r="AC39" s="39">
        <v>4</v>
      </c>
      <c r="AD39" s="39">
        <v>4</v>
      </c>
    </row>
    <row r="40" spans="2:30" x14ac:dyDescent="0.35">
      <c r="B40" s="37">
        <v>36</v>
      </c>
      <c r="D40" s="9">
        <v>5.3937611470366731</v>
      </c>
      <c r="E40" s="9">
        <v>4.9303640474456145</v>
      </c>
      <c r="F40" s="9">
        <v>5.2021039850636903</v>
      </c>
      <c r="G40" s="9">
        <v>5.3502599029755959</v>
      </c>
      <c r="H40" s="9">
        <v>3.9952829791971411</v>
      </c>
      <c r="I40" s="24"/>
      <c r="J40" s="9">
        <v>5.434618647079251</v>
      </c>
      <c r="K40" s="9">
        <v>5.434618647079251</v>
      </c>
      <c r="L40" s="22">
        <v>5.3567824848504744</v>
      </c>
      <c r="M40" s="22">
        <v>5.5125012724667117</v>
      </c>
      <c r="N40" s="22">
        <v>3.9411210335574354</v>
      </c>
      <c r="O40" s="24"/>
      <c r="R40" s="39">
        <v>50</v>
      </c>
      <c r="S40" s="39"/>
      <c r="T40" s="39"/>
      <c r="U40" s="39">
        <v>4</v>
      </c>
      <c r="V40" s="39">
        <v>4</v>
      </c>
      <c r="W40" s="39">
        <v>4</v>
      </c>
      <c r="X40" s="39">
        <v>4</v>
      </c>
      <c r="Y40" s="39">
        <v>4</v>
      </c>
      <c r="Z40" s="39">
        <v>4</v>
      </c>
      <c r="AA40" s="39">
        <v>4</v>
      </c>
      <c r="AB40" s="39">
        <v>4</v>
      </c>
      <c r="AC40" s="39">
        <v>4</v>
      </c>
      <c r="AD40" s="39">
        <v>4</v>
      </c>
    </row>
    <row r="41" spans="2:30" x14ac:dyDescent="0.35">
      <c r="B41" s="37">
        <v>37</v>
      </c>
      <c r="D41" s="9">
        <v>5.529895523758694</v>
      </c>
      <c r="E41" s="9">
        <v>5.0567721392795146</v>
      </c>
      <c r="F41" s="9">
        <v>5.3360664925512316</v>
      </c>
      <c r="G41" s="9">
        <v>5.488339043710238</v>
      </c>
      <c r="H41" s="9">
        <v>4.0957317560373214</v>
      </c>
      <c r="I41" s="24"/>
      <c r="J41" s="9">
        <v>5.5855802761647881</v>
      </c>
      <c r="K41" s="9">
        <v>5.5855802761647881</v>
      </c>
      <c r="L41" s="22">
        <v>5.5055819983185454</v>
      </c>
      <c r="M41" s="22">
        <v>5.6656263078130102</v>
      </c>
      <c r="N41" s="22">
        <v>4.0505966178229205</v>
      </c>
      <c r="O41" s="24"/>
      <c r="R41" s="39">
        <v>75</v>
      </c>
      <c r="S41" s="39"/>
      <c r="T41" s="39"/>
      <c r="U41" s="39">
        <v>4</v>
      </c>
      <c r="V41" s="39">
        <v>4</v>
      </c>
      <c r="W41" s="39">
        <v>4</v>
      </c>
      <c r="X41" s="39">
        <v>4</v>
      </c>
      <c r="Y41" s="39">
        <v>4</v>
      </c>
      <c r="Z41" s="39">
        <v>4</v>
      </c>
      <c r="AA41" s="39">
        <v>4</v>
      </c>
      <c r="AB41" s="39">
        <v>4</v>
      </c>
      <c r="AC41" s="39">
        <v>4</v>
      </c>
      <c r="AD41" s="39">
        <v>4</v>
      </c>
    </row>
    <row r="42" spans="2:30" x14ac:dyDescent="0.35">
      <c r="B42" s="37">
        <v>38</v>
      </c>
      <c r="D42" s="9">
        <v>5.6856997469691084</v>
      </c>
      <c r="E42" s="9">
        <v>5.1983137712129208</v>
      </c>
      <c r="F42" s="9">
        <v>5.4851648381629863</v>
      </c>
      <c r="G42" s="9">
        <v>5.6415513892640528</v>
      </c>
      <c r="H42" s="9">
        <v>4.2113109281509686</v>
      </c>
      <c r="I42" s="24"/>
      <c r="J42" s="9">
        <v>5.7365419052503244</v>
      </c>
      <c r="K42" s="9">
        <v>5.7365419052503244</v>
      </c>
      <c r="L42" s="22">
        <v>5.6543815117866121</v>
      </c>
      <c r="M42" s="22">
        <v>5.8187513431593096</v>
      </c>
      <c r="N42" s="22">
        <v>4.1600722020884033</v>
      </c>
      <c r="O42" s="24"/>
    </row>
    <row r="43" spans="2:30" x14ac:dyDescent="0.35">
      <c r="B43" s="37">
        <v>39</v>
      </c>
      <c r="D43" s="9">
        <v>5.8329814428562825</v>
      </c>
      <c r="E43" s="9">
        <v>5.3332997578646149</v>
      </c>
      <c r="F43" s="9">
        <v>5.6277077841312089</v>
      </c>
      <c r="G43" s="9">
        <v>5.7882081157322434</v>
      </c>
      <c r="H43" s="9">
        <v>4.3203342973082197</v>
      </c>
      <c r="I43" s="24"/>
      <c r="J43" s="9">
        <v>5.8875035343358553</v>
      </c>
      <c r="K43" s="9">
        <v>5.8875035343358553</v>
      </c>
      <c r="L43" s="22">
        <v>5.8031810252546832</v>
      </c>
      <c r="M43" s="22">
        <v>5.9718763785056082</v>
      </c>
      <c r="N43" s="22">
        <v>4.2695477863538871</v>
      </c>
      <c r="O43" s="24"/>
    </row>
    <row r="44" spans="2:30" x14ac:dyDescent="0.35">
      <c r="B44" s="37">
        <v>40</v>
      </c>
      <c r="D44" s="9">
        <v>5.98018884148214</v>
      </c>
      <c r="E44" s="9">
        <v>5.4682259934804458</v>
      </c>
      <c r="F44" s="9">
        <v>5.7701891724710164</v>
      </c>
      <c r="G44" s="9">
        <v>5.9348054789928932</v>
      </c>
      <c r="H44" s="9">
        <v>4.429300745206767</v>
      </c>
      <c r="I44" s="24"/>
      <c r="J44" s="9">
        <v>6.0384651634213888</v>
      </c>
      <c r="K44" s="9">
        <v>6.0384651634213888</v>
      </c>
      <c r="L44" s="22">
        <v>5.9519805387227507</v>
      </c>
      <c r="M44" s="22">
        <v>6.1250014138519058</v>
      </c>
      <c r="N44" s="22">
        <v>4.3790233706193709</v>
      </c>
      <c r="O44" s="24"/>
    </row>
    <row r="45" spans="2:30" x14ac:dyDescent="0.35">
      <c r="B45" s="37">
        <v>41</v>
      </c>
      <c r="D45" s="9">
        <v>6.1329628902336424</v>
      </c>
      <c r="E45" s="9">
        <v>5.6074364191870858</v>
      </c>
      <c r="F45" s="9">
        <v>5.91695648300204</v>
      </c>
      <c r="G45" s="9">
        <v>6.0856867894659779</v>
      </c>
      <c r="H45" s="9">
        <v>4.5425490411255796</v>
      </c>
      <c r="I45" s="24"/>
      <c r="J45" s="9">
        <v>6.1894267925069242</v>
      </c>
      <c r="K45" s="9">
        <v>6.1894267925069242</v>
      </c>
      <c r="L45" s="22">
        <v>6.1007800521908182</v>
      </c>
      <c r="M45" s="22">
        <v>6.2781264491982007</v>
      </c>
      <c r="N45" s="22">
        <v>4.4884989548848582</v>
      </c>
      <c r="O45" s="24"/>
    </row>
    <row r="46" spans="2:30" x14ac:dyDescent="0.35">
      <c r="B46" s="37">
        <v>42</v>
      </c>
      <c r="D46" s="9">
        <v>6.2831339238555834</v>
      </c>
      <c r="E46" s="9">
        <v>5.744644681885223</v>
      </c>
      <c r="F46" s="9">
        <v>6.0617218697446997</v>
      </c>
      <c r="G46" s="9">
        <v>6.2345659567086082</v>
      </c>
      <c r="H46" s="9">
        <v>4.6537950039848868</v>
      </c>
      <c r="I46" s="24"/>
      <c r="J46" s="9">
        <v>6.3403884215924577</v>
      </c>
      <c r="K46" s="9">
        <v>6.3403884215924577</v>
      </c>
      <c r="L46" s="22">
        <v>6.2495795656588866</v>
      </c>
      <c r="M46" s="22">
        <v>6.4312514845444992</v>
      </c>
      <c r="N46" s="22">
        <v>4.5979745391503402</v>
      </c>
      <c r="O46" s="24"/>
    </row>
    <row r="47" spans="2:30" x14ac:dyDescent="0.35">
      <c r="B47" s="37">
        <v>43</v>
      </c>
      <c r="D47" s="9">
        <v>6.4348578722504257</v>
      </c>
      <c r="E47" s="9">
        <v>5.8830471543777412</v>
      </c>
      <c r="F47" s="9">
        <v>6.2076813308971284</v>
      </c>
      <c r="G47" s="9">
        <v>6.3846394178030978</v>
      </c>
      <c r="H47" s="9">
        <v>4.7662355469223048</v>
      </c>
      <c r="I47" s="24"/>
      <c r="J47" s="9">
        <v>6.4913500506779922</v>
      </c>
      <c r="K47" s="9">
        <v>6.4913500506779922</v>
      </c>
      <c r="L47" s="22">
        <v>6.3983790791269568</v>
      </c>
      <c r="M47" s="22">
        <v>6.584376519890796</v>
      </c>
      <c r="N47" s="22">
        <v>4.7074501234158257</v>
      </c>
      <c r="O47" s="24"/>
    </row>
    <row r="48" spans="2:30" x14ac:dyDescent="0.35">
      <c r="B48" s="37">
        <v>44</v>
      </c>
      <c r="D48" s="9">
        <v>6.5770865536790328</v>
      </c>
      <c r="E48" s="9">
        <v>6.0141424901769804</v>
      </c>
      <c r="F48" s="9">
        <v>6.3463314682420258</v>
      </c>
      <c r="G48" s="9">
        <v>6.5274061883950942</v>
      </c>
      <c r="H48" s="9">
        <v>4.8713723118682815</v>
      </c>
      <c r="I48" s="24"/>
      <c r="J48" s="9">
        <v>6.6423116797635293</v>
      </c>
      <c r="K48" s="9">
        <v>6.6423116797635293</v>
      </c>
      <c r="L48" s="22">
        <v>6.5471785925950243</v>
      </c>
      <c r="M48" s="22">
        <v>6.7375015552370945</v>
      </c>
      <c r="N48" s="22">
        <v>4.8169257076813103</v>
      </c>
      <c r="O48" s="24"/>
    </row>
    <row r="49" spans="2:15" x14ac:dyDescent="0.35">
      <c r="B49" s="37">
        <v>45</v>
      </c>
      <c r="D49" s="9">
        <v>6.7291732600500049</v>
      </c>
      <c r="E49" s="9">
        <v>6.1528257849340147</v>
      </c>
      <c r="F49" s="9">
        <v>6.4925733019832448</v>
      </c>
      <c r="G49" s="9">
        <v>6.6777603104300916</v>
      </c>
      <c r="H49" s="9">
        <v>4.9840917420945487</v>
      </c>
      <c r="I49" s="24"/>
      <c r="J49" s="9">
        <v>6.793273308849062</v>
      </c>
      <c r="K49" s="9">
        <v>6.793273308849062</v>
      </c>
      <c r="L49" s="22">
        <v>6.695978106063091</v>
      </c>
      <c r="M49" s="22">
        <v>6.8906265905833886</v>
      </c>
      <c r="N49" s="22">
        <v>4.9264012919467923</v>
      </c>
      <c r="O49" s="24"/>
    </row>
    <row r="50" spans="2:15" x14ac:dyDescent="0.35">
      <c r="B50" s="37">
        <v>46</v>
      </c>
      <c r="D50" s="9">
        <v>6.8786848674886052</v>
      </c>
      <c r="E50" s="9">
        <v>6.2895242555008384</v>
      </c>
      <c r="F50" s="9">
        <v>6.6368274502680533</v>
      </c>
      <c r="G50" s="9">
        <v>6.8261301703052411</v>
      </c>
      <c r="H50" s="9">
        <v>5.094830679698358</v>
      </c>
      <c r="I50" s="24"/>
      <c r="J50" s="9">
        <v>6.9442349379345982</v>
      </c>
      <c r="K50" s="9">
        <v>6.9442349379345982</v>
      </c>
      <c r="L50" s="22">
        <v>6.8447776195311629</v>
      </c>
      <c r="M50" s="22">
        <v>7.0437516259296888</v>
      </c>
      <c r="N50" s="22">
        <v>5.0358768762122779</v>
      </c>
      <c r="O50" s="24"/>
    </row>
    <row r="51" spans="2:15" x14ac:dyDescent="0.35">
      <c r="B51" s="37">
        <v>47</v>
      </c>
      <c r="D51" s="9">
        <v>7.0253002809374081</v>
      </c>
      <c r="E51" s="9">
        <v>6.4239947559372386</v>
      </c>
      <c r="F51" s="9">
        <v>6.7788536355940927</v>
      </c>
      <c r="G51" s="9">
        <v>6.9722721111100334</v>
      </c>
      <c r="H51" s="9">
        <v>5.2033417872722216</v>
      </c>
      <c r="I51" s="24"/>
      <c r="J51" s="9">
        <v>7.0951965670201345</v>
      </c>
      <c r="K51" s="9">
        <v>7.0951965670201345</v>
      </c>
      <c r="L51" s="22">
        <v>6.9935771329992331</v>
      </c>
      <c r="M51" s="22">
        <v>7.1968766612759874</v>
      </c>
      <c r="N51" s="22">
        <v>5.1453524604777607</v>
      </c>
      <c r="O51" s="24"/>
    </row>
    <row r="52" spans="2:15" x14ac:dyDescent="0.35">
      <c r="B52" s="37">
        <v>48</v>
      </c>
      <c r="D52" s="9">
        <v>7.1745436308554726</v>
      </c>
      <c r="E52" s="9">
        <v>6.5604906173895268</v>
      </c>
      <c r="F52" s="9">
        <v>6.9229081694406771</v>
      </c>
      <c r="G52" s="9">
        <v>7.1204389332503988</v>
      </c>
      <c r="H52" s="9">
        <v>5.3138740414570664</v>
      </c>
      <c r="I52" s="24"/>
      <c r="J52" s="9">
        <v>7.2461581961056654</v>
      </c>
      <c r="K52" s="9">
        <v>7.2461581961056654</v>
      </c>
      <c r="L52" s="22">
        <v>7.1423766464673006</v>
      </c>
      <c r="M52" s="22">
        <v>7.350001696622285</v>
      </c>
      <c r="N52" s="22">
        <v>5.2548280447432472</v>
      </c>
      <c r="O52" s="24"/>
    </row>
    <row r="53" spans="2:15" x14ac:dyDescent="0.35">
      <c r="B53" s="37">
        <v>49</v>
      </c>
      <c r="D53" s="9">
        <v>7.328692871129455</v>
      </c>
      <c r="E53" s="9">
        <v>6.7007562693282576</v>
      </c>
      <c r="F53" s="9">
        <v>7.0707296282503984</v>
      </c>
      <c r="G53" s="9">
        <v>7.2723761036504584</v>
      </c>
      <c r="H53" s="9">
        <v>5.4281804094868455</v>
      </c>
      <c r="I53" s="24"/>
      <c r="J53" s="9">
        <v>7.3971198251912043</v>
      </c>
      <c r="K53" s="9">
        <v>7.3971198251912043</v>
      </c>
      <c r="L53" s="22">
        <v>7.291176159935369</v>
      </c>
      <c r="M53" s="22">
        <v>7.5031267319685853</v>
      </c>
      <c r="N53" s="22">
        <v>5.3643036290087291</v>
      </c>
      <c r="O53" s="24"/>
    </row>
    <row r="54" spans="2:15" x14ac:dyDescent="0.35">
      <c r="B54" s="37">
        <v>50</v>
      </c>
      <c r="D54" s="9">
        <v>7.4741738145814427</v>
      </c>
      <c r="E54" s="9">
        <v>6.8343558279637726</v>
      </c>
      <c r="F54" s="9">
        <v>7.2118864504963813</v>
      </c>
      <c r="G54" s="9">
        <v>7.4176469697269152</v>
      </c>
      <c r="H54" s="9">
        <v>5.5358186950430683</v>
      </c>
      <c r="I54" s="24"/>
      <c r="J54" s="9">
        <v>7.5480814542767369</v>
      </c>
      <c r="K54" s="9">
        <v>7.5480814542767369</v>
      </c>
      <c r="L54" s="22">
        <v>7.4399756734034375</v>
      </c>
      <c r="M54" s="22">
        <v>7.6562517673148811</v>
      </c>
      <c r="N54" s="22">
        <v>5.4737792132742138</v>
      </c>
      <c r="O54" s="24"/>
    </row>
    <row r="55" spans="2:15" x14ac:dyDescent="0.35">
      <c r="B55" s="37">
        <v>51</v>
      </c>
      <c r="D55" s="9">
        <v>8.6970731155386058</v>
      </c>
      <c r="E55" s="9">
        <v>7.880423661351001</v>
      </c>
      <c r="F55" s="9">
        <v>8.2185239840055377</v>
      </c>
      <c r="G55" s="9">
        <v>8.4281891304696792</v>
      </c>
      <c r="H55" s="9">
        <v>6.4647135976685561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35">
      <c r="B56" s="37">
        <v>52</v>
      </c>
      <c r="D56" s="9">
        <v>8.8614227838349251</v>
      </c>
      <c r="E56" s="9">
        <v>8.0301780183136557</v>
      </c>
      <c r="F56" s="9">
        <v>8.3749140945118672</v>
      </c>
      <c r="G56" s="9">
        <v>8.5886894868337418</v>
      </c>
      <c r="H56" s="9">
        <v>6.5867187471841921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35">
      <c r="B57" s="37">
        <v>53</v>
      </c>
      <c r="D57" s="9">
        <v>9.0291762113712188</v>
      </c>
      <c r="E57" s="9">
        <v>8.1825486900554605</v>
      </c>
      <c r="F57" s="9">
        <v>8.5339191423776821</v>
      </c>
      <c r="G57" s="9">
        <v>8.7518064460056202</v>
      </c>
      <c r="H57" s="9">
        <v>6.711342346956366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35">
      <c r="B58" s="37">
        <v>54</v>
      </c>
      <c r="D58" s="9">
        <v>9.2089422850348104</v>
      </c>
      <c r="E58" s="9">
        <v>8.3441654838623389</v>
      </c>
      <c r="F58" s="9">
        <v>8.702174591317112</v>
      </c>
      <c r="G58" s="9">
        <v>8.9241688099060958</v>
      </c>
      <c r="H58" s="9">
        <v>6.8452059453480363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35">
      <c r="B59" s="37">
        <v>55</v>
      </c>
      <c r="D59" s="9">
        <v>9.3757455896356081</v>
      </c>
      <c r="E59" s="9">
        <v>8.4958055615659429</v>
      </c>
      <c r="F59" s="9">
        <v>8.8604494106157645</v>
      </c>
      <c r="G59" s="9">
        <v>9.0865551935424111</v>
      </c>
      <c r="H59" s="9">
        <v>6.9690986575841016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35">
      <c r="B60" s="37">
        <v>56</v>
      </c>
      <c r="D60" s="9">
        <v>9.5411350107613266</v>
      </c>
      <c r="E60" s="9">
        <v>8.6463606627877603</v>
      </c>
      <c r="F60" s="9">
        <v>9.0176412910769983</v>
      </c>
      <c r="G60" s="9">
        <v>9.2478562789561565</v>
      </c>
      <c r="H60" s="9">
        <v>7.0919035344962706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35">
      <c r="B61" s="37">
        <v>57</v>
      </c>
      <c r="D61" s="9">
        <v>9.720858447234594</v>
      </c>
      <c r="E61" s="9">
        <v>8.8079418711934547</v>
      </c>
      <c r="F61" s="9">
        <v>9.1858593117692795</v>
      </c>
      <c r="G61" s="9">
        <v>9.420183504600951</v>
      </c>
      <c r="H61" s="9">
        <v>7.2257345823193138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35">
      <c r="B62" s="37">
        <v>58</v>
      </c>
      <c r="D62" s="9">
        <v>9.8824633763220451</v>
      </c>
      <c r="E62" s="9">
        <v>8.9555856302869543</v>
      </c>
      <c r="F62" s="9">
        <v>9.3401398563955365</v>
      </c>
      <c r="G62" s="9">
        <v>9.5785733235734032</v>
      </c>
      <c r="H62" s="9">
        <v>7.3456283288908883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35">
      <c r="B63" s="37">
        <v>59</v>
      </c>
      <c r="D63" s="9">
        <v>10.055014816369834</v>
      </c>
      <c r="E63" s="9">
        <v>9.1116482258180529</v>
      </c>
      <c r="F63" s="9">
        <v>9.5028381490978191</v>
      </c>
      <c r="G63" s="9">
        <v>9.7453822091018125</v>
      </c>
      <c r="H63" s="9">
        <v>7.4739426065275207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35">
      <c r="B64" s="37">
        <v>60</v>
      </c>
      <c r="D64" s="9">
        <v>10.21950535395754</v>
      </c>
      <c r="E64" s="9">
        <v>9.2615120482951401</v>
      </c>
      <c r="F64" s="9">
        <v>9.6593391725966509</v>
      </c>
      <c r="G64" s="9">
        <v>9.9059920905847516</v>
      </c>
      <c r="H64" s="9">
        <v>7.5960560197857383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3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3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3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3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3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3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3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3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3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3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3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3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3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3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3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3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3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3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3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3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3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3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3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3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3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3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3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3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3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3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3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3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3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3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3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3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3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3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3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35">
      <c r="B104" s="37">
        <v>100</v>
      </c>
      <c r="D104" s="9">
        <v>15.679981526185944</v>
      </c>
      <c r="E104" s="9">
        <v>13.974730359069929</v>
      </c>
      <c r="F104" s="9">
        <v>14.289633447984306</v>
      </c>
      <c r="G104" s="9">
        <v>14.406139566183084</v>
      </c>
      <c r="H104" s="9">
        <v>11.724892050629245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35">
      <c r="B105" s="37">
        <v>101</v>
      </c>
      <c r="D105" s="9">
        <v>15.825811839303705</v>
      </c>
      <c r="E105" s="9">
        <v>14.105057194014753</v>
      </c>
      <c r="F105" s="9">
        <v>14.423062808102186</v>
      </c>
      <c r="G105" s="9">
        <v>14.540724065257489</v>
      </c>
      <c r="H105" s="9">
        <v>11.834210635786265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35">
      <c r="B106" s="37">
        <v>102</v>
      </c>
      <c r="D106" s="9">
        <v>15.972754514325663</v>
      </c>
      <c r="E106" s="9">
        <v>14.236462077665674</v>
      </c>
      <c r="F106" s="9">
        <v>14.55773192149274</v>
      </c>
      <c r="G106" s="9">
        <v>14.676574145523348</v>
      </c>
      <c r="H106" s="9">
        <v>11.944352499501566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35">
      <c r="B107" s="37">
        <v>103</v>
      </c>
      <c r="D107" s="9">
        <v>16.119941902172929</v>
      </c>
      <c r="E107" s="9">
        <v>14.36810407012649</v>
      </c>
      <c r="F107" s="9">
        <v>14.692673909569972</v>
      </c>
      <c r="G107" s="9">
        <v>14.8127027978109</v>
      </c>
      <c r="H107" s="9">
        <v>12.054675485693174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35">
      <c r="B108" s="37">
        <v>104</v>
      </c>
      <c r="D108" s="9">
        <v>16.266299011789357</v>
      </c>
      <c r="E108" s="9">
        <v>14.498941279885921</v>
      </c>
      <c r="F108" s="9">
        <v>14.826690836850251</v>
      </c>
      <c r="G108" s="9">
        <v>14.947887144969863</v>
      </c>
      <c r="H108" s="9">
        <v>12.164383981915128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35">
      <c r="B109" s="37">
        <v>105</v>
      </c>
      <c r="D109" s="9">
        <v>16.412251494850604</v>
      </c>
      <c r="E109" s="9">
        <v>14.629386255221167</v>
      </c>
      <c r="F109" s="9">
        <v>14.960257031948492</v>
      </c>
      <c r="G109" s="9">
        <v>15.082611390995863</v>
      </c>
      <c r="H109" s="9">
        <v>12.273793017323328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35">
      <c r="B110" s="37">
        <v>106</v>
      </c>
      <c r="D110" s="9">
        <v>16.55996570562289</v>
      </c>
      <c r="E110" s="9">
        <v>14.761538638677864</v>
      </c>
      <c r="F110" s="9">
        <v>15.095786606850144</v>
      </c>
      <c r="G110" s="9">
        <v>15.219339911029994</v>
      </c>
      <c r="H110" s="9">
        <v>12.384505934323855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35">
      <c r="B111" s="37">
        <v>107</v>
      </c>
      <c r="D111" s="9">
        <v>16.706205773542145</v>
      </c>
      <c r="E111" s="9">
        <v>14.892262205602842</v>
      </c>
      <c r="F111" s="9">
        <v>15.229673611914693</v>
      </c>
      <c r="G111" s="9">
        <v>15.354391677216887</v>
      </c>
      <c r="H111" s="9">
        <v>12.494127829759448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35">
      <c r="B112" s="37">
        <v>108</v>
      </c>
      <c r="D112" s="9">
        <v>16.852259514789584</v>
      </c>
      <c r="E112" s="9">
        <v>15.022805116365506</v>
      </c>
      <c r="F112" s="9">
        <v>15.363353144599843</v>
      </c>
      <c r="G112" s="9">
        <v>15.489231666371252</v>
      </c>
      <c r="H112" s="9">
        <v>12.603611830302066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35">
      <c r="B113" s="37">
        <v>109</v>
      </c>
      <c r="D113" s="9">
        <v>16.999742120566363</v>
      </c>
      <c r="E113" s="9">
        <v>15.154732814379509</v>
      </c>
      <c r="F113" s="9">
        <v>15.498625122063078</v>
      </c>
      <c r="G113" s="9">
        <v>15.625697271454282</v>
      </c>
      <c r="H113" s="9">
        <v>12.714153357052792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35">
      <c r="B114" s="37">
        <v>110</v>
      </c>
      <c r="D114" s="9">
        <v>17.146896530461639</v>
      </c>
      <c r="E114" s="9">
        <v>15.286342352850742</v>
      </c>
      <c r="F114" s="9">
        <v>15.633531529917938</v>
      </c>
      <c r="G114" s="9">
        <v>15.761789710482237</v>
      </c>
      <c r="H114" s="9">
        <v>12.824451990022697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35">
      <c r="B115" s="37">
        <v>111</v>
      </c>
      <c r="D115" s="9">
        <v>17.293018850776836</v>
      </c>
      <c r="E115" s="9">
        <v>15.416951522147864</v>
      </c>
      <c r="F115" s="9">
        <v>15.767287967488995</v>
      </c>
      <c r="G115" s="9">
        <v>15.896708250419287</v>
      </c>
      <c r="H115" s="9">
        <v>12.933986769293092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35">
      <c r="B116" s="37">
        <v>112</v>
      </c>
      <c r="D116" s="9">
        <v>17.44042816261997</v>
      </c>
      <c r="E116" s="9">
        <v>15.548807967970465</v>
      </c>
      <c r="F116" s="9">
        <v>15.902478747918105</v>
      </c>
      <c r="G116" s="9">
        <v>16.033091012571408</v>
      </c>
      <c r="H116" s="9">
        <v>13.044474073238145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35">
      <c r="B117" s="37">
        <v>113</v>
      </c>
      <c r="D117" s="9">
        <v>17.587132801524575</v>
      </c>
      <c r="E117" s="9">
        <v>15.679981376685628</v>
      </c>
      <c r="F117" s="9">
        <v>16.036884417491819</v>
      </c>
      <c r="G117" s="9">
        <v>16.168672331507722</v>
      </c>
      <c r="H117" s="9">
        <v>13.154439848131997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35">
      <c r="B118" s="37">
        <v>114</v>
      </c>
      <c r="D118" s="9">
        <v>17.734158616724315</v>
      </c>
      <c r="E118" s="9">
        <v>15.811465995625152</v>
      </c>
      <c r="F118" s="9">
        <v>16.17164815112859</v>
      </c>
      <c r="G118" s="9">
        <v>16.304619184346357</v>
      </c>
      <c r="H118" s="9">
        <v>13.264643336797603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35">
      <c r="B119" s="37">
        <v>115</v>
      </c>
      <c r="D119" s="9">
        <v>17.88163656636296</v>
      </c>
      <c r="E119" s="9">
        <v>15.943388746183295</v>
      </c>
      <c r="F119" s="9">
        <v>16.306915883950811</v>
      </c>
      <c r="G119" s="9">
        <v>16.441080544788363</v>
      </c>
      <c r="H119" s="9">
        <v>13.375181462965992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35">
      <c r="B120" s="37">
        <v>116</v>
      </c>
      <c r="D120" s="9">
        <v>18.027640507196956</v>
      </c>
      <c r="E120" s="9">
        <v>16.073882831567392</v>
      </c>
      <c r="F120" s="9">
        <v>16.440541172458541</v>
      </c>
      <c r="G120" s="9">
        <v>16.575865276905756</v>
      </c>
      <c r="H120" s="9">
        <v>13.484628665138143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35">
      <c r="B121" s="37">
        <v>117</v>
      </c>
      <c r="D121" s="9">
        <v>18.173458194335335</v>
      </c>
      <c r="E121" s="9">
        <v>16.204196333265187</v>
      </c>
      <c r="F121" s="9">
        <v>16.573959053227966</v>
      </c>
      <c r="G121" s="9">
        <v>16.710438296631697</v>
      </c>
      <c r="H121" s="9">
        <v>13.593938025903972</v>
      </c>
      <c r="I121" s="24"/>
      <c r="J121" s="9">
        <v>17.662510603007576</v>
      </c>
      <c r="K121" s="9">
        <v>17.662510603007576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35">
      <c r="B122" s="37">
        <v>118</v>
      </c>
      <c r="D122" s="9">
        <v>18.320933913390043</v>
      </c>
      <c r="E122" s="9">
        <v>16.336116704738121</v>
      </c>
      <c r="F122" s="9">
        <v>16.709224749271073</v>
      </c>
      <c r="G122" s="9">
        <v>16.846897620294598</v>
      </c>
      <c r="H122" s="9">
        <v>13.704474523312278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35">
      <c r="B123" s="37">
        <v>119</v>
      </c>
      <c r="D123" s="9">
        <v>18.468539849584133</v>
      </c>
      <c r="E123" s="9">
        <v>16.46816320581468</v>
      </c>
      <c r="F123" s="9">
        <v>16.844635703273372</v>
      </c>
      <c r="G123" s="9">
        <v>16.983505240495369</v>
      </c>
      <c r="H123" s="9">
        <v>13.81510740342849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35">
      <c r="B124" s="37">
        <v>120</v>
      </c>
      <c r="D124" s="9">
        <v>18.614655461122116</v>
      </c>
      <c r="E124" s="9">
        <v>16.598765237533051</v>
      </c>
      <c r="F124" s="9">
        <v>16.978386021599714</v>
      </c>
      <c r="G124" s="9">
        <v>17.118417661187713</v>
      </c>
      <c r="H124" s="9">
        <v>13.924637283321729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35">
      <c r="B125" s="37">
        <v>121</v>
      </c>
      <c r="D125" s="9">
        <v>18.761599727588614</v>
      </c>
      <c r="E125" s="9">
        <v>16.730170314064473</v>
      </c>
      <c r="F125" s="9">
        <v>17.11305991603685</v>
      </c>
      <c r="G125" s="9">
        <v>17.25427290232248</v>
      </c>
      <c r="H125" s="9">
        <v>14.034780468101136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35">
      <c r="B126" s="37">
        <v>122</v>
      </c>
      <c r="D126" s="9">
        <v>18.908297745463436</v>
      </c>
      <c r="E126" s="9">
        <v>16.861336658715569</v>
      </c>
      <c r="F126" s="9">
        <v>17.247459539017182</v>
      </c>
      <c r="G126" s="9">
        <v>17.389848174665431</v>
      </c>
      <c r="H126" s="9">
        <v>14.144741408439044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35">
      <c r="B127" s="37">
        <v>123</v>
      </c>
      <c r="D127" s="9">
        <v>19.055900803129624</v>
      </c>
      <c r="E127" s="9">
        <v>16.993380073395116</v>
      </c>
      <c r="F127" s="9">
        <v>17.382867858551702</v>
      </c>
      <c r="G127" s="9">
        <v>17.526453160398415</v>
      </c>
      <c r="H127" s="9">
        <v>14.255372187275276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3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3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3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3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3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3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3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3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3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3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3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3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3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3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3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3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3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3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3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3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3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3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3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3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3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3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3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3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3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3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3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3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3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3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3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3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3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3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3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3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3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3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3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3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3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3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3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3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3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3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3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3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3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3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3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3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3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3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3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3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3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3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3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3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3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3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3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3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3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3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3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3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3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3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3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3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3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3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3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3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3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3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3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3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3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3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3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3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3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3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3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3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3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3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3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3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3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3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3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3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3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3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3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3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3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3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3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3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3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3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3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3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3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3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3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3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3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3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3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3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3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3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3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3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3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3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3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3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3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3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3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3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3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3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3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3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3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3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3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3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3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3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3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3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3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3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3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3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3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3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3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3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3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3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3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3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3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3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3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3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3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3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3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3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3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3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3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3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3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3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3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3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3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3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3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3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3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3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3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3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3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3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3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3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3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3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3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3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3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3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3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3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3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3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3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3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3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3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3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3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3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3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3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3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3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3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3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3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3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3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3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3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3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3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3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3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3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3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3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3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3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3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3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3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3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3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3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1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5874-498E-40AD-9988-7A3634F872F3}">
  <sheetPr codeName="Sheet24">
    <tabColor theme="9" tint="0.79998168889431442"/>
  </sheetPr>
  <dimension ref="A1:AD354"/>
  <sheetViews>
    <sheetView topLeftCell="N1" zoomScale="40" zoomScaleNormal="40" workbookViewId="0">
      <selection activeCell="AI38" sqref="AI38"/>
    </sheetView>
  </sheetViews>
  <sheetFormatPr defaultColWidth="9.1796875" defaultRowHeight="14.5" x14ac:dyDescent="0.35"/>
  <cols>
    <col min="1" max="1" width="3.26953125" style="10" customWidth="1"/>
    <col min="2" max="2" width="12.81640625" style="10" customWidth="1"/>
    <col min="3" max="3" width="2.81640625" style="10" customWidth="1"/>
    <col min="4" max="8" width="18.54296875" style="10" customWidth="1"/>
    <col min="9" max="9" width="4.453125" style="10" customWidth="1"/>
    <col min="10" max="14" width="18.54296875" style="10" customWidth="1"/>
    <col min="15" max="15" width="4.453125" style="10" customWidth="1"/>
    <col min="16" max="16" width="4.1796875" style="10" customWidth="1"/>
    <col min="17" max="17" width="20.1796875" style="10" customWidth="1"/>
    <col min="18" max="18" width="33.7265625" style="10" customWidth="1"/>
    <col min="19" max="19" width="17.81640625" style="10" bestFit="1" customWidth="1"/>
    <col min="20" max="22" width="20.1796875" style="10" bestFit="1" customWidth="1"/>
    <col min="23" max="30" width="21.7265625" style="10" bestFit="1" customWidth="1"/>
    <col min="31" max="16384" width="9.1796875" style="10"/>
  </cols>
  <sheetData>
    <row r="1" spans="1:30" x14ac:dyDescent="0.35">
      <c r="A1"/>
      <c r="B1"/>
      <c r="C1"/>
      <c r="D1"/>
      <c r="E1"/>
      <c r="F1"/>
    </row>
    <row r="2" spans="1:30" x14ac:dyDescent="0.35">
      <c r="A2"/>
      <c r="B2"/>
      <c r="C2"/>
      <c r="D2"/>
      <c r="E2"/>
      <c r="F2"/>
    </row>
    <row r="3" spans="1:30" x14ac:dyDescent="0.35">
      <c r="A3"/>
      <c r="B3"/>
      <c r="C3"/>
      <c r="D3"/>
      <c r="E3"/>
      <c r="F3"/>
    </row>
    <row r="4" spans="1:30" ht="15" thickBot="1" x14ac:dyDescent="0.4">
      <c r="A4"/>
      <c r="B4"/>
      <c r="C4"/>
      <c r="D4"/>
      <c r="E4"/>
      <c r="F4"/>
    </row>
    <row r="5" spans="1:30" ht="30.75" customHeight="1" thickBot="1" x14ac:dyDescent="0.4">
      <c r="B5" s="3" t="s">
        <v>38</v>
      </c>
      <c r="D5" s="3" t="s">
        <v>43</v>
      </c>
      <c r="E5" s="4"/>
      <c r="F5" s="4"/>
      <c r="G5" s="4"/>
      <c r="H5" s="4"/>
      <c r="J5" s="3" t="s">
        <v>42</v>
      </c>
      <c r="K5" s="4"/>
      <c r="L5" s="4"/>
      <c r="M5" s="4"/>
      <c r="N5" s="4"/>
      <c r="Q5" s="3" t="s">
        <v>38</v>
      </c>
      <c r="R5" s="3" t="s">
        <v>38</v>
      </c>
      <c r="S5" s="1" t="s">
        <v>62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29.5" thickBot="1" x14ac:dyDescent="0.4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3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/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35">
      <c r="B8" s="37">
        <v>4</v>
      </c>
      <c r="C8" s="24"/>
      <c r="D8" s="9">
        <v>1.2528367215668488</v>
      </c>
      <c r="E8" s="9">
        <v>1.1611273455807911</v>
      </c>
      <c r="F8" s="9">
        <v>1.2466576847717399</v>
      </c>
      <c r="G8" s="9">
        <v>1.289487458594291</v>
      </c>
      <c r="H8" s="9">
        <v>0.92938005331663709</v>
      </c>
      <c r="I8" s="24"/>
      <c r="J8" s="9">
        <v>1.1694906883493246</v>
      </c>
      <c r="K8" s="9">
        <v>1.1608752264135138</v>
      </c>
      <c r="L8" s="22">
        <v>1.2074998296086079</v>
      </c>
      <c r="M8" s="22">
        <v>1.1123946883493248</v>
      </c>
      <c r="N8" s="22">
        <v>0.84628700147039493</v>
      </c>
      <c r="O8" s="24"/>
      <c r="P8" s="21"/>
      <c r="Q8" s="42">
        <v>2</v>
      </c>
      <c r="R8" s="39">
        <v>25</v>
      </c>
      <c r="S8" s="39"/>
      <c r="T8" s="39"/>
      <c r="U8" s="39"/>
      <c r="V8" s="39"/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35">
      <c r="B9" s="37">
        <v>5</v>
      </c>
      <c r="C9" s="24"/>
      <c r="D9" s="9">
        <v>1.5639942930843569</v>
      </c>
      <c r="E9" s="9">
        <v>1.4497505584342409</v>
      </c>
      <c r="F9" s="9">
        <v>1.5567088578473718</v>
      </c>
      <c r="G9" s="9">
        <v>1.6102461445192415</v>
      </c>
      <c r="H9" s="9">
        <v>1.1601541431115892</v>
      </c>
      <c r="I9" s="24"/>
      <c r="J9" s="9">
        <v>1.4618633604366544</v>
      </c>
      <c r="K9" s="9">
        <v>1.4510940330168922</v>
      </c>
      <c r="L9" s="22">
        <v>1.5093747870107599</v>
      </c>
      <c r="M9" s="22">
        <v>1.3904933604366547</v>
      </c>
      <c r="N9" s="22">
        <v>1.057858751837994</v>
      </c>
      <c r="O9" s="24"/>
      <c r="P9" s="21"/>
      <c r="Q9" s="42">
        <v>3</v>
      </c>
      <c r="R9" s="39">
        <v>35</v>
      </c>
      <c r="S9" s="39"/>
      <c r="T9" s="39"/>
      <c r="U9" s="39"/>
      <c r="V9" s="39"/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35">
      <c r="B10" s="37">
        <v>6</v>
      </c>
      <c r="C10" s="24"/>
      <c r="D10" s="9">
        <v>1.7150700524696714</v>
      </c>
      <c r="E10" s="9">
        <v>1.6027641771669692</v>
      </c>
      <c r="F10" s="9">
        <v>1.7381552500198596</v>
      </c>
      <c r="G10" s="9">
        <v>1.8024290560170739</v>
      </c>
      <c r="H10" s="9">
        <v>1.268909925855036</v>
      </c>
      <c r="I10" s="24"/>
      <c r="J10" s="9">
        <v>1.7542360325239867</v>
      </c>
      <c r="K10" s="9">
        <v>1.7413128396202706</v>
      </c>
      <c r="L10" s="22">
        <v>1.8112497444129116</v>
      </c>
      <c r="M10" s="22">
        <v>1.6685920325239865</v>
      </c>
      <c r="N10" s="22">
        <v>1.2694305022055923</v>
      </c>
      <c r="O10" s="24"/>
      <c r="P10" s="21"/>
      <c r="Q10" s="43"/>
      <c r="R10" s="39">
        <v>50</v>
      </c>
      <c r="S10" s="39"/>
      <c r="T10" s="39"/>
      <c r="U10" s="39"/>
      <c r="V10" s="39"/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" thickBot="1" x14ac:dyDescent="0.4">
      <c r="B11" s="37">
        <v>7</v>
      </c>
      <c r="C11" s="21"/>
      <c r="D11" s="9">
        <v>1.348133302428892</v>
      </c>
      <c r="E11" s="9">
        <v>1.2510120788056101</v>
      </c>
      <c r="F11" s="9">
        <v>1.3459105360452608</v>
      </c>
      <c r="G11" s="9">
        <v>1.3920471303267679</v>
      </c>
      <c r="H11" s="9">
        <v>0.99688418332087125</v>
      </c>
      <c r="I11" s="24"/>
      <c r="J11" s="9">
        <v>1.2594515105300415</v>
      </c>
      <c r="K11" s="9">
        <v>1.2501733207530146</v>
      </c>
      <c r="L11" s="22">
        <v>1.3003844318861928</v>
      </c>
      <c r="M11" s="22">
        <v>1.1979635105300419</v>
      </c>
      <c r="N11" s="22">
        <v>0.91138600158350225</v>
      </c>
      <c r="O11" s="24"/>
      <c r="P11" s="21"/>
      <c r="Q11" s="43"/>
      <c r="R11" s="39">
        <v>75</v>
      </c>
      <c r="S11" s="39"/>
      <c r="T11" s="39"/>
      <c r="U11" s="39"/>
      <c r="V11" s="39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" thickBot="1" x14ac:dyDescent="0.4">
      <c r="B12" s="37">
        <v>8</v>
      </c>
      <c r="C12" s="21"/>
      <c r="D12" s="9">
        <v>1.5392901568496462</v>
      </c>
      <c r="E12" s="9">
        <v>1.428578949437084</v>
      </c>
      <c r="F12" s="9">
        <v>1.5370604785690072</v>
      </c>
      <c r="G12" s="9">
        <v>1.5897880503579276</v>
      </c>
      <c r="H12" s="9">
        <v>1.1381975965557425</v>
      </c>
      <c r="I12" s="24"/>
      <c r="J12" s="9">
        <v>1.4393731548914761</v>
      </c>
      <c r="K12" s="9">
        <v>1.4287695094320174</v>
      </c>
      <c r="L12" s="22">
        <v>1.4861536364413634</v>
      </c>
      <c r="M12" s="22">
        <v>1.369101154891476</v>
      </c>
      <c r="N12" s="22">
        <v>1.0415840018097171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35">
      <c r="B13" s="37">
        <v>9</v>
      </c>
      <c r="C13" s="21"/>
      <c r="D13" s="9">
        <v>2.0894166071771472</v>
      </c>
      <c r="E13" s="9">
        <v>1.9436975771156484</v>
      </c>
      <c r="F13" s="9">
        <v>2.0971991354632089</v>
      </c>
      <c r="G13" s="9">
        <v>2.1713481313662912</v>
      </c>
      <c r="H13" s="9">
        <v>1.546122207941018</v>
      </c>
      <c r="I13" s="24"/>
      <c r="J13" s="9">
        <v>2.0241184990661378</v>
      </c>
      <c r="K13" s="9">
        <v>2.0092071226387733</v>
      </c>
      <c r="L13" s="22">
        <v>2.089903551245667</v>
      </c>
      <c r="M13" s="22">
        <v>1.9252984990661379</v>
      </c>
      <c r="N13" s="22">
        <v>1.4647275025449147</v>
      </c>
      <c r="O13" s="24"/>
      <c r="P13" s="21"/>
      <c r="Q13" s="21"/>
      <c r="R13" s="39">
        <v>10</v>
      </c>
      <c r="S13" s="40"/>
      <c r="T13" s="40"/>
      <c r="U13" s="40"/>
      <c r="V13" s="40"/>
      <c r="W13" s="26"/>
      <c r="X13" s="26"/>
      <c r="Y13" s="26"/>
      <c r="Z13" s="26">
        <v>4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35">
      <c r="B14" s="37">
        <v>10</v>
      </c>
      <c r="C14" s="21"/>
      <c r="D14" s="9">
        <v>4.997772854325742</v>
      </c>
      <c r="E14" s="9">
        <v>4.7089519501136579</v>
      </c>
      <c r="F14" s="9">
        <v>5.1545940435308601</v>
      </c>
      <c r="G14" s="9">
        <v>5.3606221504423175</v>
      </c>
      <c r="H14" s="9">
        <v>3.6980724286477171</v>
      </c>
      <c r="I14" s="24"/>
      <c r="J14" s="9">
        <v>5.6225513862948278</v>
      </c>
      <c r="K14" s="9">
        <v>5.5811308962188164</v>
      </c>
      <c r="L14" s="22">
        <v>5.8052876423490751</v>
      </c>
      <c r="M14" s="22">
        <v>5.3480513862948289</v>
      </c>
      <c r="N14" s="22">
        <v>4.0686875070692077</v>
      </c>
      <c r="O14" s="24"/>
      <c r="P14" s="21"/>
      <c r="Q14" s="21"/>
      <c r="R14" s="39">
        <v>25</v>
      </c>
      <c r="S14" s="39"/>
      <c r="T14" s="39"/>
      <c r="U14" s="39"/>
      <c r="V14" s="39"/>
      <c r="W14" s="26"/>
      <c r="X14" s="26">
        <v>4</v>
      </c>
      <c r="Y14" s="26">
        <v>4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35">
      <c r="B15" s="37">
        <v>11</v>
      </c>
      <c r="C15" s="21"/>
      <c r="D15" s="9">
        <v>5.4959897456527163</v>
      </c>
      <c r="E15" s="9">
        <v>5.1785974965750201</v>
      </c>
      <c r="F15" s="9">
        <v>5.6688339570335664</v>
      </c>
      <c r="G15" s="9">
        <v>5.8954633560969283</v>
      </c>
      <c r="H15" s="9">
        <v>4.0666838090246813</v>
      </c>
      <c r="I15" s="24"/>
      <c r="J15" s="9">
        <v>6.1848065249243129</v>
      </c>
      <c r="K15" s="9">
        <v>6.139243985840694</v>
      </c>
      <c r="L15" s="22">
        <v>6.3858164065839844</v>
      </c>
      <c r="M15" s="22">
        <v>5.8828565249243132</v>
      </c>
      <c r="N15" s="22">
        <v>4.4755562577761268</v>
      </c>
      <c r="O15" s="24"/>
      <c r="P15" s="21"/>
      <c r="Q15" s="21"/>
      <c r="R15" s="39">
        <v>35</v>
      </c>
      <c r="S15" s="39"/>
      <c r="T15" s="39"/>
      <c r="U15" s="39"/>
      <c r="V15" s="39"/>
      <c r="W15" s="26"/>
      <c r="X15" s="26">
        <v>4</v>
      </c>
      <c r="Y15" s="26">
        <v>4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35">
      <c r="B16" s="37">
        <v>12</v>
      </c>
      <c r="C16" s="21"/>
      <c r="D16" s="9">
        <v>5.990917817283016</v>
      </c>
      <c r="E16" s="9">
        <v>5.6457116760641224</v>
      </c>
      <c r="F16" s="9">
        <v>6.180543354593258</v>
      </c>
      <c r="G16" s="9">
        <v>6.4277740458085217</v>
      </c>
      <c r="H16" s="9">
        <v>4.432765463523932</v>
      </c>
      <c r="I16" s="24"/>
      <c r="J16" s="9">
        <v>6.7470616635537937</v>
      </c>
      <c r="K16" s="9">
        <v>6.6973570754625795</v>
      </c>
      <c r="L16" s="22">
        <v>6.9663451708188902</v>
      </c>
      <c r="M16" s="22">
        <v>6.4176616635537931</v>
      </c>
      <c r="N16" s="22">
        <v>4.8824250084830485</v>
      </c>
      <c r="O16" s="24"/>
      <c r="P16" s="21"/>
      <c r="Q16" s="21"/>
      <c r="R16" s="39">
        <v>50</v>
      </c>
      <c r="S16" s="39"/>
      <c r="T16" s="39"/>
      <c r="U16" s="39"/>
      <c r="V16" s="39"/>
      <c r="W16" s="26"/>
      <c r="X16" s="26">
        <v>4</v>
      </c>
      <c r="Y16" s="26">
        <v>4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" thickBot="1" x14ac:dyDescent="0.4">
      <c r="B17" s="37">
        <v>13</v>
      </c>
      <c r="C17" s="21"/>
      <c r="D17" s="9">
        <v>6.4902283234033717</v>
      </c>
      <c r="E17" s="9">
        <v>6.1161975375478193</v>
      </c>
      <c r="F17" s="9">
        <v>6.6956265967239323</v>
      </c>
      <c r="G17" s="9">
        <v>6.9634569123312415</v>
      </c>
      <c r="H17" s="9">
        <v>4.8022181719582431</v>
      </c>
      <c r="I17" s="24"/>
      <c r="J17" s="9">
        <v>7.3093168021832788</v>
      </c>
      <c r="K17" s="9">
        <v>7.2554701650844624</v>
      </c>
      <c r="L17" s="22">
        <v>7.5468739350537977</v>
      </c>
      <c r="M17" s="22">
        <v>6.9524668021832783</v>
      </c>
      <c r="N17" s="22">
        <v>5.2892937591899702</v>
      </c>
      <c r="O17" s="24"/>
      <c r="P17" s="21"/>
      <c r="Q17" s="21"/>
      <c r="R17" s="39">
        <v>75</v>
      </c>
      <c r="S17" s="39"/>
      <c r="T17" s="39"/>
      <c r="U17" s="39"/>
      <c r="V17" s="39"/>
      <c r="W17" s="26">
        <v>4</v>
      </c>
      <c r="X17" s="26">
        <v>4</v>
      </c>
      <c r="Y17" s="26">
        <v>4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" thickBot="1" x14ac:dyDescent="0.4">
      <c r="B18" s="37">
        <v>14</v>
      </c>
      <c r="C18" s="21"/>
      <c r="D18" s="9">
        <v>6.9894026666672682</v>
      </c>
      <c r="E18" s="9">
        <v>6.5865774882974701</v>
      </c>
      <c r="F18" s="9">
        <v>7.2106045894674322</v>
      </c>
      <c r="G18" s="9">
        <v>7.4990345294667842</v>
      </c>
      <c r="H18" s="9">
        <v>5.1715662449763178</v>
      </c>
      <c r="I18" s="24"/>
      <c r="J18" s="9">
        <v>7.8715719408127587</v>
      </c>
      <c r="K18" s="9">
        <v>7.8135832547063426</v>
      </c>
      <c r="L18" s="22">
        <v>8.1274026992887052</v>
      </c>
      <c r="M18" s="22">
        <v>7.4872719408127573</v>
      </c>
      <c r="N18" s="22">
        <v>5.696162509896892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35">
      <c r="B19" s="37">
        <v>15</v>
      </c>
      <c r="C19" s="21"/>
      <c r="D19" s="9">
        <v>7.4884723517036971</v>
      </c>
      <c r="E19" s="9">
        <v>7.056875886358398</v>
      </c>
      <c r="F19" s="9">
        <v>7.7255016209430245</v>
      </c>
      <c r="G19" s="9">
        <v>8.0345311853344192</v>
      </c>
      <c r="H19" s="9">
        <v>5.540833905780536</v>
      </c>
      <c r="I19" s="24"/>
      <c r="J19" s="9">
        <v>8.4338270794422439</v>
      </c>
      <c r="K19" s="9">
        <v>8.3716963443282264</v>
      </c>
      <c r="L19" s="22">
        <v>8.7079314635236162</v>
      </c>
      <c r="M19" s="22">
        <v>8.0220770794422442</v>
      </c>
      <c r="N19" s="22">
        <v>6.1030312606038128</v>
      </c>
      <c r="O19" s="24"/>
      <c r="P19" s="21"/>
      <c r="Q19" s="21"/>
      <c r="R19" s="39">
        <v>10</v>
      </c>
      <c r="S19" s="40"/>
      <c r="T19" s="40"/>
      <c r="U19" s="40"/>
      <c r="V19" s="40"/>
      <c r="W19" s="26"/>
      <c r="X19" s="26">
        <v>5</v>
      </c>
      <c r="Y19" s="26">
        <v>4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35">
      <c r="B20" s="37">
        <v>16</v>
      </c>
      <c r="C20" s="21"/>
      <c r="D20" s="9">
        <v>7.9874588673182885</v>
      </c>
      <c r="E20" s="9">
        <v>7.5271093649196681</v>
      </c>
      <c r="F20" s="9">
        <v>8.2403342659310095</v>
      </c>
      <c r="G20" s="9">
        <v>8.5699634547144452</v>
      </c>
      <c r="H20" s="9">
        <v>5.9100376749265964</v>
      </c>
      <c r="I20" s="24"/>
      <c r="J20" s="9">
        <v>8.996082218071729</v>
      </c>
      <c r="K20" s="9">
        <v>8.9298094339501031</v>
      </c>
      <c r="L20" s="22">
        <v>9.288460227758522</v>
      </c>
      <c r="M20" s="22">
        <v>8.5568822180717294</v>
      </c>
      <c r="N20" s="22">
        <v>6.5099000113107319</v>
      </c>
      <c r="O20" s="24"/>
      <c r="P20" s="21"/>
      <c r="Q20" s="21"/>
      <c r="R20" s="39">
        <v>25</v>
      </c>
      <c r="S20" s="39"/>
      <c r="T20" s="39"/>
      <c r="U20" s="39"/>
      <c r="V20" s="39"/>
      <c r="W20" s="26">
        <v>4</v>
      </c>
      <c r="X20" s="26">
        <v>4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35">
      <c r="B21" s="37">
        <v>17</v>
      </c>
      <c r="C21" s="21"/>
      <c r="D21" s="9">
        <v>8.4863774935581855</v>
      </c>
      <c r="E21" s="9">
        <v>7.9972897652358474</v>
      </c>
      <c r="F21" s="9">
        <v>8.7551143163016931</v>
      </c>
      <c r="G21" s="9">
        <v>9.1053431294771716</v>
      </c>
      <c r="H21" s="9">
        <v>6.2791892984382027</v>
      </c>
      <c r="I21" s="24"/>
      <c r="J21" s="9">
        <v>9.5583373567012107</v>
      </c>
      <c r="K21" s="9">
        <v>9.4879225235719868</v>
      </c>
      <c r="L21" s="22">
        <v>9.8689889919934277</v>
      </c>
      <c r="M21" s="22">
        <v>9.0916873567012093</v>
      </c>
      <c r="N21" s="22">
        <v>6.9167687620176537</v>
      </c>
      <c r="O21" s="24"/>
      <c r="P21" s="21"/>
      <c r="Q21" s="21"/>
      <c r="R21" s="39">
        <v>35</v>
      </c>
      <c r="S21" s="39"/>
      <c r="T21" s="39"/>
      <c r="U21" s="39"/>
      <c r="V21" s="39"/>
      <c r="W21" s="26">
        <v>4</v>
      </c>
      <c r="X21" s="26">
        <v>4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35">
      <c r="B22" s="37">
        <v>18</v>
      </c>
      <c r="C22" s="21"/>
      <c r="D22" s="9">
        <v>8.9852394747713955</v>
      </c>
      <c r="E22" s="9">
        <v>8.4674258114651639</v>
      </c>
      <c r="F22" s="9">
        <v>9.2698504540143123</v>
      </c>
      <c r="G22" s="9">
        <v>9.6406788915818353</v>
      </c>
      <c r="H22" s="9">
        <v>6.6482974190985589</v>
      </c>
      <c r="I22" s="24"/>
      <c r="J22" s="9">
        <v>10.12059249533069</v>
      </c>
      <c r="K22" s="9">
        <v>10.046035613193869</v>
      </c>
      <c r="L22" s="22">
        <v>10.449517756228335</v>
      </c>
      <c r="M22" s="22">
        <v>9.626492495330691</v>
      </c>
      <c r="N22" s="22">
        <v>7.3236375127245728</v>
      </c>
      <c r="O22" s="24"/>
      <c r="P22" s="21"/>
      <c r="Q22" s="21"/>
      <c r="R22" s="39">
        <v>50</v>
      </c>
      <c r="S22" s="39"/>
      <c r="T22" s="39"/>
      <c r="U22" s="39"/>
      <c r="V22" s="39">
        <v>8</v>
      </c>
      <c r="W22" s="26">
        <v>4</v>
      </c>
      <c r="X22" s="26">
        <v>4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" thickBot="1" x14ac:dyDescent="0.4">
      <c r="B23" s="37">
        <v>19</v>
      </c>
      <c r="C23" s="21"/>
      <c r="D23" s="9">
        <v>9.4840533265452809</v>
      </c>
      <c r="E23" s="9">
        <v>8.9375241184547711</v>
      </c>
      <c r="F23" s="9">
        <v>9.7845492575186643</v>
      </c>
      <c r="G23" s="9">
        <v>10.175977319478227</v>
      </c>
      <c r="H23" s="9">
        <v>7.0173685815674247</v>
      </c>
      <c r="I23" s="24"/>
      <c r="J23" s="9">
        <v>10.682847633960177</v>
      </c>
      <c r="K23" s="9">
        <v>10.604148702815753</v>
      </c>
      <c r="L23" s="22">
        <v>11.030046520463241</v>
      </c>
      <c r="M23" s="22">
        <v>10.161297633960178</v>
      </c>
      <c r="N23" s="22">
        <v>7.7305062634314945</v>
      </c>
      <c r="O23" s="24"/>
      <c r="P23" s="21"/>
      <c r="Q23" s="21"/>
      <c r="R23" s="39">
        <v>75</v>
      </c>
      <c r="S23" s="39"/>
      <c r="T23" s="39"/>
      <c r="U23" s="39"/>
      <c r="V23" s="39">
        <v>4</v>
      </c>
      <c r="W23" s="26">
        <v>4</v>
      </c>
      <c r="X23" s="26">
        <v>4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" thickBot="1" x14ac:dyDescent="0.4">
      <c r="B24" s="37">
        <v>20</v>
      </c>
      <c r="C24" s="21"/>
      <c r="D24" s="9">
        <v>9.9828256568526221</v>
      </c>
      <c r="E24" s="9">
        <v>9.4075898252648482</v>
      </c>
      <c r="F24" s="9">
        <v>10.299215834220362</v>
      </c>
      <c r="G24" s="9">
        <v>10.711243520571967</v>
      </c>
      <c r="H24" s="9">
        <v>7.3864078638634769</v>
      </c>
      <c r="I24" s="24"/>
      <c r="J24" s="9">
        <v>11.245102772589656</v>
      </c>
      <c r="K24" s="9">
        <v>11.162261792437635</v>
      </c>
      <c r="L24" s="22">
        <v>11.61057528469815</v>
      </c>
      <c r="M24" s="22">
        <v>10.696102772589658</v>
      </c>
      <c r="N24" s="22">
        <v>8.1373750141384154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35">
      <c r="B25" s="37">
        <v>21</v>
      </c>
      <c r="C25" s="21"/>
      <c r="D25" s="9">
        <v>10.481561701487438</v>
      </c>
      <c r="E25" s="9">
        <v>9.877627008497754</v>
      </c>
      <c r="F25" s="9">
        <v>10.813854232987421</v>
      </c>
      <c r="G25" s="9">
        <v>11.246481543731065</v>
      </c>
      <c r="H25" s="9">
        <v>7.7554192891071123</v>
      </c>
      <c r="I25" s="24"/>
      <c r="J25" s="9">
        <v>11.807357911219139</v>
      </c>
      <c r="K25" s="9">
        <v>11.720374882059515</v>
      </c>
      <c r="L25" s="22">
        <v>12.191104048933058</v>
      </c>
      <c r="M25" s="22">
        <v>11.230907911219141</v>
      </c>
      <c r="N25" s="22">
        <v>8.5442437648453353</v>
      </c>
      <c r="O25" s="24"/>
      <c r="P25" s="21"/>
      <c r="R25" s="39">
        <v>10</v>
      </c>
      <c r="S25" s="40"/>
      <c r="T25" s="40"/>
      <c r="U25" s="40"/>
      <c r="V25" s="40"/>
      <c r="W25" s="40"/>
      <c r="X25" s="40"/>
      <c r="Y25" s="40">
        <v>4</v>
      </c>
      <c r="Z25" s="40">
        <v>4</v>
      </c>
      <c r="AA25" s="40">
        <v>4</v>
      </c>
      <c r="AB25" s="40">
        <v>4</v>
      </c>
      <c r="AC25" s="40">
        <v>4</v>
      </c>
      <c r="AD25" s="40">
        <v>4</v>
      </c>
    </row>
    <row r="26" spans="2:30" x14ac:dyDescent="0.35">
      <c r="B26" s="37">
        <v>22</v>
      </c>
      <c r="C26" s="21"/>
      <c r="D26" s="9">
        <v>10.977667790861048</v>
      </c>
      <c r="E26" s="9">
        <v>10.345640580979502</v>
      </c>
      <c r="F26" s="9">
        <v>11.326469342183879</v>
      </c>
      <c r="G26" s="9">
        <v>11.779696277319568</v>
      </c>
      <c r="H26" s="9">
        <v>8.122407722952774</v>
      </c>
      <c r="I26" s="24"/>
      <c r="J26" s="9">
        <v>12.369613049848626</v>
      </c>
      <c r="K26" s="9">
        <v>12.27848797168139</v>
      </c>
      <c r="L26" s="22">
        <v>12.771632813167971</v>
      </c>
      <c r="M26" s="22">
        <v>11.765713049848626</v>
      </c>
      <c r="N26" s="22">
        <v>8.9511125155522535</v>
      </c>
      <c r="O26" s="24"/>
      <c r="P26" s="21"/>
      <c r="R26" s="39">
        <v>25</v>
      </c>
      <c r="S26" s="39"/>
      <c r="T26" s="39"/>
      <c r="U26" s="39"/>
      <c r="V26" s="39"/>
      <c r="W26" s="39"/>
      <c r="X26" s="39">
        <v>4</v>
      </c>
      <c r="Y26" s="39">
        <v>4</v>
      </c>
      <c r="Z26" s="39">
        <v>4</v>
      </c>
      <c r="AA26" s="39">
        <v>4</v>
      </c>
      <c r="AB26" s="39">
        <v>4</v>
      </c>
      <c r="AC26" s="39">
        <v>4</v>
      </c>
      <c r="AD26" s="39">
        <v>4</v>
      </c>
    </row>
    <row r="27" spans="2:30" x14ac:dyDescent="0.35">
      <c r="B27" s="37">
        <v>23</v>
      </c>
      <c r="C27" s="21"/>
      <c r="D27" s="9">
        <v>11.473798427120224</v>
      </c>
      <c r="E27" s="9">
        <v>10.813672505841044</v>
      </c>
      <c r="F27" s="9">
        <v>11.839103103234841</v>
      </c>
      <c r="G27" s="9">
        <v>12.312929662762572</v>
      </c>
      <c r="H27" s="9">
        <v>8.4894150866746187</v>
      </c>
      <c r="I27" s="24"/>
      <c r="J27" s="9">
        <v>12.931868188478107</v>
      </c>
      <c r="K27" s="9">
        <v>12.836601061303277</v>
      </c>
      <c r="L27" s="22">
        <v>13.352161577402873</v>
      </c>
      <c r="M27" s="22">
        <v>12.300518188478108</v>
      </c>
      <c r="N27" s="22">
        <v>9.3579812662591735</v>
      </c>
      <c r="O27" s="24"/>
      <c r="P27" s="21"/>
      <c r="R27" s="39">
        <v>35</v>
      </c>
      <c r="S27" s="39"/>
      <c r="T27" s="39"/>
      <c r="U27" s="39"/>
      <c r="V27" s="39"/>
      <c r="W27" s="39">
        <v>16</v>
      </c>
      <c r="X27" s="39">
        <v>4</v>
      </c>
      <c r="Y27" s="39">
        <v>4</v>
      </c>
      <c r="Z27" s="39">
        <v>4</v>
      </c>
      <c r="AA27" s="39">
        <v>4</v>
      </c>
      <c r="AB27" s="39">
        <v>4</v>
      </c>
      <c r="AC27" s="39">
        <v>4</v>
      </c>
      <c r="AD27" s="39">
        <v>4</v>
      </c>
    </row>
    <row r="28" spans="2:30" x14ac:dyDescent="0.35">
      <c r="B28" s="37">
        <v>24</v>
      </c>
      <c r="C28" s="21"/>
      <c r="D28" s="9">
        <v>11.969948424216811</v>
      </c>
      <c r="E28" s="9">
        <v>11.281718828077278</v>
      </c>
      <c r="F28" s="9">
        <v>12.351751541769335</v>
      </c>
      <c r="G28" s="9">
        <v>12.846177725689101</v>
      </c>
      <c r="H28" s="9">
        <v>8.8564373879230693</v>
      </c>
      <c r="I28" s="24"/>
      <c r="J28" s="9">
        <v>13.494123327107587</v>
      </c>
      <c r="K28" s="9">
        <v>13.394714150925161</v>
      </c>
      <c r="L28" s="22">
        <v>13.932690341637782</v>
      </c>
      <c r="M28" s="22">
        <v>12.835323327107588</v>
      </c>
      <c r="N28" s="22">
        <v>9.764850016966097</v>
      </c>
      <c r="O28" s="24"/>
      <c r="P28" s="21"/>
      <c r="R28" s="39">
        <v>50</v>
      </c>
      <c r="S28" s="39"/>
      <c r="T28" s="39"/>
      <c r="U28" s="39"/>
      <c r="V28" s="39"/>
      <c r="W28" s="39">
        <v>4</v>
      </c>
      <c r="X28" s="39">
        <v>4</v>
      </c>
      <c r="Y28" s="39">
        <v>4</v>
      </c>
      <c r="Z28" s="39">
        <v>4</v>
      </c>
      <c r="AA28" s="39">
        <v>4</v>
      </c>
      <c r="AB28" s="39">
        <v>4</v>
      </c>
      <c r="AC28" s="39">
        <v>4</v>
      </c>
      <c r="AD28" s="39">
        <v>4</v>
      </c>
    </row>
    <row r="29" spans="2:30" ht="15" thickBot="1" x14ac:dyDescent="0.4">
      <c r="B29" s="37">
        <v>25</v>
      </c>
      <c r="C29" s="21"/>
      <c r="D29" s="9">
        <v>12.466113691509193</v>
      </c>
      <c r="E29" s="9">
        <v>11.749776431762623</v>
      </c>
      <c r="F29" s="9">
        <v>12.86441152449725</v>
      </c>
      <c r="G29" s="9">
        <v>13.379437332809067</v>
      </c>
      <c r="H29" s="9">
        <v>9.2234714772874451</v>
      </c>
      <c r="I29" s="24"/>
      <c r="J29" s="9">
        <v>14.056378465737067</v>
      </c>
      <c r="K29" s="9">
        <v>13.952827240547046</v>
      </c>
      <c r="L29" s="22">
        <v>14.51321910587269</v>
      </c>
      <c r="M29" s="22">
        <v>13.37012846573707</v>
      </c>
      <c r="N29" s="22">
        <v>10.171718767673013</v>
      </c>
      <c r="O29" s="24"/>
      <c r="P29" s="21"/>
      <c r="R29" s="39">
        <v>75</v>
      </c>
      <c r="S29" s="39"/>
      <c r="T29" s="39"/>
      <c r="U29" s="39"/>
      <c r="V29" s="39"/>
      <c r="W29" s="39">
        <v>4</v>
      </c>
      <c r="X29" s="39">
        <v>4</v>
      </c>
      <c r="Y29" s="39">
        <v>4</v>
      </c>
      <c r="Z29" s="39">
        <v>4</v>
      </c>
      <c r="AA29" s="39">
        <v>4</v>
      </c>
      <c r="AB29" s="39">
        <v>4</v>
      </c>
      <c r="AC29" s="39">
        <v>4</v>
      </c>
      <c r="AD29" s="39">
        <v>4</v>
      </c>
    </row>
    <row r="30" spans="2:30" ht="15" thickBot="1" x14ac:dyDescent="0.4">
      <c r="B30" s="37">
        <v>26</v>
      </c>
      <c r="C30" s="21"/>
      <c r="D30" s="9">
        <v>12.96229097205687</v>
      </c>
      <c r="E30" s="9">
        <v>12.217842839231272</v>
      </c>
      <c r="F30" s="9">
        <v>13.377080558111537</v>
      </c>
      <c r="G30" s="9">
        <v>13.912705990815386</v>
      </c>
      <c r="H30" s="9">
        <v>9.5905148469398593</v>
      </c>
      <c r="I30" s="24"/>
      <c r="J30" s="9">
        <v>14.618633604366558</v>
      </c>
      <c r="K30" s="9">
        <v>14.510940330168925</v>
      </c>
      <c r="L30" s="22">
        <v>15.093747870107599</v>
      </c>
      <c r="M30" s="22">
        <v>13.904933604366557</v>
      </c>
      <c r="N30" s="22">
        <v>10.578587518379942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35">
      <c r="B31" s="37">
        <v>27</v>
      </c>
      <c r="C31" s="21"/>
      <c r="D31" s="9">
        <v>13.461817646217343</v>
      </c>
      <c r="E31" s="9">
        <v>12.688485441081411</v>
      </c>
      <c r="F31" s="9">
        <v>13.892326130877622</v>
      </c>
      <c r="G31" s="9">
        <v>14.44855105630827</v>
      </c>
      <c r="H31" s="9">
        <v>9.9601346970038431</v>
      </c>
      <c r="I31" s="24"/>
      <c r="J31" s="9">
        <v>15.180888742996041</v>
      </c>
      <c r="K31" s="9">
        <v>15.069053419790809</v>
      </c>
      <c r="L31" s="22">
        <v>15.674276634342506</v>
      </c>
      <c r="M31" s="22">
        <v>14.43973874299604</v>
      </c>
      <c r="N31" s="22">
        <v>10.985456269086857</v>
      </c>
      <c r="O31" s="24"/>
      <c r="P31" s="21"/>
      <c r="R31" s="39">
        <v>10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>
        <v>4</v>
      </c>
      <c r="AD31" s="40">
        <v>4</v>
      </c>
    </row>
    <row r="32" spans="2:30" x14ac:dyDescent="0.35">
      <c r="B32" s="37">
        <v>28</v>
      </c>
      <c r="C32" s="21"/>
      <c r="D32" s="9">
        <v>13.961271490700328</v>
      </c>
      <c r="E32" s="9">
        <v>13.159071630682522</v>
      </c>
      <c r="F32" s="9">
        <v>14.407515511501742</v>
      </c>
      <c r="G32" s="9">
        <v>14.984339929659178</v>
      </c>
      <c r="H32" s="9">
        <v>10.329698559265427</v>
      </c>
      <c r="I32" s="24"/>
      <c r="J32" s="9">
        <v>15.743143881625521</v>
      </c>
      <c r="K32" s="9">
        <v>15.627166509412685</v>
      </c>
      <c r="L32" s="22">
        <v>16.25480539857741</v>
      </c>
      <c r="M32" s="22">
        <v>14.97454388162552</v>
      </c>
      <c r="N32" s="22">
        <v>11.392325019793784</v>
      </c>
      <c r="O32" s="24"/>
      <c r="P32" s="21"/>
      <c r="R32" s="39">
        <v>25</v>
      </c>
      <c r="S32" s="39"/>
      <c r="T32" s="39"/>
      <c r="U32" s="39"/>
      <c r="V32" s="39"/>
      <c r="W32" s="39"/>
      <c r="X32" s="39"/>
      <c r="Y32" s="39"/>
      <c r="Z32" s="39"/>
      <c r="AA32" s="39">
        <v>44</v>
      </c>
      <c r="AB32" s="39">
        <v>4</v>
      </c>
      <c r="AC32" s="39">
        <v>4</v>
      </c>
      <c r="AD32" s="39">
        <v>4</v>
      </c>
    </row>
    <row r="33" spans="2:30" x14ac:dyDescent="0.35">
      <c r="B33" s="37">
        <v>29</v>
      </c>
      <c r="C33" s="21"/>
      <c r="D33" s="9">
        <v>14.460662048162554</v>
      </c>
      <c r="E33" s="9">
        <v>13.629608769254633</v>
      </c>
      <c r="F33" s="9">
        <v>14.922656049495544</v>
      </c>
      <c r="G33" s="9">
        <v>15.520079960379768</v>
      </c>
      <c r="H33" s="9">
        <v>10.699213772366612</v>
      </c>
      <c r="I33" s="24"/>
      <c r="J33" s="9">
        <v>16.305399020255006</v>
      </c>
      <c r="K33" s="9">
        <v>16.185279599034573</v>
      </c>
      <c r="L33" s="22">
        <v>16.83533416281232</v>
      </c>
      <c r="M33" s="22">
        <v>15.509349020255009</v>
      </c>
      <c r="N33" s="22">
        <v>11.799193770500699</v>
      </c>
      <c r="O33" s="24"/>
      <c r="P33" s="21"/>
      <c r="R33" s="39">
        <v>35</v>
      </c>
      <c r="S33" s="39"/>
      <c r="T33" s="39"/>
      <c r="U33" s="39"/>
      <c r="V33" s="39"/>
      <c r="W33" s="39"/>
      <c r="X33" s="39"/>
      <c r="Y33" s="39"/>
      <c r="Z33" s="39"/>
      <c r="AA33" s="39">
        <v>4</v>
      </c>
      <c r="AB33" s="39">
        <v>4</v>
      </c>
      <c r="AC33" s="39">
        <v>4</v>
      </c>
      <c r="AD33" s="39">
        <v>4</v>
      </c>
    </row>
    <row r="34" spans="2:30" x14ac:dyDescent="0.35">
      <c r="B34" s="37">
        <v>30</v>
      </c>
      <c r="C34" s="21"/>
      <c r="D34" s="9">
        <v>14.959997145654748</v>
      </c>
      <c r="E34" s="9">
        <v>14.100102896546991</v>
      </c>
      <c r="F34" s="9">
        <v>15.437753773902472</v>
      </c>
      <c r="G34" s="9">
        <v>16.055777177513487</v>
      </c>
      <c r="H34" s="9">
        <v>11.068686355411984</v>
      </c>
      <c r="I34" s="24"/>
      <c r="J34" s="9">
        <v>16.867654158884488</v>
      </c>
      <c r="K34" s="9">
        <v>16.743392688656453</v>
      </c>
      <c r="L34" s="22">
        <v>17.415862927047232</v>
      </c>
      <c r="M34" s="22">
        <v>16.044154158884488</v>
      </c>
      <c r="N34" s="22">
        <v>12.206062521207626</v>
      </c>
      <c r="O34" s="24"/>
      <c r="P34" s="21"/>
      <c r="R34" s="39">
        <v>50</v>
      </c>
      <c r="S34" s="39"/>
      <c r="T34" s="39"/>
      <c r="U34" s="39"/>
      <c r="V34" s="39"/>
      <c r="W34" s="39"/>
      <c r="X34" s="39"/>
      <c r="Y34" s="39"/>
      <c r="Z34" s="39"/>
      <c r="AA34" s="39">
        <v>4</v>
      </c>
      <c r="AB34" s="39">
        <v>4</v>
      </c>
      <c r="AC34" s="39">
        <v>4</v>
      </c>
      <c r="AD34" s="39">
        <v>4</v>
      </c>
    </row>
    <row r="35" spans="2:30" ht="15" thickBot="1" x14ac:dyDescent="0.4">
      <c r="B35" s="37">
        <v>31</v>
      </c>
      <c r="C35" s="21"/>
      <c r="D35" s="9">
        <v>15.459283271205475</v>
      </c>
      <c r="E35" s="9">
        <v>14.570559020723547</v>
      </c>
      <c r="F35" s="9">
        <v>15.952813683067109</v>
      </c>
      <c r="G35" s="9">
        <v>16.591436579404924</v>
      </c>
      <c r="H35" s="9">
        <v>11.438121297630152</v>
      </c>
      <c r="I35" s="24"/>
      <c r="J35" s="9">
        <v>17.429909297513976</v>
      </c>
      <c r="K35" s="9">
        <v>17.301505778278337</v>
      </c>
      <c r="L35" s="22">
        <v>17.996391691282131</v>
      </c>
      <c r="M35" s="22">
        <v>16.578959297513972</v>
      </c>
      <c r="N35" s="22">
        <v>12.612931271914546</v>
      </c>
      <c r="O35" s="24"/>
      <c r="P35" s="21"/>
      <c r="R35" s="39">
        <v>75</v>
      </c>
      <c r="S35" s="39"/>
      <c r="T35" s="39"/>
      <c r="U35" s="39"/>
      <c r="V35" s="39"/>
      <c r="W35" s="39"/>
      <c r="X35" s="39"/>
      <c r="Y35" s="39"/>
      <c r="Z35" s="39">
        <v>5</v>
      </c>
      <c r="AA35" s="39">
        <v>4</v>
      </c>
      <c r="AB35" s="39">
        <v>4</v>
      </c>
      <c r="AC35" s="39">
        <v>4</v>
      </c>
      <c r="AD35" s="39">
        <v>4</v>
      </c>
    </row>
    <row r="36" spans="2:30" ht="15" thickBot="1" x14ac:dyDescent="0.4">
      <c r="B36" s="37">
        <v>32</v>
      </c>
      <c r="C36" s="21"/>
      <c r="D36" s="9">
        <v>15.958525854657026</v>
      </c>
      <c r="E36" s="9">
        <v>15.040981334566569</v>
      </c>
      <c r="F36" s="9">
        <v>16.467839960739269</v>
      </c>
      <c r="G36" s="9">
        <v>17.127062349803868</v>
      </c>
      <c r="H36" s="9">
        <v>11.807522774385514</v>
      </c>
      <c r="I36" s="24"/>
      <c r="J36" s="9">
        <v>17.992164436143458</v>
      </c>
      <c r="K36" s="9">
        <v>17.859618867900206</v>
      </c>
      <c r="L36" s="22">
        <v>18.576920455517044</v>
      </c>
      <c r="M36" s="22">
        <v>17.113764436143459</v>
      </c>
      <c r="N36" s="22">
        <v>13.019800022621464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35">
      <c r="B37" s="37">
        <v>33</v>
      </c>
      <c r="C37" s="21"/>
      <c r="D37" s="9">
        <v>16.457729480090688</v>
      </c>
      <c r="E37" s="9">
        <v>15.51137337903204</v>
      </c>
      <c r="F37" s="9">
        <v>16.982836139543849</v>
      </c>
      <c r="G37" s="9">
        <v>17.662658021335236</v>
      </c>
      <c r="H37" s="9">
        <v>12.176894310568688</v>
      </c>
      <c r="I37" s="24"/>
      <c r="J37" s="9">
        <v>18.554419574772933</v>
      </c>
      <c r="K37" s="9">
        <v>18.417731957522086</v>
      </c>
      <c r="L37" s="22">
        <v>19.15744921975195</v>
      </c>
      <c r="M37" s="22">
        <v>17.648569574772932</v>
      </c>
      <c r="N37" s="22">
        <v>13.426668773328387</v>
      </c>
      <c r="O37" s="24"/>
      <c r="P37" s="21"/>
      <c r="R37" s="39">
        <v>10</v>
      </c>
      <c r="S37" s="40"/>
      <c r="T37" s="40"/>
      <c r="U37" s="40"/>
      <c r="V37" s="40"/>
      <c r="W37" s="40"/>
      <c r="X37" s="40"/>
      <c r="Y37" s="40"/>
      <c r="Z37" s="40">
        <v>4</v>
      </c>
      <c r="AA37" s="40">
        <v>4</v>
      </c>
      <c r="AB37" s="40">
        <v>4</v>
      </c>
      <c r="AC37" s="40">
        <v>4</v>
      </c>
      <c r="AD37" s="40">
        <v>4</v>
      </c>
    </row>
    <row r="38" spans="2:30" x14ac:dyDescent="0.35">
      <c r="B38" s="37">
        <v>34</v>
      </c>
      <c r="D38" s="9">
        <v>16.956898048594294</v>
      </c>
      <c r="E38" s="9">
        <v>15.981738168586356</v>
      </c>
      <c r="F38" s="9">
        <v>17.497805226243543</v>
      </c>
      <c r="G38" s="9">
        <v>18.198226600761732</v>
      </c>
      <c r="H38" s="9">
        <v>12.546238905790547</v>
      </c>
      <c r="I38" s="24"/>
      <c r="J38" s="9">
        <v>19.116674713402421</v>
      </c>
      <c r="K38" s="9">
        <v>18.975845047143974</v>
      </c>
      <c r="L38" s="22">
        <v>19.737977983986855</v>
      </c>
      <c r="M38" s="22">
        <v>18.183374713402419</v>
      </c>
      <c r="N38" s="22">
        <v>13.833537524035307</v>
      </c>
      <c r="O38" s="24"/>
      <c r="R38" s="39">
        <v>25</v>
      </c>
      <c r="S38" s="39"/>
      <c r="T38" s="39"/>
      <c r="U38" s="39"/>
      <c r="V38" s="39"/>
      <c r="W38" s="39"/>
      <c r="X38" s="39"/>
      <c r="Y38" s="39">
        <v>4</v>
      </c>
      <c r="Z38" s="39">
        <v>4</v>
      </c>
      <c r="AA38" s="39">
        <v>4</v>
      </c>
      <c r="AB38" s="39">
        <v>4</v>
      </c>
      <c r="AC38" s="39">
        <v>4</v>
      </c>
      <c r="AD38" s="39">
        <v>4</v>
      </c>
    </row>
    <row r="39" spans="2:30" x14ac:dyDescent="0.35">
      <c r="B39" s="37">
        <v>35</v>
      </c>
      <c r="D39" s="9">
        <v>17.45603490446123</v>
      </c>
      <c r="E39" s="9">
        <v>16.452078288396059</v>
      </c>
      <c r="F39" s="9">
        <v>18.012749798864437</v>
      </c>
      <c r="G39" s="9">
        <v>18.733770666109397</v>
      </c>
      <c r="H39" s="9">
        <v>12.915559131448184</v>
      </c>
      <c r="I39" s="24"/>
      <c r="J39" s="9">
        <v>19.678929852031892</v>
      </c>
      <c r="K39" s="9">
        <v>19.533958136765857</v>
      </c>
      <c r="L39" s="22">
        <v>20.318506748221765</v>
      </c>
      <c r="M39" s="22">
        <v>18.718179852031898</v>
      </c>
      <c r="N39" s="22">
        <v>14.240406274742227</v>
      </c>
      <c r="O39" s="24"/>
      <c r="R39" s="39">
        <v>35</v>
      </c>
      <c r="S39" s="39"/>
      <c r="T39" s="39"/>
      <c r="U39" s="39"/>
      <c r="V39" s="39"/>
      <c r="W39" s="39"/>
      <c r="X39" s="39">
        <v>6</v>
      </c>
      <c r="Y39" s="39">
        <v>4</v>
      </c>
      <c r="Z39" s="39">
        <v>4</v>
      </c>
      <c r="AA39" s="39">
        <v>4</v>
      </c>
      <c r="AB39" s="39">
        <v>4</v>
      </c>
      <c r="AC39" s="39">
        <v>4</v>
      </c>
      <c r="AD39" s="39">
        <v>4</v>
      </c>
    </row>
    <row r="40" spans="2:30" x14ac:dyDescent="0.35">
      <c r="B40" s="37">
        <v>36</v>
      </c>
      <c r="D40" s="9">
        <v>17.955142934102422</v>
      </c>
      <c r="E40" s="9">
        <v>16.922395970513097</v>
      </c>
      <c r="F40" s="9">
        <v>18.527672082825138</v>
      </c>
      <c r="G40" s="9">
        <v>19.269292442796885</v>
      </c>
      <c r="H40" s="9">
        <v>13.284857206802114</v>
      </c>
      <c r="I40" s="24"/>
      <c r="J40" s="9">
        <v>20.241184990661381</v>
      </c>
      <c r="K40" s="9">
        <v>20.092071226387741</v>
      </c>
      <c r="L40" s="22">
        <v>20.89903551245667</v>
      </c>
      <c r="M40" s="22">
        <v>19.252984990661382</v>
      </c>
      <c r="N40" s="22">
        <v>14.647275025449146</v>
      </c>
      <c r="O40" s="24"/>
      <c r="R40" s="39">
        <v>50</v>
      </c>
      <c r="S40" s="39"/>
      <c r="T40" s="39"/>
      <c r="U40" s="39"/>
      <c r="V40" s="39"/>
      <c r="W40" s="39"/>
      <c r="X40" s="39">
        <v>4</v>
      </c>
      <c r="Y40" s="39">
        <v>4</v>
      </c>
      <c r="Z40" s="39">
        <v>4</v>
      </c>
      <c r="AA40" s="39">
        <v>4</v>
      </c>
      <c r="AB40" s="39">
        <v>4</v>
      </c>
      <c r="AC40" s="39">
        <v>4</v>
      </c>
      <c r="AD40" s="39">
        <v>4</v>
      </c>
    </row>
    <row r="41" spans="2:30" x14ac:dyDescent="0.35">
      <c r="B41" s="37">
        <v>37</v>
      </c>
      <c r="D41" s="9">
        <v>18.454224644348688</v>
      </c>
      <c r="E41" s="9">
        <v>17.392693154194188</v>
      </c>
      <c r="F41" s="9">
        <v>19.042574011207201</v>
      </c>
      <c r="G41" s="9">
        <v>19.804793863905747</v>
      </c>
      <c r="H41" s="9">
        <v>13.654135059201041</v>
      </c>
      <c r="I41" s="24"/>
      <c r="J41" s="9">
        <v>20.803440129290863</v>
      </c>
      <c r="K41" s="9">
        <v>20.650184316009614</v>
      </c>
      <c r="L41" s="22">
        <v>21.479564276691587</v>
      </c>
      <c r="M41" s="22">
        <v>19.787790129290869</v>
      </c>
      <c r="N41" s="22">
        <v>15.054143776156067</v>
      </c>
      <c r="O41" s="24"/>
      <c r="R41" s="39">
        <v>75</v>
      </c>
      <c r="S41" s="39"/>
      <c r="T41" s="39"/>
      <c r="U41" s="39"/>
      <c r="V41" s="39"/>
      <c r="W41" s="39">
        <v>123</v>
      </c>
      <c r="X41" s="39">
        <v>4</v>
      </c>
      <c r="Y41" s="39">
        <v>4</v>
      </c>
      <c r="Z41" s="39">
        <v>4</v>
      </c>
      <c r="AA41" s="39">
        <v>4</v>
      </c>
      <c r="AB41" s="39">
        <v>4</v>
      </c>
      <c r="AC41" s="39">
        <v>4</v>
      </c>
      <c r="AD41" s="39">
        <v>4</v>
      </c>
    </row>
    <row r="42" spans="2:30" x14ac:dyDescent="0.35">
      <c r="B42" s="37">
        <v>38</v>
      </c>
      <c r="D42" s="9">
        <v>18.9489444281392</v>
      </c>
      <c r="E42" s="9">
        <v>17.859634767275878</v>
      </c>
      <c r="F42" s="9">
        <v>19.554120506087024</v>
      </c>
      <c r="G42" s="9">
        <v>20.336939851512366</v>
      </c>
      <c r="H42" s="9">
        <v>14.020057605373855</v>
      </c>
      <c r="I42" s="24"/>
      <c r="J42" s="9">
        <v>21.365695267920355</v>
      </c>
      <c r="K42" s="9">
        <v>21.208297405631505</v>
      </c>
      <c r="L42" s="22">
        <v>22.060093040926482</v>
      </c>
      <c r="M42" s="22">
        <v>20.322595267920356</v>
      </c>
      <c r="N42" s="22">
        <v>15.461012526862989</v>
      </c>
      <c r="O42" s="24"/>
    </row>
    <row r="43" spans="2:30" x14ac:dyDescent="0.35">
      <c r="B43" s="37">
        <v>39</v>
      </c>
      <c r="D43" s="9">
        <v>19.44370639929976</v>
      </c>
      <c r="E43" s="9">
        <v>18.326608599148241</v>
      </c>
      <c r="F43" s="9">
        <v>20.065699351471505</v>
      </c>
      <c r="G43" s="9">
        <v>20.869118189623624</v>
      </c>
      <c r="H43" s="9">
        <v>14.38601262432991</v>
      </c>
      <c r="I43" s="24"/>
      <c r="J43" s="9">
        <v>21.927950406549833</v>
      </c>
      <c r="K43" s="9">
        <v>21.766410495253382</v>
      </c>
      <c r="L43" s="22">
        <v>22.640621805161402</v>
      </c>
      <c r="M43" s="22">
        <v>20.857400406549832</v>
      </c>
      <c r="N43" s="22">
        <v>15.867881277569907</v>
      </c>
      <c r="O43" s="24"/>
    </row>
    <row r="44" spans="2:30" x14ac:dyDescent="0.35">
      <c r="B44" s="37">
        <v>40</v>
      </c>
      <c r="D44" s="9">
        <v>19.938506107029227</v>
      </c>
      <c r="E44" s="9">
        <v>18.793611235034739</v>
      </c>
      <c r="F44" s="9">
        <v>20.57730712754428</v>
      </c>
      <c r="G44" s="9">
        <v>21.401325458423184</v>
      </c>
      <c r="H44" s="9">
        <v>14.75199669157403</v>
      </c>
      <c r="I44" s="24"/>
      <c r="J44" s="9">
        <v>22.490205545179311</v>
      </c>
      <c r="K44" s="9">
        <v>22.324523584875269</v>
      </c>
      <c r="L44" s="22">
        <v>23.221150569396301</v>
      </c>
      <c r="M44" s="22">
        <v>21.392205545179316</v>
      </c>
      <c r="N44" s="22">
        <v>16.274750028276834</v>
      </c>
      <c r="O44" s="24"/>
    </row>
    <row r="45" spans="2:30" x14ac:dyDescent="0.35">
      <c r="B45" s="37">
        <v>41</v>
      </c>
      <c r="D45" s="9">
        <v>20.433339666967182</v>
      </c>
      <c r="E45" s="9">
        <v>19.260639695327885</v>
      </c>
      <c r="F45" s="9">
        <v>21.08894084997144</v>
      </c>
      <c r="G45" s="9">
        <v>21.933558673577146</v>
      </c>
      <c r="H45" s="9">
        <v>15.118006818384515</v>
      </c>
      <c r="I45" s="24"/>
      <c r="J45" s="9">
        <v>23.052460683808803</v>
      </c>
      <c r="K45" s="9">
        <v>22.882636674497149</v>
      </c>
      <c r="L45" s="22">
        <v>23.801679333631217</v>
      </c>
      <c r="M45" s="22">
        <v>21.927010683808799</v>
      </c>
      <c r="N45" s="22">
        <v>16.681618778983751</v>
      </c>
      <c r="O45" s="24"/>
    </row>
    <row r="46" spans="2:30" x14ac:dyDescent="0.35">
      <c r="B46" s="37">
        <v>42</v>
      </c>
      <c r="D46" s="9">
        <v>20.928203675311408</v>
      </c>
      <c r="E46" s="9">
        <v>19.72769136957297</v>
      </c>
      <c r="F46" s="9">
        <v>21.600597903858709</v>
      </c>
      <c r="G46" s="9">
        <v>22.4658152201912</v>
      </c>
      <c r="H46" s="9">
        <v>15.484040385745482</v>
      </c>
      <c r="I46" s="24"/>
      <c r="J46" s="9">
        <v>23.614715822438285</v>
      </c>
      <c r="K46" s="9">
        <v>23.44074976411903</v>
      </c>
      <c r="L46" s="22">
        <v>24.382208097866116</v>
      </c>
      <c r="M46" s="22">
        <v>22.461815822438286</v>
      </c>
      <c r="N46" s="22">
        <v>17.088487529690671</v>
      </c>
      <c r="O46" s="24"/>
    </row>
    <row r="47" spans="2:30" x14ac:dyDescent="0.35">
      <c r="B47" s="37">
        <v>43</v>
      </c>
      <c r="D47" s="9">
        <v>21.423095138007408</v>
      </c>
      <c r="E47" s="9">
        <v>20.194763962040515</v>
      </c>
      <c r="F47" s="9">
        <v>22.112275989299992</v>
      </c>
      <c r="G47" s="9">
        <v>22.99809279835927</v>
      </c>
      <c r="H47" s="9">
        <v>15.850095089873456</v>
      </c>
      <c r="I47" s="24"/>
      <c r="J47" s="9">
        <v>24.17697096106777</v>
      </c>
      <c r="K47" s="9">
        <v>23.99886285374091</v>
      </c>
      <c r="L47" s="22">
        <v>24.962736862101028</v>
      </c>
      <c r="M47" s="22">
        <v>22.996620961067769</v>
      </c>
      <c r="N47" s="22">
        <v>17.495356280397598</v>
      </c>
      <c r="O47" s="24"/>
    </row>
    <row r="48" spans="2:30" x14ac:dyDescent="0.35">
      <c r="B48" s="37">
        <v>44</v>
      </c>
      <c r="D48" s="9">
        <v>21.918011412019933</v>
      </c>
      <c r="E48" s="9">
        <v>20.66185544658817</v>
      </c>
      <c r="F48" s="9">
        <v>22.623973076218061</v>
      </c>
      <c r="G48" s="9">
        <v>23.530389378004124</v>
      </c>
      <c r="H48" s="9">
        <v>16.216168897038219</v>
      </c>
      <c r="I48" s="24"/>
      <c r="J48" s="9">
        <v>24.739226099697252</v>
      </c>
      <c r="K48" s="9">
        <v>24.556975943362779</v>
      </c>
      <c r="L48" s="22">
        <v>25.543265626335941</v>
      </c>
      <c r="M48" s="22">
        <v>23.531426099697253</v>
      </c>
      <c r="N48" s="22">
        <v>17.902225031104507</v>
      </c>
      <c r="O48" s="24"/>
    </row>
    <row r="49" spans="2:15" x14ac:dyDescent="0.35">
      <c r="B49" s="37">
        <v>45</v>
      </c>
      <c r="D49" s="9">
        <v>27.253548721525611</v>
      </c>
      <c r="E49" s="9">
        <v>25.649775443775059</v>
      </c>
      <c r="F49" s="9">
        <v>28.032777817643549</v>
      </c>
      <c r="G49" s="9">
        <v>29.145177273059694</v>
      </c>
      <c r="H49" s="9">
        <v>20.184152521102913</v>
      </c>
      <c r="I49" s="24"/>
      <c r="J49" s="9">
        <v>30.361777485992075</v>
      </c>
      <c r="K49" s="9">
        <v>30.138106839581603</v>
      </c>
      <c r="L49" s="22">
        <v>31.348553268685009</v>
      </c>
      <c r="M49" s="22">
        <v>28.879477485992073</v>
      </c>
      <c r="N49" s="22">
        <v>21.970912538173714</v>
      </c>
      <c r="O49" s="24"/>
    </row>
    <row r="50" spans="2:15" x14ac:dyDescent="0.35">
      <c r="B50" s="37">
        <v>46</v>
      </c>
      <c r="D50" s="9">
        <v>27.862350291886361</v>
      </c>
      <c r="E50" s="9">
        <v>26.222189343018357</v>
      </c>
      <c r="F50" s="9">
        <v>28.658162454207083</v>
      </c>
      <c r="G50" s="9">
        <v>29.795278344564906</v>
      </c>
      <c r="H50" s="9">
        <v>20.635127085249803</v>
      </c>
      <c r="I50" s="24"/>
      <c r="J50" s="9">
        <v>31.036483652347453</v>
      </c>
      <c r="K50" s="9">
        <v>30.807842547127873</v>
      </c>
      <c r="L50" s="22">
        <v>32.045187785766878</v>
      </c>
      <c r="M50" s="22">
        <v>29.521243652347454</v>
      </c>
      <c r="N50" s="22">
        <v>22.459155039022015</v>
      </c>
      <c r="O50" s="24"/>
    </row>
    <row r="51" spans="2:15" x14ac:dyDescent="0.35">
      <c r="B51" s="37">
        <v>47</v>
      </c>
      <c r="D51" s="9">
        <v>28.469033237316953</v>
      </c>
      <c r="E51" s="9">
        <v>26.792971838068866</v>
      </c>
      <c r="F51" s="9">
        <v>29.281914675141891</v>
      </c>
      <c r="G51" s="9">
        <v>30.443748318921298</v>
      </c>
      <c r="H51" s="9">
        <v>21.084472088172056</v>
      </c>
      <c r="I51" s="24"/>
      <c r="J51" s="9">
        <v>31.711189818702845</v>
      </c>
      <c r="K51" s="9">
        <v>31.477578254674121</v>
      </c>
      <c r="L51" s="22">
        <v>32.741822302848782</v>
      </c>
      <c r="M51" s="22">
        <v>30.163009818702839</v>
      </c>
      <c r="N51" s="22">
        <v>22.947397539870323</v>
      </c>
      <c r="O51" s="24"/>
    </row>
    <row r="52" spans="2:15" x14ac:dyDescent="0.35">
      <c r="B52" s="37">
        <v>48</v>
      </c>
      <c r="D52" s="9">
        <v>29.074773826371111</v>
      </c>
      <c r="E52" s="9">
        <v>27.363026334835826</v>
      </c>
      <c r="F52" s="9">
        <v>29.904936822140908</v>
      </c>
      <c r="G52" s="9">
        <v>31.091490786908142</v>
      </c>
      <c r="H52" s="9">
        <v>21.533092477315424</v>
      </c>
      <c r="I52" s="24"/>
      <c r="J52" s="9">
        <v>32.385895985058205</v>
      </c>
      <c r="K52" s="9">
        <v>32.147313962220373</v>
      </c>
      <c r="L52" s="22">
        <v>33.438456819930664</v>
      </c>
      <c r="M52" s="22">
        <v>30.804775985058207</v>
      </c>
      <c r="N52" s="22">
        <v>23.435640040718631</v>
      </c>
      <c r="O52" s="24"/>
    </row>
    <row r="53" spans="2:15" x14ac:dyDescent="0.35">
      <c r="B53" s="37">
        <v>49</v>
      </c>
      <c r="D53" s="9">
        <v>29.673344105648628</v>
      </c>
      <c r="E53" s="9">
        <v>27.927567873279198</v>
      </c>
      <c r="F53" s="9">
        <v>30.522448233939183</v>
      </c>
      <c r="G53" s="9">
        <v>31.733720021521709</v>
      </c>
      <c r="H53" s="9">
        <v>21.976197007659458</v>
      </c>
      <c r="I53" s="24"/>
      <c r="J53" s="9">
        <v>33.060602151413583</v>
      </c>
      <c r="K53" s="9">
        <v>32.817049669766632</v>
      </c>
      <c r="L53" s="22">
        <v>34.135091337012554</v>
      </c>
      <c r="M53" s="22">
        <v>31.446542151413585</v>
      </c>
      <c r="N53" s="22">
        <v>23.923882541566936</v>
      </c>
      <c r="O53" s="24"/>
    </row>
    <row r="54" spans="2:15" x14ac:dyDescent="0.35">
      <c r="B54" s="37">
        <v>50</v>
      </c>
      <c r="D54" s="9">
        <v>30.277098594564034</v>
      </c>
      <c r="E54" s="9">
        <v>28.496094088767421</v>
      </c>
      <c r="F54" s="9">
        <v>31.143942181840288</v>
      </c>
      <c r="G54" s="9">
        <v>32.379934429197974</v>
      </c>
      <c r="H54" s="9">
        <v>22.423289673302364</v>
      </c>
      <c r="I54" s="24"/>
      <c r="J54" s="9">
        <v>33.735308317768968</v>
      </c>
      <c r="K54" s="9">
        <v>33.486785377312891</v>
      </c>
      <c r="L54" s="22">
        <v>34.831725854094458</v>
      </c>
      <c r="M54" s="22">
        <v>32.088308317768963</v>
      </c>
      <c r="N54" s="22">
        <v>24.412125042415251</v>
      </c>
      <c r="O54" s="24"/>
    </row>
    <row r="55" spans="2:15" x14ac:dyDescent="0.35">
      <c r="B55" s="37">
        <v>51</v>
      </c>
      <c r="D55" s="9">
        <v>8.6970731155386058</v>
      </c>
      <c r="E55" s="9">
        <v>7.880423661351001</v>
      </c>
      <c r="F55" s="9">
        <v>8.2185239840055377</v>
      </c>
      <c r="G55" s="9">
        <v>8.4281891304696792</v>
      </c>
      <c r="H55" s="9">
        <v>6.4647135976685561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35">
      <c r="B56" s="37">
        <v>52</v>
      </c>
      <c r="D56" s="9">
        <v>8.8614227838349251</v>
      </c>
      <c r="E56" s="9">
        <v>8.0301780183136557</v>
      </c>
      <c r="F56" s="9">
        <v>8.3749140945118672</v>
      </c>
      <c r="G56" s="9">
        <v>8.5886894868337418</v>
      </c>
      <c r="H56" s="9">
        <v>6.5867187471841921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35">
      <c r="B57" s="37">
        <v>53</v>
      </c>
      <c r="D57" s="9">
        <v>9.0291762113712188</v>
      </c>
      <c r="E57" s="9">
        <v>8.1825486900554605</v>
      </c>
      <c r="F57" s="9">
        <v>8.5339191423776821</v>
      </c>
      <c r="G57" s="9">
        <v>8.7518064460056202</v>
      </c>
      <c r="H57" s="9">
        <v>6.711342346956366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35">
      <c r="B58" s="37">
        <v>54</v>
      </c>
      <c r="D58" s="9">
        <v>9.2089422850348104</v>
      </c>
      <c r="E58" s="9">
        <v>8.3441654838623389</v>
      </c>
      <c r="F58" s="9">
        <v>8.702174591317112</v>
      </c>
      <c r="G58" s="9">
        <v>8.9241688099060958</v>
      </c>
      <c r="H58" s="9">
        <v>6.8452059453480363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35">
      <c r="B59" s="37">
        <v>55</v>
      </c>
      <c r="D59" s="9">
        <v>9.3757455896356081</v>
      </c>
      <c r="E59" s="9">
        <v>8.4958055615659429</v>
      </c>
      <c r="F59" s="9">
        <v>8.8604494106157645</v>
      </c>
      <c r="G59" s="9">
        <v>9.0865551935424111</v>
      </c>
      <c r="H59" s="9">
        <v>6.9690986575841016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35">
      <c r="B60" s="37">
        <v>56</v>
      </c>
      <c r="D60" s="9">
        <v>9.5411350107613266</v>
      </c>
      <c r="E60" s="9">
        <v>8.6463606627877603</v>
      </c>
      <c r="F60" s="9">
        <v>9.0176412910769983</v>
      </c>
      <c r="G60" s="9">
        <v>9.2478562789561565</v>
      </c>
      <c r="H60" s="9">
        <v>7.0919035344962706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35">
      <c r="B61" s="37">
        <v>57</v>
      </c>
      <c r="D61" s="9">
        <v>9.720858447234594</v>
      </c>
      <c r="E61" s="9">
        <v>8.8079418711934547</v>
      </c>
      <c r="F61" s="9">
        <v>9.1858593117692795</v>
      </c>
      <c r="G61" s="9">
        <v>9.420183504600951</v>
      </c>
      <c r="H61" s="9">
        <v>7.2257345823193138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35">
      <c r="B62" s="37">
        <v>58</v>
      </c>
      <c r="D62" s="9">
        <v>9.8824633763220451</v>
      </c>
      <c r="E62" s="9">
        <v>8.9555856302869543</v>
      </c>
      <c r="F62" s="9">
        <v>9.3401398563955365</v>
      </c>
      <c r="G62" s="9">
        <v>9.5785733235734032</v>
      </c>
      <c r="H62" s="9">
        <v>7.3456283288908883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35">
      <c r="B63" s="37">
        <v>59</v>
      </c>
      <c r="D63" s="9">
        <v>10.055014816369834</v>
      </c>
      <c r="E63" s="9">
        <v>9.1116482258180529</v>
      </c>
      <c r="F63" s="9">
        <v>9.5028381490978191</v>
      </c>
      <c r="G63" s="9">
        <v>9.7453822091018125</v>
      </c>
      <c r="H63" s="9">
        <v>7.4739426065275207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35">
      <c r="B64" s="37">
        <v>60</v>
      </c>
      <c r="D64" s="9">
        <v>10.21950535395754</v>
      </c>
      <c r="E64" s="9">
        <v>9.2615120482951401</v>
      </c>
      <c r="F64" s="9">
        <v>9.6593391725966509</v>
      </c>
      <c r="G64" s="9">
        <v>9.9059920905847516</v>
      </c>
      <c r="H64" s="9">
        <v>7.5960560197857383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3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3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3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3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3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3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3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3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3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3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3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3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3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3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3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3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3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3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3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3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3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3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3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3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3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3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3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3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3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3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3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3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3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3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3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3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3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3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3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35">
      <c r="B104" s="37">
        <v>100</v>
      </c>
      <c r="D104" s="9">
        <v>22.067622955741239</v>
      </c>
      <c r="E104" s="9">
        <v>20.633307162311453</v>
      </c>
      <c r="F104" s="9">
        <v>22.384248457563885</v>
      </c>
      <c r="G104" s="9">
        <v>23.208087702091738</v>
      </c>
      <c r="H104" s="9">
        <v>16.303179185391315</v>
      </c>
      <c r="I104" s="24"/>
      <c r="J104" s="9">
        <v>22.490205545179304</v>
      </c>
      <c r="K104" s="9">
        <v>22.324523584875262</v>
      </c>
      <c r="L104" s="22">
        <v>23.221150569396297</v>
      </c>
      <c r="M104" s="22">
        <v>21.392205545179312</v>
      </c>
      <c r="N104" s="22">
        <v>16.274750028276824</v>
      </c>
      <c r="O104" s="24"/>
    </row>
    <row r="105" spans="2:15" x14ac:dyDescent="0.35">
      <c r="B105" s="37">
        <v>101</v>
      </c>
      <c r="D105" s="9">
        <v>22.286258878627578</v>
      </c>
      <c r="E105" s="9">
        <v>20.838063044429134</v>
      </c>
      <c r="F105" s="9">
        <v>22.606519134835086</v>
      </c>
      <c r="G105" s="9">
        <v>23.438596090442797</v>
      </c>
      <c r="H105" s="9">
        <v>16.464642206235357</v>
      </c>
      <c r="I105" s="24"/>
      <c r="J105" s="9">
        <v>22.715107600631107</v>
      </c>
      <c r="K105" s="9">
        <v>22.547768820724016</v>
      </c>
      <c r="L105" s="22">
        <v>23.453362075090258</v>
      </c>
      <c r="M105" s="22">
        <v>21.606127600631108</v>
      </c>
      <c r="N105" s="22">
        <v>16.437497528559597</v>
      </c>
      <c r="O105" s="24"/>
    </row>
    <row r="106" spans="2:15" x14ac:dyDescent="0.35">
      <c r="B106" s="37">
        <v>102</v>
      </c>
      <c r="D106" s="9">
        <v>22.504904238418472</v>
      </c>
      <c r="E106" s="9">
        <v>21.042826151701089</v>
      </c>
      <c r="F106" s="9">
        <v>22.828797056479715</v>
      </c>
      <c r="G106" s="9">
        <v>23.669111723167262</v>
      </c>
      <c r="H106" s="9">
        <v>16.626112489295146</v>
      </c>
      <c r="I106" s="24"/>
      <c r="J106" s="9">
        <v>22.940009656082889</v>
      </c>
      <c r="K106" s="9">
        <v>22.771014056572771</v>
      </c>
      <c r="L106" s="22">
        <v>23.68557358078424</v>
      </c>
      <c r="M106" s="22">
        <v>21.820049656082897</v>
      </c>
      <c r="N106" s="22">
        <v>16.600245028842362</v>
      </c>
      <c r="O106" s="24"/>
    </row>
    <row r="107" spans="2:15" x14ac:dyDescent="0.35">
      <c r="B107" s="37">
        <v>103</v>
      </c>
      <c r="D107" s="9">
        <v>22.723558654154246</v>
      </c>
      <c r="E107" s="9">
        <v>21.247596191580747</v>
      </c>
      <c r="F107" s="9">
        <v>23.051081929668928</v>
      </c>
      <c r="G107" s="9">
        <v>23.899634307436322</v>
      </c>
      <c r="H107" s="9">
        <v>16.787589741479902</v>
      </c>
      <c r="I107" s="24"/>
      <c r="J107" s="9">
        <v>23.164911711534685</v>
      </c>
      <c r="K107" s="9">
        <v>22.994259292421507</v>
      </c>
      <c r="L107" s="22">
        <v>23.91778508647819</v>
      </c>
      <c r="M107" s="22">
        <v>22.033971711534683</v>
      </c>
      <c r="N107" s="22">
        <v>16.762992529125128</v>
      </c>
      <c r="O107" s="24"/>
    </row>
    <row r="108" spans="2:15" x14ac:dyDescent="0.35">
      <c r="B108" s="37">
        <v>104</v>
      </c>
      <c r="D108" s="9">
        <v>22.942221764207876</v>
      </c>
      <c r="E108" s="9">
        <v>21.452372886380704</v>
      </c>
      <c r="F108" s="9">
        <v>23.273373476439961</v>
      </c>
      <c r="G108" s="9">
        <v>24.130163565287202</v>
      </c>
      <c r="H108" s="9">
        <v>16.949073684571136</v>
      </c>
      <c r="I108" s="24"/>
      <c r="J108" s="9">
        <v>23.389813766986471</v>
      </c>
      <c r="K108" s="9">
        <v>23.217504528270268</v>
      </c>
      <c r="L108" s="22">
        <v>24.149996592172155</v>
      </c>
      <c r="M108" s="22">
        <v>22.247893766986472</v>
      </c>
      <c r="N108" s="22">
        <v>16.925740029407901</v>
      </c>
      <c r="O108" s="24"/>
    </row>
    <row r="109" spans="2:15" x14ac:dyDescent="0.35">
      <c r="B109" s="37">
        <v>105</v>
      </c>
      <c r="D109" s="9">
        <v>23.160893225088202</v>
      </c>
      <c r="E109" s="9">
        <v>21.657155972352527</v>
      </c>
      <c r="F109" s="9">
        <v>23.49567143277557</v>
      </c>
      <c r="G109" s="9">
        <v>24.360699232702668</v>
      </c>
      <c r="H109" s="9">
        <v>17.11056405430211</v>
      </c>
      <c r="I109" s="24"/>
      <c r="J109" s="9">
        <v>23.614715822438274</v>
      </c>
      <c r="K109" s="9">
        <v>23.440749764119023</v>
      </c>
      <c r="L109" s="22">
        <v>24.382208097866112</v>
      </c>
      <c r="M109" s="22">
        <v>22.461815822438279</v>
      </c>
      <c r="N109" s="22">
        <v>17.088487529690671</v>
      </c>
      <c r="O109" s="24"/>
    </row>
    <row r="110" spans="2:15" x14ac:dyDescent="0.35">
      <c r="B110" s="37">
        <v>106</v>
      </c>
      <c r="D110" s="9">
        <v>23.379302503432964</v>
      </c>
      <c r="E110" s="9">
        <v>21.861735125955438</v>
      </c>
      <c r="F110" s="9">
        <v>23.717763817915205</v>
      </c>
      <c r="G110" s="9">
        <v>24.591031280024346</v>
      </c>
      <c r="H110" s="9">
        <v>17.271852944904584</v>
      </c>
      <c r="I110" s="24"/>
      <c r="J110" s="9">
        <v>23.83961787789007</v>
      </c>
      <c r="K110" s="9">
        <v>23.663994999967777</v>
      </c>
      <c r="L110" s="22">
        <v>24.614419603560073</v>
      </c>
      <c r="M110" s="22">
        <v>22.675737877890068</v>
      </c>
      <c r="N110" s="22">
        <v>17.251235029973433</v>
      </c>
      <c r="O110" s="24"/>
    </row>
    <row r="111" spans="2:15" x14ac:dyDescent="0.35">
      <c r="B111" s="37">
        <v>107</v>
      </c>
      <c r="D111" s="9">
        <v>23.597984577688973</v>
      </c>
      <c r="E111" s="9">
        <v>22.066526312362161</v>
      </c>
      <c r="F111" s="9">
        <v>23.940069910690191</v>
      </c>
      <c r="G111" s="9">
        <v>24.8215750838792</v>
      </c>
      <c r="H111" s="9">
        <v>17.43335148450025</v>
      </c>
      <c r="I111" s="24"/>
      <c r="J111" s="9">
        <v>24.064519933341863</v>
      </c>
      <c r="K111" s="9">
        <v>23.887240235816527</v>
      </c>
      <c r="L111" s="22">
        <v>24.846631109254041</v>
      </c>
      <c r="M111" s="22">
        <v>22.889659933341864</v>
      </c>
      <c r="N111" s="22">
        <v>17.413982530256206</v>
      </c>
      <c r="O111" s="24"/>
    </row>
    <row r="112" spans="2:15" x14ac:dyDescent="0.35">
      <c r="B112" s="37">
        <v>108</v>
      </c>
      <c r="D112" s="9">
        <v>23.816674222099547</v>
      </c>
      <c r="E112" s="9">
        <v>22.271323290783915</v>
      </c>
      <c r="F112" s="9">
        <v>24.162381813104162</v>
      </c>
      <c r="G112" s="9">
        <v>25.052124697372999</v>
      </c>
      <c r="H112" s="9">
        <v>17.594855850096263</v>
      </c>
      <c r="I112" s="24"/>
      <c r="J112" s="9">
        <v>24.289421988793656</v>
      </c>
      <c r="K112" s="9">
        <v>24.110485471665282</v>
      </c>
      <c r="L112" s="22">
        <v>25.078842614947987</v>
      </c>
      <c r="M112" s="22">
        <v>23.10358198879366</v>
      </c>
      <c r="N112" s="22">
        <v>17.576730030538975</v>
      </c>
      <c r="O112" s="24"/>
    </row>
    <row r="113" spans="2:15" x14ac:dyDescent="0.35">
      <c r="B113" s="37">
        <v>109</v>
      </c>
      <c r="D113" s="9">
        <v>24.035371149012768</v>
      </c>
      <c r="E113" s="9">
        <v>22.476125840382515</v>
      </c>
      <c r="F113" s="9">
        <v>24.384699304074434</v>
      </c>
      <c r="G113" s="9">
        <v>25.282679899423115</v>
      </c>
      <c r="H113" s="9">
        <v>17.756365820383063</v>
      </c>
      <c r="I113" s="24"/>
      <c r="J113" s="9">
        <v>24.514324044245448</v>
      </c>
      <c r="K113" s="9">
        <v>24.333730707514047</v>
      </c>
      <c r="L113" s="22">
        <v>25.311054120641963</v>
      </c>
      <c r="M113" s="22">
        <v>23.31750404424545</v>
      </c>
      <c r="N113" s="22">
        <v>17.739477530821734</v>
      </c>
      <c r="O113" s="24"/>
    </row>
    <row r="114" spans="2:15" x14ac:dyDescent="0.35">
      <c r="B114" s="37">
        <v>110</v>
      </c>
      <c r="D114" s="9">
        <v>24.254075084447077</v>
      </c>
      <c r="E114" s="9">
        <v>22.680933750825439</v>
      </c>
      <c r="F114" s="9">
        <v>24.607022173029659</v>
      </c>
      <c r="G114" s="9">
        <v>25.51324047945818</v>
      </c>
      <c r="H114" s="9">
        <v>17.917881184567577</v>
      </c>
      <c r="I114" s="24"/>
      <c r="J114" s="9">
        <v>24.739226099697252</v>
      </c>
      <c r="K114" s="9">
        <v>24.556975943362776</v>
      </c>
      <c r="L114" s="22">
        <v>25.543265626335934</v>
      </c>
      <c r="M114" s="22">
        <v>23.531426099697249</v>
      </c>
      <c r="N114" s="22">
        <v>17.902225031104503</v>
      </c>
      <c r="O114" s="24"/>
    </row>
    <row r="115" spans="2:15" x14ac:dyDescent="0.35">
      <c r="B115" s="37">
        <v>111</v>
      </c>
      <c r="D115" s="9">
        <v>24.472785767299307</v>
      </c>
      <c r="E115" s="9">
        <v>22.885746821677113</v>
      </c>
      <c r="F115" s="9">
        <v>24.829350219300803</v>
      </c>
      <c r="G115" s="9">
        <v>25.743806236809196</v>
      </c>
      <c r="H115" s="9">
        <v>18.07940174176407</v>
      </c>
      <c r="I115" s="24"/>
      <c r="J115" s="9">
        <v>24.964128155149044</v>
      </c>
      <c r="K115" s="9">
        <v>24.780221179211537</v>
      </c>
      <c r="L115" s="22">
        <v>25.775477132029888</v>
      </c>
      <c r="M115" s="22">
        <v>23.745348155149042</v>
      </c>
      <c r="N115" s="22">
        <v>18.064972531387273</v>
      </c>
      <c r="O115" s="24"/>
    </row>
    <row r="116" spans="2:15" x14ac:dyDescent="0.35">
      <c r="B116" s="37">
        <v>112</v>
      </c>
      <c r="D116" s="9">
        <v>24.691502948607013</v>
      </c>
      <c r="E116" s="9">
        <v>23.090564861831634</v>
      </c>
      <c r="F116" s="9">
        <v>25.051683251553847</v>
      </c>
      <c r="G116" s="9">
        <v>25.974376980142083</v>
      </c>
      <c r="H116" s="9">
        <v>18.240927300426655</v>
      </c>
      <c r="I116" s="24"/>
      <c r="J116" s="9">
        <v>25.189030210600833</v>
      </c>
      <c r="K116" s="9">
        <v>25.003466415060291</v>
      </c>
      <c r="L116" s="22">
        <v>26.007688637723859</v>
      </c>
      <c r="M116" s="22">
        <v>23.959270210600835</v>
      </c>
      <c r="N116" s="22">
        <v>18.227720031670042</v>
      </c>
      <c r="O116" s="24"/>
    </row>
    <row r="117" spans="2:15" x14ac:dyDescent="0.35">
      <c r="B117" s="37">
        <v>113</v>
      </c>
      <c r="D117" s="9">
        <v>24.910226390860597</v>
      </c>
      <c r="E117" s="9">
        <v>23.295387688984025</v>
      </c>
      <c r="F117" s="9">
        <v>25.274021087260696</v>
      </c>
      <c r="G117" s="9">
        <v>26.204952526928782</v>
      </c>
      <c r="H117" s="9">
        <v>18.402457677820177</v>
      </c>
      <c r="I117" s="24"/>
      <c r="J117" s="9">
        <v>25.41393226605263</v>
      </c>
      <c r="K117" s="9">
        <v>25.226711650909049</v>
      </c>
      <c r="L117" s="22">
        <v>26.239900143417817</v>
      </c>
      <c r="M117" s="22">
        <v>24.173192266052631</v>
      </c>
      <c r="N117" s="22">
        <v>18.390467531952815</v>
      </c>
      <c r="O117" s="24"/>
    </row>
    <row r="118" spans="2:15" x14ac:dyDescent="0.35">
      <c r="B118" s="37">
        <v>114</v>
      </c>
      <c r="D118" s="9">
        <v>25.128955867361494</v>
      </c>
      <c r="E118" s="9">
        <v>23.500215129136734</v>
      </c>
      <c r="F118" s="9">
        <v>25.49636355220564</v>
      </c>
      <c r="G118" s="9">
        <v>26.435532702953576</v>
      </c>
      <c r="H118" s="9">
        <v>18.563992699526334</v>
      </c>
      <c r="I118" s="24"/>
      <c r="J118" s="9">
        <v>25.638834321504415</v>
      </c>
      <c r="K118" s="9">
        <v>25.4499568867578</v>
      </c>
      <c r="L118" s="22">
        <v>26.472111649111781</v>
      </c>
      <c r="M118" s="22">
        <v>24.387114321504413</v>
      </c>
      <c r="N118" s="22">
        <v>18.553215032235578</v>
      </c>
      <c r="O118" s="24"/>
    </row>
    <row r="119" spans="2:15" x14ac:dyDescent="0.35">
      <c r="B119" s="37">
        <v>115</v>
      </c>
      <c r="D119" s="9">
        <v>25.347377796063771</v>
      </c>
      <c r="E119" s="9">
        <v>23.704803744290246</v>
      </c>
      <c r="F119" s="9">
        <v>25.718465551218362</v>
      </c>
      <c r="G119" s="9">
        <v>26.66587436414834</v>
      </c>
      <c r="H119" s="9">
        <v>18.725291345412732</v>
      </c>
      <c r="I119" s="24"/>
      <c r="J119" s="9">
        <v>25.863736376956208</v>
      </c>
      <c r="K119" s="9">
        <v>25.673202122606543</v>
      </c>
      <c r="L119" s="22">
        <v>26.704323154805738</v>
      </c>
      <c r="M119" s="22">
        <v>24.601036376956213</v>
      </c>
      <c r="N119" s="22">
        <v>18.715962532518343</v>
      </c>
      <c r="O119" s="24"/>
    </row>
    <row r="120" spans="2:15" x14ac:dyDescent="0.35">
      <c r="B120" s="37">
        <v>116</v>
      </c>
      <c r="D120" s="9">
        <v>25.566114733991032</v>
      </c>
      <c r="E120" s="9">
        <v>23.909636867669271</v>
      </c>
      <c r="F120" s="9">
        <v>25.940813731229692</v>
      </c>
      <c r="G120" s="9">
        <v>26.896460255239518</v>
      </c>
      <c r="H120" s="9">
        <v>18.886832111744472</v>
      </c>
      <c r="I120" s="24"/>
      <c r="J120" s="9">
        <v>26.088638432407993</v>
      </c>
      <c r="K120" s="9">
        <v>25.896447358455301</v>
      </c>
      <c r="L120" s="22">
        <v>26.936534660499706</v>
      </c>
      <c r="M120" s="22">
        <v>24.814958432407995</v>
      </c>
      <c r="N120" s="22">
        <v>18.87871003280112</v>
      </c>
      <c r="O120" s="24"/>
    </row>
    <row r="121" spans="2:15" x14ac:dyDescent="0.35">
      <c r="B121" s="37">
        <v>117</v>
      </c>
      <c r="D121" s="9">
        <v>25.784857190852971</v>
      </c>
      <c r="E121" s="9">
        <v>24.114474208762502</v>
      </c>
      <c r="F121" s="9">
        <v>26.163166144566624</v>
      </c>
      <c r="G121" s="9">
        <v>27.127050379656293</v>
      </c>
      <c r="H121" s="9">
        <v>19.048377125894902</v>
      </c>
      <c r="I121" s="24"/>
      <c r="J121" s="9">
        <v>26.313540487859793</v>
      </c>
      <c r="K121" s="9">
        <v>26.119692594304048</v>
      </c>
      <c r="L121" s="22">
        <v>27.168746166193664</v>
      </c>
      <c r="M121" s="22">
        <v>25.028880487859794</v>
      </c>
      <c r="N121" s="22">
        <v>19.041457533083882</v>
      </c>
      <c r="O121" s="24"/>
    </row>
    <row r="122" spans="2:15" x14ac:dyDescent="0.35">
      <c r="B122" s="37">
        <v>118</v>
      </c>
      <c r="D122" s="9">
        <v>26.003604973561437</v>
      </c>
      <c r="E122" s="9">
        <v>24.319315619394246</v>
      </c>
      <c r="F122" s="9">
        <v>26.385522642853584</v>
      </c>
      <c r="G122" s="9">
        <v>27.357644589023092</v>
      </c>
      <c r="H122" s="9">
        <v>19.209926239302828</v>
      </c>
      <c r="I122" s="24"/>
      <c r="J122" s="9">
        <v>26.538442543311593</v>
      </c>
      <c r="K122" s="9">
        <v>26.342937830152803</v>
      </c>
      <c r="L122" s="22">
        <v>27.400957671887625</v>
      </c>
      <c r="M122" s="22">
        <v>25.242802543311587</v>
      </c>
      <c r="N122" s="22">
        <v>19.204205033366662</v>
      </c>
      <c r="O122" s="24"/>
    </row>
    <row r="123" spans="2:15" x14ac:dyDescent="0.35">
      <c r="B123" s="37">
        <v>119</v>
      </c>
      <c r="D123" s="9">
        <v>26.222357897402226</v>
      </c>
      <c r="E123" s="9">
        <v>24.524160957822794</v>
      </c>
      <c r="F123" s="9">
        <v>26.607883084153194</v>
      </c>
      <c r="G123" s="9">
        <v>27.588242741402553</v>
      </c>
      <c r="H123" s="9">
        <v>19.371479309849285</v>
      </c>
      <c r="I123" s="24"/>
      <c r="J123" s="9">
        <v>26.763344598763368</v>
      </c>
      <c r="K123" s="9">
        <v>26.56618306600156</v>
      </c>
      <c r="L123" s="22">
        <v>27.633169177581589</v>
      </c>
      <c r="M123" s="22">
        <v>25.456724598763369</v>
      </c>
      <c r="N123" s="22">
        <v>19.366952533649417</v>
      </c>
      <c r="O123" s="24"/>
    </row>
    <row r="124" spans="2:15" x14ac:dyDescent="0.35">
      <c r="B124" s="37">
        <v>120</v>
      </c>
      <c r="D124" s="9">
        <v>26.441115785593034</v>
      </c>
      <c r="E124" s="9">
        <v>24.72901008840071</v>
      </c>
      <c r="F124" s="9">
        <v>26.830247332626453</v>
      </c>
      <c r="G124" s="9">
        <v>27.818844700955658</v>
      </c>
      <c r="H124" s="9">
        <v>19.533036201517383</v>
      </c>
      <c r="I124" s="24"/>
      <c r="J124" s="9">
        <v>26.988246654215168</v>
      </c>
      <c r="K124" s="9">
        <v>26.789428301850307</v>
      </c>
      <c r="L124" s="22">
        <v>27.865380683275557</v>
      </c>
      <c r="M124" s="22">
        <v>25.670646654215169</v>
      </c>
      <c r="N124" s="22">
        <v>19.52970003393219</v>
      </c>
      <c r="O124" s="24"/>
    </row>
    <row r="125" spans="2:15" x14ac:dyDescent="0.35">
      <c r="B125" s="37">
        <v>121</v>
      </c>
      <c r="D125" s="9">
        <v>26.65987846886906</v>
      </c>
      <c r="E125" s="9">
        <v>24.93386288125615</v>
      </c>
      <c r="F125" s="9">
        <v>27.052615258213944</v>
      </c>
      <c r="G125" s="9">
        <v>28.049450337622996</v>
      </c>
      <c r="H125" s="9">
        <v>19.694596784073607</v>
      </c>
      <c r="I125" s="24"/>
      <c r="J125" s="9">
        <v>27.213148709666967</v>
      </c>
      <c r="K125" s="9">
        <v>27.012673537699065</v>
      </c>
      <c r="L125" s="22">
        <v>28.097592188969521</v>
      </c>
      <c r="M125" s="22">
        <v>25.884568709666972</v>
      </c>
      <c r="N125" s="22">
        <v>19.692447534214971</v>
      </c>
      <c r="O125" s="24"/>
    </row>
    <row r="126" spans="2:15" x14ac:dyDescent="0.35">
      <c r="B126" s="37">
        <v>122</v>
      </c>
      <c r="D126" s="9">
        <v>26.87864578509409</v>
      </c>
      <c r="E126" s="9">
        <v>25.138719211993958</v>
      </c>
      <c r="F126" s="9">
        <v>27.274986736336825</v>
      </c>
      <c r="G126" s="9">
        <v>28.280059526825738</v>
      </c>
      <c r="H126" s="9">
        <v>19.856160932768542</v>
      </c>
      <c r="I126" s="24"/>
      <c r="J126" s="9">
        <v>27.438050765118746</v>
      </c>
      <c r="K126" s="9">
        <v>27.235918773547809</v>
      </c>
      <c r="L126" s="22">
        <v>28.329803694663486</v>
      </c>
      <c r="M126" s="22">
        <v>26.098490765118743</v>
      </c>
      <c r="N126" s="22">
        <v>19.855195034497722</v>
      </c>
      <c r="O126" s="24"/>
    </row>
    <row r="127" spans="2:15" x14ac:dyDescent="0.35">
      <c r="B127" s="37">
        <v>123</v>
      </c>
      <c r="D127" s="9">
        <v>27.097417578895339</v>
      </c>
      <c r="E127" s="9">
        <v>25.343578961414984</v>
      </c>
      <c r="F127" s="9">
        <v>27.497361647615968</v>
      </c>
      <c r="G127" s="9">
        <v>28.510672149184739</v>
      </c>
      <c r="H127" s="9">
        <v>20.017728528056029</v>
      </c>
      <c r="I127" s="24"/>
      <c r="J127" s="9">
        <v>27.66295282057056</v>
      </c>
      <c r="K127" s="9">
        <v>27.459164009396567</v>
      </c>
      <c r="L127" s="22">
        <v>28.56201520035744</v>
      </c>
      <c r="M127" s="22">
        <v>26.312412820570557</v>
      </c>
      <c r="N127" s="22">
        <v>20.017942534780495</v>
      </c>
      <c r="O127" s="24"/>
    </row>
    <row r="128" spans="2:15" x14ac:dyDescent="0.3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3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3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3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3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3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3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3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3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3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3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3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3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3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3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3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3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3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3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3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3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3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3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3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3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3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3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3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3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3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3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3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3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3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3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3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3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3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3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3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3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3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3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3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3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3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3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3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3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3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3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3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3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3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3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3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3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3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3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3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3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3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3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3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3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3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3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3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3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3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3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3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3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3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3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3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3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3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3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3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3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3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3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3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3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3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3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3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3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3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3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3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3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3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3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3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3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3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3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3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3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3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3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3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3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3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3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3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3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3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3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3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3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3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3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3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3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3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3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3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3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3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3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3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3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3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3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3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3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3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3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3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3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3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3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3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3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3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3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3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3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3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3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3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3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3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3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3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3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3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3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3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3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3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3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3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3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3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3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3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3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3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3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3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3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3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3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3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3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3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3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3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3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3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3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3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3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3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3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3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3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3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3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3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3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3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3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3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3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3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3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3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3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3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3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3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3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3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3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3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3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3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3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3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3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3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3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3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3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3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3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3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3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3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3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3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3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3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3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3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3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3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3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3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3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3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3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7653-E1E4-4CD5-ACF3-34FEF5A638AA}">
  <sheetPr codeName="Sheet2">
    <tabColor rgb="FF92D050"/>
  </sheetPr>
  <dimension ref="A1:AO214"/>
  <sheetViews>
    <sheetView tabSelected="1" zoomScale="40" zoomScaleNormal="40" workbookViewId="0">
      <selection activeCell="P44" sqref="P44"/>
    </sheetView>
  </sheetViews>
  <sheetFormatPr defaultRowHeight="14.5" x14ac:dyDescent="0.35"/>
  <cols>
    <col min="1" max="1" width="26.1796875" customWidth="1"/>
    <col min="9" max="9" width="17" customWidth="1"/>
    <col min="15" max="15" width="15.81640625" customWidth="1"/>
    <col min="21" max="21" width="26.1796875" customWidth="1"/>
    <col min="29" max="29" width="17" customWidth="1"/>
    <col min="37" max="37" width="15.81640625" customWidth="1"/>
  </cols>
  <sheetData>
    <row r="1" spans="1:41" x14ac:dyDescent="0.35">
      <c r="C1" s="92" t="s">
        <v>69</v>
      </c>
      <c r="D1" s="93"/>
      <c r="E1" s="93"/>
      <c r="F1" s="93"/>
      <c r="G1" s="93"/>
      <c r="K1" s="92" t="s">
        <v>68</v>
      </c>
      <c r="L1" s="93"/>
      <c r="M1" s="93"/>
      <c r="Q1" s="92" t="s">
        <v>70</v>
      </c>
      <c r="R1" s="93"/>
      <c r="S1" s="93"/>
      <c r="U1" s="97" t="s">
        <v>78</v>
      </c>
      <c r="V1" s="97"/>
      <c r="W1" s="97"/>
      <c r="X1" s="97"/>
      <c r="Y1" s="97"/>
      <c r="Z1" s="97"/>
      <c r="AA1" s="97"/>
      <c r="AC1" s="97" t="s">
        <v>68</v>
      </c>
      <c r="AD1" s="97"/>
      <c r="AE1" s="97"/>
      <c r="AF1" s="97"/>
      <c r="AG1" s="97"/>
      <c r="AH1" s="69"/>
      <c r="AI1" s="69"/>
      <c r="AK1" s="97" t="s">
        <v>70</v>
      </c>
      <c r="AL1" s="97"/>
      <c r="AM1" s="97"/>
      <c r="AN1" s="97"/>
      <c r="AO1" s="97"/>
    </row>
    <row r="2" spans="1:41" s="60" customFormat="1" ht="29" x14ac:dyDescent="0.35">
      <c r="A2" s="58" t="s">
        <v>45</v>
      </c>
      <c r="B2" s="58" t="s">
        <v>60</v>
      </c>
      <c r="C2" s="58" t="s">
        <v>61</v>
      </c>
      <c r="D2" s="58" t="s">
        <v>62</v>
      </c>
      <c r="E2" s="58" t="s">
        <v>65</v>
      </c>
      <c r="F2" s="58" t="s">
        <v>64</v>
      </c>
      <c r="G2" s="58" t="s">
        <v>63</v>
      </c>
      <c r="I2" s="58" t="s">
        <v>45</v>
      </c>
      <c r="J2" s="58" t="s">
        <v>60</v>
      </c>
      <c r="K2" s="58" t="s">
        <v>41</v>
      </c>
      <c r="L2" s="58" t="s">
        <v>43</v>
      </c>
      <c r="M2" s="58" t="s">
        <v>6</v>
      </c>
      <c r="O2" s="58" t="s">
        <v>45</v>
      </c>
      <c r="P2" s="58" t="s">
        <v>60</v>
      </c>
      <c r="Q2" s="58" t="s">
        <v>42</v>
      </c>
      <c r="R2" s="58" t="s">
        <v>43</v>
      </c>
      <c r="S2" s="58" t="s">
        <v>6</v>
      </c>
      <c r="U2" s="64" t="s">
        <v>45</v>
      </c>
      <c r="V2" s="64" t="s">
        <v>60</v>
      </c>
      <c r="W2" s="64" t="s">
        <v>61</v>
      </c>
      <c r="X2" s="64" t="s">
        <v>62</v>
      </c>
      <c r="Y2" s="64" t="s">
        <v>65</v>
      </c>
      <c r="Z2" s="64" t="s">
        <v>64</v>
      </c>
      <c r="AA2" s="64" t="s">
        <v>63</v>
      </c>
      <c r="AC2" s="64" t="s">
        <v>45</v>
      </c>
      <c r="AD2" s="64" t="s">
        <v>60</v>
      </c>
      <c r="AE2" s="64" t="s">
        <v>83</v>
      </c>
      <c r="AF2" s="64" t="s">
        <v>84</v>
      </c>
      <c r="AG2" s="64" t="s">
        <v>85</v>
      </c>
      <c r="AH2" s="70" t="s">
        <v>99</v>
      </c>
      <c r="AI2" s="70" t="s">
        <v>98</v>
      </c>
      <c r="AK2" s="64" t="s">
        <v>45</v>
      </c>
      <c r="AL2" s="64" t="s">
        <v>60</v>
      </c>
      <c r="AM2" s="64" t="s">
        <v>100</v>
      </c>
      <c r="AN2" s="64" t="s">
        <v>84</v>
      </c>
      <c r="AO2" s="64" t="s">
        <v>85</v>
      </c>
    </row>
    <row r="3" spans="1:41" x14ac:dyDescent="0.35">
      <c r="A3" s="89">
        <v>1</v>
      </c>
      <c r="B3" s="59">
        <v>10</v>
      </c>
      <c r="C3" s="57">
        <f>'BEP-AN_ASHP'!R$7</f>
        <v>0</v>
      </c>
      <c r="D3" s="57">
        <f>'BEP-AN_GB'!R$7</f>
        <v>0</v>
      </c>
      <c r="E3" s="57">
        <f>'BEP-DH_ASHP'!R$7</f>
        <v>0</v>
      </c>
      <c r="F3" s="57">
        <f>'BEP-DH_GB'!R$7</f>
        <v>0</v>
      </c>
      <c r="G3" s="57">
        <f>'BEP-DH_AN'!R$7</f>
        <v>117</v>
      </c>
      <c r="I3" s="89">
        <v>1</v>
      </c>
      <c r="J3" s="59">
        <v>10</v>
      </c>
      <c r="K3" s="57">
        <f>IF(AND(C3=0,E3=0),10,IF(C3=0,E3,IF(C3&gt;4,C3,0)))</f>
        <v>10</v>
      </c>
      <c r="L3" s="57">
        <f>IF(C3=0,0,IF(C3=4,G3,G3-C3))</f>
        <v>0</v>
      </c>
      <c r="M3" s="57">
        <f>IF(AND(C3=0,E3=0),0,10)</f>
        <v>0</v>
      </c>
      <c r="O3" s="89">
        <v>1</v>
      </c>
      <c r="P3" s="59">
        <v>10</v>
      </c>
      <c r="Q3" s="57">
        <f>IF(AND(D3=0,F3=0),10,IF(D3=0,F3,IF(D3&gt;4,D3,0)))</f>
        <v>10</v>
      </c>
      <c r="R3" s="57">
        <f>IF(D3=0,0,IF(D3=4,G3,G3-D3))</f>
        <v>0</v>
      </c>
      <c r="S3" s="57">
        <f t="shared" ref="S3" si="0">IF(AND(D3=0,F3=0),0,10)</f>
        <v>0</v>
      </c>
      <c r="T3" s="52"/>
      <c r="U3" s="89">
        <v>1</v>
      </c>
      <c r="V3" s="59">
        <v>10</v>
      </c>
      <c r="W3" s="57">
        <f>'Sens_BEP-AN_ASHP'!S$13</f>
        <v>0</v>
      </c>
      <c r="X3" s="57">
        <f>'Sens_BEP-AN_GB'!S$13</f>
        <v>0</v>
      </c>
      <c r="Y3" s="57">
        <f>'Sens_BEP-DH_ASHP'!S$13</f>
        <v>0</v>
      </c>
      <c r="Z3" s="57">
        <f>'Sens_BEP-DH_GB'!S$13</f>
        <v>0</v>
      </c>
      <c r="AA3" s="57">
        <f>'Sens_BEP-DH_AN'!S$13</f>
        <v>188</v>
      </c>
      <c r="AC3" s="89">
        <v>1</v>
      </c>
      <c r="AD3" s="59">
        <v>10</v>
      </c>
      <c r="AE3" s="57">
        <f>IF(AND(W3=0,Y3=0),10,IF(W3=0,Y3,IF(W3&gt;4,W3,0)))</f>
        <v>10</v>
      </c>
      <c r="AF3" s="57">
        <f t="shared" ref="AF3:AF13" si="1">IF(W3=0,0,IF(W3=4,AA3,AA3-W3))</f>
        <v>0</v>
      </c>
      <c r="AG3" s="57">
        <f>IF(AND(W3=0,Y3=0),0,10)</f>
        <v>0</v>
      </c>
      <c r="AH3" s="71"/>
      <c r="AI3" s="71"/>
      <c r="AK3" s="89">
        <v>1</v>
      </c>
      <c r="AL3" s="59">
        <v>10</v>
      </c>
      <c r="AM3" s="57">
        <f>IF(AND(X3=0,Z3=0),10,IF(X3=0,IF(Z3&gt;4,Z3,0),IF(X3&gt;4,X3,0)))</f>
        <v>10</v>
      </c>
      <c r="AN3" s="57">
        <f t="shared" ref="AN3:AN26" si="2">IF(X3=0,0,IF(X3=4,AA3,AA3-X3))</f>
        <v>0</v>
      </c>
      <c r="AO3" s="57">
        <f>IF(AND(X3=0,Z3=0),0,10)</f>
        <v>0</v>
      </c>
    </row>
    <row r="4" spans="1:41" x14ac:dyDescent="0.35">
      <c r="A4" s="90"/>
      <c r="B4" s="59">
        <v>25</v>
      </c>
      <c r="C4" s="57">
        <f>'BEP-AN_ASHP'!R$8</f>
        <v>0</v>
      </c>
      <c r="D4" s="57">
        <f>'BEP-AN_GB'!R$8</f>
        <v>0</v>
      </c>
      <c r="E4" s="57">
        <f>'BEP-DH_ASHP'!R$8</f>
        <v>0</v>
      </c>
      <c r="F4" s="57">
        <f>'BEP-DH_GB'!R$8</f>
        <v>0</v>
      </c>
      <c r="G4" s="57">
        <f>'BEP-DH_AN'!R$8</f>
        <v>63</v>
      </c>
      <c r="I4" s="90"/>
      <c r="J4" s="59">
        <v>25</v>
      </c>
      <c r="K4" s="57">
        <f t="shared" ref="K4:K42" si="3">IF(AND(C4=0,E4=0),10,IF(C4=0,E4,IF(C4&gt;4,C4,0)))</f>
        <v>10</v>
      </c>
      <c r="L4" s="57">
        <f t="shared" ref="L4:L42" si="4">IF(C4=0,0,IF(C4=4,G4,G4-C4))</f>
        <v>0</v>
      </c>
      <c r="M4" s="57">
        <f t="shared" ref="M4:M42" si="5">IF(AND(C4=0,E4=0),0,10)</f>
        <v>0</v>
      </c>
      <c r="O4" s="90"/>
      <c r="P4" s="59">
        <v>25</v>
      </c>
      <c r="Q4" s="57">
        <f t="shared" ref="Q4:Q42" si="6">IF(AND(D4=0,F4=0),10,IF(D4=0,F4,IF(D4&gt;4,D4,0)))</f>
        <v>10</v>
      </c>
      <c r="R4" s="57">
        <f t="shared" ref="R4:R42" si="7">IF(D4=0,0,IF(D4=4,G4,G4-D4))</f>
        <v>0</v>
      </c>
      <c r="S4" s="57">
        <f t="shared" ref="S4:S42" si="8">IF(AND(D4=0,F4=0),0,10)</f>
        <v>0</v>
      </c>
      <c r="T4" s="52"/>
      <c r="U4" s="90"/>
      <c r="V4" s="59">
        <v>25</v>
      </c>
      <c r="W4" s="57">
        <f>'Sens_BEP-AN_ASHP'!S$14</f>
        <v>0</v>
      </c>
      <c r="X4" s="57">
        <f>'Sens_BEP-AN_GB'!S$14</f>
        <v>0</v>
      </c>
      <c r="Y4" s="57">
        <f>'Sens_BEP-DH_ASHP'!S$14</f>
        <v>0</v>
      </c>
      <c r="Z4" s="57">
        <f>'Sens_BEP-DH_GB'!S$14</f>
        <v>0</v>
      </c>
      <c r="AA4" s="57">
        <f>'Sens_BEP-DH_AN'!S$14</f>
        <v>71</v>
      </c>
      <c r="AC4" s="90"/>
      <c r="AD4" s="59">
        <v>25</v>
      </c>
      <c r="AE4" s="57">
        <f t="shared" ref="AE4:AE42" si="9">IF(AND(W4=0,Y4=0),10,IF(W4=0,Y4,IF(W4&gt;4,W4,0)))</f>
        <v>10</v>
      </c>
      <c r="AF4" s="57">
        <f t="shared" si="1"/>
        <v>0</v>
      </c>
      <c r="AG4" s="57">
        <f t="shared" ref="AG4:AG42" si="10">IF(AND(W4=0,Y4=0),0,10)</f>
        <v>0</v>
      </c>
      <c r="AH4" s="71"/>
      <c r="AI4" s="71"/>
      <c r="AK4" s="90"/>
      <c r="AL4" s="59">
        <v>25</v>
      </c>
      <c r="AM4" s="57">
        <f t="shared" ref="AM4:AM42" si="11">IF(AND(X4=0,Z4=0),10,IF(X4=0,IF(Z4&gt;4,Z4,0),IF(X4&gt;4,X4,0)))</f>
        <v>10</v>
      </c>
      <c r="AN4" s="57">
        <f t="shared" si="2"/>
        <v>0</v>
      </c>
      <c r="AO4" s="57">
        <f t="shared" ref="AO4:AO42" si="12">IF(AND(X4=0,Z4=0),0,10)</f>
        <v>0</v>
      </c>
    </row>
    <row r="5" spans="1:41" x14ac:dyDescent="0.35">
      <c r="A5" s="90"/>
      <c r="B5" s="59">
        <v>35</v>
      </c>
      <c r="C5" s="57">
        <f>'BEP-AN_ASHP'!R$9</f>
        <v>0</v>
      </c>
      <c r="D5" s="57">
        <f>'BEP-AN_GB'!R$9</f>
        <v>0</v>
      </c>
      <c r="E5" s="57">
        <f>'BEP-DH_ASHP'!R$9</f>
        <v>0</v>
      </c>
      <c r="F5" s="57">
        <f>'BEP-DH_GB'!R$9</f>
        <v>0</v>
      </c>
      <c r="G5" s="57">
        <f>'BEP-DH_AN'!R$9</f>
        <v>56</v>
      </c>
      <c r="I5" s="90"/>
      <c r="J5" s="59">
        <v>35</v>
      </c>
      <c r="K5" s="57">
        <f t="shared" si="3"/>
        <v>10</v>
      </c>
      <c r="L5" s="57">
        <f t="shared" si="4"/>
        <v>0</v>
      </c>
      <c r="M5" s="57">
        <f t="shared" si="5"/>
        <v>0</v>
      </c>
      <c r="O5" s="90"/>
      <c r="P5" s="59">
        <v>35</v>
      </c>
      <c r="Q5" s="57">
        <f t="shared" si="6"/>
        <v>10</v>
      </c>
      <c r="R5" s="57">
        <f t="shared" si="7"/>
        <v>0</v>
      </c>
      <c r="S5" s="57">
        <f t="shared" si="8"/>
        <v>0</v>
      </c>
      <c r="T5" s="52"/>
      <c r="U5" s="90"/>
      <c r="V5" s="59">
        <v>35</v>
      </c>
      <c r="W5" s="57">
        <f>'Sens_BEP-AN_ASHP'!S$15</f>
        <v>0</v>
      </c>
      <c r="X5" s="57">
        <f>'Sens_BEP-AN_GB'!S$15</f>
        <v>0</v>
      </c>
      <c r="Y5" s="57">
        <f>'Sens_BEP-DH_ASHP'!S$15</f>
        <v>0</v>
      </c>
      <c r="Z5" s="57">
        <f>'Sens_BEP-DH_GB'!S$15</f>
        <v>0</v>
      </c>
      <c r="AA5" s="57">
        <f>'Sens_BEP-DH_AN'!S$15</f>
        <v>62</v>
      </c>
      <c r="AC5" s="90"/>
      <c r="AD5" s="59">
        <v>35</v>
      </c>
      <c r="AE5" s="57">
        <f t="shared" si="9"/>
        <v>10</v>
      </c>
      <c r="AF5" s="57">
        <f t="shared" si="1"/>
        <v>0</v>
      </c>
      <c r="AG5" s="57">
        <f t="shared" si="10"/>
        <v>0</v>
      </c>
      <c r="AH5" s="71"/>
      <c r="AI5" s="71"/>
      <c r="AK5" s="90"/>
      <c r="AL5" s="59">
        <v>35</v>
      </c>
      <c r="AM5" s="57">
        <f t="shared" si="11"/>
        <v>10</v>
      </c>
      <c r="AN5" s="57">
        <f t="shared" si="2"/>
        <v>0</v>
      </c>
      <c r="AO5" s="57">
        <f t="shared" si="12"/>
        <v>0</v>
      </c>
    </row>
    <row r="6" spans="1:41" x14ac:dyDescent="0.35">
      <c r="A6" s="90"/>
      <c r="B6" s="59">
        <v>50</v>
      </c>
      <c r="C6" s="57">
        <f>'BEP-AN_ASHP'!R$10</f>
        <v>0</v>
      </c>
      <c r="D6" s="57">
        <f>'BEP-AN_GB'!R$10</f>
        <v>0</v>
      </c>
      <c r="E6" s="57">
        <f>'BEP-DH_ASHP'!R$10</f>
        <v>0</v>
      </c>
      <c r="F6" s="57">
        <f>'BEP-DH_GB'!R$10</f>
        <v>0</v>
      </c>
      <c r="G6" s="57">
        <f>'BEP-DH_AN'!R$10</f>
        <v>51</v>
      </c>
      <c r="I6" s="90"/>
      <c r="J6" s="59">
        <v>50</v>
      </c>
      <c r="K6" s="57">
        <f t="shared" si="3"/>
        <v>10</v>
      </c>
      <c r="L6" s="57">
        <f t="shared" si="4"/>
        <v>0</v>
      </c>
      <c r="M6" s="57">
        <f t="shared" si="5"/>
        <v>0</v>
      </c>
      <c r="O6" s="90"/>
      <c r="P6" s="59">
        <v>50</v>
      </c>
      <c r="Q6" s="57">
        <f t="shared" si="6"/>
        <v>10</v>
      </c>
      <c r="R6" s="57">
        <f t="shared" si="7"/>
        <v>0</v>
      </c>
      <c r="S6" s="57">
        <f t="shared" si="8"/>
        <v>0</v>
      </c>
      <c r="T6" s="52"/>
      <c r="U6" s="90"/>
      <c r="V6" s="59">
        <v>50</v>
      </c>
      <c r="W6" s="57">
        <f>'Sens_BEP-AN_ASHP'!S$16</f>
        <v>0</v>
      </c>
      <c r="X6" s="57">
        <f>'Sens_BEP-AN_GB'!S$16</f>
        <v>0</v>
      </c>
      <c r="Y6" s="57">
        <f>'Sens_BEP-DH_ASHP'!S$16</f>
        <v>0</v>
      </c>
      <c r="Z6" s="57">
        <f>'Sens_BEP-DH_GB'!S$16</f>
        <v>0</v>
      </c>
      <c r="AA6" s="57">
        <f>'Sens_BEP-DH_AN'!S$16</f>
        <v>56</v>
      </c>
      <c r="AC6" s="90"/>
      <c r="AD6" s="59">
        <v>50</v>
      </c>
      <c r="AE6" s="57">
        <f t="shared" si="9"/>
        <v>10</v>
      </c>
      <c r="AF6" s="57">
        <f t="shared" si="1"/>
        <v>0</v>
      </c>
      <c r="AG6" s="57">
        <f t="shared" si="10"/>
        <v>0</v>
      </c>
      <c r="AH6" s="71"/>
      <c r="AI6" s="71"/>
      <c r="AK6" s="90"/>
      <c r="AL6" s="59">
        <v>50</v>
      </c>
      <c r="AM6" s="57">
        <f t="shared" si="11"/>
        <v>10</v>
      </c>
      <c r="AN6" s="57">
        <f t="shared" si="2"/>
        <v>0</v>
      </c>
      <c r="AO6" s="57">
        <f t="shared" si="12"/>
        <v>0</v>
      </c>
    </row>
    <row r="7" spans="1:41" x14ac:dyDescent="0.35">
      <c r="A7" s="91"/>
      <c r="B7" s="59">
        <v>75</v>
      </c>
      <c r="C7" s="57">
        <f>'BEP-AN_ASHP'!R$11</f>
        <v>0</v>
      </c>
      <c r="D7" s="57">
        <f>'BEP-AN_GB'!R$11</f>
        <v>0</v>
      </c>
      <c r="E7" s="57">
        <f>'BEP-DH_ASHP'!R$11</f>
        <v>0</v>
      </c>
      <c r="F7" s="57">
        <f>'BEP-DH_GB'!R$11</f>
        <v>0</v>
      </c>
      <c r="G7" s="57">
        <f>'BEP-DH_AN'!R$11</f>
        <v>47</v>
      </c>
      <c r="I7" s="91"/>
      <c r="J7" s="59">
        <v>75</v>
      </c>
      <c r="K7" s="57">
        <f t="shared" si="3"/>
        <v>10</v>
      </c>
      <c r="L7" s="57">
        <f t="shared" si="4"/>
        <v>0</v>
      </c>
      <c r="M7" s="57">
        <f t="shared" si="5"/>
        <v>0</v>
      </c>
      <c r="O7" s="91"/>
      <c r="P7" s="59">
        <v>75</v>
      </c>
      <c r="Q7" s="57">
        <f t="shared" si="6"/>
        <v>10</v>
      </c>
      <c r="R7" s="57">
        <f t="shared" si="7"/>
        <v>0</v>
      </c>
      <c r="S7" s="57">
        <f t="shared" si="8"/>
        <v>0</v>
      </c>
      <c r="T7" s="52"/>
      <c r="U7" s="91"/>
      <c r="V7" s="59">
        <v>75</v>
      </c>
      <c r="W7" s="57">
        <f>'Sens_BEP-AN_ASHP'!S$17</f>
        <v>0</v>
      </c>
      <c r="X7" s="57">
        <f>'Sens_BEP-AN_GB'!S$17</f>
        <v>0</v>
      </c>
      <c r="Y7" s="57">
        <f>'Sens_BEP-DH_ASHP'!S$17</f>
        <v>0</v>
      </c>
      <c r="Z7" s="57">
        <f>'Sens_BEP-DH_GB'!S$17</f>
        <v>0</v>
      </c>
      <c r="AA7" s="57">
        <f>'Sens_BEP-DH_AN'!S$17</f>
        <v>51</v>
      </c>
      <c r="AC7" s="91"/>
      <c r="AD7" s="59">
        <v>75</v>
      </c>
      <c r="AE7" s="57">
        <f t="shared" si="9"/>
        <v>10</v>
      </c>
      <c r="AF7" s="57">
        <f t="shared" si="1"/>
        <v>0</v>
      </c>
      <c r="AG7" s="57">
        <f t="shared" si="10"/>
        <v>0</v>
      </c>
      <c r="AH7" s="71"/>
      <c r="AI7" s="71"/>
      <c r="AK7" s="91"/>
      <c r="AL7" s="59">
        <v>75</v>
      </c>
      <c r="AM7" s="57">
        <f t="shared" si="11"/>
        <v>10</v>
      </c>
      <c r="AN7" s="57">
        <f t="shared" si="2"/>
        <v>0</v>
      </c>
      <c r="AO7" s="57">
        <f t="shared" si="12"/>
        <v>0</v>
      </c>
    </row>
    <row r="8" spans="1:41" x14ac:dyDescent="0.35">
      <c r="A8" s="89">
        <v>3</v>
      </c>
      <c r="B8" s="59">
        <v>10</v>
      </c>
      <c r="C8" s="57">
        <f>'BEP-AN_ASHP'!S$7</f>
        <v>0</v>
      </c>
      <c r="D8" s="57">
        <f>'BEP-AN_GB'!S$7</f>
        <v>0</v>
      </c>
      <c r="E8" s="57">
        <f>'BEP-DH_ASHP'!S$7</f>
        <v>0</v>
      </c>
      <c r="F8" s="57">
        <f>'BEP-DH_GB'!S$7</f>
        <v>0</v>
      </c>
      <c r="G8" s="57">
        <f>'BEP-DH_AN'!S$7</f>
        <v>70</v>
      </c>
      <c r="I8" s="89">
        <v>3</v>
      </c>
      <c r="J8" s="59">
        <v>10</v>
      </c>
      <c r="K8" s="57">
        <f t="shared" si="3"/>
        <v>10</v>
      </c>
      <c r="L8" s="57">
        <f t="shared" si="4"/>
        <v>0</v>
      </c>
      <c r="M8" s="57">
        <f t="shared" si="5"/>
        <v>0</v>
      </c>
      <c r="O8" s="89">
        <v>3</v>
      </c>
      <c r="P8" s="59">
        <v>10</v>
      </c>
      <c r="Q8" s="57">
        <f t="shared" si="6"/>
        <v>10</v>
      </c>
      <c r="R8" s="57">
        <f t="shared" si="7"/>
        <v>0</v>
      </c>
      <c r="S8" s="57">
        <f t="shared" si="8"/>
        <v>0</v>
      </c>
      <c r="U8" s="89">
        <v>3</v>
      </c>
      <c r="V8" s="59">
        <v>10</v>
      </c>
      <c r="W8" s="57">
        <f>'Sens_BEP-AN_ASHP'!T$13</f>
        <v>0</v>
      </c>
      <c r="X8" s="57">
        <f>'Sens_BEP-AN_GB'!T$13</f>
        <v>0</v>
      </c>
      <c r="Y8" s="57">
        <f>'Sens_BEP-DH_ASHP'!T$13</f>
        <v>0</v>
      </c>
      <c r="Z8" s="57">
        <f>'Sens_BEP-DH_GB'!T$13</f>
        <v>0</v>
      </c>
      <c r="AA8" s="57">
        <f>'Sens_BEP-DH_AN'!T$13</f>
        <v>84</v>
      </c>
      <c r="AC8" s="89">
        <v>3</v>
      </c>
      <c r="AD8" s="59">
        <v>10</v>
      </c>
      <c r="AE8" s="57">
        <f t="shared" si="9"/>
        <v>10</v>
      </c>
      <c r="AF8" s="57">
        <f t="shared" si="1"/>
        <v>0</v>
      </c>
      <c r="AG8" s="57">
        <f t="shared" si="10"/>
        <v>0</v>
      </c>
      <c r="AH8" s="71"/>
      <c r="AI8" s="71"/>
      <c r="AK8" s="89">
        <v>3</v>
      </c>
      <c r="AL8" s="59">
        <v>10</v>
      </c>
      <c r="AM8" s="57">
        <f t="shared" si="11"/>
        <v>10</v>
      </c>
      <c r="AN8" s="57">
        <f t="shared" si="2"/>
        <v>0</v>
      </c>
      <c r="AO8" s="57">
        <f t="shared" si="12"/>
        <v>0</v>
      </c>
    </row>
    <row r="9" spans="1:41" x14ac:dyDescent="0.35">
      <c r="A9" s="90"/>
      <c r="B9" s="59">
        <v>25</v>
      </c>
      <c r="C9" s="57">
        <f>'BEP-AN_ASHP'!S$8</f>
        <v>0</v>
      </c>
      <c r="D9" s="57">
        <f>'BEP-AN_GB'!S$8</f>
        <v>0</v>
      </c>
      <c r="E9" s="57">
        <f>'BEP-DH_ASHP'!S$8</f>
        <v>0</v>
      </c>
      <c r="F9" s="57">
        <f>'BEP-DH_GB'!S$8</f>
        <v>0</v>
      </c>
      <c r="G9" s="57">
        <f>'BEP-DH_AN'!S$8</f>
        <v>44</v>
      </c>
      <c r="I9" s="90"/>
      <c r="J9" s="59">
        <v>25</v>
      </c>
      <c r="K9" s="57">
        <f t="shared" si="3"/>
        <v>10</v>
      </c>
      <c r="L9" s="57">
        <f t="shared" si="4"/>
        <v>0</v>
      </c>
      <c r="M9" s="57">
        <f t="shared" si="5"/>
        <v>0</v>
      </c>
      <c r="O9" s="90"/>
      <c r="P9" s="59">
        <v>25</v>
      </c>
      <c r="Q9" s="57">
        <f t="shared" si="6"/>
        <v>10</v>
      </c>
      <c r="R9" s="57">
        <f t="shared" si="7"/>
        <v>0</v>
      </c>
      <c r="S9" s="57">
        <f t="shared" si="8"/>
        <v>0</v>
      </c>
      <c r="U9" s="90"/>
      <c r="V9" s="59">
        <v>25</v>
      </c>
      <c r="W9" s="57">
        <f>'Sens_BEP-AN_ASHP'!T$14</f>
        <v>0</v>
      </c>
      <c r="X9" s="57">
        <f>'Sens_BEP-AN_GB'!T$14</f>
        <v>0</v>
      </c>
      <c r="Y9" s="57">
        <f>'Sens_BEP-DH_ASHP'!T$14</f>
        <v>0</v>
      </c>
      <c r="Z9" s="57">
        <f>'Sens_BEP-DH_GB'!T$14</f>
        <v>0</v>
      </c>
      <c r="AA9" s="57">
        <f>'Sens_BEP-DH_AN'!T$14</f>
        <v>48</v>
      </c>
      <c r="AC9" s="90"/>
      <c r="AD9" s="59">
        <v>25</v>
      </c>
      <c r="AE9" s="57">
        <f t="shared" si="9"/>
        <v>10</v>
      </c>
      <c r="AF9" s="57">
        <f t="shared" si="1"/>
        <v>0</v>
      </c>
      <c r="AG9" s="57">
        <f t="shared" si="10"/>
        <v>0</v>
      </c>
      <c r="AH9" s="71"/>
      <c r="AI9" s="71"/>
      <c r="AK9" s="90"/>
      <c r="AL9" s="59">
        <v>25</v>
      </c>
      <c r="AM9" s="57">
        <f t="shared" si="11"/>
        <v>10</v>
      </c>
      <c r="AN9" s="57">
        <f t="shared" si="2"/>
        <v>0</v>
      </c>
      <c r="AO9" s="57">
        <f t="shared" si="12"/>
        <v>0</v>
      </c>
    </row>
    <row r="10" spans="1:41" x14ac:dyDescent="0.35">
      <c r="A10" s="90"/>
      <c r="B10" s="59">
        <v>35</v>
      </c>
      <c r="C10" s="57">
        <f>'BEP-AN_ASHP'!S$9</f>
        <v>0</v>
      </c>
      <c r="D10" s="57">
        <f>'BEP-AN_GB'!S$9</f>
        <v>0</v>
      </c>
      <c r="E10" s="57">
        <f>'BEP-DH_ASHP'!S$9</f>
        <v>98</v>
      </c>
      <c r="F10" s="57">
        <f>'BEP-DH_GB'!S$9</f>
        <v>0</v>
      </c>
      <c r="G10" s="57">
        <f>'BEP-DH_AN'!S$9</f>
        <v>41</v>
      </c>
      <c r="I10" s="90"/>
      <c r="J10" s="59">
        <v>35</v>
      </c>
      <c r="K10" s="57">
        <f t="shared" si="3"/>
        <v>98</v>
      </c>
      <c r="L10" s="57">
        <f t="shared" si="4"/>
        <v>0</v>
      </c>
      <c r="M10" s="57">
        <f t="shared" si="5"/>
        <v>10</v>
      </c>
      <c r="O10" s="90"/>
      <c r="P10" s="59">
        <v>35</v>
      </c>
      <c r="Q10" s="57">
        <f t="shared" si="6"/>
        <v>10</v>
      </c>
      <c r="R10" s="57">
        <f t="shared" si="7"/>
        <v>0</v>
      </c>
      <c r="S10" s="57">
        <f t="shared" si="8"/>
        <v>0</v>
      </c>
      <c r="U10" s="90"/>
      <c r="V10" s="59">
        <v>35</v>
      </c>
      <c r="W10" s="57">
        <f>'Sens_BEP-AN_ASHP'!T$15</f>
        <v>0</v>
      </c>
      <c r="X10" s="57">
        <f>'Sens_BEP-AN_GB'!T$15</f>
        <v>0</v>
      </c>
      <c r="Y10" s="57">
        <f>'Sens_BEP-DH_ASHP'!T$15</f>
        <v>0</v>
      </c>
      <c r="Z10" s="57">
        <f>'Sens_BEP-DH_GB'!T$15</f>
        <v>211</v>
      </c>
      <c r="AA10" s="57">
        <f>'Sens_BEP-DH_AN'!T$15</f>
        <v>44</v>
      </c>
      <c r="AC10" s="90"/>
      <c r="AD10" s="59">
        <v>35</v>
      </c>
      <c r="AE10" s="57">
        <f t="shared" si="9"/>
        <v>10</v>
      </c>
      <c r="AF10" s="57">
        <f t="shared" si="1"/>
        <v>0</v>
      </c>
      <c r="AG10" s="57">
        <f t="shared" si="10"/>
        <v>0</v>
      </c>
      <c r="AH10" s="71"/>
      <c r="AI10" s="71"/>
      <c r="AK10" s="90"/>
      <c r="AL10" s="59">
        <v>35</v>
      </c>
      <c r="AM10" s="57">
        <f t="shared" si="11"/>
        <v>211</v>
      </c>
      <c r="AN10" s="57">
        <f t="shared" si="2"/>
        <v>0</v>
      </c>
      <c r="AO10" s="57">
        <f t="shared" si="12"/>
        <v>10</v>
      </c>
    </row>
    <row r="11" spans="1:41" x14ac:dyDescent="0.35">
      <c r="A11" s="90"/>
      <c r="B11" s="59">
        <v>50</v>
      </c>
      <c r="C11" s="57">
        <f>'BEP-AN_ASHP'!S$10</f>
        <v>0</v>
      </c>
      <c r="D11" s="57">
        <f>'BEP-AN_GB'!S$10</f>
        <v>0</v>
      </c>
      <c r="E11" s="57">
        <f>'BEP-DH_ASHP'!S$10</f>
        <v>60</v>
      </c>
      <c r="F11" s="57">
        <f>'BEP-DH_GB'!S$10</f>
        <v>0</v>
      </c>
      <c r="G11" s="57">
        <f>'BEP-DH_AN'!S$10</f>
        <v>38</v>
      </c>
      <c r="I11" s="90"/>
      <c r="J11" s="59">
        <v>50</v>
      </c>
      <c r="K11" s="57">
        <f t="shared" si="3"/>
        <v>60</v>
      </c>
      <c r="L11" s="57">
        <f t="shared" si="4"/>
        <v>0</v>
      </c>
      <c r="M11" s="57">
        <f t="shared" si="5"/>
        <v>10</v>
      </c>
      <c r="O11" s="90"/>
      <c r="P11" s="59">
        <v>50</v>
      </c>
      <c r="Q11" s="57">
        <f t="shared" si="6"/>
        <v>10</v>
      </c>
      <c r="R11" s="57">
        <f t="shared" si="7"/>
        <v>0</v>
      </c>
      <c r="S11" s="57">
        <f t="shared" si="8"/>
        <v>0</v>
      </c>
      <c r="U11" s="90"/>
      <c r="V11" s="59">
        <v>50</v>
      </c>
      <c r="W11" s="57">
        <f>'Sens_BEP-AN_ASHP'!T$16</f>
        <v>0</v>
      </c>
      <c r="X11" s="57">
        <f>'Sens_BEP-AN_GB'!T$16</f>
        <v>0</v>
      </c>
      <c r="Y11" s="57">
        <f>'Sens_BEP-DH_ASHP'!T$16</f>
        <v>0</v>
      </c>
      <c r="Z11" s="57">
        <f>'Sens_BEP-DH_GB'!T$16</f>
        <v>86</v>
      </c>
      <c r="AA11" s="57">
        <f>'Sens_BEP-DH_AN'!T$16</f>
        <v>40</v>
      </c>
      <c r="AC11" s="90"/>
      <c r="AD11" s="59">
        <v>50</v>
      </c>
      <c r="AE11" s="57">
        <f t="shared" si="9"/>
        <v>10</v>
      </c>
      <c r="AF11" s="57">
        <f t="shared" si="1"/>
        <v>0</v>
      </c>
      <c r="AG11" s="57">
        <f t="shared" si="10"/>
        <v>0</v>
      </c>
      <c r="AH11" s="71"/>
      <c r="AI11" s="71"/>
      <c r="AK11" s="90"/>
      <c r="AL11" s="59">
        <v>50</v>
      </c>
      <c r="AM11" s="57">
        <f t="shared" si="11"/>
        <v>86</v>
      </c>
      <c r="AN11" s="57">
        <f t="shared" si="2"/>
        <v>0</v>
      </c>
      <c r="AO11" s="57">
        <f t="shared" si="12"/>
        <v>10</v>
      </c>
    </row>
    <row r="12" spans="1:41" x14ac:dyDescent="0.35">
      <c r="A12" s="91"/>
      <c r="B12" s="59">
        <v>75</v>
      </c>
      <c r="C12" s="57">
        <f>'BEP-AN_ASHP'!S$11</f>
        <v>0</v>
      </c>
      <c r="D12" s="57">
        <f>'BEP-AN_GB'!S$11</f>
        <v>0</v>
      </c>
      <c r="E12" s="57">
        <f>'BEP-DH_ASHP'!S$11</f>
        <v>45</v>
      </c>
      <c r="F12" s="57">
        <f>'BEP-DH_GB'!S$11</f>
        <v>0</v>
      </c>
      <c r="G12" s="57">
        <f>'BEP-DH_AN'!S$11</f>
        <v>36</v>
      </c>
      <c r="I12" s="91"/>
      <c r="J12" s="59">
        <v>75</v>
      </c>
      <c r="K12" s="57">
        <f t="shared" si="3"/>
        <v>45</v>
      </c>
      <c r="L12" s="57">
        <f t="shared" si="4"/>
        <v>0</v>
      </c>
      <c r="M12" s="57">
        <f t="shared" si="5"/>
        <v>10</v>
      </c>
      <c r="O12" s="91"/>
      <c r="P12" s="59">
        <v>75</v>
      </c>
      <c r="Q12" s="57">
        <f t="shared" si="6"/>
        <v>10</v>
      </c>
      <c r="R12" s="57">
        <f t="shared" si="7"/>
        <v>0</v>
      </c>
      <c r="S12" s="57">
        <f t="shared" si="8"/>
        <v>0</v>
      </c>
      <c r="U12" s="91"/>
      <c r="V12" s="59">
        <v>75</v>
      </c>
      <c r="W12" s="57">
        <f>'Sens_BEP-AN_ASHP'!T$17</f>
        <v>0</v>
      </c>
      <c r="X12" s="57">
        <f>'Sens_BEP-AN_GB'!T$17</f>
        <v>0</v>
      </c>
      <c r="Y12" s="57">
        <f>'Sens_BEP-DH_ASHP'!T$17</f>
        <v>0</v>
      </c>
      <c r="Z12" s="57">
        <f>'Sens_BEP-DH_GB'!T$17</f>
        <v>56</v>
      </c>
      <c r="AA12" s="57">
        <f>'Sens_BEP-DH_AN'!T$17</f>
        <v>38</v>
      </c>
      <c r="AC12" s="91"/>
      <c r="AD12" s="59">
        <v>75</v>
      </c>
      <c r="AE12" s="57">
        <f t="shared" si="9"/>
        <v>10</v>
      </c>
      <c r="AF12" s="57">
        <f t="shared" si="1"/>
        <v>0</v>
      </c>
      <c r="AG12" s="57">
        <f t="shared" si="10"/>
        <v>0</v>
      </c>
      <c r="AH12" s="71"/>
      <c r="AI12" s="71"/>
      <c r="AK12" s="91"/>
      <c r="AL12" s="59">
        <v>75</v>
      </c>
      <c r="AM12" s="57">
        <f t="shared" si="11"/>
        <v>56</v>
      </c>
      <c r="AN12" s="57">
        <f t="shared" si="2"/>
        <v>0</v>
      </c>
      <c r="AO12" s="57">
        <f t="shared" si="12"/>
        <v>10</v>
      </c>
    </row>
    <row r="13" spans="1:41" x14ac:dyDescent="0.35">
      <c r="A13" s="89">
        <v>5</v>
      </c>
      <c r="B13" s="59">
        <v>10</v>
      </c>
      <c r="C13" s="57">
        <f>'BEP-AN_ASHP'!T$7</f>
        <v>0</v>
      </c>
      <c r="D13" s="57">
        <f>'BEP-AN_GB'!T$7</f>
        <v>0</v>
      </c>
      <c r="E13" s="57">
        <f>'BEP-DH_ASHP'!T$7</f>
        <v>117</v>
      </c>
      <c r="F13" s="57">
        <f>'BEP-DH_GB'!T$7</f>
        <v>0</v>
      </c>
      <c r="G13" s="57">
        <f>'BEP-DH_AN'!T$7</f>
        <v>48</v>
      </c>
      <c r="I13" s="89">
        <v>5</v>
      </c>
      <c r="J13" s="59">
        <v>10</v>
      </c>
      <c r="K13" s="57">
        <f t="shared" si="3"/>
        <v>117</v>
      </c>
      <c r="L13" s="57">
        <f t="shared" si="4"/>
        <v>0</v>
      </c>
      <c r="M13" s="57">
        <f t="shared" si="5"/>
        <v>10</v>
      </c>
      <c r="O13" s="89">
        <v>5</v>
      </c>
      <c r="P13" s="59">
        <v>10</v>
      </c>
      <c r="Q13" s="57">
        <f t="shared" si="6"/>
        <v>10</v>
      </c>
      <c r="R13" s="57">
        <f t="shared" si="7"/>
        <v>0</v>
      </c>
      <c r="S13" s="57">
        <f t="shared" si="8"/>
        <v>0</v>
      </c>
      <c r="U13" s="89">
        <v>5</v>
      </c>
      <c r="V13" s="59">
        <v>10</v>
      </c>
      <c r="W13" s="57">
        <f>'Sens_BEP-AN_ASHP'!U$13</f>
        <v>0</v>
      </c>
      <c r="X13" s="57">
        <f>'Sens_BEP-AN_GB'!U$13</f>
        <v>0</v>
      </c>
      <c r="Y13" s="57">
        <f>'Sens_BEP-DH_ASHP'!U$13</f>
        <v>0</v>
      </c>
      <c r="Z13" s="57">
        <f>'Sens_BEP-DH_GB'!U$13</f>
        <v>0</v>
      </c>
      <c r="AA13" s="57">
        <f>'Sens_BEP-DH_AN'!U$13</f>
        <v>55</v>
      </c>
      <c r="AC13" s="89">
        <v>5</v>
      </c>
      <c r="AD13" s="59">
        <v>10</v>
      </c>
      <c r="AE13" s="57">
        <f t="shared" si="9"/>
        <v>10</v>
      </c>
      <c r="AF13" s="57">
        <f t="shared" si="1"/>
        <v>0</v>
      </c>
      <c r="AG13" s="57">
        <f t="shared" si="10"/>
        <v>0</v>
      </c>
      <c r="AH13" s="71"/>
      <c r="AI13" s="71"/>
      <c r="AK13" s="89">
        <v>5</v>
      </c>
      <c r="AL13" s="59">
        <v>10</v>
      </c>
      <c r="AM13" s="57">
        <f t="shared" si="11"/>
        <v>10</v>
      </c>
      <c r="AN13" s="57">
        <f t="shared" si="2"/>
        <v>0</v>
      </c>
      <c r="AO13" s="57">
        <f t="shared" si="12"/>
        <v>0</v>
      </c>
    </row>
    <row r="14" spans="1:41" x14ac:dyDescent="0.35">
      <c r="A14" s="90"/>
      <c r="B14" s="59">
        <v>25</v>
      </c>
      <c r="C14" s="57">
        <f>'BEP-AN_ASHP'!T$8</f>
        <v>4</v>
      </c>
      <c r="D14" s="57">
        <f>'BEP-AN_GB'!T$8</f>
        <v>0</v>
      </c>
      <c r="E14" s="57">
        <f>'BEP-DH_ASHP'!T$8</f>
        <v>28</v>
      </c>
      <c r="F14" s="57">
        <f>'BEP-DH_GB'!T$8</f>
        <v>0</v>
      </c>
      <c r="G14" s="57">
        <f>'BEP-DH_AN'!T$8</f>
        <v>35</v>
      </c>
      <c r="I14" s="90"/>
      <c r="J14" s="59">
        <v>25</v>
      </c>
      <c r="K14" s="57">
        <f t="shared" si="3"/>
        <v>0</v>
      </c>
      <c r="L14" s="57">
        <f t="shared" si="4"/>
        <v>35</v>
      </c>
      <c r="M14" s="57">
        <f t="shared" si="5"/>
        <v>10</v>
      </c>
      <c r="O14" s="90"/>
      <c r="P14" s="59">
        <v>25</v>
      </c>
      <c r="Q14" s="57">
        <f t="shared" si="6"/>
        <v>10</v>
      </c>
      <c r="R14" s="57">
        <f t="shared" si="7"/>
        <v>0</v>
      </c>
      <c r="S14" s="57">
        <f t="shared" si="8"/>
        <v>0</v>
      </c>
      <c r="U14" s="90"/>
      <c r="V14" s="59">
        <v>25</v>
      </c>
      <c r="W14" s="57">
        <f>'Sens_BEP-AN_ASHP'!U$14</f>
        <v>7</v>
      </c>
      <c r="X14" s="57">
        <f>'Sens_BEP-AN_GB'!U$14</f>
        <v>0</v>
      </c>
      <c r="Y14" s="57">
        <f>'Sens_BEP-DH_ASHP'!U$14</f>
        <v>0</v>
      </c>
      <c r="Z14" s="57">
        <f>'Sens_BEP-DH_GB'!U$14</f>
        <v>36</v>
      </c>
      <c r="AA14" s="57">
        <f>'Sens_BEP-DH_AN'!U$14</f>
        <v>38</v>
      </c>
      <c r="AC14" s="90"/>
      <c r="AD14" s="59">
        <v>25</v>
      </c>
      <c r="AE14" s="57">
        <f t="shared" si="9"/>
        <v>7</v>
      </c>
      <c r="AF14" s="57">
        <f t="shared" ref="AF14:AF42" si="13">IF(W14=0,0,IF(W14=4,AA14,AA14-W14))</f>
        <v>31</v>
      </c>
      <c r="AG14" s="57">
        <f t="shared" si="10"/>
        <v>10</v>
      </c>
      <c r="AH14" s="71"/>
      <c r="AI14" s="71"/>
      <c r="AK14" s="90"/>
      <c r="AL14" s="59">
        <v>25</v>
      </c>
      <c r="AM14" s="57">
        <f t="shared" si="11"/>
        <v>36</v>
      </c>
      <c r="AN14" s="57">
        <f t="shared" si="2"/>
        <v>0</v>
      </c>
      <c r="AO14" s="57">
        <f t="shared" si="12"/>
        <v>10</v>
      </c>
    </row>
    <row r="15" spans="1:41" x14ac:dyDescent="0.35">
      <c r="A15" s="90"/>
      <c r="B15" s="59">
        <v>35</v>
      </c>
      <c r="C15" s="57">
        <f>'BEP-AN_ASHP'!T$9</f>
        <v>4</v>
      </c>
      <c r="D15" s="57">
        <f>'BEP-AN_GB'!T$9</f>
        <v>0</v>
      </c>
      <c r="E15" s="57">
        <f>'BEP-DH_ASHP'!T$9</f>
        <v>24</v>
      </c>
      <c r="F15" s="57">
        <f>'BEP-DH_GB'!T$9</f>
        <v>142</v>
      </c>
      <c r="G15" s="57">
        <f>'BEP-DH_AN'!T$9</f>
        <v>32</v>
      </c>
      <c r="I15" s="90"/>
      <c r="J15" s="59">
        <v>35</v>
      </c>
      <c r="K15" s="57">
        <f t="shared" si="3"/>
        <v>0</v>
      </c>
      <c r="L15" s="57">
        <f t="shared" si="4"/>
        <v>32</v>
      </c>
      <c r="M15" s="57">
        <f t="shared" si="5"/>
        <v>10</v>
      </c>
      <c r="O15" s="90"/>
      <c r="P15" s="59">
        <v>35</v>
      </c>
      <c r="Q15" s="57">
        <f t="shared" si="6"/>
        <v>142</v>
      </c>
      <c r="R15" s="57">
        <f t="shared" si="7"/>
        <v>0</v>
      </c>
      <c r="S15" s="57">
        <f t="shared" si="8"/>
        <v>10</v>
      </c>
      <c r="U15" s="90"/>
      <c r="V15" s="59">
        <v>35</v>
      </c>
      <c r="W15" s="57">
        <f>'Sens_BEP-AN_ASHP'!U$15</f>
        <v>4</v>
      </c>
      <c r="X15" s="57">
        <f>'Sens_BEP-AN_GB'!U$15</f>
        <v>0</v>
      </c>
      <c r="Y15" s="57">
        <f>'Sens_BEP-DH_ASHP'!U$15</f>
        <v>0</v>
      </c>
      <c r="Z15" s="57">
        <f>'Sens_BEP-DH_GB'!U$15</f>
        <v>28</v>
      </c>
      <c r="AA15" s="57">
        <f>'Sens_BEP-DH_AN'!U$15</f>
        <v>35</v>
      </c>
      <c r="AC15" s="90"/>
      <c r="AD15" s="59">
        <v>35</v>
      </c>
      <c r="AE15" s="57">
        <f t="shared" si="9"/>
        <v>0</v>
      </c>
      <c r="AF15" s="57">
        <f t="shared" si="13"/>
        <v>35</v>
      </c>
      <c r="AG15" s="57">
        <f t="shared" si="10"/>
        <v>10</v>
      </c>
      <c r="AH15" s="71"/>
      <c r="AI15" s="71"/>
      <c r="AK15" s="90"/>
      <c r="AL15" s="59">
        <v>35</v>
      </c>
      <c r="AM15" s="57">
        <f t="shared" si="11"/>
        <v>28</v>
      </c>
      <c r="AN15" s="57">
        <f t="shared" si="2"/>
        <v>0</v>
      </c>
      <c r="AO15" s="57">
        <f t="shared" si="12"/>
        <v>10</v>
      </c>
    </row>
    <row r="16" spans="1:41" x14ac:dyDescent="0.35">
      <c r="A16" s="90"/>
      <c r="B16" s="59">
        <v>50</v>
      </c>
      <c r="C16" s="57">
        <f>'BEP-AN_ASHP'!T$10</f>
        <v>4</v>
      </c>
      <c r="D16" s="57">
        <f>'BEP-AN_GB'!T$10</f>
        <v>0</v>
      </c>
      <c r="E16" s="57">
        <f>'BEP-DH_ASHP'!T$10</f>
        <v>21</v>
      </c>
      <c r="F16" s="57">
        <f>'BEP-DH_GB'!T$10</f>
        <v>73</v>
      </c>
      <c r="G16" s="57">
        <f>'BEP-DH_AN'!T$10</f>
        <v>31</v>
      </c>
      <c r="I16" s="90"/>
      <c r="J16" s="59">
        <v>50</v>
      </c>
      <c r="K16" s="57">
        <f t="shared" si="3"/>
        <v>0</v>
      </c>
      <c r="L16" s="57">
        <f t="shared" si="4"/>
        <v>31</v>
      </c>
      <c r="M16" s="57">
        <f t="shared" si="5"/>
        <v>10</v>
      </c>
      <c r="O16" s="90"/>
      <c r="P16" s="59">
        <v>50</v>
      </c>
      <c r="Q16" s="57">
        <f t="shared" si="6"/>
        <v>73</v>
      </c>
      <c r="R16" s="57">
        <f t="shared" si="7"/>
        <v>0</v>
      </c>
      <c r="S16" s="57">
        <f t="shared" si="8"/>
        <v>10</v>
      </c>
      <c r="U16" s="90"/>
      <c r="V16" s="59">
        <v>50</v>
      </c>
      <c r="W16" s="57">
        <f>'Sens_BEP-AN_ASHP'!U$16</f>
        <v>4</v>
      </c>
      <c r="X16" s="57">
        <f>'Sens_BEP-AN_GB'!U$16</f>
        <v>0</v>
      </c>
      <c r="Y16" s="57">
        <f>'Sens_BEP-DH_ASHP'!U$16</f>
        <v>188</v>
      </c>
      <c r="Z16" s="57">
        <f>'Sens_BEP-DH_GB'!U$16</f>
        <v>24</v>
      </c>
      <c r="AA16" s="57">
        <f>'Sens_BEP-DH_AN'!U$16</f>
        <v>33</v>
      </c>
      <c r="AC16" s="90"/>
      <c r="AD16" s="59">
        <v>50</v>
      </c>
      <c r="AE16" s="57">
        <f t="shared" si="9"/>
        <v>0</v>
      </c>
      <c r="AF16" s="57">
        <f t="shared" si="13"/>
        <v>33</v>
      </c>
      <c r="AG16" s="57">
        <f t="shared" si="10"/>
        <v>10</v>
      </c>
      <c r="AH16" s="71"/>
      <c r="AI16" s="71"/>
      <c r="AK16" s="90"/>
      <c r="AL16" s="59">
        <v>50</v>
      </c>
      <c r="AM16" s="57">
        <f t="shared" si="11"/>
        <v>24</v>
      </c>
      <c r="AN16" s="57">
        <f t="shared" si="2"/>
        <v>0</v>
      </c>
      <c r="AO16" s="57">
        <f t="shared" si="12"/>
        <v>10</v>
      </c>
    </row>
    <row r="17" spans="1:41" x14ac:dyDescent="0.35">
      <c r="A17" s="91"/>
      <c r="B17" s="59">
        <v>75</v>
      </c>
      <c r="C17" s="57">
        <f>'BEP-AN_ASHP'!T$11</f>
        <v>4</v>
      </c>
      <c r="D17" s="57">
        <f>'BEP-AN_GB'!T$11</f>
        <v>0</v>
      </c>
      <c r="E17" s="57">
        <f>'BEP-DH_ASHP'!T$11</f>
        <v>19</v>
      </c>
      <c r="F17" s="57">
        <f>'BEP-DH_GB'!T$11</f>
        <v>51</v>
      </c>
      <c r="G17" s="57">
        <f>'BEP-DH_AN'!T$11</f>
        <v>29</v>
      </c>
      <c r="I17" s="91"/>
      <c r="J17" s="59">
        <v>75</v>
      </c>
      <c r="K17" s="57">
        <f t="shared" si="3"/>
        <v>0</v>
      </c>
      <c r="L17" s="57">
        <f t="shared" si="4"/>
        <v>29</v>
      </c>
      <c r="M17" s="57">
        <f t="shared" si="5"/>
        <v>10</v>
      </c>
      <c r="O17" s="91"/>
      <c r="P17" s="59">
        <v>75</v>
      </c>
      <c r="Q17" s="57">
        <f t="shared" si="6"/>
        <v>51</v>
      </c>
      <c r="R17" s="57">
        <f t="shared" si="7"/>
        <v>0</v>
      </c>
      <c r="S17" s="57">
        <f t="shared" si="8"/>
        <v>10</v>
      </c>
      <c r="U17" s="91"/>
      <c r="V17" s="59">
        <v>75</v>
      </c>
      <c r="W17" s="57">
        <f>'Sens_BEP-AN_ASHP'!U$17</f>
        <v>4</v>
      </c>
      <c r="X17" s="57">
        <f>'Sens_BEP-AN_GB'!U$17</f>
        <v>0</v>
      </c>
      <c r="Y17" s="57">
        <f>'Sens_BEP-DH_ASHP'!U$17</f>
        <v>84</v>
      </c>
      <c r="Z17" s="57">
        <f>'Sens_BEP-DH_GB'!U$17</f>
        <v>21</v>
      </c>
      <c r="AA17" s="57">
        <f>'Sens_BEP-DH_AN'!U$17</f>
        <v>31</v>
      </c>
      <c r="AC17" s="91"/>
      <c r="AD17" s="59">
        <v>75</v>
      </c>
      <c r="AE17" s="57">
        <f t="shared" si="9"/>
        <v>0</v>
      </c>
      <c r="AF17" s="57">
        <f t="shared" si="13"/>
        <v>31</v>
      </c>
      <c r="AG17" s="57">
        <f t="shared" si="10"/>
        <v>10</v>
      </c>
      <c r="AH17" s="71"/>
      <c r="AI17" s="71"/>
      <c r="AK17" s="91"/>
      <c r="AL17" s="59">
        <v>75</v>
      </c>
      <c r="AM17" s="57">
        <f t="shared" si="11"/>
        <v>21</v>
      </c>
      <c r="AN17" s="57">
        <f t="shared" si="2"/>
        <v>0</v>
      </c>
      <c r="AO17" s="57">
        <f t="shared" si="12"/>
        <v>10</v>
      </c>
    </row>
    <row r="18" spans="1:41" x14ac:dyDescent="0.35">
      <c r="A18" s="89">
        <v>8</v>
      </c>
      <c r="B18" s="59">
        <v>10</v>
      </c>
      <c r="C18" s="57">
        <f>'BEP-AN_ASHP'!U$7</f>
        <v>4</v>
      </c>
      <c r="D18" s="57">
        <f>'BEP-AN_GB'!U$7</f>
        <v>0</v>
      </c>
      <c r="E18" s="57">
        <f>'BEP-DH_ASHP'!U$7</f>
        <v>18</v>
      </c>
      <c r="F18" s="57">
        <f>'BEP-DH_GB'!U$7</f>
        <v>0</v>
      </c>
      <c r="G18" s="57">
        <f>'BEP-DH_AN'!U$7</f>
        <v>33</v>
      </c>
      <c r="I18" s="89">
        <v>8</v>
      </c>
      <c r="J18" s="59">
        <v>10</v>
      </c>
      <c r="K18" s="57">
        <f t="shared" si="3"/>
        <v>0</v>
      </c>
      <c r="L18" s="57">
        <f t="shared" si="4"/>
        <v>33</v>
      </c>
      <c r="M18" s="57">
        <f t="shared" si="5"/>
        <v>10</v>
      </c>
      <c r="O18" s="89">
        <v>8</v>
      </c>
      <c r="P18" s="59">
        <v>10</v>
      </c>
      <c r="Q18" s="57">
        <f t="shared" si="6"/>
        <v>10</v>
      </c>
      <c r="R18" s="57">
        <f t="shared" si="7"/>
        <v>0</v>
      </c>
      <c r="S18" s="57">
        <f t="shared" si="8"/>
        <v>0</v>
      </c>
      <c r="U18" s="89">
        <v>8</v>
      </c>
      <c r="V18" s="59">
        <v>10</v>
      </c>
      <c r="W18" s="57">
        <f>'Sens_BEP-AN_ASHP'!V$13</f>
        <v>4</v>
      </c>
      <c r="X18" s="57">
        <f>'Sens_BEP-AN_GB'!V$13</f>
        <v>0</v>
      </c>
      <c r="Y18" s="57">
        <f>'Sens_BEP-DH_ASHP'!V$13</f>
        <v>0</v>
      </c>
      <c r="Z18" s="57">
        <f>'Sens_BEP-DH_GB'!V$13</f>
        <v>22</v>
      </c>
      <c r="AA18" s="57">
        <f>'Sens_BEP-DH_AN'!V$13</f>
        <v>37</v>
      </c>
      <c r="AC18" s="89">
        <v>8</v>
      </c>
      <c r="AD18" s="59">
        <v>10</v>
      </c>
      <c r="AE18" s="57">
        <f t="shared" si="9"/>
        <v>0</v>
      </c>
      <c r="AF18" s="57">
        <f t="shared" si="13"/>
        <v>37</v>
      </c>
      <c r="AG18" s="57">
        <f t="shared" si="10"/>
        <v>10</v>
      </c>
      <c r="AH18" s="71"/>
      <c r="AI18" s="71"/>
      <c r="AK18" s="89">
        <v>8</v>
      </c>
      <c r="AL18" s="59">
        <v>10</v>
      </c>
      <c r="AM18" s="57">
        <f t="shared" si="11"/>
        <v>22</v>
      </c>
      <c r="AN18" s="57">
        <f t="shared" si="2"/>
        <v>0</v>
      </c>
      <c r="AO18" s="57">
        <f t="shared" si="12"/>
        <v>10</v>
      </c>
    </row>
    <row r="19" spans="1:41" x14ac:dyDescent="0.35">
      <c r="A19" s="90"/>
      <c r="B19" s="59">
        <v>25</v>
      </c>
      <c r="C19" s="57">
        <f>'BEP-AN_ASHP'!U$8</f>
        <v>4</v>
      </c>
      <c r="D19" s="57">
        <f>'BEP-AN_GB'!U$8</f>
        <v>0</v>
      </c>
      <c r="E19" s="57">
        <f>'BEP-DH_ASHP'!U$8</f>
        <v>12</v>
      </c>
      <c r="F19" s="57">
        <f>'BEP-DH_GB'!U$8</f>
        <v>36</v>
      </c>
      <c r="G19" s="57">
        <f>'BEP-DH_AN'!U$8</f>
        <v>26</v>
      </c>
      <c r="I19" s="90"/>
      <c r="J19" s="59">
        <v>25</v>
      </c>
      <c r="K19" s="57">
        <f t="shared" si="3"/>
        <v>0</v>
      </c>
      <c r="L19" s="57">
        <f t="shared" si="4"/>
        <v>26</v>
      </c>
      <c r="M19" s="57">
        <f t="shared" si="5"/>
        <v>10</v>
      </c>
      <c r="O19" s="90"/>
      <c r="P19" s="59">
        <v>25</v>
      </c>
      <c r="Q19" s="57">
        <f t="shared" si="6"/>
        <v>36</v>
      </c>
      <c r="R19" s="57">
        <f t="shared" si="7"/>
        <v>0</v>
      </c>
      <c r="S19" s="57">
        <f t="shared" si="8"/>
        <v>10</v>
      </c>
      <c r="U19" s="90"/>
      <c r="V19" s="59">
        <v>25</v>
      </c>
      <c r="W19" s="57">
        <f>'Sens_BEP-AN_ASHP'!V$14</f>
        <v>4</v>
      </c>
      <c r="X19" s="57">
        <f>'Sens_BEP-AN_GB'!V$14</f>
        <v>0</v>
      </c>
      <c r="Y19" s="57">
        <f>'Sens_BEP-DH_ASHP'!V$14</f>
        <v>66</v>
      </c>
      <c r="Z19" s="57">
        <f>'Sens_BEP-DH_GB'!V$14</f>
        <v>14</v>
      </c>
      <c r="AA19" s="57">
        <f>'Sens_BEP-DH_AN'!V$14</f>
        <v>28</v>
      </c>
      <c r="AC19" s="90"/>
      <c r="AD19" s="59">
        <v>25</v>
      </c>
      <c r="AE19" s="57">
        <f t="shared" si="9"/>
        <v>0</v>
      </c>
      <c r="AF19" s="57">
        <f t="shared" si="13"/>
        <v>28</v>
      </c>
      <c r="AG19" s="57">
        <f t="shared" si="10"/>
        <v>10</v>
      </c>
      <c r="AH19" s="71"/>
      <c r="AI19" s="71"/>
      <c r="AK19" s="90"/>
      <c r="AL19" s="59">
        <v>25</v>
      </c>
      <c r="AM19" s="57">
        <f t="shared" si="11"/>
        <v>14</v>
      </c>
      <c r="AN19" s="57">
        <f t="shared" si="2"/>
        <v>0</v>
      </c>
      <c r="AO19" s="57">
        <f t="shared" si="12"/>
        <v>10</v>
      </c>
    </row>
    <row r="20" spans="1:41" x14ac:dyDescent="0.35">
      <c r="A20" s="90"/>
      <c r="B20" s="59">
        <v>35</v>
      </c>
      <c r="C20" s="57">
        <f>'BEP-AN_ASHP'!U$9</f>
        <v>4</v>
      </c>
      <c r="D20" s="57">
        <f>'BEP-AN_GB'!U$9</f>
        <v>0</v>
      </c>
      <c r="E20" s="57">
        <f>'BEP-DH_ASHP'!U$9</f>
        <v>11</v>
      </c>
      <c r="F20" s="57">
        <f>'BEP-DH_GB'!U$9</f>
        <v>29</v>
      </c>
      <c r="G20" s="57">
        <f>'BEP-DH_AN'!U$9</f>
        <v>25</v>
      </c>
      <c r="I20" s="90"/>
      <c r="J20" s="59">
        <v>35</v>
      </c>
      <c r="K20" s="57">
        <f t="shared" si="3"/>
        <v>0</v>
      </c>
      <c r="L20" s="57">
        <f t="shared" si="4"/>
        <v>25</v>
      </c>
      <c r="M20" s="57">
        <f t="shared" si="5"/>
        <v>10</v>
      </c>
      <c r="O20" s="90"/>
      <c r="P20" s="59">
        <v>35</v>
      </c>
      <c r="Q20" s="57">
        <f t="shared" si="6"/>
        <v>29</v>
      </c>
      <c r="R20" s="57">
        <f t="shared" si="7"/>
        <v>0</v>
      </c>
      <c r="S20" s="57">
        <f t="shared" si="8"/>
        <v>10</v>
      </c>
      <c r="U20" s="90"/>
      <c r="V20" s="59">
        <v>35</v>
      </c>
      <c r="W20" s="57">
        <f>'Sens_BEP-AN_ASHP'!V$15</f>
        <v>4</v>
      </c>
      <c r="X20" s="57">
        <f>'Sens_BEP-AN_GB'!V$15</f>
        <v>0</v>
      </c>
      <c r="Y20" s="57">
        <f>'Sens_BEP-DH_ASHP'!V$15</f>
        <v>44</v>
      </c>
      <c r="Z20" s="57">
        <f>'Sens_BEP-DH_GB'!V$15</f>
        <v>13</v>
      </c>
      <c r="AA20" s="57">
        <f>'Sens_BEP-DH_AN'!V$15</f>
        <v>27</v>
      </c>
      <c r="AC20" s="90"/>
      <c r="AD20" s="59">
        <v>35</v>
      </c>
      <c r="AE20" s="57">
        <f t="shared" si="9"/>
        <v>0</v>
      </c>
      <c r="AF20" s="57">
        <f t="shared" si="13"/>
        <v>27</v>
      </c>
      <c r="AG20" s="57">
        <f t="shared" si="10"/>
        <v>10</v>
      </c>
      <c r="AH20" s="71"/>
      <c r="AI20" s="71"/>
      <c r="AK20" s="90"/>
      <c r="AL20" s="59">
        <v>35</v>
      </c>
      <c r="AM20" s="57">
        <f t="shared" si="11"/>
        <v>13</v>
      </c>
      <c r="AN20" s="57">
        <f t="shared" si="2"/>
        <v>0</v>
      </c>
      <c r="AO20" s="57">
        <f t="shared" si="12"/>
        <v>10</v>
      </c>
    </row>
    <row r="21" spans="1:41" x14ac:dyDescent="0.35">
      <c r="A21" s="90"/>
      <c r="B21" s="59">
        <v>50</v>
      </c>
      <c r="C21" s="57">
        <f>'BEP-AN_ASHP'!U$10</f>
        <v>4</v>
      </c>
      <c r="D21" s="57">
        <f>'BEP-AN_GB'!U$10</f>
        <v>0</v>
      </c>
      <c r="E21" s="57">
        <f>'BEP-DH_ASHP'!U$10</f>
        <v>11</v>
      </c>
      <c r="F21" s="57">
        <f>'BEP-DH_GB'!U$10</f>
        <v>25</v>
      </c>
      <c r="G21" s="57">
        <f>'BEP-DH_AN'!U$10</f>
        <v>24</v>
      </c>
      <c r="I21" s="90"/>
      <c r="J21" s="59">
        <v>50</v>
      </c>
      <c r="K21" s="57">
        <f t="shared" si="3"/>
        <v>0</v>
      </c>
      <c r="L21" s="57">
        <f t="shared" si="4"/>
        <v>24</v>
      </c>
      <c r="M21" s="57">
        <f t="shared" si="5"/>
        <v>10</v>
      </c>
      <c r="O21" s="90"/>
      <c r="P21" s="59">
        <v>50</v>
      </c>
      <c r="Q21" s="57">
        <f t="shared" si="6"/>
        <v>25</v>
      </c>
      <c r="R21" s="57">
        <f t="shared" si="7"/>
        <v>0</v>
      </c>
      <c r="S21" s="57">
        <f t="shared" si="8"/>
        <v>10</v>
      </c>
      <c r="U21" s="90"/>
      <c r="V21" s="59">
        <v>50</v>
      </c>
      <c r="W21" s="57">
        <f>'Sens_BEP-AN_ASHP'!V$16</f>
        <v>4</v>
      </c>
      <c r="X21" s="57">
        <f>'Sens_BEP-AN_GB'!V$16</f>
        <v>0</v>
      </c>
      <c r="Y21" s="57">
        <f>'Sens_BEP-DH_ASHP'!V$16</f>
        <v>34</v>
      </c>
      <c r="Z21" s="57">
        <f>'Sens_BEP-DH_GB'!V$16</f>
        <v>12</v>
      </c>
      <c r="AA21" s="57">
        <f>'Sens_BEP-DH_AN'!V$16</f>
        <v>25</v>
      </c>
      <c r="AC21" s="90"/>
      <c r="AD21" s="59">
        <v>50</v>
      </c>
      <c r="AE21" s="57">
        <f t="shared" si="9"/>
        <v>0</v>
      </c>
      <c r="AF21" s="57">
        <f t="shared" si="13"/>
        <v>25</v>
      </c>
      <c r="AG21" s="57">
        <f t="shared" si="10"/>
        <v>10</v>
      </c>
      <c r="AH21" s="71"/>
      <c r="AI21" s="71"/>
      <c r="AK21" s="90"/>
      <c r="AL21" s="59">
        <v>50</v>
      </c>
      <c r="AM21" s="57">
        <f t="shared" si="11"/>
        <v>12</v>
      </c>
      <c r="AN21" s="57">
        <f t="shared" si="2"/>
        <v>0</v>
      </c>
      <c r="AO21" s="57">
        <f t="shared" si="12"/>
        <v>10</v>
      </c>
    </row>
    <row r="22" spans="1:41" x14ac:dyDescent="0.35">
      <c r="A22" s="91"/>
      <c r="B22" s="59">
        <v>75</v>
      </c>
      <c r="C22" s="57">
        <f>'BEP-AN_ASHP'!U$11</f>
        <v>4</v>
      </c>
      <c r="D22" s="57">
        <f>'BEP-AN_GB'!U$11</f>
        <v>4</v>
      </c>
      <c r="E22" s="57">
        <f>'BEP-DH_ASHP'!U$11</f>
        <v>10</v>
      </c>
      <c r="F22" s="57">
        <f>'BEP-DH_GB'!U$11</f>
        <v>22</v>
      </c>
      <c r="G22" s="57">
        <f>'BEP-DH_AN'!U$11</f>
        <v>23</v>
      </c>
      <c r="I22" s="91"/>
      <c r="J22" s="59">
        <v>75</v>
      </c>
      <c r="K22" s="57">
        <f t="shared" si="3"/>
        <v>0</v>
      </c>
      <c r="L22" s="57">
        <f t="shared" si="4"/>
        <v>23</v>
      </c>
      <c r="M22" s="57">
        <f t="shared" si="5"/>
        <v>10</v>
      </c>
      <c r="O22" s="91"/>
      <c r="P22" s="59">
        <v>75</v>
      </c>
      <c r="Q22" s="57">
        <f t="shared" si="6"/>
        <v>0</v>
      </c>
      <c r="R22" s="57">
        <f t="shared" si="7"/>
        <v>23</v>
      </c>
      <c r="S22" s="57">
        <f t="shared" si="8"/>
        <v>10</v>
      </c>
      <c r="U22" s="91"/>
      <c r="V22" s="59">
        <v>75</v>
      </c>
      <c r="W22" s="57">
        <f>'Sens_BEP-AN_ASHP'!V$17</f>
        <v>4</v>
      </c>
      <c r="X22" s="57">
        <f>'Sens_BEP-AN_GB'!V$17</f>
        <v>0</v>
      </c>
      <c r="Y22" s="57">
        <f>'Sens_BEP-DH_ASHP'!V$17</f>
        <v>28</v>
      </c>
      <c r="Z22" s="57">
        <f>'Sens_BEP-DH_GB'!V$17</f>
        <v>11</v>
      </c>
      <c r="AA22" s="57">
        <f>'Sens_BEP-DH_AN'!V$17</f>
        <v>24</v>
      </c>
      <c r="AC22" s="91"/>
      <c r="AD22" s="59">
        <v>75</v>
      </c>
      <c r="AE22" s="57">
        <f t="shared" si="9"/>
        <v>0</v>
      </c>
      <c r="AF22" s="57">
        <f t="shared" si="13"/>
        <v>24</v>
      </c>
      <c r="AG22" s="57">
        <f t="shared" si="10"/>
        <v>10</v>
      </c>
      <c r="AH22" s="71"/>
      <c r="AI22" s="71"/>
      <c r="AK22" s="91"/>
      <c r="AL22" s="59">
        <v>75</v>
      </c>
      <c r="AM22" s="57">
        <f t="shared" si="11"/>
        <v>11</v>
      </c>
      <c r="AN22" s="57">
        <f t="shared" si="2"/>
        <v>0</v>
      </c>
      <c r="AO22" s="57">
        <f t="shared" si="12"/>
        <v>10</v>
      </c>
    </row>
    <row r="23" spans="1:41" x14ac:dyDescent="0.35">
      <c r="A23" s="89">
        <v>10</v>
      </c>
      <c r="B23" s="59">
        <v>10</v>
      </c>
      <c r="C23" s="57">
        <f>'BEP-AN_ASHP'!V$7</f>
        <v>4</v>
      </c>
      <c r="D23" s="57">
        <f>'BEP-AN_GB'!V$7</f>
        <v>4</v>
      </c>
      <c r="E23" s="57">
        <f>'BEP-DH_ASHP'!V$7</f>
        <v>11</v>
      </c>
      <c r="F23" s="57">
        <f>'BEP-DH_GB'!V$7</f>
        <v>52</v>
      </c>
      <c r="G23" s="57">
        <f>'BEP-DH_AN'!V$7</f>
        <v>27</v>
      </c>
      <c r="I23" s="89">
        <v>10</v>
      </c>
      <c r="J23" s="59">
        <v>10</v>
      </c>
      <c r="K23" s="57">
        <f t="shared" si="3"/>
        <v>0</v>
      </c>
      <c r="L23" s="57">
        <f t="shared" si="4"/>
        <v>27</v>
      </c>
      <c r="M23" s="57">
        <f t="shared" si="5"/>
        <v>10</v>
      </c>
      <c r="O23" s="89">
        <v>10</v>
      </c>
      <c r="P23" s="59">
        <v>10</v>
      </c>
      <c r="Q23" s="57">
        <f t="shared" si="6"/>
        <v>0</v>
      </c>
      <c r="R23" s="57">
        <f t="shared" si="7"/>
        <v>27</v>
      </c>
      <c r="S23" s="57">
        <f t="shared" si="8"/>
        <v>10</v>
      </c>
      <c r="U23" s="89">
        <v>10</v>
      </c>
      <c r="V23" s="59">
        <v>10</v>
      </c>
      <c r="W23" s="57">
        <f>'Sens_BEP-AN_ASHP'!W$13</f>
        <v>4</v>
      </c>
      <c r="X23" s="57">
        <f>'Sens_BEP-AN_GB'!W$13</f>
        <v>0</v>
      </c>
      <c r="Y23" s="57">
        <f>'Sens_BEP-DH_ASHP'!W$13</f>
        <v>0</v>
      </c>
      <c r="Z23" s="57">
        <f>'Sens_BEP-DH_GB'!W$13</f>
        <v>13</v>
      </c>
      <c r="AA23" s="57">
        <f>'Sens_BEP-DH_AN'!W$13</f>
        <v>30</v>
      </c>
      <c r="AC23" s="89">
        <v>10</v>
      </c>
      <c r="AD23" s="59">
        <v>10</v>
      </c>
      <c r="AE23" s="57">
        <f t="shared" si="9"/>
        <v>0</v>
      </c>
      <c r="AF23" s="57">
        <f t="shared" si="13"/>
        <v>30</v>
      </c>
      <c r="AG23" s="57">
        <f t="shared" si="10"/>
        <v>10</v>
      </c>
      <c r="AH23" s="71"/>
      <c r="AI23" s="71"/>
      <c r="AK23" s="89">
        <v>10</v>
      </c>
      <c r="AL23" s="59">
        <v>10</v>
      </c>
      <c r="AM23" s="57">
        <f t="shared" si="11"/>
        <v>13</v>
      </c>
      <c r="AN23" s="57">
        <f t="shared" si="2"/>
        <v>0</v>
      </c>
      <c r="AO23" s="57">
        <f t="shared" si="12"/>
        <v>10</v>
      </c>
    </row>
    <row r="24" spans="1:41" x14ac:dyDescent="0.35">
      <c r="A24" s="90"/>
      <c r="B24" s="59">
        <v>25</v>
      </c>
      <c r="C24" s="57">
        <f>'BEP-AN_ASHP'!V$8</f>
        <v>4</v>
      </c>
      <c r="D24" s="57">
        <f>'BEP-AN_GB'!V$8</f>
        <v>4</v>
      </c>
      <c r="E24" s="57">
        <f>'BEP-DH_ASHP'!V$8</f>
        <v>9</v>
      </c>
      <c r="F24" s="57">
        <f>'BEP-DH_GB'!V$8</f>
        <v>22</v>
      </c>
      <c r="G24" s="57">
        <f>'BEP-DH_AN'!V$8</f>
        <v>22</v>
      </c>
      <c r="I24" s="90"/>
      <c r="J24" s="59">
        <v>25</v>
      </c>
      <c r="K24" s="57">
        <f t="shared" si="3"/>
        <v>0</v>
      </c>
      <c r="L24" s="57">
        <f t="shared" si="4"/>
        <v>22</v>
      </c>
      <c r="M24" s="57">
        <f t="shared" si="5"/>
        <v>10</v>
      </c>
      <c r="O24" s="90"/>
      <c r="P24" s="59">
        <v>25</v>
      </c>
      <c r="Q24" s="57">
        <f t="shared" si="6"/>
        <v>0</v>
      </c>
      <c r="R24" s="57">
        <f t="shared" si="7"/>
        <v>22</v>
      </c>
      <c r="S24" s="57">
        <f t="shared" si="8"/>
        <v>10</v>
      </c>
      <c r="U24" s="90"/>
      <c r="V24" s="59">
        <v>25</v>
      </c>
      <c r="W24" s="57">
        <f>'Sens_BEP-AN_ASHP'!W$14</f>
        <v>4</v>
      </c>
      <c r="X24" s="57">
        <f>'Sens_BEP-AN_GB'!W$14</f>
        <v>0</v>
      </c>
      <c r="Y24" s="57">
        <f>'Sens_BEP-DH_ASHP'!W$14</f>
        <v>32</v>
      </c>
      <c r="Z24" s="57">
        <f>'Sens_BEP-DH_GB'!W$14</f>
        <v>10</v>
      </c>
      <c r="AA24" s="57">
        <f>'Sens_BEP-DH_AN'!W$14</f>
        <v>24</v>
      </c>
      <c r="AC24" s="90"/>
      <c r="AD24" s="59">
        <v>25</v>
      </c>
      <c r="AE24" s="57">
        <f t="shared" si="9"/>
        <v>0</v>
      </c>
      <c r="AF24" s="57">
        <f t="shared" si="13"/>
        <v>24</v>
      </c>
      <c r="AG24" s="57">
        <f t="shared" si="10"/>
        <v>10</v>
      </c>
      <c r="AH24" s="71"/>
      <c r="AI24" s="71"/>
      <c r="AK24" s="90"/>
      <c r="AL24" s="59">
        <v>25</v>
      </c>
      <c r="AM24" s="57">
        <f t="shared" si="11"/>
        <v>10</v>
      </c>
      <c r="AN24" s="57">
        <f t="shared" si="2"/>
        <v>0</v>
      </c>
      <c r="AO24" s="57">
        <f t="shared" si="12"/>
        <v>10</v>
      </c>
    </row>
    <row r="25" spans="1:41" x14ac:dyDescent="0.35">
      <c r="A25" s="90"/>
      <c r="B25" s="59">
        <v>35</v>
      </c>
      <c r="C25" s="57">
        <f>'BEP-AN_ASHP'!V$9</f>
        <v>4</v>
      </c>
      <c r="D25" s="57">
        <f>'BEP-AN_GB'!V$9</f>
        <v>4</v>
      </c>
      <c r="E25" s="57">
        <f>'BEP-DH_ASHP'!V$9</f>
        <v>8</v>
      </c>
      <c r="F25" s="57">
        <f>'BEP-DH_GB'!V$9</f>
        <v>19</v>
      </c>
      <c r="G25" s="57">
        <f>'BEP-DH_AN'!V$9</f>
        <v>21</v>
      </c>
      <c r="I25" s="90"/>
      <c r="J25" s="59">
        <v>35</v>
      </c>
      <c r="K25" s="57">
        <f t="shared" si="3"/>
        <v>0</v>
      </c>
      <c r="L25" s="57">
        <f t="shared" si="4"/>
        <v>21</v>
      </c>
      <c r="M25" s="57">
        <f t="shared" si="5"/>
        <v>10</v>
      </c>
      <c r="O25" s="90"/>
      <c r="P25" s="59">
        <v>35</v>
      </c>
      <c r="Q25" s="57">
        <f t="shared" si="6"/>
        <v>0</v>
      </c>
      <c r="R25" s="57">
        <f t="shared" si="7"/>
        <v>21</v>
      </c>
      <c r="S25" s="57">
        <f t="shared" si="8"/>
        <v>10</v>
      </c>
      <c r="U25" s="90"/>
      <c r="V25" s="59">
        <v>35</v>
      </c>
      <c r="W25" s="57">
        <f>'Sens_BEP-AN_ASHP'!W$15</f>
        <v>4</v>
      </c>
      <c r="X25" s="57">
        <f>'Sens_BEP-AN_GB'!W$15</f>
        <v>0</v>
      </c>
      <c r="Y25" s="57">
        <f>'Sens_BEP-DH_ASHP'!W$15</f>
        <v>26</v>
      </c>
      <c r="Z25" s="57">
        <f>'Sens_BEP-DH_GB'!W$15</f>
        <v>9</v>
      </c>
      <c r="AA25" s="57">
        <f>'Sens_BEP-DH_AN'!W$15</f>
        <v>23</v>
      </c>
      <c r="AC25" s="90"/>
      <c r="AD25" s="59">
        <v>35</v>
      </c>
      <c r="AE25" s="57">
        <f t="shared" si="9"/>
        <v>0</v>
      </c>
      <c r="AF25" s="57">
        <f t="shared" si="13"/>
        <v>23</v>
      </c>
      <c r="AG25" s="57">
        <f t="shared" si="10"/>
        <v>10</v>
      </c>
      <c r="AH25" s="71"/>
      <c r="AI25" s="71"/>
      <c r="AK25" s="90"/>
      <c r="AL25" s="59">
        <v>35</v>
      </c>
      <c r="AM25" s="57">
        <f t="shared" si="11"/>
        <v>9</v>
      </c>
      <c r="AN25" s="57">
        <f t="shared" si="2"/>
        <v>0</v>
      </c>
      <c r="AO25" s="57">
        <f t="shared" si="12"/>
        <v>10</v>
      </c>
    </row>
    <row r="26" spans="1:41" x14ac:dyDescent="0.35">
      <c r="A26" s="90"/>
      <c r="B26" s="59">
        <v>50</v>
      </c>
      <c r="C26" s="57">
        <f>'BEP-AN_ASHP'!V$10</f>
        <v>4</v>
      </c>
      <c r="D26" s="57">
        <f>'BEP-AN_GB'!V$10</f>
        <v>4</v>
      </c>
      <c r="E26" s="57">
        <f>'BEP-DH_ASHP'!V$10</f>
        <v>8</v>
      </c>
      <c r="F26" s="57">
        <f>'BEP-DH_GB'!V$10</f>
        <v>17</v>
      </c>
      <c r="G26" s="57">
        <f>'BEP-DH_AN'!V$10</f>
        <v>20</v>
      </c>
      <c r="I26" s="90"/>
      <c r="J26" s="59">
        <v>50</v>
      </c>
      <c r="K26" s="57">
        <f t="shared" si="3"/>
        <v>0</v>
      </c>
      <c r="L26" s="57">
        <f t="shared" si="4"/>
        <v>20</v>
      </c>
      <c r="M26" s="57">
        <f t="shared" si="5"/>
        <v>10</v>
      </c>
      <c r="O26" s="90"/>
      <c r="P26" s="59">
        <v>50</v>
      </c>
      <c r="Q26" s="57">
        <f t="shared" si="6"/>
        <v>0</v>
      </c>
      <c r="R26" s="57">
        <f t="shared" si="7"/>
        <v>20</v>
      </c>
      <c r="S26" s="57">
        <f t="shared" si="8"/>
        <v>10</v>
      </c>
      <c r="U26" s="90"/>
      <c r="V26" s="59">
        <v>50</v>
      </c>
      <c r="W26" s="57">
        <f>'Sens_BEP-AN_ASHP'!W$16</f>
        <v>4</v>
      </c>
      <c r="X26" s="57">
        <f>'Sens_BEP-AN_GB'!W$16</f>
        <v>0</v>
      </c>
      <c r="Y26" s="57">
        <f>'Sens_BEP-DH_ASHP'!W$16</f>
        <v>22</v>
      </c>
      <c r="Z26" s="57">
        <f>'Sens_BEP-DH_GB'!W$16</f>
        <v>9</v>
      </c>
      <c r="AA26" s="57">
        <f>'Sens_BEP-DH_AN'!W$16</f>
        <v>22</v>
      </c>
      <c r="AC26" s="90"/>
      <c r="AD26" s="59">
        <v>50</v>
      </c>
      <c r="AE26" s="57">
        <f t="shared" si="9"/>
        <v>0</v>
      </c>
      <c r="AF26" s="57">
        <f t="shared" si="13"/>
        <v>22</v>
      </c>
      <c r="AG26" s="57">
        <f t="shared" si="10"/>
        <v>10</v>
      </c>
      <c r="AH26" s="71"/>
      <c r="AI26" s="71"/>
      <c r="AK26" s="90"/>
      <c r="AL26" s="59">
        <v>50</v>
      </c>
      <c r="AM26" s="57">
        <f t="shared" si="11"/>
        <v>9</v>
      </c>
      <c r="AN26" s="57">
        <f t="shared" si="2"/>
        <v>0</v>
      </c>
      <c r="AO26" s="57">
        <f t="shared" si="12"/>
        <v>10</v>
      </c>
    </row>
    <row r="27" spans="1:41" x14ac:dyDescent="0.35">
      <c r="A27" s="91"/>
      <c r="B27" s="59">
        <v>75</v>
      </c>
      <c r="C27" s="57">
        <f>'BEP-AN_ASHP'!V$11</f>
        <v>4</v>
      </c>
      <c r="D27" s="57">
        <f>'BEP-AN_GB'!V$11</f>
        <v>4</v>
      </c>
      <c r="E27" s="57">
        <f>'BEP-DH_ASHP'!V$11</f>
        <v>8</v>
      </c>
      <c r="F27" s="57">
        <f>'BEP-DH_GB'!V$11</f>
        <v>16</v>
      </c>
      <c r="G27" s="57">
        <f>'BEP-DH_AN'!V$11</f>
        <v>20</v>
      </c>
      <c r="I27" s="91"/>
      <c r="J27" s="59">
        <v>75</v>
      </c>
      <c r="K27" s="57">
        <f t="shared" si="3"/>
        <v>0</v>
      </c>
      <c r="L27" s="57">
        <f t="shared" si="4"/>
        <v>20</v>
      </c>
      <c r="M27" s="57">
        <f t="shared" si="5"/>
        <v>10</v>
      </c>
      <c r="O27" s="91"/>
      <c r="P27" s="59">
        <v>75</v>
      </c>
      <c r="Q27" s="57">
        <f t="shared" si="6"/>
        <v>0</v>
      </c>
      <c r="R27" s="57">
        <f t="shared" si="7"/>
        <v>20</v>
      </c>
      <c r="S27" s="57">
        <f t="shared" si="8"/>
        <v>10</v>
      </c>
      <c r="U27" s="91"/>
      <c r="V27" s="59">
        <v>75</v>
      </c>
      <c r="W27" s="57">
        <f>'Sens_BEP-AN_ASHP'!W$17</f>
        <v>4</v>
      </c>
      <c r="X27" s="57">
        <f>'Sens_BEP-AN_GB'!W$17</f>
        <v>4</v>
      </c>
      <c r="Y27" s="57">
        <f>'Sens_BEP-DH_ASHP'!W$17</f>
        <v>20</v>
      </c>
      <c r="Z27" s="57">
        <f>'Sens_BEP-DH_GB'!W$17</f>
        <v>8</v>
      </c>
      <c r="AA27" s="57">
        <f>'Sens_BEP-DH_AN'!W$17</f>
        <v>21</v>
      </c>
      <c r="AC27" s="91"/>
      <c r="AD27" s="59">
        <v>75</v>
      </c>
      <c r="AE27" s="57">
        <f t="shared" si="9"/>
        <v>0</v>
      </c>
      <c r="AF27" s="57">
        <f t="shared" si="13"/>
        <v>21</v>
      </c>
      <c r="AG27" s="57">
        <f t="shared" si="10"/>
        <v>10</v>
      </c>
      <c r="AH27" s="71"/>
      <c r="AI27" s="71"/>
      <c r="AK27" s="91"/>
      <c r="AL27" s="59">
        <v>75</v>
      </c>
      <c r="AM27" s="57">
        <f t="shared" si="11"/>
        <v>0</v>
      </c>
      <c r="AN27" s="57">
        <f t="shared" ref="AN27:AN42" si="14">IF(X27=0,0,IF(X27=4,AA27,AA27-X27))</f>
        <v>21</v>
      </c>
      <c r="AO27" s="57">
        <f t="shared" si="12"/>
        <v>10</v>
      </c>
    </row>
    <row r="28" spans="1:41" x14ac:dyDescent="0.35">
      <c r="A28" s="89">
        <v>13</v>
      </c>
      <c r="B28" s="59">
        <v>10</v>
      </c>
      <c r="C28" s="57">
        <f>'BEP-AN_ASHP'!W$7</f>
        <v>4</v>
      </c>
      <c r="D28" s="57">
        <f>'BEP-AN_GB'!W$7</f>
        <v>4</v>
      </c>
      <c r="E28" s="57">
        <f>'BEP-DH_ASHP'!W$7</f>
        <v>8</v>
      </c>
      <c r="F28" s="57">
        <f>'BEP-DH_GB'!W$7</f>
        <v>16</v>
      </c>
      <c r="G28" s="57">
        <f>'BEP-DH_AN'!W$7</f>
        <v>21</v>
      </c>
      <c r="I28" s="89">
        <v>13</v>
      </c>
      <c r="J28" s="59">
        <v>10</v>
      </c>
      <c r="K28" s="57">
        <f t="shared" si="3"/>
        <v>0</v>
      </c>
      <c r="L28" s="57">
        <f t="shared" si="4"/>
        <v>21</v>
      </c>
      <c r="M28" s="57">
        <f t="shared" si="5"/>
        <v>10</v>
      </c>
      <c r="O28" s="89">
        <v>13</v>
      </c>
      <c r="P28" s="59">
        <v>10</v>
      </c>
      <c r="Q28" s="57">
        <f t="shared" si="6"/>
        <v>0</v>
      </c>
      <c r="R28" s="57">
        <f t="shared" si="7"/>
        <v>21</v>
      </c>
      <c r="S28" s="57">
        <f t="shared" si="8"/>
        <v>10</v>
      </c>
      <c r="U28" s="89">
        <v>13</v>
      </c>
      <c r="V28" s="59">
        <v>10</v>
      </c>
      <c r="W28" s="57">
        <f>'Sens_BEP-AN_ASHP'!X$13</f>
        <v>4</v>
      </c>
      <c r="X28" s="57">
        <f>'Sens_BEP-AN_GB'!X$13</f>
        <v>0</v>
      </c>
      <c r="Y28" s="57">
        <f>'Sens_BEP-DH_ASHP'!X$13</f>
        <v>38</v>
      </c>
      <c r="Z28" s="57">
        <f>'Sens_BEP-DH_GB'!X$13</f>
        <v>9</v>
      </c>
      <c r="AA28" s="57">
        <f>'Sens_BEP-DH_AN'!X$13</f>
        <v>23</v>
      </c>
      <c r="AC28" s="89">
        <v>13</v>
      </c>
      <c r="AD28" s="59">
        <v>10</v>
      </c>
      <c r="AE28" s="57">
        <f t="shared" si="9"/>
        <v>0</v>
      </c>
      <c r="AF28" s="57">
        <f t="shared" si="13"/>
        <v>23</v>
      </c>
      <c r="AG28" s="57">
        <f t="shared" si="10"/>
        <v>10</v>
      </c>
      <c r="AH28" s="71"/>
      <c r="AI28" s="71"/>
      <c r="AK28" s="89">
        <v>13</v>
      </c>
      <c r="AL28" s="59">
        <v>10</v>
      </c>
      <c r="AM28" s="57">
        <f t="shared" si="11"/>
        <v>9</v>
      </c>
      <c r="AN28" s="57">
        <f t="shared" si="14"/>
        <v>0</v>
      </c>
      <c r="AO28" s="57">
        <f t="shared" si="12"/>
        <v>10</v>
      </c>
    </row>
    <row r="29" spans="1:41" x14ac:dyDescent="0.35">
      <c r="A29" s="90"/>
      <c r="B29" s="59">
        <v>25</v>
      </c>
      <c r="C29" s="57">
        <f>'BEP-AN_ASHP'!W$8</f>
        <v>4</v>
      </c>
      <c r="D29" s="57">
        <f>'BEP-AN_GB'!W$8</f>
        <v>4</v>
      </c>
      <c r="E29" s="57">
        <f>'BEP-DH_ASHP'!W$8</f>
        <v>6</v>
      </c>
      <c r="F29" s="57">
        <f>'BEP-DH_GB'!W$8</f>
        <v>14</v>
      </c>
      <c r="G29" s="57">
        <f>'BEP-DH_AN'!W$8</f>
        <v>18</v>
      </c>
      <c r="I29" s="90"/>
      <c r="J29" s="59">
        <v>25</v>
      </c>
      <c r="K29" s="57">
        <f t="shared" si="3"/>
        <v>0</v>
      </c>
      <c r="L29" s="57">
        <f t="shared" si="4"/>
        <v>18</v>
      </c>
      <c r="M29" s="57">
        <f t="shared" si="5"/>
        <v>10</v>
      </c>
      <c r="O29" s="90"/>
      <c r="P29" s="59">
        <v>25</v>
      </c>
      <c r="Q29" s="57">
        <f t="shared" si="6"/>
        <v>0</v>
      </c>
      <c r="R29" s="57">
        <f t="shared" si="7"/>
        <v>18</v>
      </c>
      <c r="S29" s="57">
        <f t="shared" si="8"/>
        <v>10</v>
      </c>
      <c r="U29" s="90"/>
      <c r="V29" s="59">
        <v>25</v>
      </c>
      <c r="W29" s="57">
        <f>'Sens_BEP-AN_ASHP'!X$14</f>
        <v>4</v>
      </c>
      <c r="X29" s="57">
        <f>'Sens_BEP-AN_GB'!X$14</f>
        <v>4</v>
      </c>
      <c r="Y29" s="57">
        <f>'Sens_BEP-DH_ASHP'!X$14</f>
        <v>19</v>
      </c>
      <c r="Z29" s="57">
        <f>'Sens_BEP-DH_GB'!X$14</f>
        <v>7</v>
      </c>
      <c r="AA29" s="57">
        <f>'Sens_BEP-DH_AN'!X$14</f>
        <v>19</v>
      </c>
      <c r="AC29" s="90"/>
      <c r="AD29" s="59">
        <v>25</v>
      </c>
      <c r="AE29" s="57">
        <f t="shared" si="9"/>
        <v>0</v>
      </c>
      <c r="AF29" s="57">
        <f t="shared" si="13"/>
        <v>19</v>
      </c>
      <c r="AG29" s="57">
        <f t="shared" si="10"/>
        <v>10</v>
      </c>
      <c r="AH29" s="71"/>
      <c r="AI29" s="71"/>
      <c r="AK29" s="90"/>
      <c r="AL29" s="59">
        <v>25</v>
      </c>
      <c r="AM29" s="57">
        <f t="shared" si="11"/>
        <v>0</v>
      </c>
      <c r="AN29" s="57">
        <f t="shared" si="14"/>
        <v>19</v>
      </c>
      <c r="AO29" s="57">
        <f t="shared" si="12"/>
        <v>10</v>
      </c>
    </row>
    <row r="30" spans="1:41" x14ac:dyDescent="0.35">
      <c r="A30" s="90"/>
      <c r="B30" s="59">
        <v>35</v>
      </c>
      <c r="C30" s="57">
        <f>'BEP-AN_ASHP'!W$9</f>
        <v>4</v>
      </c>
      <c r="D30" s="57">
        <f>'BEP-AN_GB'!W$9</f>
        <v>4</v>
      </c>
      <c r="E30" s="57">
        <f>'BEP-DH_ASHP'!W$9</f>
        <v>6</v>
      </c>
      <c r="F30" s="57">
        <f>'BEP-DH_GB'!W$9</f>
        <v>13</v>
      </c>
      <c r="G30" s="57">
        <f>'BEP-DH_AN'!W$9</f>
        <v>17</v>
      </c>
      <c r="I30" s="90"/>
      <c r="J30" s="59">
        <v>35</v>
      </c>
      <c r="K30" s="57">
        <f t="shared" si="3"/>
        <v>0</v>
      </c>
      <c r="L30" s="57">
        <f t="shared" si="4"/>
        <v>17</v>
      </c>
      <c r="M30" s="57">
        <f t="shared" si="5"/>
        <v>10</v>
      </c>
      <c r="O30" s="90"/>
      <c r="P30" s="59">
        <v>35</v>
      </c>
      <c r="Q30" s="57">
        <f t="shared" si="6"/>
        <v>0</v>
      </c>
      <c r="R30" s="57">
        <f t="shared" si="7"/>
        <v>17</v>
      </c>
      <c r="S30" s="57">
        <f t="shared" si="8"/>
        <v>10</v>
      </c>
      <c r="U30" s="90"/>
      <c r="V30" s="59">
        <v>35</v>
      </c>
      <c r="W30" s="57">
        <f>'Sens_BEP-AN_ASHP'!X$15</f>
        <v>4</v>
      </c>
      <c r="X30" s="57">
        <f>'Sens_BEP-AN_GB'!X$15</f>
        <v>4</v>
      </c>
      <c r="Y30" s="57">
        <f>'Sens_BEP-DH_ASHP'!X$15</f>
        <v>16</v>
      </c>
      <c r="Z30" s="57">
        <f>'Sens_BEP-DH_GB'!X$15</f>
        <v>7</v>
      </c>
      <c r="AA30" s="57">
        <f>'Sens_BEP-DH_AN'!X$15</f>
        <v>19</v>
      </c>
      <c r="AC30" s="90"/>
      <c r="AD30" s="59">
        <v>35</v>
      </c>
      <c r="AE30" s="57">
        <f t="shared" si="9"/>
        <v>0</v>
      </c>
      <c r="AF30" s="57">
        <f t="shared" si="13"/>
        <v>19</v>
      </c>
      <c r="AG30" s="57">
        <f t="shared" si="10"/>
        <v>10</v>
      </c>
      <c r="AH30" s="71"/>
      <c r="AI30" s="71"/>
      <c r="AK30" s="90"/>
      <c r="AL30" s="59">
        <v>35</v>
      </c>
      <c r="AM30" s="57">
        <f t="shared" si="11"/>
        <v>0</v>
      </c>
      <c r="AN30" s="57">
        <f t="shared" si="14"/>
        <v>19</v>
      </c>
      <c r="AO30" s="57">
        <f t="shared" si="12"/>
        <v>10</v>
      </c>
    </row>
    <row r="31" spans="1:41" x14ac:dyDescent="0.35">
      <c r="A31" s="90"/>
      <c r="B31" s="59">
        <v>50</v>
      </c>
      <c r="C31" s="57">
        <f>'BEP-AN_ASHP'!W$10</f>
        <v>4</v>
      </c>
      <c r="D31" s="57">
        <f>'BEP-AN_GB'!W$10</f>
        <v>4</v>
      </c>
      <c r="E31" s="57">
        <f>'BEP-DH_ASHP'!W$10</f>
        <v>6</v>
      </c>
      <c r="F31" s="57">
        <f>'BEP-DH_GB'!W$10</f>
        <v>12</v>
      </c>
      <c r="G31" s="57">
        <f>'BEP-DH_AN'!W$10</f>
        <v>17</v>
      </c>
      <c r="I31" s="90"/>
      <c r="J31" s="59">
        <v>50</v>
      </c>
      <c r="K31" s="57">
        <f t="shared" si="3"/>
        <v>0</v>
      </c>
      <c r="L31" s="57">
        <f t="shared" si="4"/>
        <v>17</v>
      </c>
      <c r="M31" s="57">
        <f t="shared" si="5"/>
        <v>10</v>
      </c>
      <c r="O31" s="90"/>
      <c r="P31" s="59">
        <v>50</v>
      </c>
      <c r="Q31" s="57">
        <f t="shared" si="6"/>
        <v>0</v>
      </c>
      <c r="R31" s="57">
        <f t="shared" si="7"/>
        <v>17</v>
      </c>
      <c r="S31" s="57">
        <f t="shared" si="8"/>
        <v>10</v>
      </c>
      <c r="U31" s="90"/>
      <c r="V31" s="59">
        <v>50</v>
      </c>
      <c r="W31" s="57">
        <f>'Sens_BEP-AN_ASHP'!X$16</f>
        <v>4</v>
      </c>
      <c r="X31" s="57">
        <f>'Sens_BEP-AN_GB'!X$16</f>
        <v>4</v>
      </c>
      <c r="Y31" s="57">
        <f>'Sens_BEP-DH_ASHP'!X$16</f>
        <v>15</v>
      </c>
      <c r="Z31" s="57">
        <f>'Sens_BEP-DH_GB'!X$16</f>
        <v>7</v>
      </c>
      <c r="AA31" s="57">
        <f>'Sens_BEP-DH_AN'!X$16</f>
        <v>18</v>
      </c>
      <c r="AC31" s="90"/>
      <c r="AD31" s="59">
        <v>50</v>
      </c>
      <c r="AE31" s="57">
        <f t="shared" si="9"/>
        <v>0</v>
      </c>
      <c r="AF31" s="57">
        <f t="shared" si="13"/>
        <v>18</v>
      </c>
      <c r="AG31" s="57">
        <f t="shared" si="10"/>
        <v>10</v>
      </c>
      <c r="AH31" s="71"/>
      <c r="AI31" s="71"/>
      <c r="AK31" s="90"/>
      <c r="AL31" s="59">
        <v>50</v>
      </c>
      <c r="AM31" s="57">
        <f t="shared" si="11"/>
        <v>0</v>
      </c>
      <c r="AN31" s="57">
        <f t="shared" si="14"/>
        <v>18</v>
      </c>
      <c r="AO31" s="57">
        <f t="shared" si="12"/>
        <v>10</v>
      </c>
    </row>
    <row r="32" spans="1:41" x14ac:dyDescent="0.35">
      <c r="A32" s="91"/>
      <c r="B32" s="59">
        <v>75</v>
      </c>
      <c r="C32" s="57">
        <f>'BEP-AN_ASHP'!W$11</f>
        <v>4</v>
      </c>
      <c r="D32" s="57">
        <f>'BEP-AN_GB'!W$11</f>
        <v>4</v>
      </c>
      <c r="E32" s="57">
        <f>'BEP-DH_ASHP'!W$11</f>
        <v>6</v>
      </c>
      <c r="F32" s="57">
        <f>'BEP-DH_GB'!W$11</f>
        <v>11</v>
      </c>
      <c r="G32" s="57">
        <f>'BEP-DH_AN'!W$11</f>
        <v>16</v>
      </c>
      <c r="I32" s="91"/>
      <c r="J32" s="59">
        <v>75</v>
      </c>
      <c r="K32" s="57">
        <f t="shared" si="3"/>
        <v>0</v>
      </c>
      <c r="L32" s="57">
        <f t="shared" si="4"/>
        <v>16</v>
      </c>
      <c r="M32" s="57">
        <f t="shared" si="5"/>
        <v>10</v>
      </c>
      <c r="O32" s="91"/>
      <c r="P32" s="59">
        <v>75</v>
      </c>
      <c r="Q32" s="57">
        <f t="shared" si="6"/>
        <v>0</v>
      </c>
      <c r="R32" s="57">
        <f t="shared" si="7"/>
        <v>16</v>
      </c>
      <c r="S32" s="57">
        <f t="shared" si="8"/>
        <v>10</v>
      </c>
      <c r="U32" s="91"/>
      <c r="V32" s="59">
        <v>75</v>
      </c>
      <c r="W32" s="57">
        <f>'Sens_BEP-AN_ASHP'!X$17</f>
        <v>4</v>
      </c>
      <c r="X32" s="57">
        <f>'Sens_BEP-AN_GB'!X$17</f>
        <v>4</v>
      </c>
      <c r="Y32" s="57">
        <f>'Sens_BEP-DH_ASHP'!X$17</f>
        <v>14</v>
      </c>
      <c r="Z32" s="57">
        <f>'Sens_BEP-DH_GB'!X$17</f>
        <v>6</v>
      </c>
      <c r="AA32" s="57">
        <f>'Sens_BEP-DH_AN'!X$17</f>
        <v>17</v>
      </c>
      <c r="AC32" s="91"/>
      <c r="AD32" s="59">
        <v>75</v>
      </c>
      <c r="AE32" s="57">
        <f t="shared" si="9"/>
        <v>0</v>
      </c>
      <c r="AF32" s="57">
        <f t="shared" si="13"/>
        <v>17</v>
      </c>
      <c r="AG32" s="57">
        <f t="shared" si="10"/>
        <v>10</v>
      </c>
      <c r="AH32" s="71"/>
      <c r="AI32" s="71"/>
      <c r="AK32" s="91"/>
      <c r="AL32" s="59">
        <v>75</v>
      </c>
      <c r="AM32" s="57">
        <f t="shared" si="11"/>
        <v>0</v>
      </c>
      <c r="AN32" s="57">
        <f t="shared" si="14"/>
        <v>17</v>
      </c>
      <c r="AO32" s="57">
        <f t="shared" si="12"/>
        <v>10</v>
      </c>
    </row>
    <row r="33" spans="1:41" x14ac:dyDescent="0.35">
      <c r="A33" s="89">
        <v>16</v>
      </c>
      <c r="B33" s="59">
        <v>10</v>
      </c>
      <c r="C33" s="57">
        <f>'BEP-AN_ASHP'!X$7</f>
        <v>4</v>
      </c>
      <c r="D33" s="57">
        <f>'BEP-AN_GB'!X$7</f>
        <v>4</v>
      </c>
      <c r="E33" s="57">
        <f>'BEP-DH_ASHP'!X$7</f>
        <v>6</v>
      </c>
      <c r="F33" s="57">
        <f>'BEP-DH_GB'!X$7</f>
        <v>14</v>
      </c>
      <c r="G33" s="57">
        <f>'BEP-DH_AN'!X$7</f>
        <v>17</v>
      </c>
      <c r="I33" s="89">
        <v>16</v>
      </c>
      <c r="J33" s="59">
        <v>10</v>
      </c>
      <c r="K33" s="57">
        <f t="shared" si="3"/>
        <v>0</v>
      </c>
      <c r="L33" s="57">
        <f t="shared" si="4"/>
        <v>17</v>
      </c>
      <c r="M33" s="57">
        <f t="shared" si="5"/>
        <v>10</v>
      </c>
      <c r="O33" s="89">
        <v>16</v>
      </c>
      <c r="P33" s="59">
        <v>10</v>
      </c>
      <c r="Q33" s="57">
        <f t="shared" si="6"/>
        <v>0</v>
      </c>
      <c r="R33" s="57">
        <f t="shared" si="7"/>
        <v>17</v>
      </c>
      <c r="S33" s="57">
        <f t="shared" si="8"/>
        <v>10</v>
      </c>
      <c r="U33" s="89">
        <v>16</v>
      </c>
      <c r="V33" s="59">
        <v>10</v>
      </c>
      <c r="W33" s="57">
        <f>'Sens_BEP-AN_ASHP'!Y$13</f>
        <v>4</v>
      </c>
      <c r="X33" s="57">
        <f>'Sens_BEP-AN_GB'!Y$13</f>
        <v>0</v>
      </c>
      <c r="Y33" s="57">
        <f>'Sens_BEP-DH_ASHP'!Y$13</f>
        <v>20</v>
      </c>
      <c r="Z33" s="57">
        <f>'Sens_BEP-DH_GB'!Y$13</f>
        <v>6</v>
      </c>
      <c r="AA33" s="57">
        <f>'Sens_BEP-DH_AN'!Y$13</f>
        <v>19</v>
      </c>
      <c r="AC33" s="89">
        <v>16</v>
      </c>
      <c r="AD33" s="59">
        <v>10</v>
      </c>
      <c r="AE33" s="57">
        <f t="shared" si="9"/>
        <v>0</v>
      </c>
      <c r="AF33" s="57">
        <f t="shared" si="13"/>
        <v>19</v>
      </c>
      <c r="AG33" s="57">
        <f t="shared" si="10"/>
        <v>10</v>
      </c>
      <c r="AH33" s="71"/>
      <c r="AI33" s="71"/>
      <c r="AK33" s="89">
        <v>16</v>
      </c>
      <c r="AL33" s="59">
        <v>10</v>
      </c>
      <c r="AM33" s="57">
        <f t="shared" si="11"/>
        <v>6</v>
      </c>
      <c r="AN33" s="57">
        <f t="shared" si="14"/>
        <v>0</v>
      </c>
      <c r="AO33" s="57">
        <f t="shared" si="12"/>
        <v>10</v>
      </c>
    </row>
    <row r="34" spans="1:41" x14ac:dyDescent="0.35">
      <c r="A34" s="90"/>
      <c r="B34" s="59">
        <v>25</v>
      </c>
      <c r="C34" s="57">
        <f>'BEP-AN_ASHP'!X$8</f>
        <v>4</v>
      </c>
      <c r="D34" s="57">
        <f>'BEP-AN_GB'!X$8</f>
        <v>4</v>
      </c>
      <c r="E34" s="57">
        <f>'BEP-DH_ASHP'!X$8</f>
        <v>5</v>
      </c>
      <c r="F34" s="57">
        <f>'BEP-DH_GB'!X$8</f>
        <v>12</v>
      </c>
      <c r="G34" s="57">
        <f>'BEP-DH_AN'!X$8</f>
        <v>15</v>
      </c>
      <c r="I34" s="90"/>
      <c r="J34" s="59">
        <v>25</v>
      </c>
      <c r="K34" s="57">
        <f t="shared" si="3"/>
        <v>0</v>
      </c>
      <c r="L34" s="57">
        <f t="shared" si="4"/>
        <v>15</v>
      </c>
      <c r="M34" s="57">
        <f t="shared" si="5"/>
        <v>10</v>
      </c>
      <c r="O34" s="90"/>
      <c r="P34" s="59">
        <v>25</v>
      </c>
      <c r="Q34" s="57">
        <f t="shared" si="6"/>
        <v>0</v>
      </c>
      <c r="R34" s="57">
        <f t="shared" si="7"/>
        <v>15</v>
      </c>
      <c r="S34" s="57">
        <f t="shared" si="8"/>
        <v>10</v>
      </c>
      <c r="U34" s="90"/>
      <c r="V34" s="59">
        <v>25</v>
      </c>
      <c r="W34" s="57">
        <f>'Sens_BEP-AN_ASHP'!Y$14</f>
        <v>4</v>
      </c>
      <c r="X34" s="57">
        <f>'Sens_BEP-AN_GB'!Y$14</f>
        <v>4</v>
      </c>
      <c r="Y34" s="57">
        <f>'Sens_BEP-DH_ASHP'!Y$14</f>
        <v>13</v>
      </c>
      <c r="Z34" s="57">
        <f>'Sens_BEP-DH_GB'!Y$14</f>
        <v>6</v>
      </c>
      <c r="AA34" s="57">
        <f>'Sens_BEP-DH_AN'!Y$14</f>
        <v>17</v>
      </c>
      <c r="AC34" s="90"/>
      <c r="AD34" s="59">
        <v>25</v>
      </c>
      <c r="AE34" s="57">
        <f t="shared" si="9"/>
        <v>0</v>
      </c>
      <c r="AF34" s="57">
        <f t="shared" si="13"/>
        <v>17</v>
      </c>
      <c r="AG34" s="57">
        <f t="shared" si="10"/>
        <v>10</v>
      </c>
      <c r="AH34" s="71"/>
      <c r="AI34" s="71"/>
      <c r="AK34" s="90"/>
      <c r="AL34" s="59">
        <v>25</v>
      </c>
      <c r="AM34" s="57">
        <f t="shared" si="11"/>
        <v>0</v>
      </c>
      <c r="AN34" s="57">
        <f t="shared" si="14"/>
        <v>17</v>
      </c>
      <c r="AO34" s="57">
        <f t="shared" si="12"/>
        <v>10</v>
      </c>
    </row>
    <row r="35" spans="1:41" x14ac:dyDescent="0.35">
      <c r="A35" s="90"/>
      <c r="B35" s="59">
        <v>35</v>
      </c>
      <c r="C35" s="57">
        <f>'BEP-AN_ASHP'!X$9</f>
        <v>4</v>
      </c>
      <c r="D35" s="57">
        <f>'BEP-AN_GB'!X$9</f>
        <v>4</v>
      </c>
      <c r="E35" s="57">
        <f>'BEP-DH_ASHP'!X$9</f>
        <v>5</v>
      </c>
      <c r="F35" s="57">
        <f>'BEP-DH_GB'!X$9</f>
        <v>10</v>
      </c>
      <c r="G35" s="57">
        <f>'BEP-DH_AN'!X$9</f>
        <v>15</v>
      </c>
      <c r="I35" s="90"/>
      <c r="J35" s="59">
        <v>35</v>
      </c>
      <c r="K35" s="57">
        <f t="shared" si="3"/>
        <v>0</v>
      </c>
      <c r="L35" s="57">
        <f t="shared" si="4"/>
        <v>15</v>
      </c>
      <c r="M35" s="57">
        <f t="shared" si="5"/>
        <v>10</v>
      </c>
      <c r="O35" s="90"/>
      <c r="P35" s="59">
        <v>35</v>
      </c>
      <c r="Q35" s="57">
        <f t="shared" si="6"/>
        <v>0</v>
      </c>
      <c r="R35" s="57">
        <f t="shared" si="7"/>
        <v>15</v>
      </c>
      <c r="S35" s="57">
        <f t="shared" si="8"/>
        <v>10</v>
      </c>
      <c r="U35" s="90"/>
      <c r="V35" s="59">
        <v>35</v>
      </c>
      <c r="W35" s="57">
        <f>'Sens_BEP-AN_ASHP'!Y$15</f>
        <v>4</v>
      </c>
      <c r="X35" s="57">
        <f>'Sens_BEP-AN_GB'!Y$15</f>
        <v>4</v>
      </c>
      <c r="Y35" s="57">
        <f>'Sens_BEP-DH_ASHP'!Y$15</f>
        <v>12</v>
      </c>
      <c r="Z35" s="57">
        <f>'Sens_BEP-DH_GB'!Y$15</f>
        <v>5</v>
      </c>
      <c r="AA35" s="57">
        <f>'Sens_BEP-DH_AN'!Y$15</f>
        <v>16</v>
      </c>
      <c r="AC35" s="90"/>
      <c r="AD35" s="59">
        <v>35</v>
      </c>
      <c r="AE35" s="57">
        <f t="shared" si="9"/>
        <v>0</v>
      </c>
      <c r="AF35" s="57">
        <f t="shared" si="13"/>
        <v>16</v>
      </c>
      <c r="AG35" s="57">
        <f t="shared" si="10"/>
        <v>10</v>
      </c>
      <c r="AH35" s="71"/>
      <c r="AI35" s="71"/>
      <c r="AK35" s="90"/>
      <c r="AL35" s="59">
        <v>35</v>
      </c>
      <c r="AM35" s="57">
        <f t="shared" si="11"/>
        <v>0</v>
      </c>
      <c r="AN35" s="57">
        <f t="shared" si="14"/>
        <v>16</v>
      </c>
      <c r="AO35" s="57">
        <f t="shared" si="12"/>
        <v>10</v>
      </c>
    </row>
    <row r="36" spans="1:41" x14ac:dyDescent="0.35">
      <c r="A36" s="90"/>
      <c r="B36" s="59">
        <v>50</v>
      </c>
      <c r="C36" s="57">
        <f>'BEP-AN_ASHP'!X$10</f>
        <v>4</v>
      </c>
      <c r="D36" s="57">
        <f>'BEP-AN_GB'!X$10</f>
        <v>4</v>
      </c>
      <c r="E36" s="57">
        <f>'BEP-DH_ASHP'!X$10</f>
        <v>5</v>
      </c>
      <c r="F36" s="57">
        <f>'BEP-DH_GB'!X$10</f>
        <v>9</v>
      </c>
      <c r="G36" s="57">
        <f>'BEP-DH_AN'!X$10</f>
        <v>14</v>
      </c>
      <c r="I36" s="90"/>
      <c r="J36" s="59">
        <v>50</v>
      </c>
      <c r="K36" s="57">
        <f t="shared" si="3"/>
        <v>0</v>
      </c>
      <c r="L36" s="57">
        <f t="shared" si="4"/>
        <v>14</v>
      </c>
      <c r="M36" s="57">
        <f t="shared" si="5"/>
        <v>10</v>
      </c>
      <c r="O36" s="90"/>
      <c r="P36" s="59">
        <v>50</v>
      </c>
      <c r="Q36" s="57">
        <f t="shared" si="6"/>
        <v>0</v>
      </c>
      <c r="R36" s="57">
        <f t="shared" si="7"/>
        <v>14</v>
      </c>
      <c r="S36" s="57">
        <f t="shared" si="8"/>
        <v>10</v>
      </c>
      <c r="U36" s="90"/>
      <c r="V36" s="59">
        <v>50</v>
      </c>
      <c r="W36" s="57">
        <f>'Sens_BEP-AN_ASHP'!Y$16</f>
        <v>4</v>
      </c>
      <c r="X36" s="57">
        <f>'Sens_BEP-AN_GB'!Y$16</f>
        <v>4</v>
      </c>
      <c r="Y36" s="57">
        <f>'Sens_BEP-DH_ASHP'!Y$16</f>
        <v>11</v>
      </c>
      <c r="Z36" s="57">
        <f>'Sens_BEP-DH_GB'!Y$16</f>
        <v>5</v>
      </c>
      <c r="AA36" s="57">
        <f>'Sens_BEP-DH_AN'!Y$16</f>
        <v>16</v>
      </c>
      <c r="AC36" s="90"/>
      <c r="AD36" s="59">
        <v>50</v>
      </c>
      <c r="AE36" s="57">
        <f t="shared" si="9"/>
        <v>0</v>
      </c>
      <c r="AF36" s="57">
        <f t="shared" si="13"/>
        <v>16</v>
      </c>
      <c r="AG36" s="57">
        <f t="shared" si="10"/>
        <v>10</v>
      </c>
      <c r="AH36" s="71"/>
      <c r="AI36" s="71"/>
      <c r="AK36" s="90"/>
      <c r="AL36" s="59">
        <v>50</v>
      </c>
      <c r="AM36" s="57">
        <f t="shared" si="11"/>
        <v>0</v>
      </c>
      <c r="AN36" s="57">
        <f t="shared" si="14"/>
        <v>16</v>
      </c>
      <c r="AO36" s="57">
        <f t="shared" si="12"/>
        <v>10</v>
      </c>
    </row>
    <row r="37" spans="1:41" x14ac:dyDescent="0.35">
      <c r="A37" s="91"/>
      <c r="B37" s="59">
        <v>75</v>
      </c>
      <c r="C37" s="57">
        <f>'BEP-AN_ASHP'!X$11</f>
        <v>4</v>
      </c>
      <c r="D37" s="57">
        <f>'BEP-AN_GB'!X$11</f>
        <v>4</v>
      </c>
      <c r="E37" s="57">
        <f>'BEP-DH_ASHP'!X$11</f>
        <v>5</v>
      </c>
      <c r="F37" s="57">
        <f>'BEP-DH_GB'!X$11</f>
        <v>9</v>
      </c>
      <c r="G37" s="57">
        <f>'BEP-DH_AN'!X$11</f>
        <v>14</v>
      </c>
      <c r="I37" s="91"/>
      <c r="J37" s="59">
        <v>75</v>
      </c>
      <c r="K37" s="57">
        <f t="shared" si="3"/>
        <v>0</v>
      </c>
      <c r="L37" s="57">
        <f t="shared" si="4"/>
        <v>14</v>
      </c>
      <c r="M37" s="57">
        <f t="shared" si="5"/>
        <v>10</v>
      </c>
      <c r="O37" s="91"/>
      <c r="P37" s="59">
        <v>75</v>
      </c>
      <c r="Q37" s="57">
        <f t="shared" si="6"/>
        <v>0</v>
      </c>
      <c r="R37" s="57">
        <f t="shared" si="7"/>
        <v>14</v>
      </c>
      <c r="S37" s="57">
        <f t="shared" si="8"/>
        <v>10</v>
      </c>
      <c r="U37" s="91"/>
      <c r="V37" s="59">
        <v>75</v>
      </c>
      <c r="W37" s="57">
        <f>'Sens_BEP-AN_ASHP'!Y$17</f>
        <v>4</v>
      </c>
      <c r="X37" s="57">
        <f>'Sens_BEP-AN_GB'!Y$17</f>
        <v>4</v>
      </c>
      <c r="Y37" s="57">
        <f>'Sens_BEP-DH_ASHP'!Y$17</f>
        <v>10</v>
      </c>
      <c r="Z37" s="57">
        <f>'Sens_BEP-DH_GB'!Y$17</f>
        <v>5</v>
      </c>
      <c r="AA37" s="57">
        <f>'Sens_BEP-DH_AN'!Y$17</f>
        <v>15</v>
      </c>
      <c r="AC37" s="91"/>
      <c r="AD37" s="59">
        <v>75</v>
      </c>
      <c r="AE37" s="57">
        <f t="shared" si="9"/>
        <v>0</v>
      </c>
      <c r="AF37" s="57">
        <f t="shared" si="13"/>
        <v>15</v>
      </c>
      <c r="AG37" s="57">
        <f t="shared" si="10"/>
        <v>10</v>
      </c>
      <c r="AH37" s="71"/>
      <c r="AI37" s="71"/>
      <c r="AK37" s="91"/>
      <c r="AL37" s="59">
        <v>75</v>
      </c>
      <c r="AM37" s="57">
        <f t="shared" si="11"/>
        <v>0</v>
      </c>
      <c r="AN37" s="57">
        <f t="shared" si="14"/>
        <v>15</v>
      </c>
      <c r="AO37" s="57">
        <f t="shared" si="12"/>
        <v>10</v>
      </c>
    </row>
    <row r="38" spans="1:41" x14ac:dyDescent="0.35">
      <c r="A38" s="89">
        <v>20</v>
      </c>
      <c r="B38" s="59">
        <v>10</v>
      </c>
      <c r="C38" s="57">
        <f>'BEP-AN_ASHP'!Y$7</f>
        <v>4</v>
      </c>
      <c r="D38" s="57">
        <f>'BEP-AN_GB'!Y$7</f>
        <v>4</v>
      </c>
      <c r="E38" s="57">
        <f>'BEP-DH_ASHP'!Y$7</f>
        <v>4</v>
      </c>
      <c r="F38" s="57">
        <f>'BEP-DH_GB'!Y$7</f>
        <v>9</v>
      </c>
      <c r="G38" s="57">
        <f>'BEP-DH_AN'!Y$7</f>
        <v>14</v>
      </c>
      <c r="I38" s="89">
        <v>20</v>
      </c>
      <c r="J38" s="59">
        <v>10</v>
      </c>
      <c r="K38" s="57">
        <f t="shared" si="3"/>
        <v>0</v>
      </c>
      <c r="L38" s="57">
        <f t="shared" si="4"/>
        <v>14</v>
      </c>
      <c r="M38" s="57">
        <f t="shared" si="5"/>
        <v>10</v>
      </c>
      <c r="O38" s="89">
        <v>20</v>
      </c>
      <c r="P38" s="59">
        <v>10</v>
      </c>
      <c r="Q38" s="57">
        <f t="shared" si="6"/>
        <v>0</v>
      </c>
      <c r="R38" s="57">
        <f t="shared" si="7"/>
        <v>14</v>
      </c>
      <c r="S38" s="57">
        <f t="shared" si="8"/>
        <v>10</v>
      </c>
      <c r="U38" s="89">
        <v>20</v>
      </c>
      <c r="V38" s="59">
        <v>10</v>
      </c>
      <c r="W38" s="57">
        <f>'Sens_BEP-AN_ASHP'!Z$13</f>
        <v>4</v>
      </c>
      <c r="X38" s="57">
        <f>'Sens_BEP-AN_GB'!Z$13</f>
        <v>4</v>
      </c>
      <c r="Y38" s="57">
        <f>'Sens_BEP-DH_ASHP'!Z$13</f>
        <v>12</v>
      </c>
      <c r="Z38" s="57">
        <f>'Sens_BEP-DH_GB'!Z$13</f>
        <v>5</v>
      </c>
      <c r="AA38" s="57">
        <f>'Sens_BEP-DH_AN'!Z$13</f>
        <v>16</v>
      </c>
      <c r="AC38" s="89">
        <v>20</v>
      </c>
      <c r="AD38" s="59">
        <v>10</v>
      </c>
      <c r="AE38" s="57">
        <f t="shared" si="9"/>
        <v>0</v>
      </c>
      <c r="AF38" s="57">
        <f t="shared" si="13"/>
        <v>16</v>
      </c>
      <c r="AG38" s="57">
        <f t="shared" si="10"/>
        <v>10</v>
      </c>
      <c r="AH38" s="71"/>
      <c r="AI38" s="71"/>
      <c r="AK38" s="89">
        <v>20</v>
      </c>
      <c r="AL38" s="59">
        <v>10</v>
      </c>
      <c r="AM38" s="57">
        <f t="shared" si="11"/>
        <v>0</v>
      </c>
      <c r="AN38" s="57">
        <f t="shared" si="14"/>
        <v>16</v>
      </c>
      <c r="AO38" s="57">
        <f t="shared" si="12"/>
        <v>10</v>
      </c>
    </row>
    <row r="39" spans="1:41" x14ac:dyDescent="0.35">
      <c r="A39" s="90"/>
      <c r="B39" s="59">
        <v>25</v>
      </c>
      <c r="C39" s="57">
        <f>'BEP-AN_ASHP'!Y$8</f>
        <v>4</v>
      </c>
      <c r="D39" s="57">
        <f>'BEP-AN_GB'!Y$8</f>
        <v>4</v>
      </c>
      <c r="E39" s="57">
        <f>'BEP-DH_ASHP'!Y$8</f>
        <v>4</v>
      </c>
      <c r="F39" s="57">
        <f>'BEP-DH_GB'!Y$8</f>
        <v>8</v>
      </c>
      <c r="G39" s="57">
        <f>'BEP-DH_AN'!Y$8</f>
        <v>13</v>
      </c>
      <c r="I39" s="90"/>
      <c r="J39" s="59">
        <v>25</v>
      </c>
      <c r="K39" s="57">
        <f t="shared" si="3"/>
        <v>0</v>
      </c>
      <c r="L39" s="57">
        <f t="shared" si="4"/>
        <v>13</v>
      </c>
      <c r="M39" s="57">
        <f t="shared" si="5"/>
        <v>10</v>
      </c>
      <c r="O39" s="90"/>
      <c r="P39" s="59">
        <v>25</v>
      </c>
      <c r="Q39" s="57">
        <f t="shared" si="6"/>
        <v>0</v>
      </c>
      <c r="R39" s="57">
        <f t="shared" si="7"/>
        <v>13</v>
      </c>
      <c r="S39" s="57">
        <f t="shared" si="8"/>
        <v>10</v>
      </c>
      <c r="U39" s="90"/>
      <c r="V39" s="59">
        <v>25</v>
      </c>
      <c r="W39" s="57">
        <f>'Sens_BEP-AN_ASHP'!Z$14</f>
        <v>4</v>
      </c>
      <c r="X39" s="57">
        <f>'Sens_BEP-AN_GB'!Z$14</f>
        <v>4</v>
      </c>
      <c r="Y39" s="57">
        <f>'Sens_BEP-DH_ASHP'!Z$14</f>
        <v>9</v>
      </c>
      <c r="Z39" s="57">
        <f>'Sens_BEP-DH_GB'!Z$14</f>
        <v>4</v>
      </c>
      <c r="AA39" s="57">
        <f>'Sens_BEP-DH_AN'!Z$14</f>
        <v>14</v>
      </c>
      <c r="AC39" s="90"/>
      <c r="AD39" s="59">
        <v>25</v>
      </c>
      <c r="AE39" s="57">
        <f t="shared" si="9"/>
        <v>0</v>
      </c>
      <c r="AF39" s="57">
        <f t="shared" si="13"/>
        <v>14</v>
      </c>
      <c r="AG39" s="57">
        <f t="shared" si="10"/>
        <v>10</v>
      </c>
      <c r="AH39" s="71"/>
      <c r="AI39" s="71"/>
      <c r="AK39" s="90"/>
      <c r="AL39" s="59">
        <v>25</v>
      </c>
      <c r="AM39" s="57">
        <f t="shared" si="11"/>
        <v>0</v>
      </c>
      <c r="AN39" s="57">
        <f t="shared" si="14"/>
        <v>14</v>
      </c>
      <c r="AO39" s="57">
        <f t="shared" si="12"/>
        <v>10</v>
      </c>
    </row>
    <row r="40" spans="1:41" x14ac:dyDescent="0.35">
      <c r="A40" s="90"/>
      <c r="B40" s="59">
        <v>35</v>
      </c>
      <c r="C40" s="57">
        <f>'BEP-AN_ASHP'!Y$9</f>
        <v>4</v>
      </c>
      <c r="D40" s="57">
        <f>'BEP-AN_GB'!Y$9</f>
        <v>4</v>
      </c>
      <c r="E40" s="57">
        <f>'BEP-DH_ASHP'!Y$9</f>
        <v>4</v>
      </c>
      <c r="F40" s="57">
        <f>'BEP-DH_GB'!Y$9</f>
        <v>7</v>
      </c>
      <c r="G40" s="57">
        <f>'BEP-DH_AN'!Y$9</f>
        <v>13</v>
      </c>
      <c r="I40" s="90"/>
      <c r="J40" s="59">
        <v>35</v>
      </c>
      <c r="K40" s="57">
        <f t="shared" si="3"/>
        <v>0</v>
      </c>
      <c r="L40" s="57">
        <f t="shared" si="4"/>
        <v>13</v>
      </c>
      <c r="M40" s="57">
        <f t="shared" si="5"/>
        <v>10</v>
      </c>
      <c r="O40" s="90"/>
      <c r="P40" s="59">
        <v>35</v>
      </c>
      <c r="Q40" s="57">
        <f t="shared" si="6"/>
        <v>0</v>
      </c>
      <c r="R40" s="57">
        <f t="shared" si="7"/>
        <v>13</v>
      </c>
      <c r="S40" s="57">
        <f t="shared" si="8"/>
        <v>10</v>
      </c>
      <c r="U40" s="90"/>
      <c r="V40" s="59">
        <v>35</v>
      </c>
      <c r="W40" s="57">
        <f>'Sens_BEP-AN_ASHP'!Z$15</f>
        <v>4</v>
      </c>
      <c r="X40" s="57">
        <f>'Sens_BEP-AN_GB'!Z$15</f>
        <v>4</v>
      </c>
      <c r="Y40" s="57">
        <f>'Sens_BEP-DH_ASHP'!Z$15</f>
        <v>9</v>
      </c>
      <c r="Z40" s="57">
        <f>'Sens_BEP-DH_GB'!Z$15</f>
        <v>4</v>
      </c>
      <c r="AA40" s="57">
        <f>'Sens_BEP-DH_AN'!Z$15</f>
        <v>13</v>
      </c>
      <c r="AC40" s="90"/>
      <c r="AD40" s="59">
        <v>35</v>
      </c>
      <c r="AE40" s="57">
        <f t="shared" si="9"/>
        <v>0</v>
      </c>
      <c r="AF40" s="57">
        <f t="shared" si="13"/>
        <v>13</v>
      </c>
      <c r="AG40" s="57">
        <f t="shared" si="10"/>
        <v>10</v>
      </c>
      <c r="AH40" s="71"/>
      <c r="AI40" s="71"/>
      <c r="AK40" s="90"/>
      <c r="AL40" s="59">
        <v>35</v>
      </c>
      <c r="AM40" s="57">
        <f t="shared" si="11"/>
        <v>0</v>
      </c>
      <c r="AN40" s="57">
        <f t="shared" si="14"/>
        <v>13</v>
      </c>
      <c r="AO40" s="57">
        <f t="shared" si="12"/>
        <v>10</v>
      </c>
    </row>
    <row r="41" spans="1:41" x14ac:dyDescent="0.35">
      <c r="A41" s="90"/>
      <c r="B41" s="59">
        <v>50</v>
      </c>
      <c r="C41" s="57">
        <f>'BEP-AN_ASHP'!Y$10</f>
        <v>4</v>
      </c>
      <c r="D41" s="57">
        <f>'BEP-AN_GB'!Y$10</f>
        <v>4</v>
      </c>
      <c r="E41" s="57">
        <f>'BEP-DH_ASHP'!Y$10</f>
        <v>4</v>
      </c>
      <c r="F41" s="57">
        <f>'BEP-DH_GB'!Y$10</f>
        <v>7</v>
      </c>
      <c r="G41" s="57">
        <f>'BEP-DH_AN'!Y$10</f>
        <v>12</v>
      </c>
      <c r="I41" s="90"/>
      <c r="J41" s="59">
        <v>50</v>
      </c>
      <c r="K41" s="57">
        <f t="shared" si="3"/>
        <v>0</v>
      </c>
      <c r="L41" s="57">
        <f t="shared" si="4"/>
        <v>12</v>
      </c>
      <c r="M41" s="57">
        <f t="shared" si="5"/>
        <v>10</v>
      </c>
      <c r="O41" s="90"/>
      <c r="P41" s="59">
        <v>50</v>
      </c>
      <c r="Q41" s="57">
        <f t="shared" si="6"/>
        <v>0</v>
      </c>
      <c r="R41" s="57">
        <f t="shared" si="7"/>
        <v>12</v>
      </c>
      <c r="S41" s="57">
        <f t="shared" si="8"/>
        <v>10</v>
      </c>
      <c r="U41" s="90"/>
      <c r="V41" s="59">
        <v>50</v>
      </c>
      <c r="W41" s="57">
        <f>'Sens_BEP-AN_ASHP'!Z$16</f>
        <v>4</v>
      </c>
      <c r="X41" s="57">
        <f>'Sens_BEP-AN_GB'!Z$16</f>
        <v>4</v>
      </c>
      <c r="Y41" s="57">
        <f>'Sens_BEP-DH_ASHP'!Z$16</f>
        <v>8</v>
      </c>
      <c r="Z41" s="57">
        <f>'Sens_BEP-DH_GB'!Z$16</f>
        <v>4</v>
      </c>
      <c r="AA41" s="57">
        <f>'Sens_BEP-DH_AN'!Z$16</f>
        <v>13</v>
      </c>
      <c r="AC41" s="90"/>
      <c r="AD41" s="59">
        <v>50</v>
      </c>
      <c r="AE41" s="57">
        <f t="shared" si="9"/>
        <v>0</v>
      </c>
      <c r="AF41" s="57">
        <f t="shared" si="13"/>
        <v>13</v>
      </c>
      <c r="AG41" s="57">
        <f t="shared" si="10"/>
        <v>10</v>
      </c>
      <c r="AH41" s="71"/>
      <c r="AI41" s="71"/>
      <c r="AK41" s="90"/>
      <c r="AL41" s="59">
        <v>50</v>
      </c>
      <c r="AM41" s="57">
        <f t="shared" si="11"/>
        <v>0</v>
      </c>
      <c r="AN41" s="57">
        <f t="shared" si="14"/>
        <v>13</v>
      </c>
      <c r="AO41" s="57">
        <f t="shared" si="12"/>
        <v>10</v>
      </c>
    </row>
    <row r="42" spans="1:41" x14ac:dyDescent="0.35">
      <c r="A42" s="91"/>
      <c r="B42" s="59">
        <v>75</v>
      </c>
      <c r="C42" s="57">
        <f>'BEP-AN_ASHP'!Y$11</f>
        <v>4</v>
      </c>
      <c r="D42" s="57">
        <f>'BEP-AN_GB'!Y$11</f>
        <v>4</v>
      </c>
      <c r="E42" s="57">
        <f>'BEP-DH_ASHP'!Y$11</f>
        <v>4</v>
      </c>
      <c r="F42" s="57">
        <f>'BEP-DH_GB'!Y$11</f>
        <v>7</v>
      </c>
      <c r="G42" s="57">
        <f>'BEP-DH_AN'!Y$11</f>
        <v>12</v>
      </c>
      <c r="I42" s="91"/>
      <c r="J42" s="59">
        <v>75</v>
      </c>
      <c r="K42" s="57">
        <f t="shared" si="3"/>
        <v>0</v>
      </c>
      <c r="L42" s="57">
        <f t="shared" si="4"/>
        <v>12</v>
      </c>
      <c r="M42" s="57">
        <f t="shared" si="5"/>
        <v>10</v>
      </c>
      <c r="O42" s="91"/>
      <c r="P42" s="59">
        <v>75</v>
      </c>
      <c r="Q42" s="57">
        <f t="shared" si="6"/>
        <v>0</v>
      </c>
      <c r="R42" s="57">
        <f t="shared" si="7"/>
        <v>12</v>
      </c>
      <c r="S42" s="57">
        <f t="shared" si="8"/>
        <v>10</v>
      </c>
      <c r="U42" s="91"/>
      <c r="V42" s="59">
        <v>75</v>
      </c>
      <c r="W42" s="57">
        <f>'Sens_BEP-AN_ASHP'!Z$17</f>
        <v>4</v>
      </c>
      <c r="X42" s="57">
        <f>'Sens_BEP-AN_GB'!Z$17</f>
        <v>4</v>
      </c>
      <c r="Y42" s="57">
        <f>'Sens_BEP-DH_ASHP'!Z$17</f>
        <v>8</v>
      </c>
      <c r="Z42" s="57">
        <f>'Sens_BEP-DH_GB'!Z$17</f>
        <v>4</v>
      </c>
      <c r="AA42" s="57">
        <f>'Sens_BEP-DH_AN'!Z$17</f>
        <v>13</v>
      </c>
      <c r="AC42" s="91"/>
      <c r="AD42" s="59">
        <v>75</v>
      </c>
      <c r="AE42" s="57">
        <f t="shared" si="9"/>
        <v>0</v>
      </c>
      <c r="AF42" s="57">
        <f t="shared" si="13"/>
        <v>13</v>
      </c>
      <c r="AG42" s="57">
        <f t="shared" si="10"/>
        <v>10</v>
      </c>
      <c r="AH42" s="71"/>
      <c r="AI42" s="71"/>
      <c r="AK42" s="91"/>
      <c r="AL42" s="59">
        <v>75</v>
      </c>
      <c r="AM42" s="57">
        <f t="shared" si="11"/>
        <v>0</v>
      </c>
      <c r="AN42" s="57">
        <f t="shared" si="14"/>
        <v>13</v>
      </c>
      <c r="AO42" s="57">
        <f t="shared" si="12"/>
        <v>10</v>
      </c>
    </row>
    <row r="43" spans="1:41" x14ac:dyDescent="0.35">
      <c r="G43" s="52"/>
      <c r="L43" s="52"/>
      <c r="R43" s="52"/>
      <c r="AA43" s="52"/>
      <c r="AF43" s="52"/>
      <c r="AN43" s="52"/>
    </row>
    <row r="44" spans="1:41" x14ac:dyDescent="0.35">
      <c r="G44" s="52"/>
      <c r="O44" s="52"/>
      <c r="U44" s="96" t="s">
        <v>79</v>
      </c>
      <c r="V44" s="96"/>
      <c r="W44" s="96"/>
      <c r="X44" s="96"/>
      <c r="Y44" s="96"/>
      <c r="Z44" s="96"/>
      <c r="AA44" s="96"/>
      <c r="AC44" s="96" t="s">
        <v>68</v>
      </c>
      <c r="AD44" s="96"/>
      <c r="AE44" s="96"/>
      <c r="AF44" s="96"/>
      <c r="AG44" s="96"/>
      <c r="AH44" s="72"/>
      <c r="AI44" s="72"/>
      <c r="AK44" s="96" t="s">
        <v>70</v>
      </c>
      <c r="AL44" s="96"/>
      <c r="AM44" s="96"/>
      <c r="AN44" s="96"/>
      <c r="AO44" s="96"/>
    </row>
    <row r="45" spans="1:41" ht="29" x14ac:dyDescent="0.35">
      <c r="G45" s="52"/>
      <c r="O45" s="52"/>
      <c r="U45" s="65" t="s">
        <v>45</v>
      </c>
      <c r="V45" s="65" t="s">
        <v>60</v>
      </c>
      <c r="W45" s="65" t="s">
        <v>61</v>
      </c>
      <c r="X45" s="65" t="s">
        <v>62</v>
      </c>
      <c r="Y45" s="65" t="s">
        <v>65</v>
      </c>
      <c r="Z45" s="65" t="s">
        <v>64</v>
      </c>
      <c r="AA45" s="65" t="s">
        <v>63</v>
      </c>
      <c r="AB45" s="60"/>
      <c r="AC45" s="65" t="s">
        <v>45</v>
      </c>
      <c r="AD45" s="65" t="s">
        <v>60</v>
      </c>
      <c r="AE45" s="65" t="s">
        <v>95</v>
      </c>
      <c r="AF45" s="65" t="s">
        <v>96</v>
      </c>
      <c r="AG45" s="65" t="s">
        <v>97</v>
      </c>
      <c r="AH45" s="73"/>
      <c r="AI45" s="73"/>
      <c r="AJ45" s="60"/>
      <c r="AK45" s="65" t="s">
        <v>45</v>
      </c>
      <c r="AL45" s="65" t="s">
        <v>60</v>
      </c>
      <c r="AM45" s="65" t="s">
        <v>101</v>
      </c>
      <c r="AN45" s="65" t="s">
        <v>96</v>
      </c>
      <c r="AO45" s="65" t="s">
        <v>97</v>
      </c>
    </row>
    <row r="46" spans="1:41" x14ac:dyDescent="0.35">
      <c r="G46" s="52"/>
      <c r="O46" s="52"/>
      <c r="U46" s="89">
        <v>1</v>
      </c>
      <c r="V46" s="59">
        <v>10</v>
      </c>
      <c r="W46" s="57">
        <f>'Sens_BEP-AN_ASHP'!S$19</f>
        <v>0</v>
      </c>
      <c r="X46" s="57">
        <f>'Sens_BEP-AN_GB'!S$19</f>
        <v>0</v>
      </c>
      <c r="Y46" s="57">
        <f>'Sens_BEP-DH_ASHP'!S$19</f>
        <v>0</v>
      </c>
      <c r="Z46" s="57">
        <f>'Sens_BEP-DH_GB'!S$19</f>
        <v>0</v>
      </c>
      <c r="AA46" s="57">
        <f>'Sens_BEP-DH_AN'!S$19</f>
        <v>106</v>
      </c>
      <c r="AC46" s="89">
        <v>1</v>
      </c>
      <c r="AD46" s="59">
        <v>10</v>
      </c>
      <c r="AE46" s="57">
        <f>IF(AND(W46=0,Y46=0),10,IF(W46=0,Y46,IF(W46&gt;4,W46,0)))</f>
        <v>10</v>
      </c>
      <c r="AF46" s="57">
        <f t="shared" ref="AF46:AF56" si="15">IF(W46=0,0,IF(W46=4,AA46,AA46-W46))</f>
        <v>0</v>
      </c>
      <c r="AG46" s="57">
        <f>IF(AND(W46=0,Y46=0),0,10)</f>
        <v>0</v>
      </c>
      <c r="AH46" s="71"/>
      <c r="AI46" s="71"/>
      <c r="AK46" s="89">
        <v>1</v>
      </c>
      <c r="AL46" s="59">
        <v>10</v>
      </c>
      <c r="AM46" s="57">
        <f>IF(AND(X46=0,Z46=0),10,IF(X46=0,IF(Z46&gt;4,Z46,0),IF(X46&gt;4,X46,0)))</f>
        <v>10</v>
      </c>
      <c r="AN46" s="57">
        <f t="shared" ref="AN46:AN66" si="16">IF(X46=0,0,IF(X46=4,AA46,AA46-X46))</f>
        <v>0</v>
      </c>
      <c r="AO46" s="57">
        <f>IF(AND(X46=0,Z46=0),0,10)</f>
        <v>0</v>
      </c>
    </row>
    <row r="47" spans="1:41" x14ac:dyDescent="0.35">
      <c r="G47" s="52"/>
      <c r="O47" s="52"/>
      <c r="U47" s="90"/>
      <c r="V47" s="59">
        <v>25</v>
      </c>
      <c r="W47" s="57">
        <f>'Sens_BEP-AN_ASHP'!S$20</f>
        <v>0</v>
      </c>
      <c r="X47" s="57">
        <f>'Sens_BEP-AN_GB'!S$20</f>
        <v>0</v>
      </c>
      <c r="Y47" s="57">
        <f>'Sens_BEP-DH_ASHP'!S$20</f>
        <v>0</v>
      </c>
      <c r="Z47" s="57">
        <f>'Sens_BEP-DH_GB'!S$20</f>
        <v>0</v>
      </c>
      <c r="AA47" s="57">
        <f>'Sens_BEP-DH_AN'!S$20</f>
        <v>59</v>
      </c>
      <c r="AC47" s="90"/>
      <c r="AD47" s="59">
        <v>25</v>
      </c>
      <c r="AE47" s="57">
        <f t="shared" ref="AE47:AE85" si="17">IF(AND(W47=0,Y47=0),10,IF(W47=0,Y47,IF(W47&gt;4,W47,0)))</f>
        <v>10</v>
      </c>
      <c r="AF47" s="57">
        <f t="shared" si="15"/>
        <v>0</v>
      </c>
      <c r="AG47" s="57">
        <f t="shared" ref="AG47:AG85" si="18">IF(AND(W47=0,Y47=0),0,10)</f>
        <v>0</v>
      </c>
      <c r="AH47" s="71"/>
      <c r="AI47" s="71"/>
      <c r="AK47" s="90"/>
      <c r="AL47" s="59">
        <v>25</v>
      </c>
      <c r="AM47" s="57">
        <f t="shared" ref="AM47:AM85" si="19">IF(AND(X47=0,Z47=0),10,IF(X47=0,IF(Z47&gt;4,Z47,0),IF(X47&gt;4,X47,0)))</f>
        <v>10</v>
      </c>
      <c r="AN47" s="57">
        <f t="shared" si="16"/>
        <v>0</v>
      </c>
      <c r="AO47" s="57">
        <f t="shared" ref="AO47:AO85" si="20">IF(AND(X47=0,Z47=0),0,10)</f>
        <v>0</v>
      </c>
    </row>
    <row r="48" spans="1:41" x14ac:dyDescent="0.35">
      <c r="G48" s="52"/>
      <c r="O48" s="52"/>
      <c r="U48" s="90"/>
      <c r="V48" s="59">
        <v>35</v>
      </c>
      <c r="W48" s="57">
        <f>'Sens_BEP-AN_ASHP'!S$21</f>
        <v>0</v>
      </c>
      <c r="X48" s="57">
        <f>'Sens_BEP-AN_GB'!S$21</f>
        <v>0</v>
      </c>
      <c r="Y48" s="57">
        <f>'Sens_BEP-DH_ASHP'!S$21</f>
        <v>0</v>
      </c>
      <c r="Z48" s="57">
        <f>'Sens_BEP-DH_GB'!S$21</f>
        <v>0</v>
      </c>
      <c r="AA48" s="57">
        <f>'Sens_BEP-DH_AN'!S$21</f>
        <v>53</v>
      </c>
      <c r="AC48" s="90"/>
      <c r="AD48" s="59">
        <v>35</v>
      </c>
      <c r="AE48" s="57">
        <f t="shared" si="17"/>
        <v>10</v>
      </c>
      <c r="AF48" s="57">
        <f t="shared" si="15"/>
        <v>0</v>
      </c>
      <c r="AG48" s="57">
        <f t="shared" si="18"/>
        <v>0</v>
      </c>
      <c r="AH48" s="71"/>
      <c r="AI48" s="71"/>
      <c r="AK48" s="90"/>
      <c r="AL48" s="59">
        <v>35</v>
      </c>
      <c r="AM48" s="57">
        <f t="shared" si="19"/>
        <v>10</v>
      </c>
      <c r="AN48" s="57">
        <f t="shared" si="16"/>
        <v>0</v>
      </c>
      <c r="AO48" s="57">
        <f t="shared" si="20"/>
        <v>0</v>
      </c>
    </row>
    <row r="49" spans="7:41" x14ac:dyDescent="0.35">
      <c r="G49" s="52"/>
      <c r="O49" s="52"/>
      <c r="U49" s="90"/>
      <c r="V49" s="59">
        <v>50</v>
      </c>
      <c r="W49" s="57">
        <f>'Sens_BEP-AN_ASHP'!S$22</f>
        <v>0</v>
      </c>
      <c r="X49" s="57">
        <f>'Sens_BEP-AN_GB'!S$22</f>
        <v>0</v>
      </c>
      <c r="Y49" s="57">
        <f>'Sens_BEP-DH_ASHP'!S$22</f>
        <v>0</v>
      </c>
      <c r="Z49" s="57">
        <f>'Sens_BEP-DH_GB'!S$22</f>
        <v>0</v>
      </c>
      <c r="AA49" s="57">
        <f>'Sens_BEP-DH_AN'!S$22</f>
        <v>49</v>
      </c>
      <c r="AC49" s="90"/>
      <c r="AD49" s="59">
        <v>50</v>
      </c>
      <c r="AE49" s="57">
        <f t="shared" si="17"/>
        <v>10</v>
      </c>
      <c r="AF49" s="57">
        <f t="shared" si="15"/>
        <v>0</v>
      </c>
      <c r="AG49" s="57">
        <f t="shared" si="18"/>
        <v>0</v>
      </c>
      <c r="AH49" s="71"/>
      <c r="AI49" s="71"/>
      <c r="AK49" s="90"/>
      <c r="AL49" s="59">
        <v>50</v>
      </c>
      <c r="AM49" s="57">
        <f t="shared" si="19"/>
        <v>10</v>
      </c>
      <c r="AN49" s="57">
        <f t="shared" si="16"/>
        <v>0</v>
      </c>
      <c r="AO49" s="57">
        <f t="shared" si="20"/>
        <v>0</v>
      </c>
    </row>
    <row r="50" spans="7:41" x14ac:dyDescent="0.35">
      <c r="G50" s="52"/>
      <c r="O50" s="52"/>
      <c r="U50" s="91"/>
      <c r="V50" s="59">
        <v>75</v>
      </c>
      <c r="W50" s="57">
        <f>'Sens_BEP-AN_ASHP'!S$23</f>
        <v>0</v>
      </c>
      <c r="X50" s="57">
        <f>'Sens_BEP-AN_GB'!S$23</f>
        <v>0</v>
      </c>
      <c r="Y50" s="57">
        <f>'Sens_BEP-DH_ASHP'!S$23</f>
        <v>0</v>
      </c>
      <c r="Z50" s="57">
        <f>'Sens_BEP-DH_GB'!S$23</f>
        <v>0</v>
      </c>
      <c r="AA50" s="57">
        <f>'Sens_BEP-DH_AN'!S$23</f>
        <v>45</v>
      </c>
      <c r="AC50" s="91"/>
      <c r="AD50" s="59">
        <v>75</v>
      </c>
      <c r="AE50" s="57">
        <f t="shared" si="17"/>
        <v>10</v>
      </c>
      <c r="AF50" s="57">
        <f t="shared" si="15"/>
        <v>0</v>
      </c>
      <c r="AG50" s="57">
        <f t="shared" si="18"/>
        <v>0</v>
      </c>
      <c r="AH50" s="71"/>
      <c r="AI50" s="71"/>
      <c r="AK50" s="91"/>
      <c r="AL50" s="59">
        <v>75</v>
      </c>
      <c r="AM50" s="57">
        <f t="shared" si="19"/>
        <v>10</v>
      </c>
      <c r="AN50" s="57">
        <f t="shared" si="16"/>
        <v>0</v>
      </c>
      <c r="AO50" s="57">
        <f t="shared" si="20"/>
        <v>0</v>
      </c>
    </row>
    <row r="51" spans="7:41" x14ac:dyDescent="0.35">
      <c r="G51" s="52"/>
      <c r="O51" s="52"/>
      <c r="U51" s="89">
        <v>3</v>
      </c>
      <c r="V51" s="59">
        <v>10</v>
      </c>
      <c r="W51" s="57">
        <f>'Sens_BEP-AN_ASHP'!T$19</f>
        <v>0</v>
      </c>
      <c r="X51" s="57">
        <f>'Sens_BEP-AN_GB'!T$19</f>
        <v>0</v>
      </c>
      <c r="Y51" s="57">
        <f>'Sens_BEP-DH_ASHP'!T$19</f>
        <v>0</v>
      </c>
      <c r="Z51" s="57">
        <f>'Sens_BEP-DH_GB'!T$19</f>
        <v>0</v>
      </c>
      <c r="AA51" s="57">
        <f>'Sens_BEP-DH_AN'!T$19</f>
        <v>70</v>
      </c>
      <c r="AC51" s="89">
        <v>3</v>
      </c>
      <c r="AD51" s="59">
        <v>10</v>
      </c>
      <c r="AE51" s="57">
        <f t="shared" si="17"/>
        <v>10</v>
      </c>
      <c r="AF51" s="57">
        <f t="shared" si="15"/>
        <v>0</v>
      </c>
      <c r="AG51" s="57">
        <f t="shared" si="18"/>
        <v>0</v>
      </c>
      <c r="AH51" s="71"/>
      <c r="AI51" s="71"/>
      <c r="AK51" s="89">
        <v>3</v>
      </c>
      <c r="AL51" s="59">
        <v>10</v>
      </c>
      <c r="AM51" s="57">
        <f t="shared" si="19"/>
        <v>10</v>
      </c>
      <c r="AN51" s="57">
        <f t="shared" si="16"/>
        <v>0</v>
      </c>
      <c r="AO51" s="57">
        <f t="shared" si="20"/>
        <v>0</v>
      </c>
    </row>
    <row r="52" spans="7:41" x14ac:dyDescent="0.35">
      <c r="G52" s="52"/>
      <c r="O52" s="52"/>
      <c r="U52" s="90"/>
      <c r="V52" s="59">
        <v>25</v>
      </c>
      <c r="W52" s="57">
        <f>'Sens_BEP-AN_ASHP'!T$20</f>
        <v>0</v>
      </c>
      <c r="X52" s="57">
        <f>'Sens_BEP-AN_GB'!T$20</f>
        <v>0</v>
      </c>
      <c r="Y52" s="57">
        <f>'Sens_BEP-DH_ASHP'!T$20</f>
        <v>0</v>
      </c>
      <c r="Z52" s="57">
        <f>'Sens_BEP-DH_GB'!T$20</f>
        <v>128</v>
      </c>
      <c r="AA52" s="57">
        <f>'Sens_BEP-DH_AN'!T$20</f>
        <v>44</v>
      </c>
      <c r="AC52" s="90"/>
      <c r="AD52" s="59">
        <v>25</v>
      </c>
      <c r="AE52" s="57">
        <f t="shared" si="17"/>
        <v>10</v>
      </c>
      <c r="AF52" s="57">
        <f t="shared" si="15"/>
        <v>0</v>
      </c>
      <c r="AG52" s="57">
        <f t="shared" si="18"/>
        <v>0</v>
      </c>
      <c r="AH52" s="71"/>
      <c r="AI52" s="71"/>
      <c r="AK52" s="90"/>
      <c r="AL52" s="59">
        <v>25</v>
      </c>
      <c r="AM52" s="57">
        <f t="shared" si="19"/>
        <v>128</v>
      </c>
      <c r="AN52" s="57">
        <f t="shared" si="16"/>
        <v>0</v>
      </c>
      <c r="AO52" s="57">
        <f t="shared" si="20"/>
        <v>10</v>
      </c>
    </row>
    <row r="53" spans="7:41" x14ac:dyDescent="0.35">
      <c r="G53" s="52"/>
      <c r="O53" s="52"/>
      <c r="U53" s="90"/>
      <c r="V53" s="59">
        <v>35</v>
      </c>
      <c r="W53" s="57">
        <f>'Sens_BEP-AN_ASHP'!T$21</f>
        <v>0</v>
      </c>
      <c r="X53" s="57">
        <f>'Sens_BEP-AN_GB'!T$21</f>
        <v>0</v>
      </c>
      <c r="Y53" s="57">
        <f>'Sens_BEP-DH_ASHP'!T$21</f>
        <v>0</v>
      </c>
      <c r="Z53" s="57">
        <f>'Sens_BEP-DH_GB'!T$21</f>
        <v>65</v>
      </c>
      <c r="AA53" s="57">
        <f>'Sens_BEP-DH_AN'!T$21</f>
        <v>40</v>
      </c>
      <c r="AC53" s="90"/>
      <c r="AD53" s="59">
        <v>35</v>
      </c>
      <c r="AE53" s="57">
        <f t="shared" si="17"/>
        <v>10</v>
      </c>
      <c r="AF53" s="57">
        <f t="shared" si="15"/>
        <v>0</v>
      </c>
      <c r="AG53" s="57">
        <f t="shared" si="18"/>
        <v>0</v>
      </c>
      <c r="AH53" s="71"/>
      <c r="AI53" s="71"/>
      <c r="AK53" s="90"/>
      <c r="AL53" s="59">
        <v>35</v>
      </c>
      <c r="AM53" s="57">
        <f t="shared" si="19"/>
        <v>65</v>
      </c>
      <c r="AN53" s="57">
        <f t="shared" si="16"/>
        <v>0</v>
      </c>
      <c r="AO53" s="57">
        <f t="shared" si="20"/>
        <v>10</v>
      </c>
    </row>
    <row r="54" spans="7:41" x14ac:dyDescent="0.35">
      <c r="G54" s="52"/>
      <c r="O54" s="52"/>
      <c r="U54" s="90"/>
      <c r="V54" s="59">
        <v>50</v>
      </c>
      <c r="W54" s="57">
        <f>'Sens_BEP-AN_ASHP'!T$22</f>
        <v>0</v>
      </c>
      <c r="X54" s="57">
        <f>'Sens_BEP-AN_GB'!T$22</f>
        <v>0</v>
      </c>
      <c r="Y54" s="57">
        <f>'Sens_BEP-DH_ASHP'!T$22</f>
        <v>0</v>
      </c>
      <c r="Z54" s="57">
        <f>'Sens_BEP-DH_GB'!T$22</f>
        <v>46</v>
      </c>
      <c r="AA54" s="57">
        <f>'Sens_BEP-DH_AN'!T$22</f>
        <v>38</v>
      </c>
      <c r="AC54" s="90"/>
      <c r="AD54" s="59">
        <v>50</v>
      </c>
      <c r="AE54" s="57">
        <f t="shared" si="17"/>
        <v>10</v>
      </c>
      <c r="AF54" s="57">
        <f t="shared" si="15"/>
        <v>0</v>
      </c>
      <c r="AG54" s="57">
        <f t="shared" si="18"/>
        <v>0</v>
      </c>
      <c r="AH54" s="71"/>
      <c r="AI54" s="71"/>
      <c r="AK54" s="90"/>
      <c r="AL54" s="59">
        <v>50</v>
      </c>
      <c r="AM54" s="57">
        <f t="shared" si="19"/>
        <v>46</v>
      </c>
      <c r="AN54" s="57">
        <f t="shared" si="16"/>
        <v>0</v>
      </c>
      <c r="AO54" s="57">
        <f t="shared" si="20"/>
        <v>10</v>
      </c>
    </row>
    <row r="55" spans="7:41" x14ac:dyDescent="0.35">
      <c r="G55" s="52"/>
      <c r="O55" s="52"/>
      <c r="U55" s="91"/>
      <c r="V55" s="59">
        <v>75</v>
      </c>
      <c r="W55" s="57">
        <f>'Sens_BEP-AN_ASHP'!T$23</f>
        <v>53</v>
      </c>
      <c r="X55" s="57">
        <f>'Sens_BEP-AN_GB'!T$23</f>
        <v>0</v>
      </c>
      <c r="Y55" s="57">
        <f>'Sens_BEP-DH_ASHP'!T$23</f>
        <v>0</v>
      </c>
      <c r="Z55" s="57">
        <f>'Sens_BEP-DH_GB'!T$23</f>
        <v>36</v>
      </c>
      <c r="AA55" s="57">
        <f>'Sens_BEP-DH_AN'!T$23</f>
        <v>35</v>
      </c>
      <c r="AC55" s="91"/>
      <c r="AD55" s="59">
        <v>75</v>
      </c>
      <c r="AE55" s="57">
        <f t="shared" si="17"/>
        <v>53</v>
      </c>
      <c r="AF55" s="57">
        <v>0</v>
      </c>
      <c r="AG55" s="57">
        <f t="shared" si="18"/>
        <v>10</v>
      </c>
      <c r="AH55" s="71"/>
      <c r="AI55" s="71"/>
      <c r="AK55" s="91"/>
      <c r="AL55" s="59">
        <v>75</v>
      </c>
      <c r="AM55" s="57">
        <f t="shared" si="19"/>
        <v>36</v>
      </c>
      <c r="AN55" s="57">
        <f t="shared" si="16"/>
        <v>0</v>
      </c>
      <c r="AO55" s="57">
        <f t="shared" si="20"/>
        <v>10</v>
      </c>
    </row>
    <row r="56" spans="7:41" x14ac:dyDescent="0.35">
      <c r="G56" s="52"/>
      <c r="O56" s="52"/>
      <c r="U56" s="89">
        <v>5</v>
      </c>
      <c r="V56" s="59">
        <v>10</v>
      </c>
      <c r="W56" s="57">
        <f>'Sens_BEP-AN_ASHP'!U$19</f>
        <v>0</v>
      </c>
      <c r="X56" s="57">
        <f>'Sens_BEP-AN_GB'!U$19</f>
        <v>0</v>
      </c>
      <c r="Y56" s="57">
        <f>'Sens_BEP-DH_ASHP'!U$19</f>
        <v>0</v>
      </c>
      <c r="Z56" s="57">
        <f>'Sens_BEP-DH_GB'!U$19</f>
        <v>58</v>
      </c>
      <c r="AA56" s="57">
        <f>'Sens_BEP-DH_AN'!U$19</f>
        <v>48</v>
      </c>
      <c r="AC56" s="89">
        <v>5</v>
      </c>
      <c r="AD56" s="59">
        <v>10</v>
      </c>
      <c r="AE56" s="57">
        <f t="shared" si="17"/>
        <v>10</v>
      </c>
      <c r="AF56" s="57">
        <f t="shared" si="15"/>
        <v>0</v>
      </c>
      <c r="AG56" s="57">
        <f t="shared" si="18"/>
        <v>0</v>
      </c>
      <c r="AH56" s="71"/>
      <c r="AI56" s="71"/>
      <c r="AK56" s="89">
        <v>5</v>
      </c>
      <c r="AL56" s="59">
        <v>10</v>
      </c>
      <c r="AM56" s="57">
        <f t="shared" si="19"/>
        <v>58</v>
      </c>
      <c r="AN56" s="57">
        <f t="shared" si="16"/>
        <v>0</v>
      </c>
      <c r="AO56" s="57">
        <f t="shared" si="20"/>
        <v>10</v>
      </c>
    </row>
    <row r="57" spans="7:41" x14ac:dyDescent="0.35">
      <c r="G57" s="52"/>
      <c r="O57" s="52"/>
      <c r="U57" s="90"/>
      <c r="V57" s="59">
        <v>25</v>
      </c>
      <c r="W57" s="57">
        <f>'Sens_BEP-AN_ASHP'!U$20</f>
        <v>4</v>
      </c>
      <c r="X57" s="57">
        <f>'Sens_BEP-AN_GB'!U$20</f>
        <v>0</v>
      </c>
      <c r="Y57" s="57">
        <f>'Sens_BEP-DH_ASHP'!U$20</f>
        <v>0</v>
      </c>
      <c r="Z57" s="57">
        <f>'Sens_BEP-DH_GB'!U$20</f>
        <v>23</v>
      </c>
      <c r="AA57" s="57">
        <f>'Sens_BEP-DH_AN'!U$20</f>
        <v>35</v>
      </c>
      <c r="AC57" s="90"/>
      <c r="AD57" s="59">
        <v>25</v>
      </c>
      <c r="AE57" s="57">
        <f t="shared" si="17"/>
        <v>0</v>
      </c>
      <c r="AF57" s="57">
        <f t="shared" ref="AF57:AF85" si="21">IF(W57=0,0,IF(W57=4,AA57,AA57-W57))</f>
        <v>35</v>
      </c>
      <c r="AG57" s="57">
        <f t="shared" si="18"/>
        <v>10</v>
      </c>
      <c r="AH57" s="71"/>
      <c r="AI57" s="71"/>
      <c r="AK57" s="90"/>
      <c r="AL57" s="59">
        <v>25</v>
      </c>
      <c r="AM57" s="57">
        <f t="shared" si="19"/>
        <v>23</v>
      </c>
      <c r="AN57" s="57">
        <f t="shared" si="16"/>
        <v>0</v>
      </c>
      <c r="AO57" s="57">
        <f t="shared" si="20"/>
        <v>10</v>
      </c>
    </row>
    <row r="58" spans="7:41" x14ac:dyDescent="0.35">
      <c r="G58" s="52"/>
      <c r="O58" s="52"/>
      <c r="U58" s="90"/>
      <c r="V58" s="59">
        <v>35</v>
      </c>
      <c r="W58" s="57">
        <f>'Sens_BEP-AN_ASHP'!U$21</f>
        <v>4</v>
      </c>
      <c r="X58" s="57">
        <f>'Sens_BEP-AN_GB'!U$21</f>
        <v>0</v>
      </c>
      <c r="Y58" s="57">
        <f>'Sens_BEP-DH_ASHP'!U$21</f>
        <v>121</v>
      </c>
      <c r="Z58" s="57">
        <f>'Sens_BEP-DH_GB'!U$21</f>
        <v>19</v>
      </c>
      <c r="AA58" s="57">
        <f>'Sens_BEP-DH_AN'!U$21</f>
        <v>32</v>
      </c>
      <c r="AC58" s="90"/>
      <c r="AD58" s="59">
        <v>35</v>
      </c>
      <c r="AE58" s="57">
        <f t="shared" si="17"/>
        <v>0</v>
      </c>
      <c r="AF58" s="57">
        <f t="shared" si="21"/>
        <v>32</v>
      </c>
      <c r="AG58" s="57">
        <f t="shared" si="18"/>
        <v>10</v>
      </c>
      <c r="AH58" s="71"/>
      <c r="AI58" s="71"/>
      <c r="AK58" s="90"/>
      <c r="AL58" s="59">
        <v>35</v>
      </c>
      <c r="AM58" s="57">
        <f t="shared" si="19"/>
        <v>19</v>
      </c>
      <c r="AN58" s="57">
        <f t="shared" si="16"/>
        <v>0</v>
      </c>
      <c r="AO58" s="57">
        <f t="shared" si="20"/>
        <v>10</v>
      </c>
    </row>
    <row r="59" spans="7:41" x14ac:dyDescent="0.35">
      <c r="G59" s="52"/>
      <c r="O59" s="52"/>
      <c r="U59" s="90"/>
      <c r="V59" s="59">
        <v>50</v>
      </c>
      <c r="W59" s="57">
        <f>'Sens_BEP-AN_ASHP'!U$22</f>
        <v>4</v>
      </c>
      <c r="X59" s="57">
        <f>'Sens_BEP-AN_GB'!U$22</f>
        <v>0</v>
      </c>
      <c r="Y59" s="57">
        <f>'Sens_BEP-DH_ASHP'!U$22</f>
        <v>66</v>
      </c>
      <c r="Z59" s="57">
        <f>'Sens_BEP-DH_GB'!U$22</f>
        <v>17</v>
      </c>
      <c r="AA59" s="57">
        <f>'Sens_BEP-DH_AN'!U$22</f>
        <v>30</v>
      </c>
      <c r="AC59" s="90"/>
      <c r="AD59" s="59">
        <v>50</v>
      </c>
      <c r="AE59" s="57">
        <f t="shared" si="17"/>
        <v>0</v>
      </c>
      <c r="AF59" s="57">
        <f t="shared" si="21"/>
        <v>30</v>
      </c>
      <c r="AG59" s="57">
        <f t="shared" si="18"/>
        <v>10</v>
      </c>
      <c r="AH59" s="71"/>
      <c r="AI59" s="71"/>
      <c r="AK59" s="90"/>
      <c r="AL59" s="59">
        <v>50</v>
      </c>
      <c r="AM59" s="57">
        <f t="shared" si="19"/>
        <v>17</v>
      </c>
      <c r="AN59" s="57">
        <f t="shared" si="16"/>
        <v>0</v>
      </c>
      <c r="AO59" s="57">
        <f t="shared" si="20"/>
        <v>10</v>
      </c>
    </row>
    <row r="60" spans="7:41" x14ac:dyDescent="0.35">
      <c r="G60" s="52"/>
      <c r="O60" s="52"/>
      <c r="U60" s="91"/>
      <c r="V60" s="59">
        <v>75</v>
      </c>
      <c r="W60" s="57">
        <f>'Sens_BEP-AN_ASHP'!U$23</f>
        <v>4</v>
      </c>
      <c r="X60" s="57">
        <f>'Sens_BEP-AN_GB'!U$23</f>
        <v>0</v>
      </c>
      <c r="Y60" s="57">
        <f>'Sens_BEP-DH_ASHP'!U$23</f>
        <v>47</v>
      </c>
      <c r="Z60" s="57">
        <f>'Sens_BEP-DH_GB'!U$23</f>
        <v>16</v>
      </c>
      <c r="AA60" s="57">
        <f>'Sens_BEP-DH_AN'!U$23</f>
        <v>29</v>
      </c>
      <c r="AC60" s="91"/>
      <c r="AD60" s="59">
        <v>75</v>
      </c>
      <c r="AE60" s="57">
        <f t="shared" si="17"/>
        <v>0</v>
      </c>
      <c r="AF60" s="57">
        <f t="shared" si="21"/>
        <v>29</v>
      </c>
      <c r="AG60" s="57">
        <f t="shared" si="18"/>
        <v>10</v>
      </c>
      <c r="AH60" s="71"/>
      <c r="AI60" s="71"/>
      <c r="AK60" s="91"/>
      <c r="AL60" s="59">
        <v>75</v>
      </c>
      <c r="AM60" s="57">
        <f t="shared" si="19"/>
        <v>16</v>
      </c>
      <c r="AN60" s="57">
        <f t="shared" si="16"/>
        <v>0</v>
      </c>
      <c r="AO60" s="57">
        <f t="shared" si="20"/>
        <v>10</v>
      </c>
    </row>
    <row r="61" spans="7:41" x14ac:dyDescent="0.35">
      <c r="G61" s="52"/>
      <c r="O61" s="52"/>
      <c r="U61" s="89">
        <v>8</v>
      </c>
      <c r="V61" s="59">
        <v>10</v>
      </c>
      <c r="W61" s="57">
        <f>'Sens_BEP-AN_ASHP'!V$19</f>
        <v>4</v>
      </c>
      <c r="X61" s="57">
        <f>'Sens_BEP-AN_GB'!V$19</f>
        <v>0</v>
      </c>
      <c r="Y61" s="57">
        <f>'Sens_BEP-DH_ASHP'!V$19</f>
        <v>0</v>
      </c>
      <c r="Z61" s="57">
        <f>'Sens_BEP-DH_GB'!V$19</f>
        <v>14</v>
      </c>
      <c r="AA61" s="57">
        <f>'Sens_BEP-DH_AN'!V$19</f>
        <v>32</v>
      </c>
      <c r="AC61" s="89">
        <v>8</v>
      </c>
      <c r="AD61" s="59">
        <v>10</v>
      </c>
      <c r="AE61" s="57">
        <f t="shared" si="17"/>
        <v>0</v>
      </c>
      <c r="AF61" s="57">
        <f t="shared" si="21"/>
        <v>32</v>
      </c>
      <c r="AG61" s="57">
        <f t="shared" si="18"/>
        <v>10</v>
      </c>
      <c r="AH61" s="71"/>
      <c r="AI61" s="71"/>
      <c r="AK61" s="89">
        <v>8</v>
      </c>
      <c r="AL61" s="59">
        <v>10</v>
      </c>
      <c r="AM61" s="57">
        <f t="shared" si="19"/>
        <v>14</v>
      </c>
      <c r="AN61" s="57">
        <f t="shared" si="16"/>
        <v>0</v>
      </c>
      <c r="AO61" s="57">
        <f t="shared" si="20"/>
        <v>10</v>
      </c>
    </row>
    <row r="62" spans="7:41" x14ac:dyDescent="0.35">
      <c r="G62" s="52"/>
      <c r="O62" s="52"/>
      <c r="U62" s="90"/>
      <c r="V62" s="59">
        <v>25</v>
      </c>
      <c r="W62" s="57">
        <f>'Sens_BEP-AN_ASHP'!V$20</f>
        <v>4</v>
      </c>
      <c r="X62" s="57">
        <f>'Sens_BEP-AN_GB'!V$20</f>
        <v>0</v>
      </c>
      <c r="Y62" s="57">
        <f>'Sens_BEP-DH_ASHP'!V$20</f>
        <v>27</v>
      </c>
      <c r="Z62" s="57">
        <f>'Sens_BEP-DH_GB'!V$20</f>
        <v>10</v>
      </c>
      <c r="AA62" s="57">
        <f>'Sens_BEP-DH_AN'!V$20</f>
        <v>26</v>
      </c>
      <c r="AC62" s="90"/>
      <c r="AD62" s="59">
        <v>25</v>
      </c>
      <c r="AE62" s="57">
        <f t="shared" si="17"/>
        <v>0</v>
      </c>
      <c r="AF62" s="57">
        <f t="shared" si="21"/>
        <v>26</v>
      </c>
      <c r="AG62" s="57">
        <f t="shared" si="18"/>
        <v>10</v>
      </c>
      <c r="AH62" s="71"/>
      <c r="AI62" s="71"/>
      <c r="AK62" s="90"/>
      <c r="AL62" s="59">
        <v>25</v>
      </c>
      <c r="AM62" s="57">
        <f t="shared" si="19"/>
        <v>10</v>
      </c>
      <c r="AN62" s="57">
        <f t="shared" si="16"/>
        <v>0</v>
      </c>
      <c r="AO62" s="57">
        <f t="shared" si="20"/>
        <v>10</v>
      </c>
    </row>
    <row r="63" spans="7:41" x14ac:dyDescent="0.35">
      <c r="U63" s="90"/>
      <c r="V63" s="59">
        <v>35</v>
      </c>
      <c r="W63" s="57">
        <f>'Sens_BEP-AN_ASHP'!V$21</f>
        <v>4</v>
      </c>
      <c r="X63" s="57">
        <f>'Sens_BEP-AN_GB'!V$21</f>
        <v>0</v>
      </c>
      <c r="Y63" s="57">
        <f>'Sens_BEP-DH_ASHP'!V$21</f>
        <v>23</v>
      </c>
      <c r="Z63" s="57">
        <f>'Sens_BEP-DH_GB'!V$21</f>
        <v>10</v>
      </c>
      <c r="AA63" s="57">
        <f>'Sens_BEP-DH_AN'!V$21</f>
        <v>25</v>
      </c>
      <c r="AC63" s="90"/>
      <c r="AD63" s="59">
        <v>35</v>
      </c>
      <c r="AE63" s="57">
        <f t="shared" si="17"/>
        <v>0</v>
      </c>
      <c r="AF63" s="57">
        <f t="shared" si="21"/>
        <v>25</v>
      </c>
      <c r="AG63" s="57">
        <f t="shared" si="18"/>
        <v>10</v>
      </c>
      <c r="AH63" s="71"/>
      <c r="AI63" s="71"/>
      <c r="AK63" s="90"/>
      <c r="AL63" s="59">
        <v>35</v>
      </c>
      <c r="AM63" s="57">
        <f t="shared" si="19"/>
        <v>10</v>
      </c>
      <c r="AN63" s="57">
        <f t="shared" si="16"/>
        <v>0</v>
      </c>
      <c r="AO63" s="57">
        <f t="shared" si="20"/>
        <v>10</v>
      </c>
    </row>
    <row r="64" spans="7:41" x14ac:dyDescent="0.35">
      <c r="U64" s="90"/>
      <c r="V64" s="59">
        <v>50</v>
      </c>
      <c r="W64" s="57">
        <f>'Sens_BEP-AN_ASHP'!V$22</f>
        <v>4</v>
      </c>
      <c r="X64" s="57">
        <f>'Sens_BEP-AN_GB'!V$22</f>
        <v>8</v>
      </c>
      <c r="Y64" s="57">
        <f>'Sens_BEP-DH_ASHP'!V$22</f>
        <v>20</v>
      </c>
      <c r="Z64" s="57">
        <f>'Sens_BEP-DH_GB'!V$22</f>
        <v>9</v>
      </c>
      <c r="AA64" s="57">
        <f>'Sens_BEP-DH_AN'!V$22</f>
        <v>24</v>
      </c>
      <c r="AC64" s="90"/>
      <c r="AD64" s="59">
        <v>50</v>
      </c>
      <c r="AE64" s="57">
        <f t="shared" si="17"/>
        <v>0</v>
      </c>
      <c r="AF64" s="57">
        <f t="shared" si="21"/>
        <v>24</v>
      </c>
      <c r="AG64" s="57">
        <f t="shared" si="18"/>
        <v>10</v>
      </c>
      <c r="AH64" s="71"/>
      <c r="AI64" s="71"/>
      <c r="AK64" s="90"/>
      <c r="AL64" s="59">
        <v>50</v>
      </c>
      <c r="AM64" s="57">
        <f t="shared" si="19"/>
        <v>8</v>
      </c>
      <c r="AN64" s="57">
        <f t="shared" ref="AN64:AN85" si="22">IF(X64=0,0,IF(X64=4,AA64,AA64-X64))</f>
        <v>16</v>
      </c>
      <c r="AO64" s="57">
        <f t="shared" si="20"/>
        <v>10</v>
      </c>
    </row>
    <row r="65" spans="21:41" x14ac:dyDescent="0.35">
      <c r="U65" s="91"/>
      <c r="V65" s="59">
        <v>75</v>
      </c>
      <c r="W65" s="57">
        <f>'Sens_BEP-AN_ASHP'!V$23</f>
        <v>4</v>
      </c>
      <c r="X65" s="57">
        <f>'Sens_BEP-AN_GB'!V$23</f>
        <v>4</v>
      </c>
      <c r="Y65" s="57">
        <f>'Sens_BEP-DH_ASHP'!V$23</f>
        <v>18</v>
      </c>
      <c r="Z65" s="57">
        <f>'Sens_BEP-DH_GB'!V$23</f>
        <v>9</v>
      </c>
      <c r="AA65" s="57">
        <f>'Sens_BEP-DH_AN'!V$23</f>
        <v>23</v>
      </c>
      <c r="AC65" s="91"/>
      <c r="AD65" s="59">
        <v>75</v>
      </c>
      <c r="AE65" s="57">
        <f t="shared" si="17"/>
        <v>0</v>
      </c>
      <c r="AF65" s="57">
        <f t="shared" si="21"/>
        <v>23</v>
      </c>
      <c r="AG65" s="57">
        <f t="shared" si="18"/>
        <v>10</v>
      </c>
      <c r="AH65" s="71"/>
      <c r="AI65" s="71"/>
      <c r="AK65" s="91"/>
      <c r="AL65" s="59">
        <v>75</v>
      </c>
      <c r="AM65" s="57">
        <f t="shared" si="19"/>
        <v>0</v>
      </c>
      <c r="AN65" s="57">
        <f t="shared" si="16"/>
        <v>23</v>
      </c>
      <c r="AO65" s="57">
        <f t="shared" si="20"/>
        <v>10</v>
      </c>
    </row>
    <row r="66" spans="21:41" x14ac:dyDescent="0.35">
      <c r="U66" s="89">
        <v>10</v>
      </c>
      <c r="V66" s="59">
        <v>10</v>
      </c>
      <c r="W66" s="57">
        <f>'Sens_BEP-AN_ASHP'!W$19</f>
        <v>4</v>
      </c>
      <c r="X66" s="57">
        <f>'Sens_BEP-AN_GB'!W$19</f>
        <v>0</v>
      </c>
      <c r="Y66" s="57">
        <f>'Sens_BEP-DH_ASHP'!W$19</f>
        <v>46</v>
      </c>
      <c r="Z66" s="57">
        <f>'Sens_BEP-DH_GB'!W$19</f>
        <v>10</v>
      </c>
      <c r="AA66" s="57">
        <f>'Sens_BEP-DH_AN'!W$19</f>
        <v>27</v>
      </c>
      <c r="AC66" s="89">
        <v>10</v>
      </c>
      <c r="AD66" s="59">
        <v>10</v>
      </c>
      <c r="AE66" s="57">
        <f t="shared" si="17"/>
        <v>0</v>
      </c>
      <c r="AF66" s="57">
        <f t="shared" si="21"/>
        <v>27</v>
      </c>
      <c r="AG66" s="57">
        <f t="shared" si="18"/>
        <v>10</v>
      </c>
      <c r="AH66" s="71"/>
      <c r="AI66" s="71"/>
      <c r="AK66" s="89">
        <v>10</v>
      </c>
      <c r="AL66" s="59">
        <v>10</v>
      </c>
      <c r="AM66" s="57">
        <f t="shared" si="19"/>
        <v>10</v>
      </c>
      <c r="AN66" s="57">
        <f t="shared" si="16"/>
        <v>0</v>
      </c>
      <c r="AO66" s="57">
        <f t="shared" si="20"/>
        <v>10</v>
      </c>
    </row>
    <row r="67" spans="21:41" x14ac:dyDescent="0.35">
      <c r="U67" s="90"/>
      <c r="V67" s="59">
        <v>25</v>
      </c>
      <c r="W67" s="57">
        <f>'Sens_BEP-AN_ASHP'!W$20</f>
        <v>4</v>
      </c>
      <c r="X67" s="57">
        <f>'Sens_BEP-AN_GB'!W$20</f>
        <v>4</v>
      </c>
      <c r="Y67" s="57">
        <f>'Sens_BEP-DH_ASHP'!W$20</f>
        <v>20</v>
      </c>
      <c r="Z67" s="57">
        <f>'Sens_BEP-DH_GB'!W$20</f>
        <v>8</v>
      </c>
      <c r="AA67" s="57">
        <f>'Sens_BEP-DH_AN'!W$20</f>
        <v>22</v>
      </c>
      <c r="AC67" s="90"/>
      <c r="AD67" s="59">
        <v>25</v>
      </c>
      <c r="AE67" s="57">
        <f t="shared" si="17"/>
        <v>0</v>
      </c>
      <c r="AF67" s="57">
        <f t="shared" si="21"/>
        <v>22</v>
      </c>
      <c r="AG67" s="57">
        <f t="shared" si="18"/>
        <v>10</v>
      </c>
      <c r="AH67" s="71"/>
      <c r="AI67" s="71"/>
      <c r="AK67" s="90"/>
      <c r="AL67" s="59">
        <v>25</v>
      </c>
      <c r="AM67" s="57">
        <f t="shared" si="19"/>
        <v>0</v>
      </c>
      <c r="AN67" s="57">
        <f t="shared" si="22"/>
        <v>22</v>
      </c>
      <c r="AO67" s="57">
        <f t="shared" si="20"/>
        <v>10</v>
      </c>
    </row>
    <row r="68" spans="21:41" x14ac:dyDescent="0.35">
      <c r="U68" s="90"/>
      <c r="V68" s="59">
        <v>35</v>
      </c>
      <c r="W68" s="57">
        <f>'Sens_BEP-AN_ASHP'!W$21</f>
        <v>4</v>
      </c>
      <c r="X68" s="57">
        <f>'Sens_BEP-AN_GB'!W$21</f>
        <v>4</v>
      </c>
      <c r="Y68" s="57">
        <f>'Sens_BEP-DH_ASHP'!W$21</f>
        <v>18</v>
      </c>
      <c r="Z68" s="57">
        <f>'Sens_BEP-DH_GB'!W$21</f>
        <v>7</v>
      </c>
      <c r="AA68" s="57">
        <f>'Sens_BEP-DH_AN'!W$21</f>
        <v>21</v>
      </c>
      <c r="AC68" s="90"/>
      <c r="AD68" s="59">
        <v>35</v>
      </c>
      <c r="AE68" s="57">
        <f t="shared" si="17"/>
        <v>0</v>
      </c>
      <c r="AF68" s="57">
        <f t="shared" si="21"/>
        <v>21</v>
      </c>
      <c r="AG68" s="57">
        <f t="shared" si="18"/>
        <v>10</v>
      </c>
      <c r="AH68" s="71"/>
      <c r="AI68" s="71"/>
      <c r="AK68" s="90"/>
      <c r="AL68" s="59">
        <v>35</v>
      </c>
      <c r="AM68" s="57">
        <f t="shared" si="19"/>
        <v>0</v>
      </c>
      <c r="AN68" s="57">
        <f t="shared" si="22"/>
        <v>21</v>
      </c>
      <c r="AO68" s="57">
        <f t="shared" si="20"/>
        <v>10</v>
      </c>
    </row>
    <row r="69" spans="21:41" x14ac:dyDescent="0.35">
      <c r="U69" s="90"/>
      <c r="V69" s="59">
        <v>50</v>
      </c>
      <c r="W69" s="57">
        <f>'Sens_BEP-AN_ASHP'!W$22</f>
        <v>4</v>
      </c>
      <c r="X69" s="57">
        <f>'Sens_BEP-AN_GB'!W$22</f>
        <v>4</v>
      </c>
      <c r="Y69" s="57">
        <f>'Sens_BEP-DH_ASHP'!W$22</f>
        <v>16</v>
      </c>
      <c r="Z69" s="57">
        <f>'Sens_BEP-DH_GB'!W$22</f>
        <v>7</v>
      </c>
      <c r="AA69" s="57">
        <f>'Sens_BEP-DH_AN'!W$22</f>
        <v>20</v>
      </c>
      <c r="AC69" s="90"/>
      <c r="AD69" s="59">
        <v>50</v>
      </c>
      <c r="AE69" s="57">
        <f t="shared" si="17"/>
        <v>0</v>
      </c>
      <c r="AF69" s="57">
        <f t="shared" si="21"/>
        <v>20</v>
      </c>
      <c r="AG69" s="57">
        <f t="shared" si="18"/>
        <v>10</v>
      </c>
      <c r="AH69" s="71"/>
      <c r="AI69" s="71"/>
      <c r="AK69" s="90"/>
      <c r="AL69" s="59">
        <v>50</v>
      </c>
      <c r="AM69" s="57">
        <f t="shared" si="19"/>
        <v>0</v>
      </c>
      <c r="AN69" s="57">
        <f t="shared" si="22"/>
        <v>20</v>
      </c>
      <c r="AO69" s="57">
        <f t="shared" si="20"/>
        <v>10</v>
      </c>
    </row>
    <row r="70" spans="21:41" x14ac:dyDescent="0.35">
      <c r="U70" s="91"/>
      <c r="V70" s="59">
        <v>75</v>
      </c>
      <c r="W70" s="57">
        <f>'Sens_BEP-AN_ASHP'!W$23</f>
        <v>4</v>
      </c>
      <c r="X70" s="57">
        <f>'Sens_BEP-AN_GB'!W$23</f>
        <v>4</v>
      </c>
      <c r="Y70" s="57">
        <f>'Sens_BEP-DH_ASHP'!W$23</f>
        <v>15</v>
      </c>
      <c r="Z70" s="57">
        <f>'Sens_BEP-DH_GB'!W$23</f>
        <v>7</v>
      </c>
      <c r="AA70" s="57">
        <f>'Sens_BEP-DH_AN'!W$23</f>
        <v>20</v>
      </c>
      <c r="AC70" s="91"/>
      <c r="AD70" s="59">
        <v>75</v>
      </c>
      <c r="AE70" s="57">
        <f t="shared" si="17"/>
        <v>0</v>
      </c>
      <c r="AF70" s="57">
        <f t="shared" si="21"/>
        <v>20</v>
      </c>
      <c r="AG70" s="57">
        <f t="shared" si="18"/>
        <v>10</v>
      </c>
      <c r="AH70" s="71"/>
      <c r="AI70" s="71"/>
      <c r="AK70" s="91"/>
      <c r="AL70" s="59">
        <v>75</v>
      </c>
      <c r="AM70" s="57">
        <f t="shared" si="19"/>
        <v>0</v>
      </c>
      <c r="AN70" s="57">
        <f t="shared" si="22"/>
        <v>20</v>
      </c>
      <c r="AO70" s="57">
        <f t="shared" si="20"/>
        <v>10</v>
      </c>
    </row>
    <row r="71" spans="21:41" x14ac:dyDescent="0.35">
      <c r="U71" s="89">
        <v>13</v>
      </c>
      <c r="V71" s="59">
        <v>10</v>
      </c>
      <c r="W71" s="57">
        <f>'Sens_BEP-AN_ASHP'!X$19</f>
        <v>4</v>
      </c>
      <c r="X71" s="57">
        <f>'Sens_BEP-AN_GB'!X$19</f>
        <v>5</v>
      </c>
      <c r="Y71" s="57">
        <f>'Sens_BEP-DH_ASHP'!X$19</f>
        <v>20</v>
      </c>
      <c r="Z71" s="57">
        <f>'Sens_BEP-DH_GB'!X$19</f>
        <v>7</v>
      </c>
      <c r="AA71" s="57">
        <f>'Sens_BEP-DH_AN'!X$19</f>
        <v>21</v>
      </c>
      <c r="AC71" s="89">
        <v>13</v>
      </c>
      <c r="AD71" s="59">
        <v>10</v>
      </c>
      <c r="AE71" s="57">
        <f t="shared" si="17"/>
        <v>0</v>
      </c>
      <c r="AF71" s="57">
        <f t="shared" si="21"/>
        <v>21</v>
      </c>
      <c r="AG71" s="57">
        <f t="shared" si="18"/>
        <v>10</v>
      </c>
      <c r="AH71" s="71"/>
      <c r="AI71" s="71"/>
      <c r="AK71" s="89">
        <v>13</v>
      </c>
      <c r="AL71" s="59">
        <v>10</v>
      </c>
      <c r="AM71" s="57">
        <f t="shared" si="19"/>
        <v>5</v>
      </c>
      <c r="AN71" s="57">
        <f t="shared" si="22"/>
        <v>16</v>
      </c>
      <c r="AO71" s="57">
        <f t="shared" si="20"/>
        <v>10</v>
      </c>
    </row>
    <row r="72" spans="21:41" x14ac:dyDescent="0.35">
      <c r="U72" s="90"/>
      <c r="V72" s="59">
        <v>25</v>
      </c>
      <c r="W72" s="57">
        <f>'Sens_BEP-AN_ASHP'!X$20</f>
        <v>4</v>
      </c>
      <c r="X72" s="57">
        <f>'Sens_BEP-AN_GB'!X$20</f>
        <v>4</v>
      </c>
      <c r="Y72" s="57">
        <f>'Sens_BEP-DH_ASHP'!X$20</f>
        <v>13</v>
      </c>
      <c r="Z72" s="57">
        <f>'Sens_BEP-DH_GB'!X$20</f>
        <v>6</v>
      </c>
      <c r="AA72" s="57">
        <f>'Sens_BEP-DH_AN'!X$20</f>
        <v>18</v>
      </c>
      <c r="AC72" s="90"/>
      <c r="AD72" s="59">
        <v>25</v>
      </c>
      <c r="AE72" s="57">
        <f t="shared" si="17"/>
        <v>0</v>
      </c>
      <c r="AF72" s="57">
        <f t="shared" si="21"/>
        <v>18</v>
      </c>
      <c r="AG72" s="57">
        <f t="shared" si="18"/>
        <v>10</v>
      </c>
      <c r="AH72" s="71"/>
      <c r="AI72" s="71"/>
      <c r="AK72" s="90"/>
      <c r="AL72" s="59">
        <v>25</v>
      </c>
      <c r="AM72" s="57">
        <f t="shared" si="19"/>
        <v>0</v>
      </c>
      <c r="AN72" s="57">
        <f t="shared" si="22"/>
        <v>18</v>
      </c>
      <c r="AO72" s="57">
        <f t="shared" si="20"/>
        <v>10</v>
      </c>
    </row>
    <row r="73" spans="21:41" x14ac:dyDescent="0.35">
      <c r="U73" s="90"/>
      <c r="V73" s="59">
        <v>35</v>
      </c>
      <c r="W73" s="57">
        <f>'Sens_BEP-AN_ASHP'!X$21</f>
        <v>4</v>
      </c>
      <c r="X73" s="57">
        <f>'Sens_BEP-AN_GB'!X$21</f>
        <v>4</v>
      </c>
      <c r="Y73" s="57">
        <f>'Sens_BEP-DH_ASHP'!X$21</f>
        <v>12</v>
      </c>
      <c r="Z73" s="57">
        <f>'Sens_BEP-DH_GB'!X$21</f>
        <v>5</v>
      </c>
      <c r="AA73" s="57">
        <f>'Sens_BEP-DH_AN'!X$21</f>
        <v>17</v>
      </c>
      <c r="AC73" s="90"/>
      <c r="AD73" s="59">
        <v>35</v>
      </c>
      <c r="AE73" s="57">
        <f t="shared" si="17"/>
        <v>0</v>
      </c>
      <c r="AF73" s="57">
        <f t="shared" si="21"/>
        <v>17</v>
      </c>
      <c r="AG73" s="57">
        <f t="shared" si="18"/>
        <v>10</v>
      </c>
      <c r="AH73" s="71"/>
      <c r="AI73" s="71"/>
      <c r="AK73" s="90"/>
      <c r="AL73" s="59">
        <v>35</v>
      </c>
      <c r="AM73" s="57">
        <f t="shared" si="19"/>
        <v>0</v>
      </c>
      <c r="AN73" s="57">
        <f t="shared" si="22"/>
        <v>17</v>
      </c>
      <c r="AO73" s="57">
        <f t="shared" si="20"/>
        <v>10</v>
      </c>
    </row>
    <row r="74" spans="21:41" x14ac:dyDescent="0.35">
      <c r="U74" s="90"/>
      <c r="V74" s="59">
        <v>50</v>
      </c>
      <c r="W74" s="57">
        <f>'Sens_BEP-AN_ASHP'!X$22</f>
        <v>4</v>
      </c>
      <c r="X74" s="57">
        <f>'Sens_BEP-AN_GB'!X$22</f>
        <v>4</v>
      </c>
      <c r="Y74" s="57">
        <f>'Sens_BEP-DH_ASHP'!X$22</f>
        <v>11</v>
      </c>
      <c r="Z74" s="57">
        <f>'Sens_BEP-DH_GB'!X$22</f>
        <v>5</v>
      </c>
      <c r="AA74" s="57">
        <f>'Sens_BEP-DH_AN'!X$22</f>
        <v>17</v>
      </c>
      <c r="AC74" s="90"/>
      <c r="AD74" s="59">
        <v>50</v>
      </c>
      <c r="AE74" s="57">
        <f t="shared" si="17"/>
        <v>0</v>
      </c>
      <c r="AF74" s="57">
        <f t="shared" si="21"/>
        <v>17</v>
      </c>
      <c r="AG74" s="57">
        <f t="shared" si="18"/>
        <v>10</v>
      </c>
      <c r="AH74" s="71"/>
      <c r="AI74" s="71"/>
      <c r="AK74" s="90"/>
      <c r="AL74" s="59">
        <v>50</v>
      </c>
      <c r="AM74" s="57">
        <f t="shared" si="19"/>
        <v>0</v>
      </c>
      <c r="AN74" s="57">
        <f t="shared" si="22"/>
        <v>17</v>
      </c>
      <c r="AO74" s="57">
        <f t="shared" si="20"/>
        <v>10</v>
      </c>
    </row>
    <row r="75" spans="21:41" x14ac:dyDescent="0.35">
      <c r="U75" s="91"/>
      <c r="V75" s="59">
        <v>75</v>
      </c>
      <c r="W75" s="57">
        <f>'Sens_BEP-AN_ASHP'!X$23</f>
        <v>4</v>
      </c>
      <c r="X75" s="57">
        <f>'Sens_BEP-AN_GB'!X$23</f>
        <v>4</v>
      </c>
      <c r="Y75" s="57">
        <f>'Sens_BEP-DH_ASHP'!X$23</f>
        <v>11</v>
      </c>
      <c r="Z75" s="57">
        <f>'Sens_BEP-DH_GB'!X$23</f>
        <v>5</v>
      </c>
      <c r="AA75" s="57">
        <f>'Sens_BEP-DH_AN'!X$23</f>
        <v>16</v>
      </c>
      <c r="AC75" s="91"/>
      <c r="AD75" s="59">
        <v>75</v>
      </c>
      <c r="AE75" s="57">
        <f t="shared" si="17"/>
        <v>0</v>
      </c>
      <c r="AF75" s="57">
        <f t="shared" si="21"/>
        <v>16</v>
      </c>
      <c r="AG75" s="57">
        <f t="shared" si="18"/>
        <v>10</v>
      </c>
      <c r="AH75" s="71"/>
      <c r="AI75" s="71"/>
      <c r="AK75" s="91"/>
      <c r="AL75" s="59">
        <v>75</v>
      </c>
      <c r="AM75" s="57">
        <f t="shared" si="19"/>
        <v>0</v>
      </c>
      <c r="AN75" s="57">
        <f t="shared" si="22"/>
        <v>16</v>
      </c>
      <c r="AO75" s="57">
        <f t="shared" si="20"/>
        <v>10</v>
      </c>
    </row>
    <row r="76" spans="21:41" x14ac:dyDescent="0.35">
      <c r="U76" s="89">
        <v>16</v>
      </c>
      <c r="V76" s="59">
        <v>10</v>
      </c>
      <c r="W76" s="57">
        <f>'Sens_BEP-AN_ASHP'!Y$19</f>
        <v>4</v>
      </c>
      <c r="X76" s="57">
        <f>'Sens_BEP-AN_GB'!Y$19</f>
        <v>4</v>
      </c>
      <c r="Y76" s="57">
        <f>'Sens_BEP-DH_ASHP'!Y$19</f>
        <v>13</v>
      </c>
      <c r="Z76" s="57">
        <f>'Sens_BEP-DH_GB'!Y$19</f>
        <v>5</v>
      </c>
      <c r="AA76" s="57">
        <f>'Sens_BEP-DH_AN'!Y$19</f>
        <v>17</v>
      </c>
      <c r="AC76" s="89">
        <v>16</v>
      </c>
      <c r="AD76" s="59">
        <v>10</v>
      </c>
      <c r="AE76" s="57">
        <f t="shared" si="17"/>
        <v>0</v>
      </c>
      <c r="AF76" s="57">
        <f t="shared" si="21"/>
        <v>17</v>
      </c>
      <c r="AG76" s="57">
        <f t="shared" si="18"/>
        <v>10</v>
      </c>
      <c r="AH76" s="71"/>
      <c r="AI76" s="71"/>
      <c r="AK76" s="89">
        <v>16</v>
      </c>
      <c r="AL76" s="59">
        <v>10</v>
      </c>
      <c r="AM76" s="57">
        <f t="shared" si="19"/>
        <v>0</v>
      </c>
      <c r="AN76" s="57">
        <f t="shared" si="22"/>
        <v>17</v>
      </c>
      <c r="AO76" s="57">
        <f t="shared" si="20"/>
        <v>10</v>
      </c>
    </row>
    <row r="77" spans="21:41" x14ac:dyDescent="0.35">
      <c r="U77" s="90"/>
      <c r="V77" s="59">
        <v>25</v>
      </c>
      <c r="W77" s="57">
        <f>'Sens_BEP-AN_ASHP'!Y$20</f>
        <v>4</v>
      </c>
      <c r="X77" s="57">
        <f>'Sens_BEP-AN_GB'!Y$20</f>
        <v>4</v>
      </c>
      <c r="Y77" s="57">
        <f>'Sens_BEP-DH_ASHP'!Y$20</f>
        <v>10</v>
      </c>
      <c r="Z77" s="57">
        <f>'Sens_BEP-DH_GB'!Y$20</f>
        <v>4</v>
      </c>
      <c r="AA77" s="57">
        <f>'Sens_BEP-DH_AN'!Y$20</f>
        <v>15</v>
      </c>
      <c r="AC77" s="90"/>
      <c r="AD77" s="59">
        <v>25</v>
      </c>
      <c r="AE77" s="57">
        <f t="shared" si="17"/>
        <v>0</v>
      </c>
      <c r="AF77" s="57">
        <f t="shared" si="21"/>
        <v>15</v>
      </c>
      <c r="AG77" s="57">
        <f t="shared" si="18"/>
        <v>10</v>
      </c>
      <c r="AH77" s="71"/>
      <c r="AI77" s="71"/>
      <c r="AK77" s="90"/>
      <c r="AL77" s="59">
        <v>25</v>
      </c>
      <c r="AM77" s="57">
        <f t="shared" si="19"/>
        <v>0</v>
      </c>
      <c r="AN77" s="57">
        <f t="shared" si="22"/>
        <v>15</v>
      </c>
      <c r="AO77" s="57">
        <f t="shared" si="20"/>
        <v>10</v>
      </c>
    </row>
    <row r="78" spans="21:41" x14ac:dyDescent="0.35">
      <c r="U78" s="90"/>
      <c r="V78" s="59">
        <v>35</v>
      </c>
      <c r="W78" s="57">
        <f>'Sens_BEP-AN_ASHP'!Y$21</f>
        <v>4</v>
      </c>
      <c r="X78" s="57">
        <f>'Sens_BEP-AN_GB'!Y$21</f>
        <v>4</v>
      </c>
      <c r="Y78" s="57">
        <f>'Sens_BEP-DH_ASHP'!Y$21</f>
        <v>9</v>
      </c>
      <c r="Z78" s="57">
        <f>'Sens_BEP-DH_GB'!Y$21</f>
        <v>4</v>
      </c>
      <c r="AA78" s="57">
        <f>'Sens_BEP-DH_AN'!Y$21</f>
        <v>15</v>
      </c>
      <c r="AC78" s="90"/>
      <c r="AD78" s="59">
        <v>35</v>
      </c>
      <c r="AE78" s="57">
        <f t="shared" si="17"/>
        <v>0</v>
      </c>
      <c r="AF78" s="57">
        <f t="shared" si="21"/>
        <v>15</v>
      </c>
      <c r="AG78" s="57">
        <f t="shared" si="18"/>
        <v>10</v>
      </c>
      <c r="AH78" s="71"/>
      <c r="AI78" s="71"/>
      <c r="AK78" s="90"/>
      <c r="AL78" s="59">
        <v>35</v>
      </c>
      <c r="AM78" s="57">
        <f t="shared" si="19"/>
        <v>0</v>
      </c>
      <c r="AN78" s="57">
        <f t="shared" si="22"/>
        <v>15</v>
      </c>
      <c r="AO78" s="57">
        <f t="shared" si="20"/>
        <v>10</v>
      </c>
    </row>
    <row r="79" spans="21:41" x14ac:dyDescent="0.35">
      <c r="U79" s="90"/>
      <c r="V79" s="59">
        <v>50</v>
      </c>
      <c r="W79" s="57">
        <f>'Sens_BEP-AN_ASHP'!Y$22</f>
        <v>4</v>
      </c>
      <c r="X79" s="57">
        <f>'Sens_BEP-AN_GB'!Y$22</f>
        <v>4</v>
      </c>
      <c r="Y79" s="57">
        <f>'Sens_BEP-DH_ASHP'!Y$22</f>
        <v>9</v>
      </c>
      <c r="Z79" s="57">
        <f>'Sens_BEP-DH_GB'!Y$22</f>
        <v>4</v>
      </c>
      <c r="AA79" s="57">
        <f>'Sens_BEP-DH_AN'!Y$22</f>
        <v>14</v>
      </c>
      <c r="AC79" s="90"/>
      <c r="AD79" s="59">
        <v>50</v>
      </c>
      <c r="AE79" s="57">
        <f t="shared" si="17"/>
        <v>0</v>
      </c>
      <c r="AF79" s="57">
        <f t="shared" si="21"/>
        <v>14</v>
      </c>
      <c r="AG79" s="57">
        <f t="shared" si="18"/>
        <v>10</v>
      </c>
      <c r="AH79" s="71"/>
      <c r="AI79" s="71"/>
      <c r="AK79" s="90"/>
      <c r="AL79" s="59">
        <v>50</v>
      </c>
      <c r="AM79" s="57">
        <f t="shared" si="19"/>
        <v>0</v>
      </c>
      <c r="AN79" s="57">
        <f t="shared" si="22"/>
        <v>14</v>
      </c>
      <c r="AO79" s="57">
        <f t="shared" si="20"/>
        <v>10</v>
      </c>
    </row>
    <row r="80" spans="21:41" x14ac:dyDescent="0.35">
      <c r="U80" s="91"/>
      <c r="V80" s="59">
        <v>75</v>
      </c>
      <c r="W80" s="57">
        <f>'Sens_BEP-AN_ASHP'!Y$23</f>
        <v>4</v>
      </c>
      <c r="X80" s="57">
        <f>'Sens_BEP-AN_GB'!Y$23</f>
        <v>4</v>
      </c>
      <c r="Y80" s="57">
        <f>'Sens_BEP-DH_ASHP'!Y$23</f>
        <v>8</v>
      </c>
      <c r="Z80" s="57">
        <f>'Sens_BEP-DH_GB'!Y$23</f>
        <v>4</v>
      </c>
      <c r="AA80" s="57">
        <f>'Sens_BEP-DH_AN'!Y$23</f>
        <v>14</v>
      </c>
      <c r="AC80" s="91"/>
      <c r="AD80" s="59">
        <v>75</v>
      </c>
      <c r="AE80" s="57">
        <f t="shared" si="17"/>
        <v>0</v>
      </c>
      <c r="AF80" s="57">
        <f t="shared" si="21"/>
        <v>14</v>
      </c>
      <c r="AG80" s="57">
        <f t="shared" si="18"/>
        <v>10</v>
      </c>
      <c r="AH80" s="71"/>
      <c r="AI80" s="71"/>
      <c r="AK80" s="91"/>
      <c r="AL80" s="59">
        <v>75</v>
      </c>
      <c r="AM80" s="57">
        <f t="shared" si="19"/>
        <v>0</v>
      </c>
      <c r="AN80" s="57">
        <f t="shared" si="22"/>
        <v>14</v>
      </c>
      <c r="AO80" s="57">
        <f t="shared" si="20"/>
        <v>10</v>
      </c>
    </row>
    <row r="81" spans="21:41" x14ac:dyDescent="0.35">
      <c r="U81" s="89">
        <v>20</v>
      </c>
      <c r="V81" s="59">
        <v>10</v>
      </c>
      <c r="W81" s="57">
        <f>'Sens_BEP-AN_ASHP'!Z$19</f>
        <v>4</v>
      </c>
      <c r="X81" s="57">
        <f>'Sens_BEP-AN_GB'!Z$19</f>
        <v>4</v>
      </c>
      <c r="Y81" s="57">
        <f>'Sens_BEP-DH_ASHP'!Z$19</f>
        <v>9</v>
      </c>
      <c r="Z81" s="57">
        <f>'Sens_BEP-DH_GB'!Z$19</f>
        <v>4</v>
      </c>
      <c r="AA81" s="57">
        <f>'Sens_BEP-DH_AN'!Z$19</f>
        <v>14</v>
      </c>
      <c r="AC81" s="89">
        <v>20</v>
      </c>
      <c r="AD81" s="59">
        <v>10</v>
      </c>
      <c r="AE81" s="57">
        <f t="shared" si="17"/>
        <v>0</v>
      </c>
      <c r="AF81" s="57">
        <f t="shared" si="21"/>
        <v>14</v>
      </c>
      <c r="AG81" s="57">
        <f t="shared" si="18"/>
        <v>10</v>
      </c>
      <c r="AH81" s="71"/>
      <c r="AI81" s="71"/>
      <c r="AK81" s="89">
        <v>20</v>
      </c>
      <c r="AL81" s="59">
        <v>10</v>
      </c>
      <c r="AM81" s="57">
        <f t="shared" si="19"/>
        <v>0</v>
      </c>
      <c r="AN81" s="57">
        <f t="shared" si="22"/>
        <v>14</v>
      </c>
      <c r="AO81" s="57">
        <f t="shared" si="20"/>
        <v>10</v>
      </c>
    </row>
    <row r="82" spans="21:41" x14ac:dyDescent="0.35">
      <c r="U82" s="90"/>
      <c r="V82" s="59">
        <v>25</v>
      </c>
      <c r="W82" s="57">
        <f>'Sens_BEP-AN_ASHP'!Z$20</f>
        <v>4</v>
      </c>
      <c r="X82" s="57">
        <f>'Sens_BEP-AN_GB'!Z$20</f>
        <v>4</v>
      </c>
      <c r="Y82" s="57">
        <f>'Sens_BEP-DH_ASHP'!Z$20</f>
        <v>7</v>
      </c>
      <c r="Z82" s="57">
        <f>'Sens_BEP-DH_GB'!Z$20</f>
        <v>4</v>
      </c>
      <c r="AA82" s="57">
        <f>'Sens_BEP-DH_AN'!Z$20</f>
        <v>13</v>
      </c>
      <c r="AC82" s="90"/>
      <c r="AD82" s="59">
        <v>25</v>
      </c>
      <c r="AE82" s="57">
        <f t="shared" si="17"/>
        <v>0</v>
      </c>
      <c r="AF82" s="57">
        <f t="shared" si="21"/>
        <v>13</v>
      </c>
      <c r="AG82" s="57">
        <f t="shared" si="18"/>
        <v>10</v>
      </c>
      <c r="AH82" s="71"/>
      <c r="AI82" s="71"/>
      <c r="AK82" s="90"/>
      <c r="AL82" s="59">
        <v>25</v>
      </c>
      <c r="AM82" s="57">
        <f t="shared" si="19"/>
        <v>0</v>
      </c>
      <c r="AN82" s="57">
        <f t="shared" si="22"/>
        <v>13</v>
      </c>
      <c r="AO82" s="57">
        <f t="shared" si="20"/>
        <v>10</v>
      </c>
    </row>
    <row r="83" spans="21:41" x14ac:dyDescent="0.35">
      <c r="U83" s="90"/>
      <c r="V83" s="59">
        <v>35</v>
      </c>
      <c r="W83" s="57">
        <f>'Sens_BEP-AN_ASHP'!Z$21</f>
        <v>4</v>
      </c>
      <c r="X83" s="57">
        <f>'Sens_BEP-AN_GB'!Z$21</f>
        <v>4</v>
      </c>
      <c r="Y83" s="57">
        <f>'Sens_BEP-DH_ASHP'!Z$21</f>
        <v>7</v>
      </c>
      <c r="Z83" s="57">
        <f>'Sens_BEP-DH_GB'!Z$21</f>
        <v>4</v>
      </c>
      <c r="AA83" s="57">
        <f>'Sens_BEP-DH_AN'!Z$21</f>
        <v>13</v>
      </c>
      <c r="AC83" s="90"/>
      <c r="AD83" s="59">
        <v>35</v>
      </c>
      <c r="AE83" s="57">
        <f t="shared" si="17"/>
        <v>0</v>
      </c>
      <c r="AF83" s="57">
        <f t="shared" si="21"/>
        <v>13</v>
      </c>
      <c r="AG83" s="57">
        <f t="shared" si="18"/>
        <v>10</v>
      </c>
      <c r="AH83" s="71"/>
      <c r="AI83" s="71"/>
      <c r="AK83" s="90"/>
      <c r="AL83" s="59">
        <v>35</v>
      </c>
      <c r="AM83" s="57">
        <f t="shared" si="19"/>
        <v>0</v>
      </c>
      <c r="AN83" s="57">
        <f t="shared" si="22"/>
        <v>13</v>
      </c>
      <c r="AO83" s="57">
        <f t="shared" si="20"/>
        <v>10</v>
      </c>
    </row>
    <row r="84" spans="21:41" x14ac:dyDescent="0.35">
      <c r="U84" s="90"/>
      <c r="V84" s="59">
        <v>50</v>
      </c>
      <c r="W84" s="57">
        <f>'Sens_BEP-AN_ASHP'!Z$22</f>
        <v>4</v>
      </c>
      <c r="X84" s="57">
        <f>'Sens_BEP-AN_GB'!Z$22</f>
        <v>4</v>
      </c>
      <c r="Y84" s="57">
        <f>'Sens_BEP-DH_ASHP'!Z$22</f>
        <v>7</v>
      </c>
      <c r="Z84" s="57">
        <f>'Sens_BEP-DH_GB'!Z$22</f>
        <v>4</v>
      </c>
      <c r="AA84" s="57">
        <f>'Sens_BEP-DH_AN'!Z$22</f>
        <v>12</v>
      </c>
      <c r="AC84" s="90"/>
      <c r="AD84" s="59">
        <v>50</v>
      </c>
      <c r="AE84" s="57">
        <f t="shared" si="17"/>
        <v>0</v>
      </c>
      <c r="AF84" s="57">
        <f t="shared" si="21"/>
        <v>12</v>
      </c>
      <c r="AG84" s="57">
        <f t="shared" si="18"/>
        <v>10</v>
      </c>
      <c r="AH84" s="71"/>
      <c r="AI84" s="71"/>
      <c r="AK84" s="90"/>
      <c r="AL84" s="59">
        <v>50</v>
      </c>
      <c r="AM84" s="57">
        <f t="shared" si="19"/>
        <v>0</v>
      </c>
      <c r="AN84" s="57">
        <f t="shared" si="22"/>
        <v>12</v>
      </c>
      <c r="AO84" s="57">
        <f t="shared" si="20"/>
        <v>10</v>
      </c>
    </row>
    <row r="85" spans="21:41" x14ac:dyDescent="0.35">
      <c r="U85" s="91"/>
      <c r="V85" s="59">
        <v>75</v>
      </c>
      <c r="W85" s="57">
        <f>'Sens_BEP-AN_ASHP'!Z$23</f>
        <v>4</v>
      </c>
      <c r="X85" s="57">
        <f>'Sens_BEP-AN_GB'!Z$23</f>
        <v>4</v>
      </c>
      <c r="Y85" s="57">
        <f>'Sens_BEP-DH_ASHP'!Z$23</f>
        <v>6</v>
      </c>
      <c r="Z85" s="57">
        <f>'Sens_BEP-DH_GB'!Z$23</f>
        <v>4</v>
      </c>
      <c r="AA85" s="57">
        <f>'Sens_BEP-DH_AN'!Z$23</f>
        <v>12</v>
      </c>
      <c r="AC85" s="91"/>
      <c r="AD85" s="59">
        <v>75</v>
      </c>
      <c r="AE85" s="57">
        <f t="shared" si="17"/>
        <v>0</v>
      </c>
      <c r="AF85" s="57">
        <f t="shared" si="21"/>
        <v>12</v>
      </c>
      <c r="AG85" s="57">
        <f t="shared" si="18"/>
        <v>10</v>
      </c>
      <c r="AH85" s="71"/>
      <c r="AI85" s="71"/>
      <c r="AK85" s="91"/>
      <c r="AL85" s="59">
        <v>75</v>
      </c>
      <c r="AM85" s="57">
        <f t="shared" si="19"/>
        <v>0</v>
      </c>
      <c r="AN85" s="57">
        <f t="shared" si="22"/>
        <v>12</v>
      </c>
      <c r="AO85" s="57">
        <f t="shared" si="20"/>
        <v>10</v>
      </c>
    </row>
    <row r="87" spans="21:41" x14ac:dyDescent="0.35">
      <c r="U87" s="98" t="s">
        <v>80</v>
      </c>
      <c r="V87" s="98"/>
      <c r="W87" s="98"/>
      <c r="X87" s="98"/>
      <c r="Y87" s="98"/>
      <c r="Z87" s="98"/>
      <c r="AA87" s="98"/>
      <c r="AC87" s="98" t="s">
        <v>68</v>
      </c>
      <c r="AD87" s="98"/>
      <c r="AE87" s="98"/>
      <c r="AF87" s="98"/>
      <c r="AG87" s="98"/>
      <c r="AH87" s="74"/>
      <c r="AI87" s="74"/>
      <c r="AK87" s="98" t="s">
        <v>70</v>
      </c>
      <c r="AL87" s="98"/>
      <c r="AM87" s="98"/>
      <c r="AN87" s="98"/>
      <c r="AO87" s="98"/>
    </row>
    <row r="88" spans="21:41" ht="43.5" x14ac:dyDescent="0.35">
      <c r="U88" s="66" t="s">
        <v>45</v>
      </c>
      <c r="V88" s="66" t="s">
        <v>60</v>
      </c>
      <c r="W88" s="66" t="s">
        <v>61</v>
      </c>
      <c r="X88" s="66" t="s">
        <v>62</v>
      </c>
      <c r="Y88" s="66" t="s">
        <v>65</v>
      </c>
      <c r="Z88" s="66" t="s">
        <v>64</v>
      </c>
      <c r="AA88" s="66" t="s">
        <v>63</v>
      </c>
      <c r="AB88" s="60"/>
      <c r="AC88" s="66" t="s">
        <v>45</v>
      </c>
      <c r="AD88" s="66" t="s">
        <v>60</v>
      </c>
      <c r="AE88" s="66" t="s">
        <v>92</v>
      </c>
      <c r="AF88" s="66" t="s">
        <v>93</v>
      </c>
      <c r="AG88" s="66" t="s">
        <v>94</v>
      </c>
      <c r="AH88" s="75"/>
      <c r="AI88" s="75"/>
      <c r="AJ88" s="60"/>
      <c r="AK88" s="66" t="s">
        <v>45</v>
      </c>
      <c r="AL88" s="66" t="s">
        <v>60</v>
      </c>
      <c r="AM88" s="66" t="s">
        <v>102</v>
      </c>
      <c r="AN88" s="66" t="s">
        <v>93</v>
      </c>
      <c r="AO88" s="66" t="s">
        <v>94</v>
      </c>
    </row>
    <row r="89" spans="21:41" x14ac:dyDescent="0.35">
      <c r="U89" s="89">
        <v>1</v>
      </c>
      <c r="V89" s="59">
        <v>10</v>
      </c>
      <c r="W89" s="57">
        <f>'Sens_BEP-AN_ASHP'!S$25</f>
        <v>0</v>
      </c>
      <c r="X89" s="57">
        <f>'Sens_BEP-AN_GB'!S$25</f>
        <v>0</v>
      </c>
      <c r="Y89" s="57">
        <f>'Sens_BEP-DH_ASHP'!S$25</f>
        <v>0</v>
      </c>
      <c r="Z89" s="57">
        <f>'Sens_BEP-DH_GB'!S$25</f>
        <v>0</v>
      </c>
      <c r="AA89" s="57">
        <f>'Sens_BEP-DH_AN'!S$25</f>
        <v>128</v>
      </c>
      <c r="AC89" s="89">
        <v>1</v>
      </c>
      <c r="AD89" s="59">
        <v>10</v>
      </c>
      <c r="AE89" s="57">
        <f>IF(AND(W89=0,Y89=0),10,IF(W89=0,Y89,IF(W89&gt;4,W89,0)))</f>
        <v>10</v>
      </c>
      <c r="AF89" s="57">
        <f t="shared" ref="AF89:AF99" si="23">IF(W89=0,0,IF(W89=4,AA89,AA89-W89))</f>
        <v>0</v>
      </c>
      <c r="AG89" s="57">
        <f>IF(AND(W89=0,Y89=0),0,10)</f>
        <v>0</v>
      </c>
      <c r="AH89" s="71"/>
      <c r="AI89" s="71"/>
      <c r="AK89" s="89">
        <v>1</v>
      </c>
      <c r="AL89" s="59">
        <v>10</v>
      </c>
      <c r="AM89" s="57">
        <f>IF(AND(X89=0,Z89=0),10,IF(X89=0,IF(Z89&gt;4,Z89,0),IF(X89&gt;4,X89,0)))</f>
        <v>10</v>
      </c>
      <c r="AN89" s="57">
        <f t="shared" ref="AN89:AN111" si="24">IF(X89=0,0,IF(X89=4,AA89,AA89-X89))</f>
        <v>0</v>
      </c>
      <c r="AO89" s="57">
        <f t="shared" ref="AO89:AO95" si="25">IF(AND(X89=0,Z89=0),0,10)</f>
        <v>0</v>
      </c>
    </row>
    <row r="90" spans="21:41" x14ac:dyDescent="0.35">
      <c r="U90" s="90"/>
      <c r="V90" s="59">
        <v>25</v>
      </c>
      <c r="W90" s="57">
        <f>'Sens_BEP-AN_ASHP'!S$26</f>
        <v>0</v>
      </c>
      <c r="X90" s="57">
        <f>'Sens_BEP-AN_GB'!S$26</f>
        <v>0</v>
      </c>
      <c r="Y90" s="57">
        <f>'Sens_BEP-DH_ASHP'!S$26</f>
        <v>0</v>
      </c>
      <c r="Z90" s="57">
        <f>'Sens_BEP-DH_GB'!S$26</f>
        <v>0</v>
      </c>
      <c r="AA90" s="57">
        <f>'Sens_BEP-DH_AN'!S$26</f>
        <v>64</v>
      </c>
      <c r="AC90" s="90"/>
      <c r="AD90" s="59">
        <v>25</v>
      </c>
      <c r="AE90" s="57">
        <f t="shared" ref="AE90:AE128" si="26">IF(AND(W90=0,Y90=0),10,IF(W90=0,Y90,IF(W90&gt;4,W90,0)))</f>
        <v>10</v>
      </c>
      <c r="AF90" s="57">
        <f t="shared" si="23"/>
        <v>0</v>
      </c>
      <c r="AG90" s="57">
        <f t="shared" ref="AG90:AG128" si="27">IF(AND(W90=0,Y90=0),0,10)</f>
        <v>0</v>
      </c>
      <c r="AH90" s="71"/>
      <c r="AI90" s="71"/>
      <c r="AK90" s="90"/>
      <c r="AL90" s="59">
        <v>25</v>
      </c>
      <c r="AM90" s="57">
        <f t="shared" ref="AM90:AM128" si="28">IF(AND(X90=0,Z90=0),10,IF(X90=0,IF(Z90&gt;4,Z90,0),IF(X90&gt;4,X90,0)))</f>
        <v>10</v>
      </c>
      <c r="AN90" s="57">
        <f t="shared" si="24"/>
        <v>0</v>
      </c>
      <c r="AO90" s="57">
        <f t="shared" si="25"/>
        <v>0</v>
      </c>
    </row>
    <row r="91" spans="21:41" x14ac:dyDescent="0.35">
      <c r="U91" s="90"/>
      <c r="V91" s="59">
        <v>35</v>
      </c>
      <c r="W91" s="57">
        <f>'Sens_BEP-AN_ASHP'!S$27</f>
        <v>0</v>
      </c>
      <c r="X91" s="57">
        <f>'Sens_BEP-AN_GB'!S$27</f>
        <v>0</v>
      </c>
      <c r="Y91" s="57">
        <f>'Sens_BEP-DH_ASHP'!S$27</f>
        <v>0</v>
      </c>
      <c r="Z91" s="57">
        <f>'Sens_BEP-DH_GB'!S$27</f>
        <v>0</v>
      </c>
      <c r="AA91" s="57">
        <f>'Sens_BEP-DH_AN'!S$27</f>
        <v>57</v>
      </c>
      <c r="AC91" s="90"/>
      <c r="AD91" s="59">
        <v>35</v>
      </c>
      <c r="AE91" s="57">
        <f t="shared" si="26"/>
        <v>10</v>
      </c>
      <c r="AF91" s="57">
        <f t="shared" si="23"/>
        <v>0</v>
      </c>
      <c r="AG91" s="57">
        <f t="shared" si="27"/>
        <v>0</v>
      </c>
      <c r="AH91" s="71"/>
      <c r="AI91" s="71"/>
      <c r="AK91" s="90"/>
      <c r="AL91" s="59">
        <v>35</v>
      </c>
      <c r="AM91" s="57">
        <f t="shared" si="28"/>
        <v>10</v>
      </c>
      <c r="AN91" s="57">
        <f t="shared" si="24"/>
        <v>0</v>
      </c>
      <c r="AO91" s="57">
        <f t="shared" si="25"/>
        <v>0</v>
      </c>
    </row>
    <row r="92" spans="21:41" x14ac:dyDescent="0.35">
      <c r="U92" s="90"/>
      <c r="V92" s="59">
        <v>50</v>
      </c>
      <c r="W92" s="57">
        <f>'Sens_BEP-AN_ASHP'!S$28</f>
        <v>0</v>
      </c>
      <c r="X92" s="57">
        <f>'Sens_BEP-AN_GB'!S$28</f>
        <v>0</v>
      </c>
      <c r="Y92" s="57">
        <f>'Sens_BEP-DH_ASHP'!S$28</f>
        <v>0</v>
      </c>
      <c r="Z92" s="57">
        <f>'Sens_BEP-DH_GB'!S$28</f>
        <v>0</v>
      </c>
      <c r="AA92" s="57">
        <f>'Sens_BEP-DH_AN'!S$28</f>
        <v>51</v>
      </c>
      <c r="AC92" s="90"/>
      <c r="AD92" s="59">
        <v>50</v>
      </c>
      <c r="AE92" s="57">
        <f t="shared" si="26"/>
        <v>10</v>
      </c>
      <c r="AF92" s="57">
        <f t="shared" si="23"/>
        <v>0</v>
      </c>
      <c r="AG92" s="57">
        <f t="shared" si="27"/>
        <v>0</v>
      </c>
      <c r="AH92" s="71"/>
      <c r="AI92" s="71"/>
      <c r="AK92" s="90"/>
      <c r="AL92" s="59">
        <v>50</v>
      </c>
      <c r="AM92" s="57">
        <f t="shared" si="28"/>
        <v>10</v>
      </c>
      <c r="AN92" s="57">
        <f t="shared" si="24"/>
        <v>0</v>
      </c>
      <c r="AO92" s="57">
        <f t="shared" si="25"/>
        <v>0</v>
      </c>
    </row>
    <row r="93" spans="21:41" x14ac:dyDescent="0.35">
      <c r="U93" s="91"/>
      <c r="V93" s="59">
        <v>75</v>
      </c>
      <c r="W93" s="57">
        <f>'Sens_BEP-AN_ASHP'!S$29</f>
        <v>0</v>
      </c>
      <c r="X93" s="57">
        <f>'Sens_BEP-AN_GB'!S$29</f>
        <v>0</v>
      </c>
      <c r="Y93" s="57">
        <f>'Sens_BEP-DH_ASHP'!S$29</f>
        <v>0</v>
      </c>
      <c r="Z93" s="57">
        <f>'Sens_BEP-DH_GB'!S$29</f>
        <v>0</v>
      </c>
      <c r="AA93" s="57">
        <f>'Sens_BEP-DH_AN'!S$29</f>
        <v>47</v>
      </c>
      <c r="AC93" s="91"/>
      <c r="AD93" s="59">
        <v>75</v>
      </c>
      <c r="AE93" s="57">
        <f t="shared" si="26"/>
        <v>10</v>
      </c>
      <c r="AF93" s="57">
        <f t="shared" si="23"/>
        <v>0</v>
      </c>
      <c r="AG93" s="57">
        <f t="shared" si="27"/>
        <v>0</v>
      </c>
      <c r="AH93" s="71"/>
      <c r="AI93" s="71"/>
      <c r="AK93" s="91"/>
      <c r="AL93" s="59">
        <v>75</v>
      </c>
      <c r="AM93" s="57">
        <f t="shared" si="28"/>
        <v>10</v>
      </c>
      <c r="AN93" s="57">
        <f t="shared" si="24"/>
        <v>0</v>
      </c>
      <c r="AO93" s="57">
        <f t="shared" si="25"/>
        <v>0</v>
      </c>
    </row>
    <row r="94" spans="21:41" x14ac:dyDescent="0.35">
      <c r="U94" s="89">
        <v>3</v>
      </c>
      <c r="V94" s="59">
        <v>10</v>
      </c>
      <c r="W94" s="57">
        <f>'Sens_BEP-AN_ASHP'!T$25</f>
        <v>0</v>
      </c>
      <c r="X94" s="57">
        <f>'Sens_BEP-AN_GB'!T$25</f>
        <v>0</v>
      </c>
      <c r="Y94" s="57">
        <f>'Sens_BEP-DH_ASHP'!T$25</f>
        <v>0</v>
      </c>
      <c r="Z94" s="57">
        <f>'Sens_BEP-DH_GB'!T$25</f>
        <v>0</v>
      </c>
      <c r="AA94" s="57">
        <f>'Sens_BEP-DH_AN'!T$25</f>
        <v>69</v>
      </c>
      <c r="AC94" s="89">
        <v>3</v>
      </c>
      <c r="AD94" s="59">
        <v>10</v>
      </c>
      <c r="AE94" s="57">
        <f t="shared" si="26"/>
        <v>10</v>
      </c>
      <c r="AF94" s="57">
        <f t="shared" si="23"/>
        <v>0</v>
      </c>
      <c r="AG94" s="57">
        <f t="shared" si="27"/>
        <v>0</v>
      </c>
      <c r="AH94" s="71"/>
      <c r="AI94" s="71"/>
      <c r="AK94" s="89">
        <v>3</v>
      </c>
      <c r="AL94" s="59">
        <v>10</v>
      </c>
      <c r="AM94" s="57">
        <f t="shared" si="28"/>
        <v>10</v>
      </c>
      <c r="AN94" s="57">
        <f t="shared" si="24"/>
        <v>0</v>
      </c>
      <c r="AO94" s="57">
        <f t="shared" si="25"/>
        <v>0</v>
      </c>
    </row>
    <row r="95" spans="21:41" x14ac:dyDescent="0.35">
      <c r="U95" s="90"/>
      <c r="V95" s="59">
        <v>25</v>
      </c>
      <c r="W95" s="57">
        <f>'Sens_BEP-AN_ASHP'!T$26</f>
        <v>0</v>
      </c>
      <c r="X95" s="57">
        <f>'Sens_BEP-AN_GB'!T$26</f>
        <v>0</v>
      </c>
      <c r="Y95" s="57">
        <f>'Sens_BEP-DH_ASHP'!T$26</f>
        <v>0</v>
      </c>
      <c r="Z95" s="57">
        <f>'Sens_BEP-DH_GB'!T$26</f>
        <v>0</v>
      </c>
      <c r="AA95" s="57">
        <f>'Sens_BEP-DH_AN'!T$26</f>
        <v>43</v>
      </c>
      <c r="AC95" s="90"/>
      <c r="AD95" s="59">
        <v>25</v>
      </c>
      <c r="AE95" s="57">
        <f t="shared" si="26"/>
        <v>10</v>
      </c>
      <c r="AF95" s="57">
        <f t="shared" si="23"/>
        <v>0</v>
      </c>
      <c r="AG95" s="57">
        <f t="shared" si="27"/>
        <v>0</v>
      </c>
      <c r="AH95" s="71"/>
      <c r="AI95" s="71"/>
      <c r="AK95" s="90"/>
      <c r="AL95" s="59">
        <v>25</v>
      </c>
      <c r="AM95" s="57">
        <f t="shared" si="28"/>
        <v>10</v>
      </c>
      <c r="AN95" s="57">
        <f t="shared" si="24"/>
        <v>0</v>
      </c>
      <c r="AO95" s="57">
        <f t="shared" si="25"/>
        <v>0</v>
      </c>
    </row>
    <row r="96" spans="21:41" x14ac:dyDescent="0.35">
      <c r="U96" s="90"/>
      <c r="V96" s="59">
        <v>35</v>
      </c>
      <c r="W96" s="57">
        <f>'Sens_BEP-AN_ASHP'!T$27</f>
        <v>0</v>
      </c>
      <c r="X96" s="57">
        <f>'Sens_BEP-AN_GB'!T$27</f>
        <v>0</v>
      </c>
      <c r="Y96" s="57">
        <f>'Sens_BEP-DH_ASHP'!T$27</f>
        <v>0</v>
      </c>
      <c r="Z96" s="57">
        <f>'Sens_BEP-DH_GB'!T$27</f>
        <v>100</v>
      </c>
      <c r="AA96" s="57">
        <f>'Sens_BEP-DH_AN'!T$27</f>
        <v>39</v>
      </c>
      <c r="AC96" s="90"/>
      <c r="AD96" s="59">
        <v>35</v>
      </c>
      <c r="AE96" s="57">
        <f t="shared" si="26"/>
        <v>10</v>
      </c>
      <c r="AF96" s="57">
        <f t="shared" si="23"/>
        <v>0</v>
      </c>
      <c r="AG96" s="57">
        <f t="shared" si="27"/>
        <v>0</v>
      </c>
      <c r="AH96" s="71"/>
      <c r="AI96" s="71"/>
      <c r="AK96" s="90"/>
      <c r="AL96" s="59">
        <v>35</v>
      </c>
      <c r="AM96" s="57">
        <f t="shared" si="28"/>
        <v>100</v>
      </c>
      <c r="AN96" s="57">
        <f t="shared" si="24"/>
        <v>0</v>
      </c>
      <c r="AO96" s="57">
        <f t="shared" ref="AO96:AO128" si="29">IF(AND(X96=0,Z96=0),0,10)</f>
        <v>10</v>
      </c>
    </row>
    <row r="97" spans="21:41" x14ac:dyDescent="0.35">
      <c r="U97" s="90"/>
      <c r="V97" s="59">
        <v>50</v>
      </c>
      <c r="W97" s="57">
        <f>'Sens_BEP-AN_ASHP'!T$28</f>
        <v>0</v>
      </c>
      <c r="X97" s="57">
        <f>'Sens_BEP-AN_GB'!T$28</f>
        <v>0</v>
      </c>
      <c r="Y97" s="57">
        <f>'Sens_BEP-DH_ASHP'!T$28</f>
        <v>0</v>
      </c>
      <c r="Z97" s="57">
        <f>'Sens_BEP-DH_GB'!T$28</f>
        <v>61</v>
      </c>
      <c r="AA97" s="57">
        <f>'Sens_BEP-DH_AN'!T$28</f>
        <v>37</v>
      </c>
      <c r="AC97" s="90"/>
      <c r="AD97" s="59">
        <v>50</v>
      </c>
      <c r="AE97" s="57">
        <f t="shared" si="26"/>
        <v>10</v>
      </c>
      <c r="AF97" s="57">
        <f t="shared" si="23"/>
        <v>0</v>
      </c>
      <c r="AG97" s="57">
        <f t="shared" si="27"/>
        <v>0</v>
      </c>
      <c r="AH97" s="71"/>
      <c r="AI97" s="71"/>
      <c r="AK97" s="90"/>
      <c r="AL97" s="59">
        <v>50</v>
      </c>
      <c r="AM97" s="57">
        <f t="shared" si="28"/>
        <v>61</v>
      </c>
      <c r="AN97" s="57">
        <f t="shared" si="24"/>
        <v>0</v>
      </c>
      <c r="AO97" s="57">
        <f t="shared" si="29"/>
        <v>10</v>
      </c>
    </row>
    <row r="98" spans="21:41" x14ac:dyDescent="0.35">
      <c r="U98" s="91"/>
      <c r="V98" s="59">
        <v>75</v>
      </c>
      <c r="W98" s="57">
        <f>'Sens_BEP-AN_ASHP'!T$29</f>
        <v>0</v>
      </c>
      <c r="X98" s="57">
        <f>'Sens_BEP-AN_GB'!T$29</f>
        <v>0</v>
      </c>
      <c r="Y98" s="57">
        <f>'Sens_BEP-DH_ASHP'!T$29</f>
        <v>0</v>
      </c>
      <c r="Z98" s="57">
        <f>'Sens_BEP-DH_GB'!T$29</f>
        <v>45</v>
      </c>
      <c r="AA98" s="57">
        <f>'Sens_BEP-DH_AN'!T$29</f>
        <v>34</v>
      </c>
      <c r="AC98" s="91"/>
      <c r="AD98" s="59">
        <v>75</v>
      </c>
      <c r="AE98" s="57">
        <f t="shared" si="26"/>
        <v>10</v>
      </c>
      <c r="AF98" s="57">
        <f t="shared" si="23"/>
        <v>0</v>
      </c>
      <c r="AG98" s="57">
        <f t="shared" si="27"/>
        <v>0</v>
      </c>
      <c r="AH98" s="71"/>
      <c r="AI98" s="71"/>
      <c r="AK98" s="91"/>
      <c r="AL98" s="59">
        <v>75</v>
      </c>
      <c r="AM98" s="57">
        <f t="shared" si="28"/>
        <v>45</v>
      </c>
      <c r="AN98" s="57">
        <f t="shared" si="24"/>
        <v>0</v>
      </c>
      <c r="AO98" s="57">
        <f t="shared" si="29"/>
        <v>10</v>
      </c>
    </row>
    <row r="99" spans="21:41" x14ac:dyDescent="0.35">
      <c r="U99" s="89">
        <v>5</v>
      </c>
      <c r="V99" s="59">
        <v>10</v>
      </c>
      <c r="W99" s="57">
        <f>'Sens_BEP-AN_ASHP'!U$25</f>
        <v>0</v>
      </c>
      <c r="X99" s="57">
        <f>'Sens_BEP-AN_GB'!U$25</f>
        <v>0</v>
      </c>
      <c r="Y99" s="57">
        <f>'Sens_BEP-DH_ASHP'!U$25</f>
        <v>0</v>
      </c>
      <c r="Z99" s="57">
        <f>'Sens_BEP-DH_GB'!U$25</f>
        <v>128</v>
      </c>
      <c r="AA99" s="57">
        <f>'Sens_BEP-DH_AN'!U$25</f>
        <v>45</v>
      </c>
      <c r="AC99" s="89">
        <v>5</v>
      </c>
      <c r="AD99" s="59">
        <v>10</v>
      </c>
      <c r="AE99" s="57">
        <f t="shared" si="26"/>
        <v>10</v>
      </c>
      <c r="AF99" s="57">
        <f t="shared" si="23"/>
        <v>0</v>
      </c>
      <c r="AG99" s="57">
        <f t="shared" si="27"/>
        <v>0</v>
      </c>
      <c r="AH99" s="71"/>
      <c r="AI99" s="71"/>
      <c r="AK99" s="89">
        <v>5</v>
      </c>
      <c r="AL99" s="59">
        <v>10</v>
      </c>
      <c r="AM99" s="57">
        <f t="shared" si="28"/>
        <v>128</v>
      </c>
      <c r="AN99" s="57">
        <f t="shared" si="24"/>
        <v>0</v>
      </c>
      <c r="AO99" s="57">
        <f t="shared" si="29"/>
        <v>10</v>
      </c>
    </row>
    <row r="100" spans="21:41" x14ac:dyDescent="0.35">
      <c r="U100" s="90"/>
      <c r="V100" s="59">
        <v>25</v>
      </c>
      <c r="W100" s="57">
        <f>'Sens_BEP-AN_ASHP'!U$26</f>
        <v>4</v>
      </c>
      <c r="X100" s="57">
        <f>'Sens_BEP-AN_GB'!U$26</f>
        <v>0</v>
      </c>
      <c r="Y100" s="57">
        <f>'Sens_BEP-DH_ASHP'!U$26</f>
        <v>0</v>
      </c>
      <c r="Z100" s="57">
        <f>'Sens_BEP-DH_GB'!U$26</f>
        <v>28</v>
      </c>
      <c r="AA100" s="57">
        <f>'Sens_BEP-DH_AN'!U$26</f>
        <v>33</v>
      </c>
      <c r="AC100" s="90"/>
      <c r="AD100" s="59">
        <v>25</v>
      </c>
      <c r="AE100" s="57">
        <f t="shared" si="26"/>
        <v>0</v>
      </c>
      <c r="AF100" s="57">
        <f t="shared" ref="AF100:AF128" si="30">IF(W100=0,0,IF(W100=4,AA100,AA100-W100))</f>
        <v>33</v>
      </c>
      <c r="AG100" s="57">
        <f t="shared" si="27"/>
        <v>10</v>
      </c>
      <c r="AH100" s="71"/>
      <c r="AI100" s="71"/>
      <c r="AK100" s="90"/>
      <c r="AL100" s="59">
        <v>25</v>
      </c>
      <c r="AM100" s="57">
        <f t="shared" si="28"/>
        <v>28</v>
      </c>
      <c r="AN100" s="57">
        <f t="shared" si="24"/>
        <v>0</v>
      </c>
      <c r="AO100" s="57">
        <f t="shared" si="29"/>
        <v>10</v>
      </c>
    </row>
    <row r="101" spans="21:41" x14ac:dyDescent="0.35">
      <c r="U101" s="90"/>
      <c r="V101" s="59">
        <v>35</v>
      </c>
      <c r="W101" s="57">
        <f>'Sens_BEP-AN_ASHP'!U$27</f>
        <v>4</v>
      </c>
      <c r="X101" s="57">
        <f>'Sens_BEP-AN_GB'!U$27</f>
        <v>0</v>
      </c>
      <c r="Y101" s="57">
        <f>'Sens_BEP-DH_ASHP'!U$27</f>
        <v>170</v>
      </c>
      <c r="Z101" s="57">
        <f>'Sens_BEP-DH_GB'!U$27</f>
        <v>24</v>
      </c>
      <c r="AA101" s="57">
        <f>'Sens_BEP-DH_AN'!U$27</f>
        <v>31</v>
      </c>
      <c r="AC101" s="90"/>
      <c r="AD101" s="59">
        <v>35</v>
      </c>
      <c r="AE101" s="57">
        <f t="shared" si="26"/>
        <v>0</v>
      </c>
      <c r="AF101" s="57">
        <f t="shared" si="30"/>
        <v>31</v>
      </c>
      <c r="AG101" s="57">
        <f t="shared" si="27"/>
        <v>10</v>
      </c>
      <c r="AH101" s="71"/>
      <c r="AI101" s="71"/>
      <c r="AK101" s="90"/>
      <c r="AL101" s="59">
        <v>35</v>
      </c>
      <c r="AM101" s="57">
        <f t="shared" si="28"/>
        <v>24</v>
      </c>
      <c r="AN101" s="57">
        <f t="shared" si="24"/>
        <v>0</v>
      </c>
      <c r="AO101" s="57">
        <f t="shared" si="29"/>
        <v>10</v>
      </c>
    </row>
    <row r="102" spans="21:41" x14ac:dyDescent="0.35">
      <c r="U102" s="90"/>
      <c r="V102" s="59">
        <v>50</v>
      </c>
      <c r="W102" s="57">
        <f>'Sens_BEP-AN_ASHP'!U$28</f>
        <v>4</v>
      </c>
      <c r="X102" s="57">
        <f>'Sens_BEP-AN_GB'!U$28</f>
        <v>0</v>
      </c>
      <c r="Y102" s="57">
        <f>'Sens_BEP-DH_ASHP'!U$28</f>
        <v>79</v>
      </c>
      <c r="Z102" s="57">
        <f>'Sens_BEP-DH_GB'!U$28</f>
        <v>21</v>
      </c>
      <c r="AA102" s="57">
        <f>'Sens_BEP-DH_AN'!U$28</f>
        <v>29</v>
      </c>
      <c r="AC102" s="90"/>
      <c r="AD102" s="59">
        <v>50</v>
      </c>
      <c r="AE102" s="57">
        <f t="shared" si="26"/>
        <v>0</v>
      </c>
      <c r="AF102" s="57">
        <f t="shared" si="30"/>
        <v>29</v>
      </c>
      <c r="AG102" s="57">
        <f t="shared" si="27"/>
        <v>10</v>
      </c>
      <c r="AH102" s="71"/>
      <c r="AI102" s="71"/>
      <c r="AK102" s="90"/>
      <c r="AL102" s="59">
        <v>50</v>
      </c>
      <c r="AM102" s="57">
        <f t="shared" si="28"/>
        <v>21</v>
      </c>
      <c r="AN102" s="57">
        <f t="shared" si="24"/>
        <v>0</v>
      </c>
      <c r="AO102" s="57">
        <f t="shared" si="29"/>
        <v>10</v>
      </c>
    </row>
    <row r="103" spans="21:41" x14ac:dyDescent="0.35">
      <c r="U103" s="91"/>
      <c r="V103" s="59">
        <v>75</v>
      </c>
      <c r="W103" s="57">
        <f>'Sens_BEP-AN_ASHP'!U$29</f>
        <v>4</v>
      </c>
      <c r="X103" s="57">
        <f>'Sens_BEP-AN_GB'!U$29</f>
        <v>0</v>
      </c>
      <c r="Y103" s="57">
        <f>'Sens_BEP-DH_ASHP'!U$29</f>
        <v>53</v>
      </c>
      <c r="Z103" s="57">
        <f>'Sens_BEP-DH_GB'!U$29</f>
        <v>18</v>
      </c>
      <c r="AA103" s="57">
        <f>'Sens_BEP-DH_AN'!U$29</f>
        <v>27</v>
      </c>
      <c r="AC103" s="91"/>
      <c r="AD103" s="59">
        <v>75</v>
      </c>
      <c r="AE103" s="57">
        <f t="shared" si="26"/>
        <v>0</v>
      </c>
      <c r="AF103" s="57">
        <f t="shared" si="30"/>
        <v>27</v>
      </c>
      <c r="AG103" s="57">
        <f t="shared" si="27"/>
        <v>10</v>
      </c>
      <c r="AH103" s="71"/>
      <c r="AI103" s="71"/>
      <c r="AK103" s="91"/>
      <c r="AL103" s="59">
        <v>75</v>
      </c>
      <c r="AM103" s="57">
        <f t="shared" si="28"/>
        <v>18</v>
      </c>
      <c r="AN103" s="57">
        <f t="shared" si="24"/>
        <v>0</v>
      </c>
      <c r="AO103" s="57">
        <f t="shared" si="29"/>
        <v>10</v>
      </c>
    </row>
    <row r="104" spans="21:41" x14ac:dyDescent="0.35">
      <c r="U104" s="89">
        <v>8</v>
      </c>
      <c r="V104" s="59">
        <v>10</v>
      </c>
      <c r="W104" s="57">
        <f>'Sens_BEP-AN_ASHP'!V$25</f>
        <v>4</v>
      </c>
      <c r="X104" s="57">
        <f>'Sens_BEP-AN_GB'!V$25</f>
        <v>0</v>
      </c>
      <c r="Y104" s="57">
        <f>'Sens_BEP-DH_ASHP'!V$25</f>
        <v>0</v>
      </c>
      <c r="Z104" s="57">
        <f>'Sens_BEP-DH_GB'!V$25</f>
        <v>18</v>
      </c>
      <c r="AA104" s="57">
        <f>'Sens_BEP-DH_AN'!V$25</f>
        <v>30</v>
      </c>
      <c r="AC104" s="89">
        <v>8</v>
      </c>
      <c r="AD104" s="59">
        <v>10</v>
      </c>
      <c r="AE104" s="57">
        <f t="shared" si="26"/>
        <v>0</v>
      </c>
      <c r="AF104" s="57">
        <f t="shared" si="30"/>
        <v>30</v>
      </c>
      <c r="AG104" s="57">
        <f t="shared" si="27"/>
        <v>10</v>
      </c>
      <c r="AH104" s="71"/>
      <c r="AI104" s="71"/>
      <c r="AK104" s="89">
        <v>8</v>
      </c>
      <c r="AL104" s="59">
        <v>10</v>
      </c>
      <c r="AM104" s="57">
        <f t="shared" si="28"/>
        <v>18</v>
      </c>
      <c r="AN104" s="57">
        <f t="shared" si="24"/>
        <v>0</v>
      </c>
      <c r="AO104" s="57">
        <f t="shared" si="29"/>
        <v>10</v>
      </c>
    </row>
    <row r="105" spans="21:41" x14ac:dyDescent="0.35">
      <c r="U105" s="90"/>
      <c r="V105" s="59">
        <v>25</v>
      </c>
      <c r="W105" s="57">
        <f>'Sens_BEP-AN_ASHP'!V$26</f>
        <v>4</v>
      </c>
      <c r="X105" s="57">
        <f>'Sens_BEP-AN_GB'!V$26</f>
        <v>0</v>
      </c>
      <c r="Y105" s="57">
        <f>'Sens_BEP-DH_ASHP'!V$26</f>
        <v>27</v>
      </c>
      <c r="Z105" s="57">
        <f>'Sens_BEP-DH_GB'!V$26</f>
        <v>12</v>
      </c>
      <c r="AA105" s="57">
        <f>'Sens_BEP-DH_AN'!V$26</f>
        <v>24</v>
      </c>
      <c r="AC105" s="90"/>
      <c r="AD105" s="59">
        <v>25</v>
      </c>
      <c r="AE105" s="57">
        <f t="shared" si="26"/>
        <v>0</v>
      </c>
      <c r="AF105" s="57">
        <f t="shared" si="30"/>
        <v>24</v>
      </c>
      <c r="AG105" s="57">
        <f t="shared" si="27"/>
        <v>10</v>
      </c>
      <c r="AH105" s="71"/>
      <c r="AI105" s="71"/>
      <c r="AK105" s="90"/>
      <c r="AL105" s="59">
        <v>25</v>
      </c>
      <c r="AM105" s="57">
        <f t="shared" si="28"/>
        <v>12</v>
      </c>
      <c r="AN105" s="57">
        <f t="shared" si="24"/>
        <v>0</v>
      </c>
      <c r="AO105" s="57">
        <f t="shared" si="29"/>
        <v>10</v>
      </c>
    </row>
    <row r="106" spans="21:41" x14ac:dyDescent="0.35">
      <c r="U106" s="90"/>
      <c r="V106" s="59">
        <v>35</v>
      </c>
      <c r="W106" s="57">
        <f>'Sens_BEP-AN_ASHP'!V$27</f>
        <v>4</v>
      </c>
      <c r="X106" s="57">
        <f>'Sens_BEP-AN_GB'!V$27</f>
        <v>0</v>
      </c>
      <c r="Y106" s="57">
        <f>'Sens_BEP-DH_ASHP'!V$27</f>
        <v>23</v>
      </c>
      <c r="Z106" s="57">
        <f>'Sens_BEP-DH_GB'!V$27</f>
        <v>11</v>
      </c>
      <c r="AA106" s="57">
        <f>'Sens_BEP-DH_AN'!V$27</f>
        <v>23</v>
      </c>
      <c r="AC106" s="90"/>
      <c r="AD106" s="59">
        <v>35</v>
      </c>
      <c r="AE106" s="57">
        <f t="shared" si="26"/>
        <v>0</v>
      </c>
      <c r="AF106" s="57">
        <f t="shared" si="30"/>
        <v>23</v>
      </c>
      <c r="AG106" s="57">
        <f t="shared" si="27"/>
        <v>10</v>
      </c>
      <c r="AH106" s="71"/>
      <c r="AI106" s="71"/>
      <c r="AK106" s="90"/>
      <c r="AL106" s="59">
        <v>35</v>
      </c>
      <c r="AM106" s="57">
        <f t="shared" si="28"/>
        <v>11</v>
      </c>
      <c r="AN106" s="57">
        <f t="shared" si="24"/>
        <v>0</v>
      </c>
      <c r="AO106" s="57">
        <f t="shared" si="29"/>
        <v>10</v>
      </c>
    </row>
    <row r="107" spans="21:41" x14ac:dyDescent="0.35">
      <c r="U107" s="90"/>
      <c r="V107" s="59">
        <v>50</v>
      </c>
      <c r="W107" s="57">
        <f>'Sens_BEP-AN_ASHP'!V$28</f>
        <v>4</v>
      </c>
      <c r="X107" s="57">
        <f>'Sens_BEP-AN_GB'!V$28</f>
        <v>0</v>
      </c>
      <c r="Y107" s="57">
        <f>'Sens_BEP-DH_ASHP'!V$28</f>
        <v>20</v>
      </c>
      <c r="Z107" s="57">
        <f>'Sens_BEP-DH_GB'!V$28</f>
        <v>11</v>
      </c>
      <c r="AA107" s="57">
        <f>'Sens_BEP-DH_AN'!V$28</f>
        <v>22</v>
      </c>
      <c r="AC107" s="90"/>
      <c r="AD107" s="59">
        <v>50</v>
      </c>
      <c r="AE107" s="57">
        <f t="shared" si="26"/>
        <v>0</v>
      </c>
      <c r="AF107" s="57">
        <f t="shared" si="30"/>
        <v>22</v>
      </c>
      <c r="AG107" s="57">
        <f t="shared" si="27"/>
        <v>10</v>
      </c>
      <c r="AH107" s="71"/>
      <c r="AI107" s="71"/>
      <c r="AK107" s="90"/>
      <c r="AL107" s="59">
        <v>50</v>
      </c>
      <c r="AM107" s="57">
        <f t="shared" si="28"/>
        <v>11</v>
      </c>
      <c r="AN107" s="57">
        <f t="shared" si="24"/>
        <v>0</v>
      </c>
      <c r="AO107" s="57">
        <f t="shared" si="29"/>
        <v>10</v>
      </c>
    </row>
    <row r="108" spans="21:41" x14ac:dyDescent="0.35">
      <c r="U108" s="91"/>
      <c r="V108" s="59">
        <v>75</v>
      </c>
      <c r="W108" s="57">
        <f>'Sens_BEP-AN_ASHP'!V$29</f>
        <v>4</v>
      </c>
      <c r="X108" s="57">
        <f>'Sens_BEP-AN_GB'!V$29</f>
        <v>0</v>
      </c>
      <c r="Y108" s="57">
        <f>'Sens_BEP-DH_ASHP'!V$29</f>
        <v>18</v>
      </c>
      <c r="Z108" s="57">
        <f>'Sens_BEP-DH_GB'!V$29</f>
        <v>10</v>
      </c>
      <c r="AA108" s="57">
        <f>'Sens_BEP-DH_AN'!V$29</f>
        <v>21</v>
      </c>
      <c r="AC108" s="91"/>
      <c r="AD108" s="59">
        <v>75</v>
      </c>
      <c r="AE108" s="57">
        <f t="shared" si="26"/>
        <v>0</v>
      </c>
      <c r="AF108" s="57">
        <f t="shared" si="30"/>
        <v>21</v>
      </c>
      <c r="AG108" s="57">
        <f t="shared" si="27"/>
        <v>10</v>
      </c>
      <c r="AH108" s="71"/>
      <c r="AI108" s="71"/>
      <c r="AK108" s="91"/>
      <c r="AL108" s="59">
        <v>75</v>
      </c>
      <c r="AM108" s="57">
        <f t="shared" si="28"/>
        <v>10</v>
      </c>
      <c r="AN108" s="57">
        <f t="shared" si="24"/>
        <v>0</v>
      </c>
      <c r="AO108" s="57">
        <f t="shared" si="29"/>
        <v>10</v>
      </c>
    </row>
    <row r="109" spans="21:41" x14ac:dyDescent="0.35">
      <c r="U109" s="89">
        <v>10</v>
      </c>
      <c r="V109" s="59">
        <v>10</v>
      </c>
      <c r="W109" s="57">
        <f>'Sens_BEP-AN_ASHP'!W$25</f>
        <v>4</v>
      </c>
      <c r="X109" s="57">
        <f>'Sens_BEP-AN_GB'!W$25</f>
        <v>0</v>
      </c>
      <c r="Y109" s="57">
        <f>'Sens_BEP-DH_ASHP'!W$25</f>
        <v>58</v>
      </c>
      <c r="Z109" s="57">
        <f>'Sens_BEP-DH_GB'!W$25</f>
        <v>11</v>
      </c>
      <c r="AA109" s="57">
        <f>'Sens_BEP-DH_AN'!W$25</f>
        <v>25</v>
      </c>
      <c r="AC109" s="89">
        <v>10</v>
      </c>
      <c r="AD109" s="59">
        <v>10</v>
      </c>
      <c r="AE109" s="57">
        <f t="shared" si="26"/>
        <v>0</v>
      </c>
      <c r="AF109" s="57">
        <f t="shared" si="30"/>
        <v>25</v>
      </c>
      <c r="AG109" s="57">
        <f t="shared" si="27"/>
        <v>10</v>
      </c>
      <c r="AH109" s="71"/>
      <c r="AI109" s="71"/>
      <c r="AK109" s="89">
        <v>10</v>
      </c>
      <c r="AL109" s="59">
        <v>10</v>
      </c>
      <c r="AM109" s="57">
        <f t="shared" si="28"/>
        <v>11</v>
      </c>
      <c r="AN109" s="57">
        <f t="shared" si="24"/>
        <v>0</v>
      </c>
      <c r="AO109" s="57">
        <f t="shared" si="29"/>
        <v>10</v>
      </c>
    </row>
    <row r="110" spans="21:41" x14ac:dyDescent="0.35">
      <c r="U110" s="90"/>
      <c r="V110" s="59">
        <v>25</v>
      </c>
      <c r="W110" s="57">
        <f>'Sens_BEP-AN_ASHP'!W$26</f>
        <v>4</v>
      </c>
      <c r="X110" s="57">
        <f>'Sens_BEP-AN_GB'!W$26</f>
        <v>0</v>
      </c>
      <c r="Y110" s="57">
        <f>'Sens_BEP-DH_ASHP'!W$26</f>
        <v>23</v>
      </c>
      <c r="Z110" s="57">
        <f>'Sens_BEP-DH_GB'!W$26</f>
        <v>9</v>
      </c>
      <c r="AA110" s="57">
        <f>'Sens_BEP-DH_AN'!W$26</f>
        <v>20</v>
      </c>
      <c r="AC110" s="90"/>
      <c r="AD110" s="59">
        <v>25</v>
      </c>
      <c r="AE110" s="57">
        <f t="shared" si="26"/>
        <v>0</v>
      </c>
      <c r="AF110" s="57">
        <f t="shared" si="30"/>
        <v>20</v>
      </c>
      <c r="AG110" s="57">
        <f t="shared" si="27"/>
        <v>10</v>
      </c>
      <c r="AH110" s="71"/>
      <c r="AI110" s="71"/>
      <c r="AK110" s="90"/>
      <c r="AL110" s="59">
        <v>25</v>
      </c>
      <c r="AM110" s="57">
        <f t="shared" si="28"/>
        <v>9</v>
      </c>
      <c r="AN110" s="57">
        <f t="shared" si="24"/>
        <v>0</v>
      </c>
      <c r="AO110" s="57">
        <f t="shared" si="29"/>
        <v>10</v>
      </c>
    </row>
    <row r="111" spans="21:41" x14ac:dyDescent="0.35">
      <c r="U111" s="90"/>
      <c r="V111" s="59">
        <v>35</v>
      </c>
      <c r="W111" s="57">
        <f>'Sens_BEP-AN_ASHP'!W$27</f>
        <v>4</v>
      </c>
      <c r="X111" s="57">
        <f>'Sens_BEP-AN_GB'!W$27</f>
        <v>16</v>
      </c>
      <c r="Y111" s="57">
        <f>'Sens_BEP-DH_ASHP'!W$27</f>
        <v>20</v>
      </c>
      <c r="Z111" s="57">
        <f>'Sens_BEP-DH_GB'!W$27</f>
        <v>8</v>
      </c>
      <c r="AA111" s="57">
        <f>'Sens_BEP-DH_AN'!W$27</f>
        <v>20</v>
      </c>
      <c r="AC111" s="90"/>
      <c r="AD111" s="59">
        <v>35</v>
      </c>
      <c r="AE111" s="57">
        <f t="shared" si="26"/>
        <v>0</v>
      </c>
      <c r="AF111" s="57">
        <f t="shared" si="30"/>
        <v>20</v>
      </c>
      <c r="AG111" s="57">
        <f t="shared" si="27"/>
        <v>10</v>
      </c>
      <c r="AH111" s="71"/>
      <c r="AI111" s="71"/>
      <c r="AK111" s="90"/>
      <c r="AL111" s="59">
        <v>35</v>
      </c>
      <c r="AM111" s="57">
        <f t="shared" si="28"/>
        <v>16</v>
      </c>
      <c r="AN111" s="57">
        <f t="shared" si="24"/>
        <v>4</v>
      </c>
      <c r="AO111" s="57">
        <f t="shared" si="29"/>
        <v>10</v>
      </c>
    </row>
    <row r="112" spans="21:41" x14ac:dyDescent="0.35">
      <c r="U112" s="90"/>
      <c r="V112" s="59">
        <v>50</v>
      </c>
      <c r="W112" s="57">
        <f>'Sens_BEP-AN_ASHP'!W$28</f>
        <v>4</v>
      </c>
      <c r="X112" s="57">
        <f>'Sens_BEP-AN_GB'!W$28</f>
        <v>4</v>
      </c>
      <c r="Y112" s="57">
        <f>'Sens_BEP-DH_ASHP'!W$28</f>
        <v>17</v>
      </c>
      <c r="Z112" s="57">
        <f>'Sens_BEP-DH_GB'!W$28</f>
        <v>8</v>
      </c>
      <c r="AA112" s="57">
        <f>'Sens_BEP-DH_AN'!W$28</f>
        <v>19</v>
      </c>
      <c r="AC112" s="90"/>
      <c r="AD112" s="59">
        <v>50</v>
      </c>
      <c r="AE112" s="57">
        <f t="shared" si="26"/>
        <v>0</v>
      </c>
      <c r="AF112" s="57">
        <f t="shared" si="30"/>
        <v>19</v>
      </c>
      <c r="AG112" s="57">
        <f t="shared" si="27"/>
        <v>10</v>
      </c>
      <c r="AH112" s="71"/>
      <c r="AI112" s="71"/>
      <c r="AK112" s="90"/>
      <c r="AL112" s="59">
        <v>50</v>
      </c>
      <c r="AM112" s="57">
        <f t="shared" si="28"/>
        <v>0</v>
      </c>
      <c r="AN112" s="57">
        <f t="shared" ref="AN112:AN128" si="31">IF(X112=0,0,IF(X112=4,AA112,AA112-X112))</f>
        <v>19</v>
      </c>
      <c r="AO112" s="57">
        <f t="shared" si="29"/>
        <v>10</v>
      </c>
    </row>
    <row r="113" spans="21:41" x14ac:dyDescent="0.35">
      <c r="U113" s="91"/>
      <c r="V113" s="59">
        <v>75</v>
      </c>
      <c r="W113" s="57">
        <f>'Sens_BEP-AN_ASHP'!W$29</f>
        <v>4</v>
      </c>
      <c r="X113" s="57">
        <f>'Sens_BEP-AN_GB'!W$29</f>
        <v>4</v>
      </c>
      <c r="Y113" s="57">
        <f>'Sens_BEP-DH_ASHP'!W$29</f>
        <v>16</v>
      </c>
      <c r="Z113" s="57">
        <f>'Sens_BEP-DH_GB'!W$29</f>
        <v>8</v>
      </c>
      <c r="AA113" s="57">
        <f>'Sens_BEP-DH_AN'!W$29</f>
        <v>18</v>
      </c>
      <c r="AC113" s="91"/>
      <c r="AD113" s="59">
        <v>75</v>
      </c>
      <c r="AE113" s="57">
        <f t="shared" si="26"/>
        <v>0</v>
      </c>
      <c r="AF113" s="57">
        <f t="shared" si="30"/>
        <v>18</v>
      </c>
      <c r="AG113" s="57">
        <f t="shared" si="27"/>
        <v>10</v>
      </c>
      <c r="AH113" s="71"/>
      <c r="AI113" s="71"/>
      <c r="AK113" s="91"/>
      <c r="AL113" s="59">
        <v>75</v>
      </c>
      <c r="AM113" s="57">
        <f t="shared" si="28"/>
        <v>0</v>
      </c>
      <c r="AN113" s="57">
        <f t="shared" si="31"/>
        <v>18</v>
      </c>
      <c r="AO113" s="57">
        <f t="shared" si="29"/>
        <v>10</v>
      </c>
    </row>
    <row r="114" spans="21:41" x14ac:dyDescent="0.35">
      <c r="U114" s="89">
        <v>13</v>
      </c>
      <c r="V114" s="59">
        <v>10</v>
      </c>
      <c r="W114" s="57">
        <f>'Sens_BEP-AN_ASHP'!X$25</f>
        <v>4</v>
      </c>
      <c r="X114" s="57">
        <f>'Sens_BEP-AN_GB'!X$25</f>
        <v>0</v>
      </c>
      <c r="Y114" s="57">
        <f>'Sens_BEP-DH_ASHP'!X$25</f>
        <v>22</v>
      </c>
      <c r="Z114" s="57">
        <f>'Sens_BEP-DH_GB'!X$25</f>
        <v>8</v>
      </c>
      <c r="AA114" s="57">
        <f>'Sens_BEP-DH_AN'!X$25</f>
        <v>19</v>
      </c>
      <c r="AC114" s="89">
        <v>13</v>
      </c>
      <c r="AD114" s="59">
        <v>10</v>
      </c>
      <c r="AE114" s="57">
        <f t="shared" si="26"/>
        <v>0</v>
      </c>
      <c r="AF114" s="57">
        <f t="shared" si="30"/>
        <v>19</v>
      </c>
      <c r="AG114" s="57">
        <f t="shared" si="27"/>
        <v>10</v>
      </c>
      <c r="AH114" s="71"/>
      <c r="AI114" s="71"/>
      <c r="AK114" s="89">
        <v>13</v>
      </c>
      <c r="AL114" s="59">
        <v>10</v>
      </c>
      <c r="AM114" s="57">
        <f t="shared" si="28"/>
        <v>8</v>
      </c>
      <c r="AN114" s="57"/>
      <c r="AO114" s="57">
        <f t="shared" si="29"/>
        <v>10</v>
      </c>
    </row>
    <row r="115" spans="21:41" x14ac:dyDescent="0.35">
      <c r="U115" s="90"/>
      <c r="V115" s="59">
        <v>25</v>
      </c>
      <c r="W115" s="57">
        <f>'Sens_BEP-AN_ASHP'!X$26</f>
        <v>4</v>
      </c>
      <c r="X115" s="57">
        <f>'Sens_BEP-AN_GB'!X$26</f>
        <v>4</v>
      </c>
      <c r="Y115" s="57">
        <f>'Sens_BEP-DH_ASHP'!X$26</f>
        <v>14</v>
      </c>
      <c r="Z115" s="57">
        <f>'Sens_BEP-DH_GB'!X$26</f>
        <v>6</v>
      </c>
      <c r="AA115" s="57">
        <f>'Sens_BEP-DH_AN'!X$26</f>
        <v>16</v>
      </c>
      <c r="AC115" s="90"/>
      <c r="AD115" s="59">
        <v>25</v>
      </c>
      <c r="AE115" s="57">
        <f t="shared" si="26"/>
        <v>0</v>
      </c>
      <c r="AF115" s="57">
        <f t="shared" si="30"/>
        <v>16</v>
      </c>
      <c r="AG115" s="57">
        <f t="shared" si="27"/>
        <v>10</v>
      </c>
      <c r="AH115" s="71"/>
      <c r="AI115" s="71"/>
      <c r="AK115" s="90"/>
      <c r="AL115" s="59">
        <v>25</v>
      </c>
      <c r="AM115" s="57">
        <f t="shared" si="28"/>
        <v>0</v>
      </c>
      <c r="AN115" s="57">
        <f t="shared" si="31"/>
        <v>16</v>
      </c>
      <c r="AO115" s="57">
        <f t="shared" si="29"/>
        <v>10</v>
      </c>
    </row>
    <row r="116" spans="21:41" x14ac:dyDescent="0.35">
      <c r="U116" s="90"/>
      <c r="V116" s="59">
        <v>35</v>
      </c>
      <c r="W116" s="57">
        <f>'Sens_BEP-AN_ASHP'!X$27</f>
        <v>4</v>
      </c>
      <c r="X116" s="57">
        <f>'Sens_BEP-AN_GB'!X$27</f>
        <v>4</v>
      </c>
      <c r="Y116" s="57">
        <f>'Sens_BEP-DH_ASHP'!X$27</f>
        <v>13</v>
      </c>
      <c r="Z116" s="57">
        <f>'Sens_BEP-DH_GB'!X$27</f>
        <v>6</v>
      </c>
      <c r="AA116" s="57">
        <f>'Sens_BEP-DH_AN'!X$27</f>
        <v>16</v>
      </c>
      <c r="AC116" s="90"/>
      <c r="AD116" s="59">
        <v>35</v>
      </c>
      <c r="AE116" s="57">
        <f t="shared" si="26"/>
        <v>0</v>
      </c>
      <c r="AF116" s="57">
        <f t="shared" si="30"/>
        <v>16</v>
      </c>
      <c r="AG116" s="57">
        <f t="shared" si="27"/>
        <v>10</v>
      </c>
      <c r="AH116" s="71"/>
      <c r="AI116" s="71"/>
      <c r="AK116" s="90"/>
      <c r="AL116" s="59">
        <v>35</v>
      </c>
      <c r="AM116" s="57">
        <f t="shared" si="28"/>
        <v>0</v>
      </c>
      <c r="AN116" s="57">
        <f t="shared" si="31"/>
        <v>16</v>
      </c>
      <c r="AO116" s="57">
        <f t="shared" si="29"/>
        <v>10</v>
      </c>
    </row>
    <row r="117" spans="21:41" x14ac:dyDescent="0.35">
      <c r="U117" s="90"/>
      <c r="V117" s="59">
        <v>50</v>
      </c>
      <c r="W117" s="57">
        <f>'Sens_BEP-AN_ASHP'!X$28</f>
        <v>4</v>
      </c>
      <c r="X117" s="57">
        <f>'Sens_BEP-AN_GB'!X$28</f>
        <v>4</v>
      </c>
      <c r="Y117" s="57">
        <f>'Sens_BEP-DH_ASHP'!X$28</f>
        <v>12</v>
      </c>
      <c r="Z117" s="57">
        <f>'Sens_BEP-DH_GB'!X$28</f>
        <v>6</v>
      </c>
      <c r="AA117" s="57">
        <f>'Sens_BEP-DH_AN'!X$28</f>
        <v>15</v>
      </c>
      <c r="AC117" s="90"/>
      <c r="AD117" s="59">
        <v>50</v>
      </c>
      <c r="AE117" s="57">
        <f t="shared" si="26"/>
        <v>0</v>
      </c>
      <c r="AF117" s="57">
        <f t="shared" si="30"/>
        <v>15</v>
      </c>
      <c r="AG117" s="57">
        <f t="shared" si="27"/>
        <v>10</v>
      </c>
      <c r="AH117" s="71"/>
      <c r="AI117" s="71"/>
      <c r="AK117" s="90"/>
      <c r="AL117" s="59">
        <v>50</v>
      </c>
      <c r="AM117" s="57">
        <f t="shared" si="28"/>
        <v>0</v>
      </c>
      <c r="AN117" s="57">
        <f t="shared" si="31"/>
        <v>15</v>
      </c>
      <c r="AO117" s="57">
        <f t="shared" si="29"/>
        <v>10</v>
      </c>
    </row>
    <row r="118" spans="21:41" x14ac:dyDescent="0.35">
      <c r="U118" s="91"/>
      <c r="V118" s="59">
        <v>75</v>
      </c>
      <c r="W118" s="57">
        <f>'Sens_BEP-AN_ASHP'!X$29</f>
        <v>4</v>
      </c>
      <c r="X118" s="57">
        <f>'Sens_BEP-AN_GB'!X$29</f>
        <v>4</v>
      </c>
      <c r="Y118" s="57">
        <f>'Sens_BEP-DH_ASHP'!X$29</f>
        <v>11</v>
      </c>
      <c r="Z118" s="57">
        <f>'Sens_BEP-DH_GB'!X$29</f>
        <v>6</v>
      </c>
      <c r="AA118" s="57">
        <f>'Sens_BEP-DH_AN'!X$29</f>
        <v>15</v>
      </c>
      <c r="AC118" s="91"/>
      <c r="AD118" s="59">
        <v>75</v>
      </c>
      <c r="AE118" s="57">
        <f t="shared" si="26"/>
        <v>0</v>
      </c>
      <c r="AF118" s="57">
        <f t="shared" si="30"/>
        <v>15</v>
      </c>
      <c r="AG118" s="57">
        <f t="shared" si="27"/>
        <v>10</v>
      </c>
      <c r="AH118" s="71"/>
      <c r="AI118" s="71"/>
      <c r="AK118" s="91"/>
      <c r="AL118" s="59">
        <v>75</v>
      </c>
      <c r="AM118" s="57">
        <f t="shared" si="28"/>
        <v>0</v>
      </c>
      <c r="AN118" s="57">
        <f t="shared" si="31"/>
        <v>15</v>
      </c>
      <c r="AO118" s="57">
        <f t="shared" si="29"/>
        <v>10</v>
      </c>
    </row>
    <row r="119" spans="21:41" x14ac:dyDescent="0.35">
      <c r="U119" s="89">
        <v>16</v>
      </c>
      <c r="V119" s="59">
        <v>10</v>
      </c>
      <c r="W119" s="57">
        <f>'Sens_BEP-AN_ASHP'!Y$25</f>
        <v>4</v>
      </c>
      <c r="X119" s="57">
        <f>'Sens_BEP-AN_GB'!Y$25</f>
        <v>4</v>
      </c>
      <c r="Y119" s="57">
        <f>'Sens_BEP-DH_ASHP'!Y$25</f>
        <v>14</v>
      </c>
      <c r="Z119" s="57">
        <f>'Sens_BEP-DH_GB'!Y$25</f>
        <v>6</v>
      </c>
      <c r="AA119" s="57">
        <f>'Sens_BEP-DH_AN'!Y$25</f>
        <v>16</v>
      </c>
      <c r="AC119" s="89">
        <v>16</v>
      </c>
      <c r="AD119" s="59">
        <v>10</v>
      </c>
      <c r="AE119" s="57">
        <f t="shared" si="26"/>
        <v>0</v>
      </c>
      <c r="AF119" s="57">
        <f t="shared" si="30"/>
        <v>16</v>
      </c>
      <c r="AG119" s="57">
        <f t="shared" si="27"/>
        <v>10</v>
      </c>
      <c r="AH119" s="71"/>
      <c r="AI119" s="71"/>
      <c r="AK119" s="89">
        <v>16</v>
      </c>
      <c r="AL119" s="59">
        <v>10</v>
      </c>
      <c r="AM119" s="57">
        <f t="shared" si="28"/>
        <v>0</v>
      </c>
      <c r="AN119" s="57">
        <f t="shared" si="31"/>
        <v>16</v>
      </c>
      <c r="AO119" s="57">
        <f t="shared" si="29"/>
        <v>10</v>
      </c>
    </row>
    <row r="120" spans="21:41" x14ac:dyDescent="0.35">
      <c r="U120" s="90"/>
      <c r="V120" s="59">
        <v>25</v>
      </c>
      <c r="W120" s="57">
        <f>'Sens_BEP-AN_ASHP'!Y$26</f>
        <v>4</v>
      </c>
      <c r="X120" s="57">
        <f>'Sens_BEP-AN_GB'!Y$26</f>
        <v>4</v>
      </c>
      <c r="Y120" s="57">
        <f>'Sens_BEP-DH_ASHP'!Y$26</f>
        <v>10</v>
      </c>
      <c r="Z120" s="57">
        <f>'Sens_BEP-DH_GB'!Y$26</f>
        <v>5</v>
      </c>
      <c r="AA120" s="57">
        <f>'Sens_BEP-DH_AN'!Y$26</f>
        <v>14</v>
      </c>
      <c r="AC120" s="90"/>
      <c r="AD120" s="59">
        <v>25</v>
      </c>
      <c r="AE120" s="57">
        <f t="shared" si="26"/>
        <v>0</v>
      </c>
      <c r="AF120" s="57">
        <f t="shared" si="30"/>
        <v>14</v>
      </c>
      <c r="AG120" s="57">
        <f t="shared" si="27"/>
        <v>10</v>
      </c>
      <c r="AH120" s="71"/>
      <c r="AI120" s="71"/>
      <c r="AK120" s="90"/>
      <c r="AL120" s="59">
        <v>25</v>
      </c>
      <c r="AM120" s="57">
        <f t="shared" si="28"/>
        <v>0</v>
      </c>
      <c r="AN120" s="57">
        <f t="shared" si="31"/>
        <v>14</v>
      </c>
      <c r="AO120" s="57">
        <f t="shared" si="29"/>
        <v>10</v>
      </c>
    </row>
    <row r="121" spans="21:41" x14ac:dyDescent="0.35">
      <c r="U121" s="90"/>
      <c r="V121" s="59">
        <v>35</v>
      </c>
      <c r="W121" s="57">
        <f>'Sens_BEP-AN_ASHP'!Y$27</f>
        <v>4</v>
      </c>
      <c r="X121" s="57">
        <f>'Sens_BEP-AN_GB'!Y$27</f>
        <v>4</v>
      </c>
      <c r="Y121" s="57">
        <f>'Sens_BEP-DH_ASHP'!Y$27</f>
        <v>10</v>
      </c>
      <c r="Z121" s="57">
        <f>'Sens_BEP-DH_GB'!Y$27</f>
        <v>5</v>
      </c>
      <c r="AA121" s="57">
        <f>'Sens_BEP-DH_AN'!Y$27</f>
        <v>14</v>
      </c>
      <c r="AC121" s="90"/>
      <c r="AD121" s="59">
        <v>35</v>
      </c>
      <c r="AE121" s="57">
        <f t="shared" si="26"/>
        <v>0</v>
      </c>
      <c r="AF121" s="57">
        <f t="shared" si="30"/>
        <v>14</v>
      </c>
      <c r="AG121" s="57">
        <f t="shared" si="27"/>
        <v>10</v>
      </c>
      <c r="AH121" s="71"/>
      <c r="AI121" s="71"/>
      <c r="AK121" s="90"/>
      <c r="AL121" s="59">
        <v>35</v>
      </c>
      <c r="AM121" s="57">
        <f t="shared" si="28"/>
        <v>0</v>
      </c>
      <c r="AN121" s="57">
        <f t="shared" si="31"/>
        <v>14</v>
      </c>
      <c r="AO121" s="57">
        <f t="shared" si="29"/>
        <v>10</v>
      </c>
    </row>
    <row r="122" spans="21:41" x14ac:dyDescent="0.35">
      <c r="U122" s="90"/>
      <c r="V122" s="59">
        <v>50</v>
      </c>
      <c r="W122" s="57">
        <f>'Sens_BEP-AN_ASHP'!Y$28</f>
        <v>4</v>
      </c>
      <c r="X122" s="57">
        <f>'Sens_BEP-AN_GB'!Y$28</f>
        <v>4</v>
      </c>
      <c r="Y122" s="57">
        <f>'Sens_BEP-DH_ASHP'!Y$28</f>
        <v>9</v>
      </c>
      <c r="Z122" s="57">
        <f>'Sens_BEP-DH_GB'!Y$28</f>
        <v>5</v>
      </c>
      <c r="AA122" s="57">
        <f>'Sens_BEP-DH_AN'!Y$28</f>
        <v>13</v>
      </c>
      <c r="AC122" s="90"/>
      <c r="AD122" s="59">
        <v>50</v>
      </c>
      <c r="AE122" s="57">
        <f t="shared" si="26"/>
        <v>0</v>
      </c>
      <c r="AF122" s="57">
        <f t="shared" si="30"/>
        <v>13</v>
      </c>
      <c r="AG122" s="57">
        <f t="shared" si="27"/>
        <v>10</v>
      </c>
      <c r="AH122" s="71"/>
      <c r="AI122" s="71"/>
      <c r="AK122" s="90"/>
      <c r="AL122" s="59">
        <v>50</v>
      </c>
      <c r="AM122" s="57">
        <f t="shared" si="28"/>
        <v>0</v>
      </c>
      <c r="AN122" s="57">
        <f t="shared" si="31"/>
        <v>13</v>
      </c>
      <c r="AO122" s="57">
        <f t="shared" si="29"/>
        <v>10</v>
      </c>
    </row>
    <row r="123" spans="21:41" x14ac:dyDescent="0.35">
      <c r="U123" s="91"/>
      <c r="V123" s="59">
        <v>75</v>
      </c>
      <c r="W123" s="57">
        <f>'Sens_BEP-AN_ASHP'!Y$29</f>
        <v>4</v>
      </c>
      <c r="X123" s="57">
        <f>'Sens_BEP-AN_GB'!Y$29</f>
        <v>4</v>
      </c>
      <c r="Y123" s="57">
        <f>'Sens_BEP-DH_ASHP'!Y$29</f>
        <v>9</v>
      </c>
      <c r="Z123" s="57">
        <f>'Sens_BEP-DH_GB'!Y$29</f>
        <v>5</v>
      </c>
      <c r="AA123" s="57">
        <f>'Sens_BEP-DH_AN'!Y$29</f>
        <v>13</v>
      </c>
      <c r="AC123" s="91"/>
      <c r="AD123" s="59">
        <v>75</v>
      </c>
      <c r="AE123" s="57">
        <f t="shared" si="26"/>
        <v>0</v>
      </c>
      <c r="AF123" s="57">
        <f t="shared" si="30"/>
        <v>13</v>
      </c>
      <c r="AG123" s="57">
        <f t="shared" si="27"/>
        <v>10</v>
      </c>
      <c r="AH123" s="71"/>
      <c r="AI123" s="71"/>
      <c r="AK123" s="91"/>
      <c r="AL123" s="59">
        <v>75</v>
      </c>
      <c r="AM123" s="57">
        <f t="shared" si="28"/>
        <v>0</v>
      </c>
      <c r="AN123" s="57">
        <f t="shared" si="31"/>
        <v>13</v>
      </c>
      <c r="AO123" s="57">
        <f t="shared" si="29"/>
        <v>10</v>
      </c>
    </row>
    <row r="124" spans="21:41" x14ac:dyDescent="0.35">
      <c r="U124" s="89">
        <v>20</v>
      </c>
      <c r="V124" s="59">
        <v>10</v>
      </c>
      <c r="W124" s="57">
        <f>'Sens_BEP-AN_ASHP'!Z$25</f>
        <v>4</v>
      </c>
      <c r="X124" s="57">
        <f>'Sens_BEP-AN_GB'!Z$25</f>
        <v>4</v>
      </c>
      <c r="Y124" s="57">
        <f>'Sens_BEP-DH_ASHP'!Z$25</f>
        <v>10</v>
      </c>
      <c r="Z124" s="57">
        <f>'Sens_BEP-DH_GB'!Z$25</f>
        <v>4</v>
      </c>
      <c r="AA124" s="57">
        <f>'Sens_BEP-DH_AN'!Z$25</f>
        <v>13</v>
      </c>
      <c r="AC124" s="89">
        <v>20</v>
      </c>
      <c r="AD124" s="59">
        <v>10</v>
      </c>
      <c r="AE124" s="57">
        <f t="shared" si="26"/>
        <v>0</v>
      </c>
      <c r="AF124" s="57">
        <f t="shared" si="30"/>
        <v>13</v>
      </c>
      <c r="AG124" s="57">
        <f t="shared" si="27"/>
        <v>10</v>
      </c>
      <c r="AH124" s="71"/>
      <c r="AI124" s="71"/>
      <c r="AK124" s="89">
        <v>20</v>
      </c>
      <c r="AL124" s="59">
        <v>10</v>
      </c>
      <c r="AM124" s="57">
        <f t="shared" si="28"/>
        <v>0</v>
      </c>
      <c r="AN124" s="57">
        <f t="shared" si="31"/>
        <v>13</v>
      </c>
      <c r="AO124" s="57">
        <f t="shared" si="29"/>
        <v>10</v>
      </c>
    </row>
    <row r="125" spans="21:41" x14ac:dyDescent="0.35">
      <c r="U125" s="90"/>
      <c r="V125" s="59">
        <v>25</v>
      </c>
      <c r="W125" s="57">
        <f>'Sens_BEP-AN_ASHP'!Z$26</f>
        <v>4</v>
      </c>
      <c r="X125" s="57">
        <f>'Sens_BEP-AN_GB'!Z$26</f>
        <v>4</v>
      </c>
      <c r="Y125" s="57">
        <f>'Sens_BEP-DH_ASHP'!Z$26</f>
        <v>8</v>
      </c>
      <c r="Z125" s="57">
        <f>'Sens_BEP-DH_GB'!Z$26</f>
        <v>4</v>
      </c>
      <c r="AA125" s="57">
        <f>'Sens_BEP-DH_AN'!Z$26</f>
        <v>12</v>
      </c>
      <c r="AC125" s="90"/>
      <c r="AD125" s="59">
        <v>25</v>
      </c>
      <c r="AE125" s="57">
        <f t="shared" si="26"/>
        <v>0</v>
      </c>
      <c r="AF125" s="57">
        <f t="shared" si="30"/>
        <v>12</v>
      </c>
      <c r="AG125" s="57">
        <f t="shared" si="27"/>
        <v>10</v>
      </c>
      <c r="AH125" s="71"/>
      <c r="AI125" s="71"/>
      <c r="AK125" s="90"/>
      <c r="AL125" s="59">
        <v>25</v>
      </c>
      <c r="AM125" s="57">
        <f t="shared" si="28"/>
        <v>0</v>
      </c>
      <c r="AN125" s="57">
        <f t="shared" si="31"/>
        <v>12</v>
      </c>
      <c r="AO125" s="57">
        <f t="shared" si="29"/>
        <v>10</v>
      </c>
    </row>
    <row r="126" spans="21:41" x14ac:dyDescent="0.35">
      <c r="U126" s="90"/>
      <c r="V126" s="59">
        <v>35</v>
      </c>
      <c r="W126" s="57">
        <f>'Sens_BEP-AN_ASHP'!Z$27</f>
        <v>4</v>
      </c>
      <c r="X126" s="57">
        <f>'Sens_BEP-AN_GB'!Z$27</f>
        <v>4</v>
      </c>
      <c r="Y126" s="57">
        <f>'Sens_BEP-DH_ASHP'!Z$27</f>
        <v>7</v>
      </c>
      <c r="Z126" s="57">
        <f>'Sens_BEP-DH_GB'!Z$27</f>
        <v>4</v>
      </c>
      <c r="AA126" s="57">
        <f>'Sens_BEP-DH_AN'!Z$27</f>
        <v>11</v>
      </c>
      <c r="AC126" s="90"/>
      <c r="AD126" s="59">
        <v>35</v>
      </c>
      <c r="AE126" s="57">
        <f t="shared" si="26"/>
        <v>0</v>
      </c>
      <c r="AF126" s="57">
        <f t="shared" si="30"/>
        <v>11</v>
      </c>
      <c r="AG126" s="57">
        <f t="shared" si="27"/>
        <v>10</v>
      </c>
      <c r="AH126" s="71"/>
      <c r="AI126" s="71"/>
      <c r="AK126" s="90"/>
      <c r="AL126" s="59">
        <v>35</v>
      </c>
      <c r="AM126" s="57">
        <f t="shared" si="28"/>
        <v>0</v>
      </c>
      <c r="AN126" s="57">
        <f t="shared" si="31"/>
        <v>11</v>
      </c>
      <c r="AO126" s="57">
        <f t="shared" si="29"/>
        <v>10</v>
      </c>
    </row>
    <row r="127" spans="21:41" x14ac:dyDescent="0.35">
      <c r="U127" s="90"/>
      <c r="V127" s="59">
        <v>50</v>
      </c>
      <c r="W127" s="57">
        <f>'Sens_BEP-AN_ASHP'!Z$28</f>
        <v>4</v>
      </c>
      <c r="X127" s="57">
        <f>'Sens_BEP-AN_GB'!Z$28</f>
        <v>4</v>
      </c>
      <c r="Y127" s="57">
        <f>'Sens_BEP-DH_ASHP'!Z$28</f>
        <v>7</v>
      </c>
      <c r="Z127" s="57">
        <f>'Sens_BEP-DH_GB'!Z$28</f>
        <v>4</v>
      </c>
      <c r="AA127" s="57">
        <f>'Sens_BEP-DH_AN'!Z$28</f>
        <v>11</v>
      </c>
      <c r="AC127" s="90"/>
      <c r="AD127" s="59">
        <v>50</v>
      </c>
      <c r="AE127" s="57">
        <f t="shared" si="26"/>
        <v>0</v>
      </c>
      <c r="AF127" s="57">
        <f t="shared" si="30"/>
        <v>11</v>
      </c>
      <c r="AG127" s="57">
        <f t="shared" si="27"/>
        <v>10</v>
      </c>
      <c r="AH127" s="71"/>
      <c r="AI127" s="71"/>
      <c r="AK127" s="90"/>
      <c r="AL127" s="59">
        <v>50</v>
      </c>
      <c r="AM127" s="57">
        <f t="shared" si="28"/>
        <v>0</v>
      </c>
      <c r="AN127" s="57">
        <f t="shared" si="31"/>
        <v>11</v>
      </c>
      <c r="AO127" s="57">
        <f t="shared" si="29"/>
        <v>10</v>
      </c>
    </row>
    <row r="128" spans="21:41" x14ac:dyDescent="0.35">
      <c r="U128" s="91"/>
      <c r="V128" s="59">
        <v>75</v>
      </c>
      <c r="W128" s="57">
        <f>'Sens_BEP-AN_ASHP'!Z$29</f>
        <v>4</v>
      </c>
      <c r="X128" s="57">
        <f>'Sens_BEP-AN_GB'!Z$29</f>
        <v>4</v>
      </c>
      <c r="Y128" s="57">
        <f>'Sens_BEP-DH_ASHP'!Z$29</f>
        <v>7</v>
      </c>
      <c r="Z128" s="57">
        <f>'Sens_BEP-DH_GB'!Z$29</f>
        <v>4</v>
      </c>
      <c r="AA128" s="57">
        <f>'Sens_BEP-DH_AN'!Z$29</f>
        <v>11</v>
      </c>
      <c r="AC128" s="91"/>
      <c r="AD128" s="59">
        <v>75</v>
      </c>
      <c r="AE128" s="57">
        <f t="shared" si="26"/>
        <v>0</v>
      </c>
      <c r="AF128" s="57">
        <f t="shared" si="30"/>
        <v>11</v>
      </c>
      <c r="AG128" s="57">
        <f t="shared" si="27"/>
        <v>10</v>
      </c>
      <c r="AH128" s="71"/>
      <c r="AI128" s="71"/>
      <c r="AK128" s="91"/>
      <c r="AL128" s="59">
        <v>75</v>
      </c>
      <c r="AM128" s="57">
        <f t="shared" si="28"/>
        <v>0</v>
      </c>
      <c r="AN128" s="57">
        <f t="shared" si="31"/>
        <v>11</v>
      </c>
      <c r="AO128" s="57">
        <f t="shared" si="29"/>
        <v>10</v>
      </c>
    </row>
    <row r="130" spans="21:41" x14ac:dyDescent="0.35">
      <c r="U130" s="99" t="s">
        <v>81</v>
      </c>
      <c r="V130" s="99"/>
      <c r="W130" s="99"/>
      <c r="X130" s="99"/>
      <c r="Y130" s="99"/>
      <c r="Z130" s="99"/>
      <c r="AA130" s="99"/>
      <c r="AC130" s="99" t="s">
        <v>68</v>
      </c>
      <c r="AD130" s="99"/>
      <c r="AE130" s="99"/>
      <c r="AF130" s="99"/>
      <c r="AG130" s="99"/>
      <c r="AH130" s="76"/>
      <c r="AI130" s="76"/>
      <c r="AK130" s="99" t="s">
        <v>70</v>
      </c>
      <c r="AL130" s="99"/>
      <c r="AM130" s="99"/>
      <c r="AN130" s="99"/>
      <c r="AO130" s="99"/>
    </row>
    <row r="131" spans="21:41" ht="29" x14ac:dyDescent="0.35">
      <c r="U131" s="67" t="s">
        <v>45</v>
      </c>
      <c r="V131" s="67" t="s">
        <v>60</v>
      </c>
      <c r="W131" s="67" t="s">
        <v>61</v>
      </c>
      <c r="X131" s="67" t="s">
        <v>62</v>
      </c>
      <c r="Y131" s="67" t="s">
        <v>65</v>
      </c>
      <c r="Z131" s="67" t="s">
        <v>64</v>
      </c>
      <c r="AA131" s="67" t="s">
        <v>63</v>
      </c>
      <c r="AB131" s="60"/>
      <c r="AC131" s="67" t="s">
        <v>45</v>
      </c>
      <c r="AD131" s="67" t="s">
        <v>60</v>
      </c>
      <c r="AE131" s="67" t="s">
        <v>89</v>
      </c>
      <c r="AF131" s="67" t="s">
        <v>90</v>
      </c>
      <c r="AG131" s="67" t="s">
        <v>91</v>
      </c>
      <c r="AH131" s="77"/>
      <c r="AI131" s="77"/>
      <c r="AJ131" s="60"/>
      <c r="AK131" s="67" t="s">
        <v>45</v>
      </c>
      <c r="AL131" s="67" t="s">
        <v>60</v>
      </c>
      <c r="AM131" s="67" t="s">
        <v>103</v>
      </c>
      <c r="AN131" s="67" t="s">
        <v>90</v>
      </c>
      <c r="AO131" s="67" t="s">
        <v>91</v>
      </c>
    </row>
    <row r="132" spans="21:41" x14ac:dyDescent="0.35">
      <c r="U132" s="89">
        <v>1</v>
      </c>
      <c r="V132" s="59">
        <v>10</v>
      </c>
      <c r="W132" s="57">
        <f>'Sens_BEP-AN_ASHP'!S$31</f>
        <v>0</v>
      </c>
      <c r="X132" s="57">
        <f>'Sens_BEP-AN_GB'!S$31</f>
        <v>0</v>
      </c>
      <c r="Y132" s="57">
        <f>'Sens_BEP-DH_ASHP'!S$31</f>
        <v>0</v>
      </c>
      <c r="Z132" s="57">
        <f>'Sens_BEP-DH_GB'!S$31</f>
        <v>0</v>
      </c>
      <c r="AA132" s="57">
        <f>'Sens_BEP-DH_AN'!S$31</f>
        <v>110</v>
      </c>
      <c r="AC132" s="89">
        <v>1</v>
      </c>
      <c r="AD132" s="59">
        <v>10</v>
      </c>
      <c r="AE132" s="57">
        <f>IF(AND(W132=0,Y132=0),10,IF(W132=0,Y132,IF(W132&gt;4,W132,0)))</f>
        <v>10</v>
      </c>
      <c r="AF132" s="57">
        <f t="shared" ref="AF132:AF142" si="32">IF(W132=0,0,IF(W132=4,AA132,AA132-W132))</f>
        <v>0</v>
      </c>
      <c r="AG132" s="57">
        <f>IF(AND(W132=0,Y132=0),0,10)</f>
        <v>0</v>
      </c>
      <c r="AH132" s="71"/>
      <c r="AI132" s="71"/>
      <c r="AK132" s="89">
        <v>1</v>
      </c>
      <c r="AL132" s="59">
        <v>10</v>
      </c>
      <c r="AM132" s="57">
        <f>IF(AND(X132=0,Z132=0),10,IF(X132=0,IF(Z132&gt;4,Z132,0),IF(X132&gt;4,X132,0)))</f>
        <v>10</v>
      </c>
      <c r="AN132" s="57">
        <f t="shared" ref="AN132" si="33">IF(X132=0,0,IF(X132=4,AA132,AA132-X132))</f>
        <v>0</v>
      </c>
      <c r="AO132" s="57">
        <f t="shared" ref="AO132:AO171" si="34">IF(AND(X132=0,Z132=0),0,10)</f>
        <v>0</v>
      </c>
    </row>
    <row r="133" spans="21:41" x14ac:dyDescent="0.35">
      <c r="U133" s="90"/>
      <c r="V133" s="59">
        <v>25</v>
      </c>
      <c r="W133" s="57">
        <f>'Sens_BEP-AN_ASHP'!S$32</f>
        <v>0</v>
      </c>
      <c r="X133" s="57">
        <f>'Sens_BEP-AN_GB'!S$32</f>
        <v>0</v>
      </c>
      <c r="Y133" s="57">
        <f>'Sens_BEP-DH_ASHP'!S$32</f>
        <v>0</v>
      </c>
      <c r="Z133" s="57">
        <f>'Sens_BEP-DH_GB'!S$32</f>
        <v>0</v>
      </c>
      <c r="AA133" s="57">
        <f>'Sens_BEP-DH_AN'!S$32</f>
        <v>59</v>
      </c>
      <c r="AC133" s="90"/>
      <c r="AD133" s="59">
        <v>25</v>
      </c>
      <c r="AE133" s="57">
        <f t="shared" ref="AE133:AE171" si="35">IF(AND(W133=0,Y133=0),10,IF(W133=0,Y133,IF(W133&gt;4,W133,0)))</f>
        <v>10</v>
      </c>
      <c r="AF133" s="57">
        <f t="shared" si="32"/>
        <v>0</v>
      </c>
      <c r="AG133" s="57">
        <f t="shared" ref="AG133:AG171" si="36">IF(AND(W133=0,Y133=0),0,10)</f>
        <v>0</v>
      </c>
      <c r="AH133" s="71"/>
      <c r="AI133" s="71"/>
      <c r="AK133" s="90"/>
      <c r="AL133" s="59">
        <v>25</v>
      </c>
      <c r="AM133" s="57">
        <f t="shared" ref="AM133:AM171" si="37">IF(AND(X133=0,Z133=0),10,IF(X133=0,IF(Z133&gt;4,Z133,0),IF(X133&gt;4,X133,0)))</f>
        <v>10</v>
      </c>
      <c r="AN133" s="57">
        <f t="shared" ref="AN133:AN170" si="38">IF(X133=0,0,IF(X133=4,AA133,AA133-X133))</f>
        <v>0</v>
      </c>
      <c r="AO133" s="57">
        <f t="shared" si="34"/>
        <v>0</v>
      </c>
    </row>
    <row r="134" spans="21:41" x14ac:dyDescent="0.35">
      <c r="U134" s="90"/>
      <c r="V134" s="59">
        <v>35</v>
      </c>
      <c r="W134" s="57">
        <f>'Sens_BEP-AN_ASHP'!S$33</f>
        <v>0</v>
      </c>
      <c r="X134" s="57">
        <f>'Sens_BEP-AN_GB'!S$33</f>
        <v>0</v>
      </c>
      <c r="Y134" s="57">
        <f>'Sens_BEP-DH_ASHP'!S$33</f>
        <v>0</v>
      </c>
      <c r="Z134" s="57">
        <f>'Sens_BEP-DH_GB'!S$33</f>
        <v>0</v>
      </c>
      <c r="AA134" s="57">
        <f>'Sens_BEP-DH_AN'!S$33</f>
        <v>53</v>
      </c>
      <c r="AC134" s="90"/>
      <c r="AD134" s="59">
        <v>35</v>
      </c>
      <c r="AE134" s="57">
        <f t="shared" si="35"/>
        <v>10</v>
      </c>
      <c r="AF134" s="57">
        <f t="shared" si="32"/>
        <v>0</v>
      </c>
      <c r="AG134" s="57">
        <f t="shared" si="36"/>
        <v>0</v>
      </c>
      <c r="AH134" s="71"/>
      <c r="AI134" s="71"/>
      <c r="AK134" s="90"/>
      <c r="AL134" s="59">
        <v>35</v>
      </c>
      <c r="AM134" s="57">
        <f t="shared" si="37"/>
        <v>10</v>
      </c>
      <c r="AN134" s="57">
        <f t="shared" si="38"/>
        <v>0</v>
      </c>
      <c r="AO134" s="57">
        <f t="shared" si="34"/>
        <v>0</v>
      </c>
    </row>
    <row r="135" spans="21:41" x14ac:dyDescent="0.35">
      <c r="U135" s="90"/>
      <c r="V135" s="59">
        <v>50</v>
      </c>
      <c r="W135" s="57">
        <f>'Sens_BEP-AN_ASHP'!S$34</f>
        <v>0</v>
      </c>
      <c r="X135" s="57">
        <f>'Sens_BEP-AN_GB'!S$34</f>
        <v>0</v>
      </c>
      <c r="Y135" s="57">
        <f>'Sens_BEP-DH_ASHP'!S$34</f>
        <v>0</v>
      </c>
      <c r="Z135" s="57">
        <f>'Sens_BEP-DH_GB'!S$34</f>
        <v>0</v>
      </c>
      <c r="AA135" s="57">
        <f>'Sens_BEP-DH_AN'!S$34</f>
        <v>49</v>
      </c>
      <c r="AC135" s="90"/>
      <c r="AD135" s="59">
        <v>50</v>
      </c>
      <c r="AE135" s="57">
        <f t="shared" si="35"/>
        <v>10</v>
      </c>
      <c r="AF135" s="57">
        <f t="shared" si="32"/>
        <v>0</v>
      </c>
      <c r="AG135" s="57">
        <f t="shared" si="36"/>
        <v>0</v>
      </c>
      <c r="AH135" s="71"/>
      <c r="AI135" s="71"/>
      <c r="AK135" s="90"/>
      <c r="AL135" s="59">
        <v>50</v>
      </c>
      <c r="AM135" s="57">
        <f t="shared" si="37"/>
        <v>10</v>
      </c>
      <c r="AN135" s="57">
        <f t="shared" si="38"/>
        <v>0</v>
      </c>
      <c r="AO135" s="57">
        <f t="shared" si="34"/>
        <v>0</v>
      </c>
    </row>
    <row r="136" spans="21:41" x14ac:dyDescent="0.35">
      <c r="U136" s="91"/>
      <c r="V136" s="59">
        <v>75</v>
      </c>
      <c r="W136" s="57">
        <f>'Sens_BEP-AN_ASHP'!S$35</f>
        <v>0</v>
      </c>
      <c r="X136" s="57">
        <f>'Sens_BEP-AN_GB'!S$35</f>
        <v>0</v>
      </c>
      <c r="Y136" s="57">
        <f>'Sens_BEP-DH_ASHP'!S$35</f>
        <v>0</v>
      </c>
      <c r="Z136" s="57">
        <f>'Sens_BEP-DH_GB'!S$35</f>
        <v>0</v>
      </c>
      <c r="AA136" s="57">
        <f>'Sens_BEP-DH_AN'!S$35</f>
        <v>45</v>
      </c>
      <c r="AC136" s="91"/>
      <c r="AD136" s="59">
        <v>75</v>
      </c>
      <c r="AE136" s="57">
        <f t="shared" si="35"/>
        <v>10</v>
      </c>
      <c r="AF136" s="57">
        <f t="shared" si="32"/>
        <v>0</v>
      </c>
      <c r="AG136" s="57">
        <f t="shared" si="36"/>
        <v>0</v>
      </c>
      <c r="AH136" s="71"/>
      <c r="AI136" s="71"/>
      <c r="AK136" s="91"/>
      <c r="AL136" s="59">
        <v>75</v>
      </c>
      <c r="AM136" s="57">
        <f t="shared" si="37"/>
        <v>10</v>
      </c>
      <c r="AN136" s="57">
        <f t="shared" si="38"/>
        <v>0</v>
      </c>
      <c r="AO136" s="57">
        <f t="shared" si="34"/>
        <v>0</v>
      </c>
    </row>
    <row r="137" spans="21:41" x14ac:dyDescent="0.35">
      <c r="U137" s="89">
        <v>3</v>
      </c>
      <c r="V137" s="59">
        <v>10</v>
      </c>
      <c r="W137" s="57">
        <f>'Sens_BEP-AN_ASHP'!T$31</f>
        <v>0</v>
      </c>
      <c r="X137" s="57">
        <f>'Sens_BEP-AN_GB'!T$31</f>
        <v>0</v>
      </c>
      <c r="Y137" s="57">
        <f>'Sens_BEP-DH_ASHP'!T$31</f>
        <v>0</v>
      </c>
      <c r="Z137" s="57">
        <f>'Sens_BEP-DH_GB'!T$31</f>
        <v>0</v>
      </c>
      <c r="AA137" s="57">
        <f>'Sens_BEP-DH_AN'!T$31</f>
        <v>55</v>
      </c>
      <c r="AC137" s="89">
        <v>3</v>
      </c>
      <c r="AD137" s="59">
        <v>10</v>
      </c>
      <c r="AE137" s="57">
        <f t="shared" si="35"/>
        <v>10</v>
      </c>
      <c r="AF137" s="57">
        <f t="shared" si="32"/>
        <v>0</v>
      </c>
      <c r="AG137" s="57">
        <f t="shared" si="36"/>
        <v>0</v>
      </c>
      <c r="AH137" s="71"/>
      <c r="AI137" s="71"/>
      <c r="AK137" s="89">
        <v>3</v>
      </c>
      <c r="AL137" s="59">
        <v>10</v>
      </c>
      <c r="AM137" s="57">
        <f t="shared" si="37"/>
        <v>10</v>
      </c>
      <c r="AN137" s="57">
        <f t="shared" si="38"/>
        <v>0</v>
      </c>
      <c r="AO137" s="57">
        <f t="shared" si="34"/>
        <v>0</v>
      </c>
    </row>
    <row r="138" spans="21:41" x14ac:dyDescent="0.35">
      <c r="U138" s="90"/>
      <c r="V138" s="59">
        <v>25</v>
      </c>
      <c r="W138" s="57">
        <f>'Sens_BEP-AN_ASHP'!T$32</f>
        <v>0</v>
      </c>
      <c r="X138" s="57">
        <f>'Sens_BEP-AN_GB'!T$32</f>
        <v>0</v>
      </c>
      <c r="Y138" s="57">
        <f>'Sens_BEP-DH_ASHP'!T$32</f>
        <v>0</v>
      </c>
      <c r="Z138" s="57">
        <f>'Sens_BEP-DH_GB'!T$32</f>
        <v>161</v>
      </c>
      <c r="AA138" s="57">
        <f>'Sens_BEP-DH_AN'!T$32</f>
        <v>37</v>
      </c>
      <c r="AC138" s="90"/>
      <c r="AD138" s="59">
        <v>25</v>
      </c>
      <c r="AE138" s="57">
        <f t="shared" si="35"/>
        <v>10</v>
      </c>
      <c r="AF138" s="57">
        <f t="shared" si="32"/>
        <v>0</v>
      </c>
      <c r="AG138" s="57">
        <f t="shared" si="36"/>
        <v>0</v>
      </c>
      <c r="AH138" s="71"/>
      <c r="AI138" s="71"/>
      <c r="AK138" s="90"/>
      <c r="AL138" s="59">
        <v>25</v>
      </c>
      <c r="AM138" s="57">
        <f t="shared" si="37"/>
        <v>161</v>
      </c>
      <c r="AN138" s="57">
        <f t="shared" si="38"/>
        <v>0</v>
      </c>
      <c r="AO138" s="57">
        <f t="shared" si="34"/>
        <v>10</v>
      </c>
    </row>
    <row r="139" spans="21:41" x14ac:dyDescent="0.35">
      <c r="U139" s="90"/>
      <c r="V139" s="59">
        <v>35</v>
      </c>
      <c r="W139" s="57">
        <f>'Sens_BEP-AN_ASHP'!T$33</f>
        <v>0</v>
      </c>
      <c r="X139" s="57">
        <f>'Sens_BEP-AN_GB'!T$33</f>
        <v>0</v>
      </c>
      <c r="Y139" s="57">
        <f>'Sens_BEP-DH_ASHP'!T$33</f>
        <v>0</v>
      </c>
      <c r="Z139" s="57">
        <f>'Sens_BEP-DH_GB'!T$33</f>
        <v>73</v>
      </c>
      <c r="AA139" s="57">
        <f>'Sens_BEP-DH_AN'!T$33</f>
        <v>35</v>
      </c>
      <c r="AC139" s="90"/>
      <c r="AD139" s="59">
        <v>35</v>
      </c>
      <c r="AE139" s="57">
        <f t="shared" si="35"/>
        <v>10</v>
      </c>
      <c r="AF139" s="57">
        <f t="shared" si="32"/>
        <v>0</v>
      </c>
      <c r="AG139" s="57">
        <f t="shared" si="36"/>
        <v>0</v>
      </c>
      <c r="AH139" s="71"/>
      <c r="AI139" s="71"/>
      <c r="AK139" s="90"/>
      <c r="AL139" s="59">
        <v>35</v>
      </c>
      <c r="AM139" s="57">
        <f t="shared" si="37"/>
        <v>73</v>
      </c>
      <c r="AN139" s="57">
        <f t="shared" si="38"/>
        <v>0</v>
      </c>
      <c r="AO139" s="57">
        <f t="shared" si="34"/>
        <v>10</v>
      </c>
    </row>
    <row r="140" spans="21:41" x14ac:dyDescent="0.35">
      <c r="U140" s="90"/>
      <c r="V140" s="59">
        <v>50</v>
      </c>
      <c r="W140" s="57">
        <f>'Sens_BEP-AN_ASHP'!T$34</f>
        <v>0</v>
      </c>
      <c r="X140" s="57">
        <f>'Sens_BEP-AN_GB'!T$34</f>
        <v>0</v>
      </c>
      <c r="Y140" s="57">
        <f>'Sens_BEP-DH_ASHP'!T$34</f>
        <v>0</v>
      </c>
      <c r="Z140" s="57">
        <f>'Sens_BEP-DH_GB'!T$34</f>
        <v>50</v>
      </c>
      <c r="AA140" s="57">
        <f>'Sens_BEP-DH_AN'!T$34</f>
        <v>32</v>
      </c>
      <c r="AC140" s="90"/>
      <c r="AD140" s="59">
        <v>50</v>
      </c>
      <c r="AE140" s="57">
        <f t="shared" si="35"/>
        <v>10</v>
      </c>
      <c r="AF140" s="57">
        <f t="shared" si="32"/>
        <v>0</v>
      </c>
      <c r="AG140" s="57">
        <f t="shared" si="36"/>
        <v>0</v>
      </c>
      <c r="AH140" s="71"/>
      <c r="AI140" s="71"/>
      <c r="AK140" s="90"/>
      <c r="AL140" s="59">
        <v>50</v>
      </c>
      <c r="AM140" s="57">
        <f t="shared" si="37"/>
        <v>50</v>
      </c>
      <c r="AN140" s="57">
        <f t="shared" si="38"/>
        <v>0</v>
      </c>
      <c r="AO140" s="57">
        <f t="shared" si="34"/>
        <v>10</v>
      </c>
    </row>
    <row r="141" spans="21:41" x14ac:dyDescent="0.35">
      <c r="U141" s="91"/>
      <c r="V141" s="59">
        <v>75</v>
      </c>
      <c r="W141" s="57">
        <f>'Sens_BEP-AN_ASHP'!T$35</f>
        <v>0</v>
      </c>
      <c r="X141" s="57">
        <f>'Sens_BEP-AN_GB'!T$35</f>
        <v>0</v>
      </c>
      <c r="Y141" s="57">
        <f>'Sens_BEP-DH_ASHP'!T$35</f>
        <v>0</v>
      </c>
      <c r="Z141" s="57">
        <f>'Sens_BEP-DH_GB'!T$35</f>
        <v>38</v>
      </c>
      <c r="AA141" s="57">
        <f>'Sens_BEP-DH_AN'!T$35</f>
        <v>31</v>
      </c>
      <c r="AC141" s="91"/>
      <c r="AD141" s="59">
        <v>75</v>
      </c>
      <c r="AE141" s="57">
        <f t="shared" si="35"/>
        <v>10</v>
      </c>
      <c r="AF141" s="57">
        <f t="shared" si="32"/>
        <v>0</v>
      </c>
      <c r="AG141" s="57">
        <f t="shared" si="36"/>
        <v>0</v>
      </c>
      <c r="AH141" s="71"/>
      <c r="AI141" s="71"/>
      <c r="AK141" s="91"/>
      <c r="AL141" s="59">
        <v>75</v>
      </c>
      <c r="AM141" s="57">
        <f t="shared" si="37"/>
        <v>38</v>
      </c>
      <c r="AN141" s="57">
        <f t="shared" si="38"/>
        <v>0</v>
      </c>
      <c r="AO141" s="57">
        <f t="shared" si="34"/>
        <v>10</v>
      </c>
    </row>
    <row r="142" spans="21:41" x14ac:dyDescent="0.35">
      <c r="U142" s="89">
        <v>5</v>
      </c>
      <c r="V142" s="59">
        <v>10</v>
      </c>
      <c r="W142" s="57">
        <f>'Sens_BEP-AN_ASHP'!U$31</f>
        <v>0</v>
      </c>
      <c r="X142" s="57">
        <f>'Sens_BEP-AN_GB'!U$31</f>
        <v>0</v>
      </c>
      <c r="Y142" s="57">
        <f>'Sens_BEP-DH_ASHP'!U$31</f>
        <v>0</v>
      </c>
      <c r="Z142" s="57">
        <f>'Sens_BEP-DH_GB'!U$31</f>
        <v>68</v>
      </c>
      <c r="AA142" s="57">
        <f>'Sens_BEP-DH_AN'!U$31</f>
        <v>36</v>
      </c>
      <c r="AC142" s="89">
        <v>5</v>
      </c>
      <c r="AD142" s="59">
        <v>10</v>
      </c>
      <c r="AE142" s="57">
        <f t="shared" si="35"/>
        <v>10</v>
      </c>
      <c r="AF142" s="57">
        <f t="shared" si="32"/>
        <v>0</v>
      </c>
      <c r="AG142" s="57">
        <f t="shared" si="36"/>
        <v>0</v>
      </c>
      <c r="AH142" s="71"/>
      <c r="AI142" s="71"/>
      <c r="AK142" s="89">
        <v>5</v>
      </c>
      <c r="AL142" s="59">
        <v>10</v>
      </c>
      <c r="AM142" s="57">
        <f t="shared" si="37"/>
        <v>68</v>
      </c>
      <c r="AN142" s="57">
        <f t="shared" si="38"/>
        <v>0</v>
      </c>
      <c r="AO142" s="57">
        <f t="shared" si="34"/>
        <v>10</v>
      </c>
    </row>
    <row r="143" spans="21:41" x14ac:dyDescent="0.35">
      <c r="U143" s="90"/>
      <c r="V143" s="59">
        <v>25</v>
      </c>
      <c r="W143" s="57">
        <f>'Sens_BEP-AN_ASHP'!U$32</f>
        <v>4</v>
      </c>
      <c r="X143" s="57">
        <f>'Sens_BEP-AN_GB'!U$32</f>
        <v>0</v>
      </c>
      <c r="Y143" s="57">
        <f>'Sens_BEP-DH_ASHP'!U$32</f>
        <v>0</v>
      </c>
      <c r="Z143" s="57">
        <f>'Sens_BEP-DH_GB'!U$32</f>
        <v>24</v>
      </c>
      <c r="AA143" s="57">
        <f>'Sens_BEP-DH_AN'!U$32</f>
        <v>27</v>
      </c>
      <c r="AC143" s="90"/>
      <c r="AD143" s="59">
        <v>25</v>
      </c>
      <c r="AE143" s="57">
        <f t="shared" si="35"/>
        <v>0</v>
      </c>
      <c r="AF143" s="57">
        <f t="shared" ref="AF143:AF171" si="39">IF(W143=0,0,IF(W143=4,AA143,AA143-W143))</f>
        <v>27</v>
      </c>
      <c r="AG143" s="57">
        <f t="shared" si="36"/>
        <v>10</v>
      </c>
      <c r="AH143" s="71"/>
      <c r="AI143" s="71"/>
      <c r="AK143" s="90"/>
      <c r="AL143" s="59">
        <v>25</v>
      </c>
      <c r="AM143" s="57">
        <f t="shared" si="37"/>
        <v>24</v>
      </c>
      <c r="AN143" s="57">
        <f t="shared" si="38"/>
        <v>0</v>
      </c>
      <c r="AO143" s="57">
        <f t="shared" si="34"/>
        <v>10</v>
      </c>
    </row>
    <row r="144" spans="21:41" x14ac:dyDescent="0.35">
      <c r="U144" s="90"/>
      <c r="V144" s="59">
        <v>35</v>
      </c>
      <c r="W144" s="57">
        <f>'Sens_BEP-AN_ASHP'!U$33</f>
        <v>4</v>
      </c>
      <c r="X144" s="57">
        <f>'Sens_BEP-AN_GB'!U$33</f>
        <v>0</v>
      </c>
      <c r="Y144" s="57">
        <f>'Sens_BEP-DH_ASHP'!U$33</f>
        <v>0</v>
      </c>
      <c r="Z144" s="57">
        <f>'Sens_BEP-DH_GB'!U$33</f>
        <v>21</v>
      </c>
      <c r="AA144" s="57">
        <f>'Sens_BEP-DH_AN'!U$33</f>
        <v>26</v>
      </c>
      <c r="AC144" s="90"/>
      <c r="AD144" s="59">
        <v>35</v>
      </c>
      <c r="AE144" s="57">
        <f t="shared" si="35"/>
        <v>0</v>
      </c>
      <c r="AF144" s="57">
        <f t="shared" si="39"/>
        <v>26</v>
      </c>
      <c r="AG144" s="57">
        <f t="shared" si="36"/>
        <v>10</v>
      </c>
      <c r="AH144" s="71"/>
      <c r="AI144" s="71"/>
      <c r="AK144" s="90"/>
      <c r="AL144" s="59">
        <v>35</v>
      </c>
      <c r="AM144" s="57">
        <f t="shared" si="37"/>
        <v>21</v>
      </c>
      <c r="AN144" s="57">
        <f t="shared" si="38"/>
        <v>0</v>
      </c>
      <c r="AO144" s="57">
        <f t="shared" si="34"/>
        <v>10</v>
      </c>
    </row>
    <row r="145" spans="21:41" x14ac:dyDescent="0.35">
      <c r="U145" s="90"/>
      <c r="V145" s="59">
        <v>50</v>
      </c>
      <c r="W145" s="57">
        <f>'Sens_BEP-AN_ASHP'!U$34</f>
        <v>4</v>
      </c>
      <c r="X145" s="57">
        <f>'Sens_BEP-AN_GB'!U$34</f>
        <v>0</v>
      </c>
      <c r="Y145" s="57">
        <f>'Sens_BEP-DH_ASHP'!U$34</f>
        <v>0</v>
      </c>
      <c r="Z145" s="57">
        <f>'Sens_BEP-DH_GB'!U$34</f>
        <v>18</v>
      </c>
      <c r="AA145" s="57">
        <f>'Sens_BEP-DH_AN'!U$34</f>
        <v>25</v>
      </c>
      <c r="AC145" s="90"/>
      <c r="AD145" s="59">
        <v>50</v>
      </c>
      <c r="AE145" s="57">
        <f t="shared" si="35"/>
        <v>0</v>
      </c>
      <c r="AF145" s="57">
        <f t="shared" si="39"/>
        <v>25</v>
      </c>
      <c r="AG145" s="57">
        <f t="shared" si="36"/>
        <v>10</v>
      </c>
      <c r="AH145" s="71"/>
      <c r="AI145" s="71"/>
      <c r="AK145" s="90"/>
      <c r="AL145" s="59">
        <v>50</v>
      </c>
      <c r="AM145" s="57">
        <f t="shared" si="37"/>
        <v>18</v>
      </c>
      <c r="AN145" s="57">
        <f t="shared" si="38"/>
        <v>0</v>
      </c>
      <c r="AO145" s="57">
        <f t="shared" si="34"/>
        <v>10</v>
      </c>
    </row>
    <row r="146" spans="21:41" x14ac:dyDescent="0.35">
      <c r="U146" s="91"/>
      <c r="V146" s="59">
        <v>75</v>
      </c>
      <c r="W146" s="57">
        <f>'Sens_BEP-AN_ASHP'!U$35</f>
        <v>4</v>
      </c>
      <c r="X146" s="57">
        <f>'Sens_BEP-AN_GB'!U$35</f>
        <v>0</v>
      </c>
      <c r="Y146" s="57">
        <f>'Sens_BEP-DH_ASHP'!U$35</f>
        <v>102</v>
      </c>
      <c r="Z146" s="57">
        <f>'Sens_BEP-DH_GB'!U$35</f>
        <v>17</v>
      </c>
      <c r="AA146" s="57">
        <f>'Sens_BEP-DH_AN'!U$35</f>
        <v>24</v>
      </c>
      <c r="AC146" s="91"/>
      <c r="AD146" s="59">
        <v>75</v>
      </c>
      <c r="AE146" s="57">
        <f t="shared" si="35"/>
        <v>0</v>
      </c>
      <c r="AF146" s="57">
        <f t="shared" si="39"/>
        <v>24</v>
      </c>
      <c r="AG146" s="57">
        <f t="shared" si="36"/>
        <v>10</v>
      </c>
      <c r="AH146" s="71"/>
      <c r="AI146" s="71"/>
      <c r="AK146" s="91"/>
      <c r="AL146" s="59">
        <v>75</v>
      </c>
      <c r="AM146" s="57">
        <f t="shared" si="37"/>
        <v>17</v>
      </c>
      <c r="AN146" s="57">
        <f t="shared" si="38"/>
        <v>0</v>
      </c>
      <c r="AO146" s="57">
        <f t="shared" si="34"/>
        <v>10</v>
      </c>
    </row>
    <row r="147" spans="21:41" x14ac:dyDescent="0.35">
      <c r="U147" s="89">
        <v>8</v>
      </c>
      <c r="V147" s="59">
        <v>10</v>
      </c>
      <c r="W147" s="57">
        <f>'Sens_BEP-AN_ASHP'!V$31</f>
        <v>4</v>
      </c>
      <c r="X147" s="57">
        <f>'Sens_BEP-AN_GB'!V$31</f>
        <v>0</v>
      </c>
      <c r="Y147" s="57">
        <f>'Sens_BEP-DH_ASHP'!V$31</f>
        <v>0</v>
      </c>
      <c r="Z147" s="57">
        <f>'Sens_BEP-DH_GB'!V$31</f>
        <v>15</v>
      </c>
      <c r="AA147" s="57">
        <f>'Sens_BEP-DH_AN'!V$31</f>
        <v>24</v>
      </c>
      <c r="AC147" s="89">
        <v>8</v>
      </c>
      <c r="AD147" s="59">
        <v>10</v>
      </c>
      <c r="AE147" s="57">
        <f t="shared" si="35"/>
        <v>0</v>
      </c>
      <c r="AF147" s="57">
        <f t="shared" si="39"/>
        <v>24</v>
      </c>
      <c r="AG147" s="57">
        <f t="shared" si="36"/>
        <v>10</v>
      </c>
      <c r="AH147" s="71"/>
      <c r="AI147" s="71"/>
      <c r="AK147" s="89">
        <v>8</v>
      </c>
      <c r="AL147" s="59">
        <v>10</v>
      </c>
      <c r="AM147" s="57">
        <f t="shared" si="37"/>
        <v>15</v>
      </c>
      <c r="AN147" s="57">
        <f t="shared" si="38"/>
        <v>0</v>
      </c>
      <c r="AO147" s="57">
        <f t="shared" si="34"/>
        <v>10</v>
      </c>
    </row>
    <row r="148" spans="21:41" x14ac:dyDescent="0.35">
      <c r="U148" s="90"/>
      <c r="V148" s="59">
        <v>25</v>
      </c>
      <c r="W148" s="57">
        <f>'Sens_BEP-AN_ASHP'!V$32</f>
        <v>4</v>
      </c>
      <c r="X148" s="57">
        <f>'Sens_BEP-AN_GB'!V$32</f>
        <v>0</v>
      </c>
      <c r="Y148" s="57">
        <f>'Sens_BEP-DH_ASHP'!V$32</f>
        <v>0</v>
      </c>
      <c r="Z148" s="57">
        <f>'Sens_BEP-DH_GB'!V$32</f>
        <v>11</v>
      </c>
      <c r="AA148" s="57">
        <f>'Sens_BEP-DH_AN'!V$32</f>
        <v>20</v>
      </c>
      <c r="AC148" s="90"/>
      <c r="AD148" s="59">
        <v>25</v>
      </c>
      <c r="AE148" s="57">
        <f t="shared" si="35"/>
        <v>0</v>
      </c>
      <c r="AF148" s="57">
        <f t="shared" si="39"/>
        <v>20</v>
      </c>
      <c r="AG148" s="57">
        <f t="shared" si="36"/>
        <v>10</v>
      </c>
      <c r="AH148" s="71"/>
      <c r="AI148" s="71"/>
      <c r="AK148" s="90"/>
      <c r="AL148" s="59">
        <v>25</v>
      </c>
      <c r="AM148" s="57">
        <f t="shared" si="37"/>
        <v>11</v>
      </c>
      <c r="AN148" s="57">
        <f t="shared" si="38"/>
        <v>0</v>
      </c>
      <c r="AO148" s="57">
        <f t="shared" si="34"/>
        <v>10</v>
      </c>
    </row>
    <row r="149" spans="21:41" x14ac:dyDescent="0.35">
      <c r="U149" s="90"/>
      <c r="V149" s="59">
        <v>35</v>
      </c>
      <c r="W149" s="57">
        <f>'Sens_BEP-AN_ASHP'!V$33</f>
        <v>4</v>
      </c>
      <c r="X149" s="57">
        <f>'Sens_BEP-AN_GB'!V$33</f>
        <v>0</v>
      </c>
      <c r="Y149" s="57">
        <f>'Sens_BEP-DH_ASHP'!V$33</f>
        <v>38</v>
      </c>
      <c r="Z149" s="57">
        <f>'Sens_BEP-DH_GB'!V$33</f>
        <v>10</v>
      </c>
      <c r="AA149" s="57">
        <f>'Sens_BEP-DH_AN'!V$33</f>
        <v>19</v>
      </c>
      <c r="AC149" s="90"/>
      <c r="AD149" s="59">
        <v>35</v>
      </c>
      <c r="AE149" s="57">
        <f t="shared" si="35"/>
        <v>0</v>
      </c>
      <c r="AF149" s="57">
        <f t="shared" si="39"/>
        <v>19</v>
      </c>
      <c r="AG149" s="57">
        <f t="shared" si="36"/>
        <v>10</v>
      </c>
      <c r="AH149" s="71"/>
      <c r="AI149" s="71"/>
      <c r="AK149" s="90"/>
      <c r="AL149" s="59">
        <v>35</v>
      </c>
      <c r="AM149" s="57">
        <f t="shared" si="37"/>
        <v>10</v>
      </c>
      <c r="AN149" s="57">
        <f t="shared" si="38"/>
        <v>0</v>
      </c>
      <c r="AO149" s="57">
        <f t="shared" si="34"/>
        <v>10</v>
      </c>
    </row>
    <row r="150" spans="21:41" x14ac:dyDescent="0.35">
      <c r="U150" s="90"/>
      <c r="V150" s="59">
        <v>50</v>
      </c>
      <c r="W150" s="57">
        <f>'Sens_BEP-AN_ASHP'!V$34</f>
        <v>4</v>
      </c>
      <c r="X150" s="57">
        <f>'Sens_BEP-AN_GB'!V$34</f>
        <v>0</v>
      </c>
      <c r="Y150" s="57">
        <f>'Sens_BEP-DH_ASHP'!V$34</f>
        <v>31</v>
      </c>
      <c r="Z150" s="57">
        <f>'Sens_BEP-DH_GB'!V$34</f>
        <v>10</v>
      </c>
      <c r="AA150" s="57">
        <f>'Sens_BEP-DH_AN'!V$34</f>
        <v>18</v>
      </c>
      <c r="AC150" s="90"/>
      <c r="AD150" s="59">
        <v>50</v>
      </c>
      <c r="AE150" s="57">
        <f t="shared" si="35"/>
        <v>0</v>
      </c>
      <c r="AF150" s="57">
        <f t="shared" si="39"/>
        <v>18</v>
      </c>
      <c r="AG150" s="57">
        <f t="shared" si="36"/>
        <v>10</v>
      </c>
      <c r="AH150" s="71"/>
      <c r="AI150" s="71"/>
      <c r="AK150" s="90"/>
      <c r="AL150" s="59">
        <v>50</v>
      </c>
      <c r="AM150" s="57">
        <f t="shared" si="37"/>
        <v>10</v>
      </c>
      <c r="AN150" s="57">
        <f t="shared" si="38"/>
        <v>0</v>
      </c>
      <c r="AO150" s="57">
        <f t="shared" si="34"/>
        <v>10</v>
      </c>
    </row>
    <row r="151" spans="21:41" x14ac:dyDescent="0.35">
      <c r="U151" s="91"/>
      <c r="V151" s="59">
        <v>75</v>
      </c>
      <c r="W151" s="57">
        <f>'Sens_BEP-AN_ASHP'!V$35</f>
        <v>4</v>
      </c>
      <c r="X151" s="57">
        <f>'Sens_BEP-AN_GB'!V$35</f>
        <v>0</v>
      </c>
      <c r="Y151" s="57">
        <f>'Sens_BEP-DH_ASHP'!V$35</f>
        <v>26</v>
      </c>
      <c r="Z151" s="57">
        <f>'Sens_BEP-DH_GB'!V$35</f>
        <v>9</v>
      </c>
      <c r="AA151" s="57">
        <f>'Sens_BEP-DH_AN'!V$35</f>
        <v>18</v>
      </c>
      <c r="AC151" s="91"/>
      <c r="AD151" s="59">
        <v>75</v>
      </c>
      <c r="AE151" s="57">
        <f t="shared" si="35"/>
        <v>0</v>
      </c>
      <c r="AF151" s="57">
        <f t="shared" si="39"/>
        <v>18</v>
      </c>
      <c r="AG151" s="57">
        <f t="shared" si="36"/>
        <v>10</v>
      </c>
      <c r="AH151" s="71"/>
      <c r="AI151" s="71"/>
      <c r="AK151" s="91"/>
      <c r="AL151" s="59">
        <v>75</v>
      </c>
      <c r="AM151" s="57">
        <f t="shared" si="37"/>
        <v>9</v>
      </c>
      <c r="AN151" s="57">
        <f t="shared" si="38"/>
        <v>0</v>
      </c>
      <c r="AO151" s="57">
        <f t="shared" si="34"/>
        <v>10</v>
      </c>
    </row>
    <row r="152" spans="21:41" x14ac:dyDescent="0.35">
      <c r="U152" s="89">
        <v>10</v>
      </c>
      <c r="V152" s="59">
        <v>10</v>
      </c>
      <c r="W152" s="57">
        <f>'Sens_BEP-AN_ASHP'!W$31</f>
        <v>4</v>
      </c>
      <c r="X152" s="57">
        <f>'Sens_BEP-AN_GB'!W$31</f>
        <v>0</v>
      </c>
      <c r="Y152" s="57">
        <f>'Sens_BEP-DH_ASHP'!W$31</f>
        <v>0</v>
      </c>
      <c r="Z152" s="57">
        <f>'Sens_BEP-DH_GB'!W$31</f>
        <v>10</v>
      </c>
      <c r="AA152" s="57">
        <f>'Sens_BEP-DH_AN'!W$31</f>
        <v>19</v>
      </c>
      <c r="AC152" s="89">
        <v>10</v>
      </c>
      <c r="AD152" s="59">
        <v>10</v>
      </c>
      <c r="AE152" s="57">
        <f t="shared" si="35"/>
        <v>0</v>
      </c>
      <c r="AF152" s="57">
        <f t="shared" si="39"/>
        <v>19</v>
      </c>
      <c r="AG152" s="57">
        <f t="shared" si="36"/>
        <v>10</v>
      </c>
      <c r="AH152" s="71"/>
      <c r="AI152" s="71"/>
      <c r="AK152" s="89">
        <v>10</v>
      </c>
      <c r="AL152" s="59">
        <v>10</v>
      </c>
      <c r="AM152" s="57">
        <f t="shared" si="37"/>
        <v>10</v>
      </c>
      <c r="AN152" s="57">
        <f t="shared" si="38"/>
        <v>0</v>
      </c>
      <c r="AO152" s="57">
        <f t="shared" si="34"/>
        <v>10</v>
      </c>
    </row>
    <row r="153" spans="21:41" x14ac:dyDescent="0.35">
      <c r="U153" s="90"/>
      <c r="V153" s="59">
        <v>25</v>
      </c>
      <c r="W153" s="57">
        <f>'Sens_BEP-AN_ASHP'!W$32</f>
        <v>4</v>
      </c>
      <c r="X153" s="57">
        <f>'Sens_BEP-AN_GB'!W$32</f>
        <v>0</v>
      </c>
      <c r="Y153" s="57">
        <f>'Sens_BEP-DH_ASHP'!W$32</f>
        <v>37</v>
      </c>
      <c r="Z153" s="57">
        <f>'Sens_BEP-DH_GB'!W$32</f>
        <v>8</v>
      </c>
      <c r="AA153" s="57">
        <f>'Sens_BEP-DH_AN'!W$32</f>
        <v>17</v>
      </c>
      <c r="AC153" s="90"/>
      <c r="AD153" s="59">
        <v>25</v>
      </c>
      <c r="AE153" s="57">
        <f t="shared" si="35"/>
        <v>0</v>
      </c>
      <c r="AF153" s="57">
        <f t="shared" si="39"/>
        <v>17</v>
      </c>
      <c r="AG153" s="57">
        <f t="shared" si="36"/>
        <v>10</v>
      </c>
      <c r="AH153" s="71"/>
      <c r="AI153" s="71"/>
      <c r="AK153" s="90"/>
      <c r="AL153" s="59">
        <v>25</v>
      </c>
      <c r="AM153" s="57">
        <f t="shared" si="37"/>
        <v>8</v>
      </c>
      <c r="AN153" s="57">
        <f t="shared" si="38"/>
        <v>0</v>
      </c>
      <c r="AO153" s="57">
        <f t="shared" si="34"/>
        <v>10</v>
      </c>
    </row>
    <row r="154" spans="21:41" x14ac:dyDescent="0.35">
      <c r="U154" s="90"/>
      <c r="V154" s="59">
        <v>35</v>
      </c>
      <c r="W154" s="57">
        <f>'Sens_BEP-AN_ASHP'!W$33</f>
        <v>4</v>
      </c>
      <c r="X154" s="57">
        <f>'Sens_BEP-AN_GB'!W$33</f>
        <v>0</v>
      </c>
      <c r="Y154" s="57">
        <f>'Sens_BEP-DH_ASHP'!W$33</f>
        <v>29</v>
      </c>
      <c r="Z154" s="57">
        <f>'Sens_BEP-DH_GB'!W$33</f>
        <v>8</v>
      </c>
      <c r="AA154" s="57">
        <f>'Sens_BEP-DH_AN'!W$33</f>
        <v>16</v>
      </c>
      <c r="AC154" s="90"/>
      <c r="AD154" s="59">
        <v>35</v>
      </c>
      <c r="AE154" s="57">
        <f t="shared" si="35"/>
        <v>0</v>
      </c>
      <c r="AF154" s="57">
        <f t="shared" si="39"/>
        <v>16</v>
      </c>
      <c r="AG154" s="57">
        <f t="shared" si="36"/>
        <v>10</v>
      </c>
      <c r="AH154" s="71"/>
      <c r="AI154" s="71"/>
      <c r="AK154" s="90"/>
      <c r="AL154" s="59">
        <v>35</v>
      </c>
      <c r="AM154" s="57">
        <f t="shared" si="37"/>
        <v>8</v>
      </c>
      <c r="AN154" s="57">
        <f t="shared" si="38"/>
        <v>0</v>
      </c>
      <c r="AO154" s="57">
        <f t="shared" si="34"/>
        <v>10</v>
      </c>
    </row>
    <row r="155" spans="21:41" x14ac:dyDescent="0.35">
      <c r="U155" s="90"/>
      <c r="V155" s="59">
        <v>50</v>
      </c>
      <c r="W155" s="57">
        <f>'Sens_BEP-AN_ASHP'!W$34</f>
        <v>4</v>
      </c>
      <c r="X155" s="57">
        <f>'Sens_BEP-AN_GB'!W$34</f>
        <v>0</v>
      </c>
      <c r="Y155" s="57">
        <f>'Sens_BEP-DH_ASHP'!W$34</f>
        <v>25</v>
      </c>
      <c r="Z155" s="57">
        <f>'Sens_BEP-DH_GB'!W$34</f>
        <v>7</v>
      </c>
      <c r="AA155" s="57">
        <f>'Sens_BEP-DH_AN'!W$34</f>
        <v>16</v>
      </c>
      <c r="AC155" s="90"/>
      <c r="AD155" s="59">
        <v>50</v>
      </c>
      <c r="AE155" s="57">
        <f t="shared" si="35"/>
        <v>0</v>
      </c>
      <c r="AF155" s="57">
        <f t="shared" si="39"/>
        <v>16</v>
      </c>
      <c r="AG155" s="57">
        <f t="shared" si="36"/>
        <v>10</v>
      </c>
      <c r="AH155" s="71"/>
      <c r="AI155" s="71"/>
      <c r="AK155" s="90"/>
      <c r="AL155" s="59">
        <v>50</v>
      </c>
      <c r="AM155" s="57">
        <f t="shared" si="37"/>
        <v>7</v>
      </c>
      <c r="AN155" s="57">
        <f t="shared" si="38"/>
        <v>0</v>
      </c>
      <c r="AO155" s="57">
        <f t="shared" si="34"/>
        <v>10</v>
      </c>
    </row>
    <row r="156" spans="21:41" x14ac:dyDescent="0.35">
      <c r="U156" s="91"/>
      <c r="V156" s="59">
        <v>75</v>
      </c>
      <c r="W156" s="57">
        <f>'Sens_BEP-AN_ASHP'!W$35</f>
        <v>4</v>
      </c>
      <c r="X156" s="57">
        <f>'Sens_BEP-AN_GB'!W$35</f>
        <v>0</v>
      </c>
      <c r="Y156" s="57">
        <f>'Sens_BEP-DH_ASHP'!W$35</f>
        <v>22</v>
      </c>
      <c r="Z156" s="57">
        <f>'Sens_BEP-DH_GB'!W$35</f>
        <v>7</v>
      </c>
      <c r="AA156" s="57">
        <f>'Sens_BEP-DH_AN'!W$35</f>
        <v>15</v>
      </c>
      <c r="AC156" s="91"/>
      <c r="AD156" s="59">
        <v>75</v>
      </c>
      <c r="AE156" s="57">
        <f t="shared" si="35"/>
        <v>0</v>
      </c>
      <c r="AF156" s="57">
        <f t="shared" si="39"/>
        <v>15</v>
      </c>
      <c r="AG156" s="57">
        <f t="shared" si="36"/>
        <v>10</v>
      </c>
      <c r="AH156" s="71"/>
      <c r="AI156" s="71"/>
      <c r="AK156" s="91"/>
      <c r="AL156" s="59">
        <v>75</v>
      </c>
      <c r="AM156" s="57">
        <f t="shared" si="37"/>
        <v>7</v>
      </c>
      <c r="AN156" s="57">
        <f t="shared" si="38"/>
        <v>0</v>
      </c>
      <c r="AO156" s="57">
        <f t="shared" si="34"/>
        <v>10</v>
      </c>
    </row>
    <row r="157" spans="21:41" x14ac:dyDescent="0.35">
      <c r="U157" s="89">
        <v>13</v>
      </c>
      <c r="V157" s="59">
        <v>10</v>
      </c>
      <c r="W157" s="57">
        <f>'Sens_BEP-AN_ASHP'!X$31</f>
        <v>4</v>
      </c>
      <c r="X157" s="57">
        <f>'Sens_BEP-AN_GB'!X$31</f>
        <v>0</v>
      </c>
      <c r="Y157" s="57">
        <f>'Sens_BEP-DH_ASHP'!X$31</f>
        <v>47</v>
      </c>
      <c r="Z157" s="57">
        <f>'Sens_BEP-DH_GB'!X$31</f>
        <v>7</v>
      </c>
      <c r="AA157" s="57">
        <f>'Sens_BEP-DH_AN'!X$31</f>
        <v>15</v>
      </c>
      <c r="AC157" s="89">
        <v>13</v>
      </c>
      <c r="AD157" s="59">
        <v>10</v>
      </c>
      <c r="AE157" s="57">
        <f t="shared" si="35"/>
        <v>0</v>
      </c>
      <c r="AF157" s="57">
        <f t="shared" si="39"/>
        <v>15</v>
      </c>
      <c r="AG157" s="57">
        <f t="shared" si="36"/>
        <v>10</v>
      </c>
      <c r="AH157" s="71"/>
      <c r="AI157" s="71"/>
      <c r="AK157" s="89">
        <v>13</v>
      </c>
      <c r="AL157" s="59">
        <v>10</v>
      </c>
      <c r="AM157" s="57">
        <f t="shared" si="37"/>
        <v>7</v>
      </c>
      <c r="AN157" s="57">
        <f t="shared" si="38"/>
        <v>0</v>
      </c>
      <c r="AO157" s="57">
        <f t="shared" si="34"/>
        <v>10</v>
      </c>
    </row>
    <row r="158" spans="21:41" x14ac:dyDescent="0.35">
      <c r="U158" s="90"/>
      <c r="V158" s="59">
        <v>25</v>
      </c>
      <c r="W158" s="57">
        <f>'Sens_BEP-AN_ASHP'!X$32</f>
        <v>4</v>
      </c>
      <c r="X158" s="57">
        <f>'Sens_BEP-AN_GB'!X$32</f>
        <v>0</v>
      </c>
      <c r="Y158" s="57">
        <f>'Sens_BEP-DH_ASHP'!X$32</f>
        <v>21</v>
      </c>
      <c r="Z158" s="57">
        <f>'Sens_BEP-DH_GB'!X$32</f>
        <v>6</v>
      </c>
      <c r="AA158" s="57">
        <f>'Sens_BEP-DH_AN'!X$32</f>
        <v>13</v>
      </c>
      <c r="AC158" s="90"/>
      <c r="AD158" s="59">
        <v>25</v>
      </c>
      <c r="AE158" s="57">
        <f t="shared" si="35"/>
        <v>0</v>
      </c>
      <c r="AF158" s="57">
        <f t="shared" si="39"/>
        <v>13</v>
      </c>
      <c r="AG158" s="57">
        <f t="shared" si="36"/>
        <v>10</v>
      </c>
      <c r="AH158" s="71"/>
      <c r="AI158" s="71"/>
      <c r="AK158" s="90"/>
      <c r="AL158" s="59">
        <v>25</v>
      </c>
      <c r="AM158" s="57">
        <f t="shared" si="37"/>
        <v>6</v>
      </c>
      <c r="AN158" s="57">
        <f t="shared" si="38"/>
        <v>0</v>
      </c>
      <c r="AO158" s="57">
        <f t="shared" si="34"/>
        <v>10</v>
      </c>
    </row>
    <row r="159" spans="21:41" x14ac:dyDescent="0.35">
      <c r="U159" s="90"/>
      <c r="V159" s="59">
        <v>35</v>
      </c>
      <c r="W159" s="57">
        <f>'Sens_BEP-AN_ASHP'!X$33</f>
        <v>4</v>
      </c>
      <c r="X159" s="57">
        <f>'Sens_BEP-AN_GB'!X$33</f>
        <v>0</v>
      </c>
      <c r="Y159" s="57">
        <f>'Sens_BEP-DH_ASHP'!X$33</f>
        <v>18</v>
      </c>
      <c r="Z159" s="57">
        <f>'Sens_BEP-DH_GB'!X$33</f>
        <v>6</v>
      </c>
      <c r="AA159" s="57">
        <f>'Sens_BEP-DH_AN'!X$33</f>
        <v>13</v>
      </c>
      <c r="AC159" s="90"/>
      <c r="AD159" s="59">
        <v>35</v>
      </c>
      <c r="AE159" s="57">
        <f t="shared" si="35"/>
        <v>0</v>
      </c>
      <c r="AF159" s="57">
        <f t="shared" si="39"/>
        <v>13</v>
      </c>
      <c r="AG159" s="57">
        <f t="shared" si="36"/>
        <v>10</v>
      </c>
      <c r="AH159" s="71"/>
      <c r="AI159" s="71"/>
      <c r="AK159" s="90"/>
      <c r="AL159" s="59">
        <v>35</v>
      </c>
      <c r="AM159" s="57">
        <f t="shared" si="37"/>
        <v>6</v>
      </c>
      <c r="AN159" s="57">
        <f t="shared" si="38"/>
        <v>0</v>
      </c>
      <c r="AO159" s="57">
        <f t="shared" si="34"/>
        <v>10</v>
      </c>
    </row>
    <row r="160" spans="21:41" x14ac:dyDescent="0.35">
      <c r="U160" s="90"/>
      <c r="V160" s="59">
        <v>50</v>
      </c>
      <c r="W160" s="57">
        <f>'Sens_BEP-AN_ASHP'!X$34</f>
        <v>4</v>
      </c>
      <c r="X160" s="57">
        <f>'Sens_BEP-AN_GB'!X$34</f>
        <v>0</v>
      </c>
      <c r="Y160" s="57">
        <f>'Sens_BEP-DH_ASHP'!X$34</f>
        <v>16</v>
      </c>
      <c r="Z160" s="57">
        <f>'Sens_BEP-DH_GB'!X$34</f>
        <v>6</v>
      </c>
      <c r="AA160" s="57">
        <f>'Sens_BEP-DH_AN'!X$34</f>
        <v>13</v>
      </c>
      <c r="AC160" s="90"/>
      <c r="AD160" s="59">
        <v>50</v>
      </c>
      <c r="AE160" s="57">
        <f t="shared" si="35"/>
        <v>0</v>
      </c>
      <c r="AF160" s="57">
        <f t="shared" si="39"/>
        <v>13</v>
      </c>
      <c r="AG160" s="57">
        <f t="shared" si="36"/>
        <v>10</v>
      </c>
      <c r="AH160" s="71"/>
      <c r="AI160" s="71"/>
      <c r="AK160" s="90"/>
      <c r="AL160" s="59">
        <v>50</v>
      </c>
      <c r="AM160" s="57">
        <f t="shared" si="37"/>
        <v>6</v>
      </c>
      <c r="AN160" s="57">
        <f t="shared" si="38"/>
        <v>0</v>
      </c>
      <c r="AO160" s="57">
        <f t="shared" si="34"/>
        <v>10</v>
      </c>
    </row>
    <row r="161" spans="21:41" x14ac:dyDescent="0.35">
      <c r="U161" s="91"/>
      <c r="V161" s="59">
        <v>75</v>
      </c>
      <c r="W161" s="57">
        <f>'Sens_BEP-AN_ASHP'!X$35</f>
        <v>4</v>
      </c>
      <c r="X161" s="57">
        <f>'Sens_BEP-AN_GB'!X$35</f>
        <v>0</v>
      </c>
      <c r="Y161" s="57">
        <f>'Sens_BEP-DH_ASHP'!X$35</f>
        <v>15</v>
      </c>
      <c r="Z161" s="57">
        <f>'Sens_BEP-DH_GB'!X$35</f>
        <v>5</v>
      </c>
      <c r="AA161" s="57">
        <f>'Sens_BEP-DH_AN'!X$35</f>
        <v>12</v>
      </c>
      <c r="AC161" s="91"/>
      <c r="AD161" s="59">
        <v>75</v>
      </c>
      <c r="AE161" s="57">
        <f t="shared" si="35"/>
        <v>0</v>
      </c>
      <c r="AF161" s="57">
        <f t="shared" si="39"/>
        <v>12</v>
      </c>
      <c r="AG161" s="57">
        <f t="shared" si="36"/>
        <v>10</v>
      </c>
      <c r="AH161" s="71"/>
      <c r="AI161" s="71"/>
      <c r="AK161" s="91"/>
      <c r="AL161" s="59">
        <v>75</v>
      </c>
      <c r="AM161" s="57">
        <f t="shared" si="37"/>
        <v>5</v>
      </c>
      <c r="AN161" s="57">
        <f t="shared" si="38"/>
        <v>0</v>
      </c>
      <c r="AO161" s="57">
        <f t="shared" si="34"/>
        <v>10</v>
      </c>
    </row>
    <row r="162" spans="21:41" x14ac:dyDescent="0.35">
      <c r="U162" s="89">
        <v>16</v>
      </c>
      <c r="V162" s="59">
        <v>10</v>
      </c>
      <c r="W162" s="57">
        <f>'Sens_BEP-AN_ASHP'!Y$31</f>
        <v>4</v>
      </c>
      <c r="X162" s="57">
        <f>'Sens_BEP-AN_GB'!Y$31</f>
        <v>0</v>
      </c>
      <c r="Y162" s="57">
        <f>'Sens_BEP-DH_ASHP'!Y$31</f>
        <v>23</v>
      </c>
      <c r="Z162" s="57">
        <f>'Sens_BEP-DH_GB'!Y$31</f>
        <v>5</v>
      </c>
      <c r="AA162" s="57">
        <f>'Sens_BEP-DH_AN'!Y$31</f>
        <v>12</v>
      </c>
      <c r="AC162" s="89">
        <v>16</v>
      </c>
      <c r="AD162" s="59">
        <v>10</v>
      </c>
      <c r="AE162" s="57">
        <f t="shared" si="35"/>
        <v>0</v>
      </c>
      <c r="AF162" s="57">
        <f t="shared" si="39"/>
        <v>12</v>
      </c>
      <c r="AG162" s="57">
        <f t="shared" si="36"/>
        <v>10</v>
      </c>
      <c r="AH162" s="71"/>
      <c r="AI162" s="71"/>
      <c r="AK162" s="89">
        <v>16</v>
      </c>
      <c r="AL162" s="59">
        <v>10</v>
      </c>
      <c r="AM162" s="57">
        <f t="shared" si="37"/>
        <v>5</v>
      </c>
      <c r="AN162" s="57">
        <f t="shared" si="38"/>
        <v>0</v>
      </c>
      <c r="AO162" s="57">
        <f t="shared" si="34"/>
        <v>10</v>
      </c>
    </row>
    <row r="163" spans="21:41" x14ac:dyDescent="0.35">
      <c r="U163" s="90"/>
      <c r="V163" s="59">
        <v>25</v>
      </c>
      <c r="W163" s="57">
        <f>'Sens_BEP-AN_ASHP'!Y$32</f>
        <v>4</v>
      </c>
      <c r="X163" s="57">
        <f>'Sens_BEP-AN_GB'!Y$32</f>
        <v>0</v>
      </c>
      <c r="Y163" s="57">
        <f>'Sens_BEP-DH_ASHP'!Y$32</f>
        <v>14</v>
      </c>
      <c r="Z163" s="57">
        <f>'Sens_BEP-DH_GB'!Y$32</f>
        <v>5</v>
      </c>
      <c r="AA163" s="57">
        <f>'Sens_BEP-DH_AN'!Y$32</f>
        <v>11</v>
      </c>
      <c r="AC163" s="90"/>
      <c r="AD163" s="59">
        <v>25</v>
      </c>
      <c r="AE163" s="57">
        <f t="shared" si="35"/>
        <v>0</v>
      </c>
      <c r="AF163" s="57">
        <f t="shared" si="39"/>
        <v>11</v>
      </c>
      <c r="AG163" s="57">
        <f t="shared" si="36"/>
        <v>10</v>
      </c>
      <c r="AH163" s="71"/>
      <c r="AI163" s="71"/>
      <c r="AK163" s="90"/>
      <c r="AL163" s="59">
        <v>25</v>
      </c>
      <c r="AM163" s="57">
        <f t="shared" si="37"/>
        <v>5</v>
      </c>
      <c r="AN163" s="57">
        <f t="shared" si="38"/>
        <v>0</v>
      </c>
      <c r="AO163" s="57">
        <f t="shared" si="34"/>
        <v>10</v>
      </c>
    </row>
    <row r="164" spans="21:41" x14ac:dyDescent="0.35">
      <c r="U164" s="90"/>
      <c r="V164" s="59">
        <v>35</v>
      </c>
      <c r="W164" s="57">
        <f>'Sens_BEP-AN_ASHP'!Y$33</f>
        <v>4</v>
      </c>
      <c r="X164" s="57">
        <f>'Sens_BEP-AN_GB'!Y$33</f>
        <v>0</v>
      </c>
      <c r="Y164" s="57">
        <f>'Sens_BEP-DH_ASHP'!Y$33</f>
        <v>13</v>
      </c>
      <c r="Z164" s="57">
        <f>'Sens_BEP-DH_GB'!Y$33</f>
        <v>5</v>
      </c>
      <c r="AA164" s="57">
        <f>'Sens_BEP-DH_AN'!Y$33</f>
        <v>11</v>
      </c>
      <c r="AC164" s="90"/>
      <c r="AD164" s="59">
        <v>35</v>
      </c>
      <c r="AE164" s="57">
        <f t="shared" si="35"/>
        <v>0</v>
      </c>
      <c r="AF164" s="57">
        <f t="shared" si="39"/>
        <v>11</v>
      </c>
      <c r="AG164" s="57">
        <f t="shared" si="36"/>
        <v>10</v>
      </c>
      <c r="AH164" s="71"/>
      <c r="AI164" s="71"/>
      <c r="AK164" s="90"/>
      <c r="AL164" s="59">
        <v>35</v>
      </c>
      <c r="AM164" s="57">
        <f t="shared" si="37"/>
        <v>5</v>
      </c>
      <c r="AN164" s="57">
        <f t="shared" si="38"/>
        <v>0</v>
      </c>
      <c r="AO164" s="57">
        <f t="shared" si="34"/>
        <v>10</v>
      </c>
    </row>
    <row r="165" spans="21:41" x14ac:dyDescent="0.35">
      <c r="U165" s="90"/>
      <c r="V165" s="59">
        <v>50</v>
      </c>
      <c r="W165" s="57">
        <f>'Sens_BEP-AN_ASHP'!Y$34</f>
        <v>4</v>
      </c>
      <c r="X165" s="57">
        <f>'Sens_BEP-AN_GB'!Y$34</f>
        <v>0</v>
      </c>
      <c r="Y165" s="57">
        <f>'Sens_BEP-DH_ASHP'!Y$34</f>
        <v>12</v>
      </c>
      <c r="Z165" s="57">
        <f>'Sens_BEP-DH_GB'!Y$34</f>
        <v>4</v>
      </c>
      <c r="AA165" s="57">
        <f>'Sens_BEP-DH_AN'!Y$34</f>
        <v>11</v>
      </c>
      <c r="AC165" s="90"/>
      <c r="AD165" s="59">
        <v>50</v>
      </c>
      <c r="AE165" s="57">
        <f t="shared" si="35"/>
        <v>0</v>
      </c>
      <c r="AF165" s="57">
        <f t="shared" si="39"/>
        <v>11</v>
      </c>
      <c r="AG165" s="57">
        <f t="shared" si="36"/>
        <v>10</v>
      </c>
      <c r="AH165" s="71"/>
      <c r="AI165" s="71"/>
      <c r="AK165" s="90"/>
      <c r="AL165" s="59">
        <v>50</v>
      </c>
      <c r="AM165" s="57">
        <f t="shared" si="37"/>
        <v>0</v>
      </c>
      <c r="AN165" s="57">
        <f t="shared" si="38"/>
        <v>0</v>
      </c>
      <c r="AO165" s="57">
        <f t="shared" si="34"/>
        <v>10</v>
      </c>
    </row>
    <row r="166" spans="21:41" x14ac:dyDescent="0.35">
      <c r="U166" s="91"/>
      <c r="V166" s="59">
        <v>75</v>
      </c>
      <c r="W166" s="57">
        <f>'Sens_BEP-AN_ASHP'!Y$35</f>
        <v>4</v>
      </c>
      <c r="X166" s="57">
        <f>'Sens_BEP-AN_GB'!Y$35</f>
        <v>0</v>
      </c>
      <c r="Y166" s="57">
        <f>'Sens_BEP-DH_ASHP'!Y$35</f>
        <v>11</v>
      </c>
      <c r="Z166" s="57">
        <f>'Sens_BEP-DH_GB'!Y$35</f>
        <v>4</v>
      </c>
      <c r="AA166" s="57">
        <f>'Sens_BEP-DH_AN'!Y$35</f>
        <v>11</v>
      </c>
      <c r="AC166" s="91"/>
      <c r="AD166" s="59">
        <v>75</v>
      </c>
      <c r="AE166" s="57">
        <f t="shared" si="35"/>
        <v>0</v>
      </c>
      <c r="AF166" s="57">
        <f t="shared" si="39"/>
        <v>11</v>
      </c>
      <c r="AG166" s="57">
        <f t="shared" si="36"/>
        <v>10</v>
      </c>
      <c r="AH166" s="71"/>
      <c r="AI166" s="71"/>
      <c r="AK166" s="91"/>
      <c r="AL166" s="59">
        <v>75</v>
      </c>
      <c r="AM166" s="57">
        <f t="shared" si="37"/>
        <v>0</v>
      </c>
      <c r="AN166" s="57">
        <f t="shared" si="38"/>
        <v>0</v>
      </c>
      <c r="AO166" s="57">
        <f t="shared" si="34"/>
        <v>10</v>
      </c>
    </row>
    <row r="167" spans="21:41" x14ac:dyDescent="0.35">
      <c r="U167" s="89">
        <v>20</v>
      </c>
      <c r="V167" s="59">
        <v>10</v>
      </c>
      <c r="W167" s="57">
        <f>'Sens_BEP-AN_ASHP'!Z$31</f>
        <v>4</v>
      </c>
      <c r="X167" s="57">
        <f>'Sens_BEP-AN_GB'!Z$31</f>
        <v>0</v>
      </c>
      <c r="Y167" s="57">
        <f>'Sens_BEP-DH_ASHP'!Z$31</f>
        <v>14</v>
      </c>
      <c r="Z167" s="57">
        <f>'Sens_BEP-DH_GB'!Z$31</f>
        <v>4</v>
      </c>
      <c r="AA167" s="57">
        <f>'Sens_BEP-DH_AN'!Z$31</f>
        <v>10</v>
      </c>
      <c r="AC167" s="89">
        <v>20</v>
      </c>
      <c r="AD167" s="59">
        <v>10</v>
      </c>
      <c r="AE167" s="57">
        <f t="shared" si="35"/>
        <v>0</v>
      </c>
      <c r="AF167" s="57">
        <f t="shared" si="39"/>
        <v>10</v>
      </c>
      <c r="AG167" s="57">
        <f t="shared" si="36"/>
        <v>10</v>
      </c>
      <c r="AH167" s="71"/>
      <c r="AI167" s="71"/>
      <c r="AK167" s="89">
        <v>20</v>
      </c>
      <c r="AL167" s="59">
        <v>10</v>
      </c>
      <c r="AM167" s="57">
        <f t="shared" si="37"/>
        <v>0</v>
      </c>
      <c r="AN167" s="57">
        <f t="shared" si="38"/>
        <v>0</v>
      </c>
      <c r="AO167" s="57">
        <f t="shared" si="34"/>
        <v>10</v>
      </c>
    </row>
    <row r="168" spans="21:41" x14ac:dyDescent="0.35">
      <c r="U168" s="90"/>
      <c r="V168" s="59">
        <v>25</v>
      </c>
      <c r="W168" s="57">
        <f>'Sens_BEP-AN_ASHP'!Z$32</f>
        <v>4</v>
      </c>
      <c r="X168" s="57">
        <f>'Sens_BEP-AN_GB'!Z$32</f>
        <v>0</v>
      </c>
      <c r="Y168" s="57">
        <f>'Sens_BEP-DH_ASHP'!Z$32</f>
        <v>10</v>
      </c>
      <c r="Z168" s="57">
        <f>'Sens_BEP-DH_GB'!Z$32</f>
        <v>4</v>
      </c>
      <c r="AA168" s="57">
        <f>'Sens_BEP-DH_AN'!Z$32</f>
        <v>9</v>
      </c>
      <c r="AC168" s="90"/>
      <c r="AD168" s="59">
        <v>25</v>
      </c>
      <c r="AE168" s="57">
        <f t="shared" si="35"/>
        <v>0</v>
      </c>
      <c r="AF168" s="57">
        <f t="shared" si="39"/>
        <v>9</v>
      </c>
      <c r="AG168" s="57">
        <f t="shared" si="36"/>
        <v>10</v>
      </c>
      <c r="AH168" s="71"/>
      <c r="AI168" s="71"/>
      <c r="AK168" s="90"/>
      <c r="AL168" s="59">
        <v>25</v>
      </c>
      <c r="AM168" s="57">
        <f t="shared" si="37"/>
        <v>0</v>
      </c>
      <c r="AN168" s="57">
        <f t="shared" si="38"/>
        <v>0</v>
      </c>
      <c r="AO168" s="57">
        <f t="shared" si="34"/>
        <v>10</v>
      </c>
    </row>
    <row r="169" spans="21:41" x14ac:dyDescent="0.35">
      <c r="U169" s="90"/>
      <c r="V169" s="59">
        <v>35</v>
      </c>
      <c r="W169" s="57">
        <f>'Sens_BEP-AN_ASHP'!Z$33</f>
        <v>4</v>
      </c>
      <c r="X169" s="57">
        <f>'Sens_BEP-AN_GB'!Z$33</f>
        <v>0</v>
      </c>
      <c r="Y169" s="57">
        <f>'Sens_BEP-DH_ASHP'!Z$33</f>
        <v>10</v>
      </c>
      <c r="Z169" s="57">
        <f>'Sens_BEP-DH_GB'!Z$33</f>
        <v>4</v>
      </c>
      <c r="AA169" s="57">
        <f>'Sens_BEP-DH_AN'!Z$33</f>
        <v>9</v>
      </c>
      <c r="AC169" s="90"/>
      <c r="AD169" s="59">
        <v>35</v>
      </c>
      <c r="AE169" s="57">
        <f t="shared" si="35"/>
        <v>0</v>
      </c>
      <c r="AF169" s="57">
        <f t="shared" si="39"/>
        <v>9</v>
      </c>
      <c r="AG169" s="57">
        <f t="shared" si="36"/>
        <v>10</v>
      </c>
      <c r="AH169" s="71"/>
      <c r="AI169" s="71"/>
      <c r="AK169" s="90"/>
      <c r="AL169" s="59">
        <v>35</v>
      </c>
      <c r="AM169" s="57">
        <f t="shared" si="37"/>
        <v>0</v>
      </c>
      <c r="AN169" s="57">
        <f t="shared" si="38"/>
        <v>0</v>
      </c>
      <c r="AO169" s="57">
        <f t="shared" si="34"/>
        <v>10</v>
      </c>
    </row>
    <row r="170" spans="21:41" x14ac:dyDescent="0.35">
      <c r="U170" s="90"/>
      <c r="V170" s="59">
        <v>50</v>
      </c>
      <c r="W170" s="57">
        <f>'Sens_BEP-AN_ASHP'!Z$34</f>
        <v>4</v>
      </c>
      <c r="X170" s="57">
        <f>'Sens_BEP-AN_GB'!Z$34</f>
        <v>0</v>
      </c>
      <c r="Y170" s="57">
        <f>'Sens_BEP-DH_ASHP'!Z$34</f>
        <v>9</v>
      </c>
      <c r="Z170" s="57">
        <f>'Sens_BEP-DH_GB'!Z$34</f>
        <v>4</v>
      </c>
      <c r="AA170" s="57">
        <f>'Sens_BEP-DH_AN'!Z$34</f>
        <v>9</v>
      </c>
      <c r="AC170" s="90"/>
      <c r="AD170" s="59">
        <v>50</v>
      </c>
      <c r="AE170" s="57">
        <f t="shared" si="35"/>
        <v>0</v>
      </c>
      <c r="AF170" s="57">
        <f t="shared" si="39"/>
        <v>9</v>
      </c>
      <c r="AG170" s="57">
        <f t="shared" si="36"/>
        <v>10</v>
      </c>
      <c r="AH170" s="71"/>
      <c r="AI170" s="71"/>
      <c r="AK170" s="90"/>
      <c r="AL170" s="59">
        <v>50</v>
      </c>
      <c r="AM170" s="57">
        <f t="shared" si="37"/>
        <v>0</v>
      </c>
      <c r="AN170" s="57">
        <f t="shared" si="38"/>
        <v>0</v>
      </c>
      <c r="AO170" s="57">
        <f t="shared" si="34"/>
        <v>10</v>
      </c>
    </row>
    <row r="171" spans="21:41" x14ac:dyDescent="0.35">
      <c r="U171" s="91"/>
      <c r="V171" s="59">
        <v>75</v>
      </c>
      <c r="W171" s="57">
        <f>'Sens_BEP-AN_ASHP'!Z$35</f>
        <v>4</v>
      </c>
      <c r="X171" s="57">
        <f>'Sens_BEP-AN_GB'!Z$35</f>
        <v>5</v>
      </c>
      <c r="Y171" s="57">
        <f>'Sens_BEP-DH_ASHP'!Z$35</f>
        <v>9</v>
      </c>
      <c r="Z171" s="57">
        <f>'Sens_BEP-DH_GB'!Z$35</f>
        <v>4</v>
      </c>
      <c r="AA171" s="57">
        <f>'Sens_BEP-DH_AN'!Z$35</f>
        <v>9</v>
      </c>
      <c r="AC171" s="91"/>
      <c r="AD171" s="59">
        <v>75</v>
      </c>
      <c r="AE171" s="57">
        <f t="shared" si="35"/>
        <v>0</v>
      </c>
      <c r="AF171" s="57">
        <f t="shared" si="39"/>
        <v>9</v>
      </c>
      <c r="AG171" s="57">
        <f t="shared" si="36"/>
        <v>10</v>
      </c>
      <c r="AH171" s="71"/>
      <c r="AI171" s="71"/>
      <c r="AK171" s="91"/>
      <c r="AL171" s="59">
        <v>75</v>
      </c>
      <c r="AM171" s="57">
        <f t="shared" si="37"/>
        <v>5</v>
      </c>
      <c r="AN171" s="57">
        <f t="shared" ref="AN171" si="40">IF(X171=0,0,IF(X171=4,AA171,AA171-X171))</f>
        <v>4</v>
      </c>
      <c r="AO171" s="57">
        <f t="shared" si="34"/>
        <v>10</v>
      </c>
    </row>
    <row r="173" spans="21:41" x14ac:dyDescent="0.35">
      <c r="U173" s="100" t="s">
        <v>82</v>
      </c>
      <c r="V173" s="100"/>
      <c r="W173" s="100"/>
      <c r="X173" s="100"/>
      <c r="Y173" s="100"/>
      <c r="Z173" s="100"/>
      <c r="AA173" s="100"/>
      <c r="AC173" s="100" t="s">
        <v>68</v>
      </c>
      <c r="AD173" s="100"/>
      <c r="AE173" s="100"/>
      <c r="AF173" s="100"/>
      <c r="AG173" s="100"/>
      <c r="AH173" s="78"/>
      <c r="AI173" s="78"/>
      <c r="AK173" s="100" t="s">
        <v>70</v>
      </c>
      <c r="AL173" s="100"/>
      <c r="AM173" s="100"/>
      <c r="AN173" s="100"/>
      <c r="AO173" s="100"/>
    </row>
    <row r="174" spans="21:41" ht="43.5" x14ac:dyDescent="0.35">
      <c r="U174" s="68" t="s">
        <v>45</v>
      </c>
      <c r="V174" s="68" t="s">
        <v>60</v>
      </c>
      <c r="W174" s="68" t="s">
        <v>61</v>
      </c>
      <c r="X174" s="68" t="s">
        <v>62</v>
      </c>
      <c r="Y174" s="68" t="s">
        <v>65</v>
      </c>
      <c r="Z174" s="68" t="s">
        <v>64</v>
      </c>
      <c r="AA174" s="68" t="s">
        <v>63</v>
      </c>
      <c r="AB174" s="60"/>
      <c r="AC174" s="68" t="s">
        <v>45</v>
      </c>
      <c r="AD174" s="68" t="s">
        <v>60</v>
      </c>
      <c r="AE174" s="68" t="s">
        <v>86</v>
      </c>
      <c r="AF174" s="68" t="s">
        <v>87</v>
      </c>
      <c r="AG174" s="68" t="s">
        <v>88</v>
      </c>
      <c r="AH174" s="79"/>
      <c r="AI174" s="79"/>
      <c r="AJ174" s="60"/>
      <c r="AK174" s="68" t="s">
        <v>45</v>
      </c>
      <c r="AL174" s="68" t="s">
        <v>60</v>
      </c>
      <c r="AM174" s="68" t="s">
        <v>104</v>
      </c>
      <c r="AN174" s="68" t="s">
        <v>87</v>
      </c>
      <c r="AO174" s="68" t="s">
        <v>88</v>
      </c>
    </row>
    <row r="175" spans="21:41" x14ac:dyDescent="0.35">
      <c r="U175" s="89">
        <v>1</v>
      </c>
      <c r="V175" s="59">
        <v>10</v>
      </c>
      <c r="W175" s="57">
        <f>'Sens_BEP-AN_ASHP'!S$37</f>
        <v>0</v>
      </c>
      <c r="X175" s="57">
        <f>'Sens_BEP-AN_GB'!S$37</f>
        <v>0</v>
      </c>
      <c r="Y175" s="57">
        <f>'Sens_BEP-DH_ASHP'!S$37</f>
        <v>0</v>
      </c>
      <c r="Z175" s="57">
        <f>'Sens_BEP-DH_GB'!S$37</f>
        <v>0</v>
      </c>
      <c r="AA175" s="57">
        <f>'Sens_BEP-DH_AN'!S$37</f>
        <v>251</v>
      </c>
      <c r="AC175" s="89">
        <v>1</v>
      </c>
      <c r="AD175" s="59">
        <v>10</v>
      </c>
      <c r="AE175" s="57">
        <f>IF(AND(W175=0,Y175=0),10,IF(W175=0,Y175,IF(W175&gt;4,W175,0)))</f>
        <v>10</v>
      </c>
      <c r="AF175" s="57">
        <f t="shared" ref="AF175:AF186" si="41">IF(W175=0,0,IF(W175=4,AA175,AA175-W175))</f>
        <v>0</v>
      </c>
      <c r="AG175" s="57">
        <f>IF(AND(W175=0,Y175=0),0,10)</f>
        <v>0</v>
      </c>
      <c r="AH175" s="71"/>
      <c r="AI175" s="71"/>
      <c r="AK175" s="89">
        <v>1</v>
      </c>
      <c r="AL175" s="59">
        <v>10</v>
      </c>
      <c r="AM175" s="57">
        <f>IF(AND(X175=0,Z175=0),10,IF(X175=0,Z175,IF(X175&gt;4,X175,0)))</f>
        <v>10</v>
      </c>
      <c r="AN175" s="57">
        <f t="shared" ref="AN175:AN205" si="42">IF(X175=0,0,IF(X175=4,AA175,AA175-X175))</f>
        <v>0</v>
      </c>
      <c r="AO175" s="57">
        <f>IF(AND(X175=0,Z175=0),0,10)</f>
        <v>0</v>
      </c>
    </row>
    <row r="176" spans="21:41" x14ac:dyDescent="0.35">
      <c r="U176" s="90"/>
      <c r="V176" s="59">
        <v>25</v>
      </c>
      <c r="W176" s="57">
        <f>'Sens_BEP-AN_ASHP'!S$38</f>
        <v>0</v>
      </c>
      <c r="X176" s="57">
        <f>'Sens_BEP-AN_GB'!S$38</f>
        <v>0</v>
      </c>
      <c r="Y176" s="57">
        <f>'Sens_BEP-DH_ASHP'!S$38</f>
        <v>0</v>
      </c>
      <c r="Z176" s="57">
        <f>'Sens_BEP-DH_GB'!S$38</f>
        <v>0</v>
      </c>
      <c r="AA176" s="57">
        <f>'Sens_BEP-DH_AN'!S$38</f>
        <v>76</v>
      </c>
      <c r="AC176" s="90"/>
      <c r="AD176" s="59">
        <v>25</v>
      </c>
      <c r="AE176" s="57">
        <f t="shared" ref="AE176:AE214" si="43">IF(AND(W176=0,Y176=0),10,IF(W176=0,Y176,IF(W176&gt;4,W176,0)))</f>
        <v>10</v>
      </c>
      <c r="AF176" s="57">
        <f t="shared" si="41"/>
        <v>0</v>
      </c>
      <c r="AG176" s="57">
        <f t="shared" ref="AG176:AG214" si="44">IF(AND(W176=0,Y176=0),0,10)</f>
        <v>0</v>
      </c>
      <c r="AH176" s="71"/>
      <c r="AI176" s="71"/>
      <c r="AK176" s="90"/>
      <c r="AL176" s="59">
        <v>25</v>
      </c>
      <c r="AM176" s="57">
        <f t="shared" ref="AM176:AM214" si="45">IF(AND(X176=0,Z176=0),10,IF(X176=0,Z176,IF(X176&gt;4,X176,0)))</f>
        <v>10</v>
      </c>
      <c r="AN176" s="57">
        <f t="shared" si="42"/>
        <v>0</v>
      </c>
      <c r="AO176" s="57">
        <f t="shared" ref="AO176:AO214" si="46">IF(AND(X176=0,Z176=0),0,10)</f>
        <v>0</v>
      </c>
    </row>
    <row r="177" spans="21:41" x14ac:dyDescent="0.35">
      <c r="U177" s="90"/>
      <c r="V177" s="59">
        <v>35</v>
      </c>
      <c r="W177" s="57">
        <f>'Sens_BEP-AN_ASHP'!S$39</f>
        <v>0</v>
      </c>
      <c r="X177" s="57">
        <f>'Sens_BEP-AN_GB'!S$39</f>
        <v>0</v>
      </c>
      <c r="Y177" s="57">
        <f>'Sens_BEP-DH_ASHP'!S$39</f>
        <v>0</v>
      </c>
      <c r="Z177" s="57">
        <f>'Sens_BEP-DH_GB'!S$39</f>
        <v>0</v>
      </c>
      <c r="AA177" s="57">
        <f>'Sens_BEP-DH_AN'!S$39</f>
        <v>65</v>
      </c>
      <c r="AC177" s="90"/>
      <c r="AD177" s="59">
        <v>35</v>
      </c>
      <c r="AE177" s="57">
        <f t="shared" si="43"/>
        <v>10</v>
      </c>
      <c r="AF177" s="57">
        <f t="shared" si="41"/>
        <v>0</v>
      </c>
      <c r="AG177" s="57">
        <f t="shared" si="44"/>
        <v>0</v>
      </c>
      <c r="AH177" s="71"/>
      <c r="AI177" s="71"/>
      <c r="AK177" s="90"/>
      <c r="AL177" s="59">
        <v>35</v>
      </c>
      <c r="AM177" s="57">
        <f t="shared" si="45"/>
        <v>10</v>
      </c>
      <c r="AN177" s="57">
        <f t="shared" si="42"/>
        <v>0</v>
      </c>
      <c r="AO177" s="57">
        <f t="shared" si="46"/>
        <v>0</v>
      </c>
    </row>
    <row r="178" spans="21:41" x14ac:dyDescent="0.35">
      <c r="U178" s="90"/>
      <c r="V178" s="59">
        <v>50</v>
      </c>
      <c r="W178" s="57">
        <f>'Sens_BEP-AN_ASHP'!S$40</f>
        <v>0</v>
      </c>
      <c r="X178" s="57">
        <f>'Sens_BEP-AN_GB'!S$40</f>
        <v>0</v>
      </c>
      <c r="Y178" s="57">
        <f>'Sens_BEP-DH_ASHP'!S$40</f>
        <v>0</v>
      </c>
      <c r="Z178" s="57">
        <f>'Sens_BEP-DH_GB'!S$40</f>
        <v>0</v>
      </c>
      <c r="AA178" s="57">
        <f>'Sens_BEP-DH_AN'!S$40</f>
        <v>58</v>
      </c>
      <c r="AC178" s="90"/>
      <c r="AD178" s="59">
        <v>50</v>
      </c>
      <c r="AE178" s="57">
        <f t="shared" si="43"/>
        <v>10</v>
      </c>
      <c r="AF178" s="57">
        <f t="shared" si="41"/>
        <v>0</v>
      </c>
      <c r="AG178" s="57">
        <f t="shared" si="44"/>
        <v>0</v>
      </c>
      <c r="AH178" s="71"/>
      <c r="AI178" s="71"/>
      <c r="AK178" s="90"/>
      <c r="AL178" s="59">
        <v>50</v>
      </c>
      <c r="AM178" s="57">
        <f t="shared" si="45"/>
        <v>10</v>
      </c>
      <c r="AN178" s="57">
        <f t="shared" si="42"/>
        <v>0</v>
      </c>
      <c r="AO178" s="57">
        <f t="shared" si="46"/>
        <v>0</v>
      </c>
    </row>
    <row r="179" spans="21:41" x14ac:dyDescent="0.35">
      <c r="U179" s="91"/>
      <c r="V179" s="59">
        <v>75</v>
      </c>
      <c r="W179" s="57">
        <f>'Sens_BEP-AN_ASHP'!S$41</f>
        <v>0</v>
      </c>
      <c r="X179" s="57">
        <f>'Sens_BEP-AN_GB'!S$41</f>
        <v>0</v>
      </c>
      <c r="Y179" s="57">
        <f>'Sens_BEP-DH_ASHP'!S$41</f>
        <v>0</v>
      </c>
      <c r="Z179" s="57">
        <f>'Sens_BEP-DH_GB'!S$41</f>
        <v>0</v>
      </c>
      <c r="AA179" s="57">
        <f>'Sens_BEP-DH_AN'!S$41</f>
        <v>53</v>
      </c>
      <c r="AC179" s="91"/>
      <c r="AD179" s="59">
        <v>75</v>
      </c>
      <c r="AE179" s="57">
        <f t="shared" si="43"/>
        <v>10</v>
      </c>
      <c r="AF179" s="57">
        <f t="shared" si="41"/>
        <v>0</v>
      </c>
      <c r="AG179" s="57">
        <f t="shared" si="44"/>
        <v>0</v>
      </c>
      <c r="AH179" s="71"/>
      <c r="AI179" s="71"/>
      <c r="AK179" s="91"/>
      <c r="AL179" s="59">
        <v>75</v>
      </c>
      <c r="AM179" s="57">
        <f t="shared" si="45"/>
        <v>10</v>
      </c>
      <c r="AN179" s="57">
        <f t="shared" si="42"/>
        <v>0</v>
      </c>
      <c r="AO179" s="57">
        <f t="shared" si="46"/>
        <v>0</v>
      </c>
    </row>
    <row r="180" spans="21:41" x14ac:dyDescent="0.35">
      <c r="U180" s="89">
        <v>3</v>
      </c>
      <c r="V180" s="59">
        <v>10</v>
      </c>
      <c r="W180" s="57">
        <f>'Sens_BEP-AN_ASHP'!T$37</f>
        <v>0</v>
      </c>
      <c r="X180" s="57">
        <f>'Sens_BEP-AN_GB'!T$37</f>
        <v>0</v>
      </c>
      <c r="Y180" s="57">
        <f>'Sens_BEP-DH_ASHP'!T$37</f>
        <v>0</v>
      </c>
      <c r="Z180" s="57">
        <f>'Sens_BEP-DH_GB'!T$37</f>
        <v>0</v>
      </c>
      <c r="AA180" s="57">
        <f>'Sens_BEP-DH_AN'!T$37</f>
        <v>94</v>
      </c>
      <c r="AC180" s="89">
        <v>3</v>
      </c>
      <c r="AD180" s="59">
        <v>10</v>
      </c>
      <c r="AE180" s="57">
        <f t="shared" si="43"/>
        <v>10</v>
      </c>
      <c r="AF180" s="57">
        <f t="shared" si="41"/>
        <v>0</v>
      </c>
      <c r="AG180" s="57">
        <f t="shared" si="44"/>
        <v>0</v>
      </c>
      <c r="AH180" s="71"/>
      <c r="AI180" s="71"/>
      <c r="AK180" s="89">
        <v>3</v>
      </c>
      <c r="AL180" s="59">
        <v>10</v>
      </c>
      <c r="AM180" s="57">
        <f t="shared" si="45"/>
        <v>10</v>
      </c>
      <c r="AN180" s="57">
        <f t="shared" si="42"/>
        <v>0</v>
      </c>
      <c r="AO180" s="57">
        <f t="shared" si="46"/>
        <v>0</v>
      </c>
    </row>
    <row r="181" spans="21:41" x14ac:dyDescent="0.35">
      <c r="U181" s="90"/>
      <c r="V181" s="59">
        <v>25</v>
      </c>
      <c r="W181" s="57">
        <f>'Sens_BEP-AN_ASHP'!T$38</f>
        <v>0</v>
      </c>
      <c r="X181" s="57">
        <f>'Sens_BEP-AN_GB'!T$38</f>
        <v>0</v>
      </c>
      <c r="Y181" s="57">
        <f>'Sens_BEP-DH_ASHP'!T$38</f>
        <v>0</v>
      </c>
      <c r="Z181" s="57">
        <f>'Sens_BEP-DH_GB'!T$38</f>
        <v>0</v>
      </c>
      <c r="AA181" s="57">
        <f>'Sens_BEP-DH_AN'!T$38</f>
        <v>51</v>
      </c>
      <c r="AC181" s="90"/>
      <c r="AD181" s="59">
        <v>25</v>
      </c>
      <c r="AE181" s="57">
        <f t="shared" si="43"/>
        <v>10</v>
      </c>
      <c r="AF181" s="57">
        <f t="shared" si="41"/>
        <v>0</v>
      </c>
      <c r="AG181" s="57">
        <f t="shared" si="44"/>
        <v>0</v>
      </c>
      <c r="AH181" s="71"/>
      <c r="AI181" s="71"/>
      <c r="AK181" s="90"/>
      <c r="AL181" s="59">
        <v>25</v>
      </c>
      <c r="AM181" s="57">
        <f t="shared" si="45"/>
        <v>10</v>
      </c>
      <c r="AN181" s="57">
        <f t="shared" si="42"/>
        <v>0</v>
      </c>
      <c r="AO181" s="57">
        <f t="shared" si="46"/>
        <v>0</v>
      </c>
    </row>
    <row r="182" spans="21:41" x14ac:dyDescent="0.35">
      <c r="U182" s="90"/>
      <c r="V182" s="59">
        <v>35</v>
      </c>
      <c r="W182" s="57">
        <f>'Sens_BEP-AN_ASHP'!T$39</f>
        <v>0</v>
      </c>
      <c r="X182" s="57">
        <f>'Sens_BEP-AN_GB'!T$39</f>
        <v>0</v>
      </c>
      <c r="Y182" s="57">
        <f>'Sens_BEP-DH_ASHP'!T$39</f>
        <v>0</v>
      </c>
      <c r="Z182" s="57">
        <f>'Sens_BEP-DH_GB'!T$39</f>
        <v>0</v>
      </c>
      <c r="AA182" s="57">
        <f>'Sens_BEP-DH_AN'!T$39</f>
        <v>45</v>
      </c>
      <c r="AC182" s="90"/>
      <c r="AD182" s="59">
        <v>35</v>
      </c>
      <c r="AE182" s="57">
        <f t="shared" si="43"/>
        <v>10</v>
      </c>
      <c r="AF182" s="57">
        <f t="shared" si="41"/>
        <v>0</v>
      </c>
      <c r="AG182" s="57">
        <f t="shared" si="44"/>
        <v>0</v>
      </c>
      <c r="AH182" s="71"/>
      <c r="AI182" s="71"/>
      <c r="AK182" s="90"/>
      <c r="AL182" s="59">
        <v>35</v>
      </c>
      <c r="AM182" s="57">
        <f t="shared" si="45"/>
        <v>10</v>
      </c>
      <c r="AN182" s="57">
        <f t="shared" si="42"/>
        <v>0</v>
      </c>
      <c r="AO182" s="57">
        <f t="shared" si="46"/>
        <v>0</v>
      </c>
    </row>
    <row r="183" spans="21:41" x14ac:dyDescent="0.35">
      <c r="U183" s="90"/>
      <c r="V183" s="59">
        <v>50</v>
      </c>
      <c r="W183" s="57">
        <f>'Sens_BEP-AN_ASHP'!T$40</f>
        <v>0</v>
      </c>
      <c r="X183" s="57">
        <f>'Sens_BEP-AN_GB'!T$40</f>
        <v>0</v>
      </c>
      <c r="Y183" s="57">
        <f>'Sens_BEP-DH_ASHP'!T$40</f>
        <v>0</v>
      </c>
      <c r="Z183" s="57">
        <f>'Sens_BEP-DH_GB'!T$40</f>
        <v>109</v>
      </c>
      <c r="AA183" s="57">
        <f>'Sens_BEP-DH_AN'!T$40</f>
        <v>41</v>
      </c>
      <c r="AC183" s="90"/>
      <c r="AD183" s="59">
        <v>50</v>
      </c>
      <c r="AE183" s="57">
        <f t="shared" si="43"/>
        <v>10</v>
      </c>
      <c r="AF183" s="57">
        <f t="shared" si="41"/>
        <v>0</v>
      </c>
      <c r="AG183" s="57">
        <f t="shared" si="44"/>
        <v>0</v>
      </c>
      <c r="AH183" s="71"/>
      <c r="AI183" s="71"/>
      <c r="AK183" s="90"/>
      <c r="AL183" s="59">
        <v>50</v>
      </c>
      <c r="AM183" s="57">
        <f t="shared" si="45"/>
        <v>109</v>
      </c>
      <c r="AN183" s="57">
        <f t="shared" si="42"/>
        <v>0</v>
      </c>
      <c r="AO183" s="57">
        <f t="shared" si="46"/>
        <v>10</v>
      </c>
    </row>
    <row r="184" spans="21:41" x14ac:dyDescent="0.35">
      <c r="U184" s="91"/>
      <c r="V184" s="59">
        <v>75</v>
      </c>
      <c r="W184" s="57">
        <f>'Sens_BEP-AN_ASHP'!T$41</f>
        <v>0</v>
      </c>
      <c r="X184" s="57">
        <f>'Sens_BEP-AN_GB'!T$41</f>
        <v>0</v>
      </c>
      <c r="Y184" s="57">
        <f>'Sens_BEP-DH_ASHP'!T$41</f>
        <v>0</v>
      </c>
      <c r="Z184" s="57">
        <f>'Sens_BEP-DH_GB'!T$41</f>
        <v>63</v>
      </c>
      <c r="AA184" s="57">
        <f>'Sens_BEP-DH_AN'!T$41</f>
        <v>38</v>
      </c>
      <c r="AC184" s="91"/>
      <c r="AD184" s="59">
        <v>75</v>
      </c>
      <c r="AE184" s="57">
        <f t="shared" si="43"/>
        <v>10</v>
      </c>
      <c r="AF184" s="57">
        <f t="shared" si="41"/>
        <v>0</v>
      </c>
      <c r="AG184" s="57">
        <f t="shared" si="44"/>
        <v>0</v>
      </c>
      <c r="AH184" s="71"/>
      <c r="AI184" s="71"/>
      <c r="AK184" s="91"/>
      <c r="AL184" s="59">
        <v>75</v>
      </c>
      <c r="AM184" s="57">
        <f t="shared" si="45"/>
        <v>63</v>
      </c>
      <c r="AN184" s="57">
        <f t="shared" si="42"/>
        <v>0</v>
      </c>
      <c r="AO184" s="57">
        <f t="shared" si="46"/>
        <v>10</v>
      </c>
    </row>
    <row r="185" spans="21:41" x14ac:dyDescent="0.35">
      <c r="U185" s="89">
        <v>5</v>
      </c>
      <c r="V185" s="59">
        <v>10</v>
      </c>
      <c r="W185" s="57">
        <f>'Sens_BEP-AN_ASHP'!U$37</f>
        <v>0</v>
      </c>
      <c r="X185" s="57">
        <f>'Sens_BEP-AN_GB'!U$37</f>
        <v>0</v>
      </c>
      <c r="Y185" s="57">
        <f>'Sens_BEP-DH_ASHP'!U$37</f>
        <v>0</v>
      </c>
      <c r="Z185" s="57">
        <f>'Sens_BEP-DH_GB'!U$37</f>
        <v>0</v>
      </c>
      <c r="AA185" s="57">
        <f>'Sens_BEP-DH_AN'!U$37</f>
        <v>59</v>
      </c>
      <c r="AC185" s="89">
        <v>5</v>
      </c>
      <c r="AD185" s="59">
        <v>10</v>
      </c>
      <c r="AE185" s="57">
        <f t="shared" si="43"/>
        <v>10</v>
      </c>
      <c r="AF185" s="57">
        <f t="shared" si="41"/>
        <v>0</v>
      </c>
      <c r="AG185" s="57">
        <f t="shared" si="44"/>
        <v>0</v>
      </c>
      <c r="AH185" s="71"/>
      <c r="AI185" s="71"/>
      <c r="AK185" s="89">
        <v>5</v>
      </c>
      <c r="AL185" s="59">
        <v>10</v>
      </c>
      <c r="AM185" s="57">
        <f t="shared" si="45"/>
        <v>10</v>
      </c>
      <c r="AN185" s="57">
        <f t="shared" si="42"/>
        <v>0</v>
      </c>
      <c r="AO185" s="57">
        <f t="shared" si="46"/>
        <v>0</v>
      </c>
    </row>
    <row r="186" spans="21:41" x14ac:dyDescent="0.35">
      <c r="U186" s="90"/>
      <c r="V186" s="59">
        <v>25</v>
      </c>
      <c r="W186" s="57">
        <f>'Sens_BEP-AN_ASHP'!U$38</f>
        <v>0</v>
      </c>
      <c r="X186" s="57">
        <f>'Sens_BEP-AN_GB'!U$38</f>
        <v>0</v>
      </c>
      <c r="Y186" s="57">
        <f>'Sens_BEP-DH_ASHP'!U$38</f>
        <v>0</v>
      </c>
      <c r="Z186" s="57">
        <f>'Sens_BEP-DH_GB'!U$38</f>
        <v>41</v>
      </c>
      <c r="AA186" s="57">
        <f>'Sens_BEP-DH_AN'!U$38</f>
        <v>39</v>
      </c>
      <c r="AC186" s="90"/>
      <c r="AD186" s="59">
        <v>25</v>
      </c>
      <c r="AE186" s="57">
        <f t="shared" si="43"/>
        <v>10</v>
      </c>
      <c r="AF186" s="57">
        <f t="shared" si="41"/>
        <v>0</v>
      </c>
      <c r="AG186" s="57">
        <f t="shared" si="44"/>
        <v>0</v>
      </c>
      <c r="AH186" s="71"/>
      <c r="AI186" s="71"/>
      <c r="AK186" s="90"/>
      <c r="AL186" s="59">
        <v>25</v>
      </c>
      <c r="AM186" s="57">
        <f t="shared" si="45"/>
        <v>41</v>
      </c>
      <c r="AN186" s="57">
        <f t="shared" si="42"/>
        <v>0</v>
      </c>
      <c r="AO186" s="57">
        <f t="shared" si="46"/>
        <v>10</v>
      </c>
    </row>
    <row r="187" spans="21:41" x14ac:dyDescent="0.35">
      <c r="U187" s="90"/>
      <c r="V187" s="59">
        <v>35</v>
      </c>
      <c r="W187" s="57">
        <f>'Sens_BEP-AN_ASHP'!U$39</f>
        <v>4</v>
      </c>
      <c r="X187" s="57">
        <f>'Sens_BEP-AN_GB'!U$39</f>
        <v>0</v>
      </c>
      <c r="Y187" s="57">
        <f>'Sens_BEP-DH_ASHP'!U$39</f>
        <v>0</v>
      </c>
      <c r="Z187" s="57">
        <f>'Sens_BEP-DH_GB'!U$39</f>
        <v>31</v>
      </c>
      <c r="AA187" s="57">
        <f>'Sens_BEP-DH_AN'!U$39</f>
        <v>36</v>
      </c>
      <c r="AC187" s="90"/>
      <c r="AD187" s="59">
        <v>35</v>
      </c>
      <c r="AE187" s="57">
        <f t="shared" si="43"/>
        <v>0</v>
      </c>
      <c r="AF187" s="57">
        <f t="shared" ref="AF187:AF214" si="47">IF(W187=0,0,IF(W187=4,AA187,AA187-W187))</f>
        <v>36</v>
      </c>
      <c r="AG187" s="57">
        <f t="shared" si="44"/>
        <v>10</v>
      </c>
      <c r="AH187" s="71"/>
      <c r="AI187" s="71"/>
      <c r="AK187" s="90"/>
      <c r="AL187" s="59">
        <v>35</v>
      </c>
      <c r="AM187" s="57">
        <f t="shared" si="45"/>
        <v>31</v>
      </c>
      <c r="AN187" s="57">
        <f t="shared" si="42"/>
        <v>0</v>
      </c>
      <c r="AO187" s="57">
        <f t="shared" si="46"/>
        <v>10</v>
      </c>
    </row>
    <row r="188" spans="21:41" x14ac:dyDescent="0.35">
      <c r="U188" s="90"/>
      <c r="V188" s="59">
        <v>50</v>
      </c>
      <c r="W188" s="57">
        <f>'Sens_BEP-AN_ASHP'!U$40</f>
        <v>4</v>
      </c>
      <c r="X188" s="57">
        <f>'Sens_BEP-AN_GB'!U$40</f>
        <v>0</v>
      </c>
      <c r="Y188" s="57">
        <f>'Sens_BEP-DH_ASHP'!U$40</f>
        <v>0</v>
      </c>
      <c r="Z188" s="57">
        <f>'Sens_BEP-DH_GB'!U$40</f>
        <v>26</v>
      </c>
      <c r="AA188" s="57">
        <f>'Sens_BEP-DH_AN'!U$40</f>
        <v>33</v>
      </c>
      <c r="AC188" s="90"/>
      <c r="AD188" s="59">
        <v>50</v>
      </c>
      <c r="AE188" s="57">
        <f t="shared" si="43"/>
        <v>0</v>
      </c>
      <c r="AF188" s="57">
        <f t="shared" si="47"/>
        <v>33</v>
      </c>
      <c r="AG188" s="57">
        <f t="shared" si="44"/>
        <v>10</v>
      </c>
      <c r="AH188" s="71"/>
      <c r="AI188" s="71"/>
      <c r="AK188" s="90"/>
      <c r="AL188" s="59">
        <v>50</v>
      </c>
      <c r="AM188" s="57">
        <f t="shared" si="45"/>
        <v>26</v>
      </c>
      <c r="AN188" s="57">
        <f t="shared" si="42"/>
        <v>0</v>
      </c>
      <c r="AO188" s="57">
        <f t="shared" si="46"/>
        <v>10</v>
      </c>
    </row>
    <row r="189" spans="21:41" x14ac:dyDescent="0.35">
      <c r="U189" s="91"/>
      <c r="V189" s="59">
        <v>75</v>
      </c>
      <c r="W189" s="57">
        <f>'Sens_BEP-AN_ASHP'!U$41</f>
        <v>4</v>
      </c>
      <c r="X189" s="57">
        <f>'Sens_BEP-AN_GB'!U$41</f>
        <v>0</v>
      </c>
      <c r="Y189" s="57">
        <f>'Sens_BEP-DH_ASHP'!U$41</f>
        <v>112</v>
      </c>
      <c r="Z189" s="57">
        <f>'Sens_BEP-DH_GB'!U$41</f>
        <v>22</v>
      </c>
      <c r="AA189" s="57">
        <f>'Sens_BEP-DH_AN'!U$41</f>
        <v>31</v>
      </c>
      <c r="AC189" s="91"/>
      <c r="AD189" s="59">
        <v>75</v>
      </c>
      <c r="AE189" s="57">
        <f t="shared" si="43"/>
        <v>0</v>
      </c>
      <c r="AF189" s="57">
        <f t="shared" si="47"/>
        <v>31</v>
      </c>
      <c r="AG189" s="57">
        <f t="shared" si="44"/>
        <v>10</v>
      </c>
      <c r="AH189" s="71"/>
      <c r="AI189" s="71"/>
      <c r="AK189" s="91"/>
      <c r="AL189" s="59">
        <v>75</v>
      </c>
      <c r="AM189" s="57">
        <f t="shared" si="45"/>
        <v>22</v>
      </c>
      <c r="AN189" s="57">
        <f t="shared" si="42"/>
        <v>0</v>
      </c>
      <c r="AO189" s="57">
        <f t="shared" si="46"/>
        <v>10</v>
      </c>
    </row>
    <row r="190" spans="21:41" x14ac:dyDescent="0.35">
      <c r="U190" s="89">
        <v>8</v>
      </c>
      <c r="V190" s="59">
        <v>10</v>
      </c>
      <c r="W190" s="57">
        <f>'Sens_BEP-AN_ASHP'!V$37</f>
        <v>4</v>
      </c>
      <c r="X190" s="57">
        <f>'Sens_BEP-AN_GB'!V$37</f>
        <v>0</v>
      </c>
      <c r="Y190" s="57">
        <f>'Sens_BEP-DH_ASHP'!V$37</f>
        <v>0</v>
      </c>
      <c r="Z190" s="57">
        <f>'Sens_BEP-DH_GB'!V$37</f>
        <v>25</v>
      </c>
      <c r="AA190" s="57">
        <f>'Sens_BEP-DH_AN'!V$37</f>
        <v>38</v>
      </c>
      <c r="AC190" s="89">
        <v>8</v>
      </c>
      <c r="AD190" s="59">
        <v>10</v>
      </c>
      <c r="AE190" s="57">
        <f t="shared" si="43"/>
        <v>0</v>
      </c>
      <c r="AF190" s="57">
        <f t="shared" si="47"/>
        <v>38</v>
      </c>
      <c r="AG190" s="57">
        <f t="shared" si="44"/>
        <v>10</v>
      </c>
      <c r="AH190" s="71"/>
      <c r="AI190" s="71"/>
      <c r="AK190" s="89">
        <v>8</v>
      </c>
      <c r="AL190" s="59">
        <v>10</v>
      </c>
      <c r="AM190" s="57">
        <f t="shared" si="45"/>
        <v>25</v>
      </c>
      <c r="AN190" s="57">
        <f t="shared" si="42"/>
        <v>0</v>
      </c>
      <c r="AO190" s="57">
        <f t="shared" si="46"/>
        <v>10</v>
      </c>
    </row>
    <row r="191" spans="21:41" x14ac:dyDescent="0.35">
      <c r="U191" s="90"/>
      <c r="V191" s="59">
        <v>25</v>
      </c>
      <c r="W191" s="57">
        <f>'Sens_BEP-AN_ASHP'!V$38</f>
        <v>4</v>
      </c>
      <c r="X191" s="57">
        <f>'Sens_BEP-AN_GB'!V$38</f>
        <v>0</v>
      </c>
      <c r="Y191" s="57">
        <f>'Sens_BEP-DH_ASHP'!V$38</f>
        <v>98</v>
      </c>
      <c r="Z191" s="57">
        <f>'Sens_BEP-DH_GB'!V$38</f>
        <v>15</v>
      </c>
      <c r="AA191" s="57">
        <f>'Sens_BEP-DH_AN'!V$38</f>
        <v>28</v>
      </c>
      <c r="AC191" s="90"/>
      <c r="AD191" s="59">
        <v>25</v>
      </c>
      <c r="AE191" s="57">
        <f t="shared" si="43"/>
        <v>0</v>
      </c>
      <c r="AF191" s="57">
        <f t="shared" si="47"/>
        <v>28</v>
      </c>
      <c r="AG191" s="57">
        <f t="shared" si="44"/>
        <v>10</v>
      </c>
      <c r="AH191" s="71"/>
      <c r="AI191" s="71"/>
      <c r="AK191" s="90"/>
      <c r="AL191" s="59">
        <v>25</v>
      </c>
      <c r="AM191" s="57">
        <f t="shared" si="45"/>
        <v>15</v>
      </c>
      <c r="AN191" s="57">
        <f t="shared" si="42"/>
        <v>0</v>
      </c>
      <c r="AO191" s="57">
        <f t="shared" si="46"/>
        <v>10</v>
      </c>
    </row>
    <row r="192" spans="21:41" x14ac:dyDescent="0.35">
      <c r="U192" s="90"/>
      <c r="V192" s="59">
        <v>35</v>
      </c>
      <c r="W192" s="57">
        <f>'Sens_BEP-AN_ASHP'!V$39</f>
        <v>4</v>
      </c>
      <c r="X192" s="57">
        <f>'Sens_BEP-AN_GB'!V$39</f>
        <v>0</v>
      </c>
      <c r="Y192" s="57">
        <f>'Sens_BEP-DH_ASHP'!V$39</f>
        <v>55</v>
      </c>
      <c r="Z192" s="57">
        <f>'Sens_BEP-DH_GB'!V$39</f>
        <v>13</v>
      </c>
      <c r="AA192" s="57">
        <f>'Sens_BEP-DH_AN'!V$39</f>
        <v>27</v>
      </c>
      <c r="AC192" s="90"/>
      <c r="AD192" s="59">
        <v>35</v>
      </c>
      <c r="AE192" s="57">
        <f t="shared" si="43"/>
        <v>0</v>
      </c>
      <c r="AF192" s="57">
        <f t="shared" si="47"/>
        <v>27</v>
      </c>
      <c r="AG192" s="57">
        <f t="shared" si="44"/>
        <v>10</v>
      </c>
      <c r="AH192" s="71"/>
      <c r="AI192" s="71"/>
      <c r="AK192" s="90"/>
      <c r="AL192" s="59">
        <v>35</v>
      </c>
      <c r="AM192" s="57">
        <f t="shared" si="45"/>
        <v>13</v>
      </c>
      <c r="AN192" s="57">
        <f t="shared" si="42"/>
        <v>0</v>
      </c>
      <c r="AO192" s="57">
        <f t="shared" si="46"/>
        <v>10</v>
      </c>
    </row>
    <row r="193" spans="21:41" x14ac:dyDescent="0.35">
      <c r="U193" s="90"/>
      <c r="V193" s="59">
        <v>50</v>
      </c>
      <c r="W193" s="57">
        <f>'Sens_BEP-AN_ASHP'!V$40</f>
        <v>4</v>
      </c>
      <c r="X193" s="57">
        <f>'Sens_BEP-AN_GB'!V$40</f>
        <v>0</v>
      </c>
      <c r="Y193" s="57">
        <f>'Sens_BEP-DH_ASHP'!V$40</f>
        <v>39</v>
      </c>
      <c r="Z193" s="57">
        <f>'Sens_BEP-DH_GB'!V$40</f>
        <v>12</v>
      </c>
      <c r="AA193" s="57">
        <f>'Sens_BEP-DH_AN'!V$40</f>
        <v>25</v>
      </c>
      <c r="AC193" s="90"/>
      <c r="AD193" s="59">
        <v>50</v>
      </c>
      <c r="AE193" s="57">
        <f t="shared" si="43"/>
        <v>0</v>
      </c>
      <c r="AF193" s="57">
        <f t="shared" si="47"/>
        <v>25</v>
      </c>
      <c r="AG193" s="57">
        <f t="shared" si="44"/>
        <v>10</v>
      </c>
      <c r="AH193" s="71"/>
      <c r="AI193" s="71"/>
      <c r="AK193" s="90"/>
      <c r="AL193" s="59">
        <v>50</v>
      </c>
      <c r="AM193" s="57">
        <f t="shared" si="45"/>
        <v>12</v>
      </c>
      <c r="AN193" s="57">
        <f t="shared" si="42"/>
        <v>0</v>
      </c>
      <c r="AO193" s="57">
        <f t="shared" si="46"/>
        <v>10</v>
      </c>
    </row>
    <row r="194" spans="21:41" x14ac:dyDescent="0.35">
      <c r="U194" s="91"/>
      <c r="V194" s="59">
        <v>75</v>
      </c>
      <c r="W194" s="57">
        <f>'Sens_BEP-AN_ASHP'!V$41</f>
        <v>4</v>
      </c>
      <c r="X194" s="57">
        <f>'Sens_BEP-AN_GB'!V$41</f>
        <v>0</v>
      </c>
      <c r="Y194" s="57">
        <f>'Sens_BEP-DH_ASHP'!V$41</f>
        <v>31</v>
      </c>
      <c r="Z194" s="57">
        <f>'Sens_BEP-DH_GB'!V$41</f>
        <v>11</v>
      </c>
      <c r="AA194" s="57">
        <f>'Sens_BEP-DH_AN'!V$41</f>
        <v>24</v>
      </c>
      <c r="AC194" s="91"/>
      <c r="AD194" s="59">
        <v>75</v>
      </c>
      <c r="AE194" s="57">
        <f t="shared" si="43"/>
        <v>0</v>
      </c>
      <c r="AF194" s="57">
        <f t="shared" si="47"/>
        <v>24</v>
      </c>
      <c r="AG194" s="57">
        <f t="shared" si="44"/>
        <v>10</v>
      </c>
      <c r="AH194" s="71"/>
      <c r="AI194" s="71"/>
      <c r="AK194" s="91"/>
      <c r="AL194" s="59">
        <v>75</v>
      </c>
      <c r="AM194" s="57">
        <f t="shared" si="45"/>
        <v>11</v>
      </c>
      <c r="AN194" s="57">
        <f t="shared" si="42"/>
        <v>0</v>
      </c>
      <c r="AO194" s="57">
        <f t="shared" si="46"/>
        <v>10</v>
      </c>
    </row>
    <row r="195" spans="21:41" x14ac:dyDescent="0.35">
      <c r="U195" s="89">
        <v>10</v>
      </c>
      <c r="V195" s="59">
        <v>10</v>
      </c>
      <c r="W195" s="57">
        <f>'Sens_BEP-AN_ASHP'!W$37</f>
        <v>4</v>
      </c>
      <c r="X195" s="57">
        <f>'Sens_BEP-AN_GB'!W$37</f>
        <v>0</v>
      </c>
      <c r="Y195" s="57">
        <f>'Sens_BEP-DH_ASHP'!W$37</f>
        <v>0</v>
      </c>
      <c r="Z195" s="57">
        <f>'Sens_BEP-DH_GB'!W$37</f>
        <v>15</v>
      </c>
      <c r="AA195" s="57">
        <f>'Sens_BEP-DH_AN'!W$37</f>
        <v>31</v>
      </c>
      <c r="AC195" s="89">
        <v>10</v>
      </c>
      <c r="AD195" s="59">
        <v>10</v>
      </c>
      <c r="AE195" s="57">
        <f t="shared" si="43"/>
        <v>0</v>
      </c>
      <c r="AF195" s="57">
        <f t="shared" si="47"/>
        <v>31</v>
      </c>
      <c r="AG195" s="57">
        <f t="shared" si="44"/>
        <v>10</v>
      </c>
      <c r="AH195" s="71"/>
      <c r="AI195" s="71"/>
      <c r="AK195" s="89">
        <v>10</v>
      </c>
      <c r="AL195" s="59">
        <v>10</v>
      </c>
      <c r="AM195" s="57">
        <f t="shared" si="45"/>
        <v>15</v>
      </c>
      <c r="AN195" s="57">
        <f t="shared" si="42"/>
        <v>0</v>
      </c>
      <c r="AO195" s="57">
        <f t="shared" si="46"/>
        <v>10</v>
      </c>
    </row>
    <row r="196" spans="21:41" x14ac:dyDescent="0.35">
      <c r="U196" s="90"/>
      <c r="V196" s="59">
        <v>25</v>
      </c>
      <c r="W196" s="57">
        <f>'Sens_BEP-AN_ASHP'!W$38</f>
        <v>4</v>
      </c>
      <c r="X196" s="57">
        <f>'Sens_BEP-AN_GB'!W$38</f>
        <v>0</v>
      </c>
      <c r="Y196" s="57">
        <f>'Sens_BEP-DH_ASHP'!W$38</f>
        <v>39</v>
      </c>
      <c r="Z196" s="57">
        <f>'Sens_BEP-DH_GB'!W$38</f>
        <v>10</v>
      </c>
      <c r="AA196" s="57">
        <f>'Sens_BEP-DH_AN'!W$38</f>
        <v>24</v>
      </c>
      <c r="AC196" s="90"/>
      <c r="AD196" s="59">
        <v>25</v>
      </c>
      <c r="AE196" s="57">
        <f t="shared" si="43"/>
        <v>0</v>
      </c>
      <c r="AF196" s="57">
        <f t="shared" si="47"/>
        <v>24</v>
      </c>
      <c r="AG196" s="57">
        <f t="shared" si="44"/>
        <v>10</v>
      </c>
      <c r="AH196" s="71"/>
      <c r="AI196" s="71"/>
      <c r="AK196" s="90"/>
      <c r="AL196" s="59">
        <v>25</v>
      </c>
      <c r="AM196" s="57">
        <f t="shared" si="45"/>
        <v>10</v>
      </c>
      <c r="AN196" s="57">
        <f t="shared" si="42"/>
        <v>0</v>
      </c>
      <c r="AO196" s="57">
        <f t="shared" si="46"/>
        <v>10</v>
      </c>
    </row>
    <row r="197" spans="21:41" x14ac:dyDescent="0.35">
      <c r="U197" s="90"/>
      <c r="V197" s="59">
        <v>35</v>
      </c>
      <c r="W197" s="57">
        <f>'Sens_BEP-AN_ASHP'!W$39</f>
        <v>4</v>
      </c>
      <c r="X197" s="57">
        <f>'Sens_BEP-AN_GB'!W$39</f>
        <v>0</v>
      </c>
      <c r="Y197" s="57">
        <f>'Sens_BEP-DH_ASHP'!W$39</f>
        <v>30</v>
      </c>
      <c r="Z197" s="57">
        <f>'Sens_BEP-DH_GB'!W$39</f>
        <v>10</v>
      </c>
      <c r="AA197" s="57">
        <f>'Sens_BEP-DH_AN'!W$39</f>
        <v>23</v>
      </c>
      <c r="AC197" s="90"/>
      <c r="AD197" s="59">
        <v>35</v>
      </c>
      <c r="AE197" s="57">
        <f t="shared" si="43"/>
        <v>0</v>
      </c>
      <c r="AF197" s="57">
        <f t="shared" si="47"/>
        <v>23</v>
      </c>
      <c r="AG197" s="57">
        <f t="shared" si="44"/>
        <v>10</v>
      </c>
      <c r="AH197" s="71"/>
      <c r="AI197" s="71"/>
      <c r="AK197" s="90"/>
      <c r="AL197" s="59">
        <v>35</v>
      </c>
      <c r="AM197" s="57">
        <f t="shared" si="45"/>
        <v>10</v>
      </c>
      <c r="AN197" s="57">
        <f t="shared" si="42"/>
        <v>0</v>
      </c>
      <c r="AO197" s="57">
        <f t="shared" si="46"/>
        <v>10</v>
      </c>
    </row>
    <row r="198" spans="21:41" x14ac:dyDescent="0.35">
      <c r="U198" s="90"/>
      <c r="V198" s="59">
        <v>50</v>
      </c>
      <c r="W198" s="57">
        <f>'Sens_BEP-AN_ASHP'!W$40</f>
        <v>4</v>
      </c>
      <c r="X198" s="57">
        <f>'Sens_BEP-AN_GB'!W$40</f>
        <v>0</v>
      </c>
      <c r="Y198" s="57">
        <f>'Sens_BEP-DH_ASHP'!W$40</f>
        <v>25</v>
      </c>
      <c r="Z198" s="57">
        <f>'Sens_BEP-DH_GB'!W$40</f>
        <v>9</v>
      </c>
      <c r="AA198" s="57">
        <f>'Sens_BEP-DH_AN'!W$40</f>
        <v>22</v>
      </c>
      <c r="AC198" s="90"/>
      <c r="AD198" s="59">
        <v>50</v>
      </c>
      <c r="AE198" s="57">
        <f t="shared" si="43"/>
        <v>0</v>
      </c>
      <c r="AF198" s="57">
        <f t="shared" si="47"/>
        <v>22</v>
      </c>
      <c r="AG198" s="57">
        <f t="shared" si="44"/>
        <v>10</v>
      </c>
      <c r="AH198" s="71"/>
      <c r="AI198" s="71"/>
      <c r="AK198" s="90"/>
      <c r="AL198" s="59">
        <v>50</v>
      </c>
      <c r="AM198" s="57">
        <f t="shared" si="45"/>
        <v>9</v>
      </c>
      <c r="AN198" s="57">
        <f t="shared" si="42"/>
        <v>0</v>
      </c>
      <c r="AO198" s="57">
        <f t="shared" si="46"/>
        <v>10</v>
      </c>
    </row>
    <row r="199" spans="21:41" x14ac:dyDescent="0.35">
      <c r="U199" s="91"/>
      <c r="V199" s="59">
        <v>75</v>
      </c>
      <c r="W199" s="57">
        <f>'Sens_BEP-AN_ASHP'!W$41</f>
        <v>4</v>
      </c>
      <c r="X199" s="57">
        <f>'Sens_BEP-AN_GB'!W$41</f>
        <v>123</v>
      </c>
      <c r="Y199" s="57">
        <f>'Sens_BEP-DH_ASHP'!W$41</f>
        <v>21</v>
      </c>
      <c r="Z199" s="57">
        <f>'Sens_BEP-DH_GB'!W$41</f>
        <v>9</v>
      </c>
      <c r="AA199" s="57">
        <f>'Sens_BEP-DH_AN'!W$41</f>
        <v>21</v>
      </c>
      <c r="AC199" s="91"/>
      <c r="AD199" s="59">
        <v>75</v>
      </c>
      <c r="AE199" s="57">
        <f t="shared" si="43"/>
        <v>0</v>
      </c>
      <c r="AF199" s="57">
        <f t="shared" si="47"/>
        <v>21</v>
      </c>
      <c r="AG199" s="57">
        <f t="shared" si="44"/>
        <v>10</v>
      </c>
      <c r="AH199" s="71"/>
      <c r="AI199" s="71"/>
      <c r="AK199" s="91"/>
      <c r="AL199" s="59">
        <v>75</v>
      </c>
      <c r="AM199" s="57">
        <v>9</v>
      </c>
      <c r="AN199" s="57">
        <v>0</v>
      </c>
      <c r="AO199" s="57">
        <f t="shared" si="46"/>
        <v>10</v>
      </c>
    </row>
    <row r="200" spans="21:41" x14ac:dyDescent="0.35">
      <c r="U200" s="89">
        <v>13</v>
      </c>
      <c r="V200" s="59">
        <v>10</v>
      </c>
      <c r="W200" s="57">
        <f>'Sens_BEP-AN_ASHP'!X$37</f>
        <v>4</v>
      </c>
      <c r="X200" s="57">
        <f>'Sens_BEP-AN_GB'!X$37</f>
        <v>0</v>
      </c>
      <c r="Y200" s="57">
        <f>'Sens_BEP-DH_ASHP'!X$37</f>
        <v>53</v>
      </c>
      <c r="Z200" s="57">
        <f>'Sens_BEP-DH_GB'!X$37</f>
        <v>9</v>
      </c>
      <c r="AA200" s="57">
        <f>'Sens_BEP-DH_AN'!X$37</f>
        <v>23</v>
      </c>
      <c r="AC200" s="89">
        <v>13</v>
      </c>
      <c r="AD200" s="59">
        <v>10</v>
      </c>
      <c r="AE200" s="57">
        <f t="shared" si="43"/>
        <v>0</v>
      </c>
      <c r="AF200" s="57">
        <f t="shared" si="47"/>
        <v>23</v>
      </c>
      <c r="AG200" s="57">
        <f t="shared" si="44"/>
        <v>10</v>
      </c>
      <c r="AH200" s="71"/>
      <c r="AI200" s="71"/>
      <c r="AK200" s="89">
        <v>13</v>
      </c>
      <c r="AL200" s="59">
        <v>10</v>
      </c>
      <c r="AM200" s="57">
        <f t="shared" si="45"/>
        <v>9</v>
      </c>
      <c r="AN200" s="57">
        <f t="shared" si="42"/>
        <v>0</v>
      </c>
      <c r="AO200" s="57">
        <f t="shared" si="46"/>
        <v>10</v>
      </c>
    </row>
    <row r="201" spans="21:41" x14ac:dyDescent="0.35">
      <c r="U201" s="90"/>
      <c r="V201" s="59">
        <v>25</v>
      </c>
      <c r="W201" s="57">
        <f>'Sens_BEP-AN_ASHP'!X$38</f>
        <v>4</v>
      </c>
      <c r="X201" s="57">
        <f>'Sens_BEP-AN_GB'!X$38</f>
        <v>0</v>
      </c>
      <c r="Y201" s="57">
        <f>'Sens_BEP-DH_ASHP'!X$38</f>
        <v>21</v>
      </c>
      <c r="Z201" s="57">
        <f>'Sens_BEP-DH_GB'!X$38</f>
        <v>7</v>
      </c>
      <c r="AA201" s="57">
        <f>'Sens_BEP-DH_AN'!X$38</f>
        <v>19</v>
      </c>
      <c r="AC201" s="90"/>
      <c r="AD201" s="59">
        <v>25</v>
      </c>
      <c r="AE201" s="57">
        <f t="shared" si="43"/>
        <v>0</v>
      </c>
      <c r="AF201" s="57">
        <f t="shared" si="47"/>
        <v>19</v>
      </c>
      <c r="AG201" s="57">
        <f t="shared" si="44"/>
        <v>10</v>
      </c>
      <c r="AH201" s="71"/>
      <c r="AI201" s="71"/>
      <c r="AK201" s="90"/>
      <c r="AL201" s="59">
        <v>25</v>
      </c>
      <c r="AM201" s="57">
        <f t="shared" si="45"/>
        <v>7</v>
      </c>
      <c r="AN201" s="57">
        <f t="shared" si="42"/>
        <v>0</v>
      </c>
      <c r="AO201" s="57">
        <f t="shared" si="46"/>
        <v>10</v>
      </c>
    </row>
    <row r="202" spans="21:41" x14ac:dyDescent="0.35">
      <c r="U202" s="90"/>
      <c r="V202" s="59">
        <v>35</v>
      </c>
      <c r="W202" s="57">
        <f>'Sens_BEP-AN_ASHP'!X$39</f>
        <v>4</v>
      </c>
      <c r="X202" s="57">
        <f>'Sens_BEP-AN_GB'!X$39</f>
        <v>6</v>
      </c>
      <c r="Y202" s="57">
        <f>'Sens_BEP-DH_ASHP'!X$39</f>
        <v>18</v>
      </c>
      <c r="Z202" s="57">
        <f>'Sens_BEP-DH_GB'!X$39</f>
        <v>7</v>
      </c>
      <c r="AA202" s="57">
        <f>'Sens_BEP-DH_AN'!X$39</f>
        <v>19</v>
      </c>
      <c r="AC202" s="90"/>
      <c r="AD202" s="59">
        <v>35</v>
      </c>
      <c r="AE202" s="57">
        <f t="shared" si="43"/>
        <v>0</v>
      </c>
      <c r="AF202" s="57">
        <f t="shared" si="47"/>
        <v>19</v>
      </c>
      <c r="AG202" s="57">
        <f t="shared" si="44"/>
        <v>10</v>
      </c>
      <c r="AH202" s="71"/>
      <c r="AI202" s="71"/>
      <c r="AK202" s="90"/>
      <c r="AL202" s="59">
        <v>35</v>
      </c>
      <c r="AM202" s="57">
        <f t="shared" si="45"/>
        <v>6</v>
      </c>
      <c r="AN202" s="57">
        <f t="shared" ref="AN202:AN214" si="48">IF(X202=0,0,IF(X202=4,AA202,AA202-X202))</f>
        <v>13</v>
      </c>
      <c r="AO202" s="57">
        <f t="shared" si="46"/>
        <v>10</v>
      </c>
    </row>
    <row r="203" spans="21:41" x14ac:dyDescent="0.35">
      <c r="U203" s="90"/>
      <c r="V203" s="59">
        <v>50</v>
      </c>
      <c r="W203" s="57">
        <f>'Sens_BEP-AN_ASHP'!X$40</f>
        <v>4</v>
      </c>
      <c r="X203" s="57">
        <f>'Sens_BEP-AN_GB'!X$40</f>
        <v>4</v>
      </c>
      <c r="Y203" s="57">
        <f>'Sens_BEP-DH_ASHP'!X$40</f>
        <v>16</v>
      </c>
      <c r="Z203" s="57">
        <f>'Sens_BEP-DH_GB'!X$40</f>
        <v>7</v>
      </c>
      <c r="AA203" s="57">
        <f>'Sens_BEP-DH_AN'!X$40</f>
        <v>18</v>
      </c>
      <c r="AC203" s="90"/>
      <c r="AD203" s="59">
        <v>50</v>
      </c>
      <c r="AE203" s="57">
        <f t="shared" si="43"/>
        <v>0</v>
      </c>
      <c r="AF203" s="57">
        <f t="shared" si="47"/>
        <v>18</v>
      </c>
      <c r="AG203" s="57">
        <f t="shared" si="44"/>
        <v>10</v>
      </c>
      <c r="AH203" s="71"/>
      <c r="AI203" s="71"/>
      <c r="AK203" s="90"/>
      <c r="AL203" s="59">
        <v>50</v>
      </c>
      <c r="AM203" s="57">
        <f t="shared" si="45"/>
        <v>0</v>
      </c>
      <c r="AN203" s="57">
        <f t="shared" si="42"/>
        <v>18</v>
      </c>
      <c r="AO203" s="57">
        <f t="shared" si="46"/>
        <v>10</v>
      </c>
    </row>
    <row r="204" spans="21:41" x14ac:dyDescent="0.35">
      <c r="U204" s="91"/>
      <c r="V204" s="59">
        <v>75</v>
      </c>
      <c r="W204" s="57">
        <f>'Sens_BEP-AN_ASHP'!X$41</f>
        <v>4</v>
      </c>
      <c r="X204" s="57">
        <f>'Sens_BEP-AN_GB'!X$41</f>
        <v>4</v>
      </c>
      <c r="Y204" s="57">
        <f>'Sens_BEP-DH_ASHP'!X$41</f>
        <v>15</v>
      </c>
      <c r="Z204" s="57">
        <f>'Sens_BEP-DH_GB'!X$41</f>
        <v>6</v>
      </c>
      <c r="AA204" s="57">
        <f>'Sens_BEP-DH_AN'!X$41</f>
        <v>17</v>
      </c>
      <c r="AC204" s="91"/>
      <c r="AD204" s="59">
        <v>75</v>
      </c>
      <c r="AE204" s="57">
        <f t="shared" si="43"/>
        <v>0</v>
      </c>
      <c r="AF204" s="57">
        <f t="shared" si="47"/>
        <v>17</v>
      </c>
      <c r="AG204" s="57">
        <f t="shared" si="44"/>
        <v>10</v>
      </c>
      <c r="AH204" s="71"/>
      <c r="AI204" s="71"/>
      <c r="AK204" s="91"/>
      <c r="AL204" s="59">
        <v>75</v>
      </c>
      <c r="AM204" s="57">
        <f t="shared" si="45"/>
        <v>0</v>
      </c>
      <c r="AN204" s="57">
        <f t="shared" si="42"/>
        <v>17</v>
      </c>
      <c r="AO204" s="57">
        <f t="shared" si="46"/>
        <v>10</v>
      </c>
    </row>
    <row r="205" spans="21:41" x14ac:dyDescent="0.35">
      <c r="U205" s="89">
        <v>16</v>
      </c>
      <c r="V205" s="59">
        <v>10</v>
      </c>
      <c r="W205" s="57">
        <f>'Sens_BEP-AN_ASHP'!Y$37</f>
        <v>4</v>
      </c>
      <c r="X205" s="57">
        <f>'Sens_BEP-AN_GB'!Y$37</f>
        <v>0</v>
      </c>
      <c r="Y205" s="57">
        <f>'Sens_BEP-DH_ASHP'!Y$37</f>
        <v>24</v>
      </c>
      <c r="Z205" s="57">
        <f>'Sens_BEP-DH_GB'!Y$37</f>
        <v>7</v>
      </c>
      <c r="AA205" s="57">
        <f>'Sens_BEP-DH_AN'!Y$37</f>
        <v>19</v>
      </c>
      <c r="AC205" s="89">
        <v>16</v>
      </c>
      <c r="AD205" s="59">
        <v>10</v>
      </c>
      <c r="AE205" s="57">
        <f t="shared" si="43"/>
        <v>0</v>
      </c>
      <c r="AF205" s="57">
        <f t="shared" si="47"/>
        <v>19</v>
      </c>
      <c r="AG205" s="57">
        <f t="shared" si="44"/>
        <v>10</v>
      </c>
      <c r="AH205" s="71"/>
      <c r="AI205" s="71"/>
      <c r="AK205" s="89">
        <v>16</v>
      </c>
      <c r="AL205" s="59">
        <v>10</v>
      </c>
      <c r="AM205" s="57">
        <f t="shared" si="45"/>
        <v>7</v>
      </c>
      <c r="AN205" s="57">
        <f t="shared" si="42"/>
        <v>0</v>
      </c>
      <c r="AO205" s="57">
        <f t="shared" si="46"/>
        <v>10</v>
      </c>
    </row>
    <row r="206" spans="21:41" x14ac:dyDescent="0.35">
      <c r="U206" s="90"/>
      <c r="V206" s="59">
        <v>25</v>
      </c>
      <c r="W206" s="57">
        <f>'Sens_BEP-AN_ASHP'!Y$38</f>
        <v>4</v>
      </c>
      <c r="X206" s="57">
        <f>'Sens_BEP-AN_GB'!Y$38</f>
        <v>4</v>
      </c>
      <c r="Y206" s="57">
        <f>'Sens_BEP-DH_ASHP'!Y$38</f>
        <v>14</v>
      </c>
      <c r="Z206" s="57">
        <f>'Sens_BEP-DH_GB'!Y$38</f>
        <v>6</v>
      </c>
      <c r="AA206" s="57">
        <f>'Sens_BEP-DH_AN'!Y$38</f>
        <v>16</v>
      </c>
      <c r="AC206" s="90"/>
      <c r="AD206" s="59">
        <v>25</v>
      </c>
      <c r="AE206" s="57">
        <f t="shared" si="43"/>
        <v>0</v>
      </c>
      <c r="AF206" s="57">
        <f t="shared" si="47"/>
        <v>16</v>
      </c>
      <c r="AG206" s="57">
        <f t="shared" si="44"/>
        <v>10</v>
      </c>
      <c r="AH206" s="71"/>
      <c r="AI206" s="71"/>
      <c r="AK206" s="90"/>
      <c r="AL206" s="59">
        <v>25</v>
      </c>
      <c r="AM206" s="57">
        <f t="shared" si="45"/>
        <v>0</v>
      </c>
      <c r="AN206" s="57">
        <f t="shared" si="48"/>
        <v>16</v>
      </c>
      <c r="AO206" s="57">
        <f t="shared" si="46"/>
        <v>10</v>
      </c>
    </row>
    <row r="207" spans="21:41" x14ac:dyDescent="0.35">
      <c r="U207" s="90"/>
      <c r="V207" s="59">
        <v>35</v>
      </c>
      <c r="W207" s="57">
        <f>'Sens_BEP-AN_ASHP'!Y$39</f>
        <v>4</v>
      </c>
      <c r="X207" s="57">
        <f>'Sens_BEP-AN_GB'!Y$39</f>
        <v>4</v>
      </c>
      <c r="Y207" s="57">
        <f>'Sens_BEP-DH_ASHP'!Y$39</f>
        <v>13</v>
      </c>
      <c r="Z207" s="57">
        <f>'Sens_BEP-DH_GB'!Y$39</f>
        <v>6</v>
      </c>
      <c r="AA207" s="57">
        <f>'Sens_BEP-DH_AN'!Y$39</f>
        <v>16</v>
      </c>
      <c r="AC207" s="90"/>
      <c r="AD207" s="59">
        <v>35</v>
      </c>
      <c r="AE207" s="57">
        <f t="shared" si="43"/>
        <v>0</v>
      </c>
      <c r="AF207" s="57">
        <f t="shared" si="47"/>
        <v>16</v>
      </c>
      <c r="AG207" s="57">
        <f t="shared" si="44"/>
        <v>10</v>
      </c>
      <c r="AH207" s="71"/>
      <c r="AI207" s="71"/>
      <c r="AK207" s="90"/>
      <c r="AL207" s="59">
        <v>35</v>
      </c>
      <c r="AM207" s="57">
        <f t="shared" si="45"/>
        <v>0</v>
      </c>
      <c r="AN207" s="57">
        <f t="shared" si="48"/>
        <v>16</v>
      </c>
      <c r="AO207" s="57">
        <f t="shared" si="46"/>
        <v>10</v>
      </c>
    </row>
    <row r="208" spans="21:41" x14ac:dyDescent="0.35">
      <c r="U208" s="90"/>
      <c r="V208" s="59">
        <v>50</v>
      </c>
      <c r="W208" s="57">
        <f>'Sens_BEP-AN_ASHP'!Y$40</f>
        <v>4</v>
      </c>
      <c r="X208" s="57">
        <f>'Sens_BEP-AN_GB'!Y$40</f>
        <v>4</v>
      </c>
      <c r="Y208" s="57">
        <f>'Sens_BEP-DH_ASHP'!Y$40</f>
        <v>12</v>
      </c>
      <c r="Z208" s="57">
        <f>'Sens_BEP-DH_GB'!Y$40</f>
        <v>5</v>
      </c>
      <c r="AA208" s="57">
        <f>'Sens_BEP-DH_AN'!Y$40</f>
        <v>15</v>
      </c>
      <c r="AC208" s="90"/>
      <c r="AD208" s="59">
        <v>50</v>
      </c>
      <c r="AE208" s="57">
        <f t="shared" si="43"/>
        <v>0</v>
      </c>
      <c r="AF208" s="57">
        <f t="shared" si="47"/>
        <v>15</v>
      </c>
      <c r="AG208" s="57">
        <f t="shared" si="44"/>
        <v>10</v>
      </c>
      <c r="AH208" s="71"/>
      <c r="AI208" s="71"/>
      <c r="AK208" s="90"/>
      <c r="AL208" s="59">
        <v>50</v>
      </c>
      <c r="AM208" s="57">
        <f t="shared" si="45"/>
        <v>0</v>
      </c>
      <c r="AN208" s="57">
        <f t="shared" si="48"/>
        <v>15</v>
      </c>
      <c r="AO208" s="57">
        <f t="shared" si="46"/>
        <v>10</v>
      </c>
    </row>
    <row r="209" spans="21:41" x14ac:dyDescent="0.35">
      <c r="U209" s="91"/>
      <c r="V209" s="59">
        <v>75</v>
      </c>
      <c r="W209" s="57">
        <f>'Sens_BEP-AN_ASHP'!Y$41</f>
        <v>4</v>
      </c>
      <c r="X209" s="57">
        <f>'Sens_BEP-AN_GB'!Y$41</f>
        <v>4</v>
      </c>
      <c r="Y209" s="57">
        <f>'Sens_BEP-DH_ASHP'!Y$41</f>
        <v>11</v>
      </c>
      <c r="Z209" s="57">
        <f>'Sens_BEP-DH_GB'!Y$41</f>
        <v>5</v>
      </c>
      <c r="AA209" s="57">
        <f>'Sens_BEP-DH_AN'!Y$41</f>
        <v>15</v>
      </c>
      <c r="AC209" s="91"/>
      <c r="AD209" s="59">
        <v>75</v>
      </c>
      <c r="AE209" s="57">
        <f t="shared" si="43"/>
        <v>0</v>
      </c>
      <c r="AF209" s="57">
        <f t="shared" si="47"/>
        <v>15</v>
      </c>
      <c r="AG209" s="57">
        <f t="shared" si="44"/>
        <v>10</v>
      </c>
      <c r="AH209" s="71"/>
      <c r="AI209" s="71"/>
      <c r="AK209" s="91"/>
      <c r="AL209" s="59">
        <v>75</v>
      </c>
      <c r="AM209" s="57">
        <f t="shared" si="45"/>
        <v>0</v>
      </c>
      <c r="AN209" s="57">
        <f t="shared" si="48"/>
        <v>15</v>
      </c>
      <c r="AO209" s="57">
        <f t="shared" si="46"/>
        <v>10</v>
      </c>
    </row>
    <row r="210" spans="21:41" x14ac:dyDescent="0.35">
      <c r="U210" s="89">
        <v>20</v>
      </c>
      <c r="V210" s="59">
        <v>10</v>
      </c>
      <c r="W210" s="57">
        <f>'Sens_BEP-AN_ASHP'!Z$37</f>
        <v>4</v>
      </c>
      <c r="X210" s="57">
        <f>'Sens_BEP-AN_GB'!Z$37</f>
        <v>4</v>
      </c>
      <c r="Y210" s="57">
        <f>'Sens_BEP-DH_ASHP'!Z$37</f>
        <v>14</v>
      </c>
      <c r="Z210" s="57">
        <f>'Sens_BEP-DH_GB'!Z$37</f>
        <v>5</v>
      </c>
      <c r="AA210" s="57">
        <f>'Sens_BEP-DH_AN'!Z$37</f>
        <v>16</v>
      </c>
      <c r="AC210" s="89">
        <v>20</v>
      </c>
      <c r="AD210" s="59">
        <v>10</v>
      </c>
      <c r="AE210" s="57">
        <f t="shared" si="43"/>
        <v>0</v>
      </c>
      <c r="AF210" s="57">
        <f t="shared" si="47"/>
        <v>16</v>
      </c>
      <c r="AG210" s="57">
        <f t="shared" si="44"/>
        <v>10</v>
      </c>
      <c r="AH210" s="71"/>
      <c r="AI210" s="71"/>
      <c r="AK210" s="89">
        <v>20</v>
      </c>
      <c r="AL210" s="59">
        <v>10</v>
      </c>
      <c r="AM210" s="57">
        <f t="shared" si="45"/>
        <v>0</v>
      </c>
      <c r="AN210" s="57">
        <f t="shared" si="48"/>
        <v>16</v>
      </c>
      <c r="AO210" s="57">
        <f t="shared" si="46"/>
        <v>10</v>
      </c>
    </row>
    <row r="211" spans="21:41" x14ac:dyDescent="0.35">
      <c r="U211" s="90"/>
      <c r="V211" s="59">
        <v>25</v>
      </c>
      <c r="W211" s="57">
        <f>'Sens_BEP-AN_ASHP'!Z$38</f>
        <v>4</v>
      </c>
      <c r="X211" s="57">
        <f>'Sens_BEP-AN_GB'!Z$38</f>
        <v>4</v>
      </c>
      <c r="Y211" s="57">
        <f>'Sens_BEP-DH_ASHP'!Z$38</f>
        <v>10</v>
      </c>
      <c r="Z211" s="57">
        <f>'Sens_BEP-DH_GB'!Z$38</f>
        <v>4</v>
      </c>
      <c r="AA211" s="57">
        <f>'Sens_BEP-DH_AN'!Z$38</f>
        <v>14</v>
      </c>
      <c r="AC211" s="90"/>
      <c r="AD211" s="59">
        <v>25</v>
      </c>
      <c r="AE211" s="57">
        <f t="shared" si="43"/>
        <v>0</v>
      </c>
      <c r="AF211" s="57">
        <f t="shared" si="47"/>
        <v>14</v>
      </c>
      <c r="AG211" s="57">
        <f t="shared" si="44"/>
        <v>10</v>
      </c>
      <c r="AH211" s="71"/>
      <c r="AI211" s="71"/>
      <c r="AK211" s="90"/>
      <c r="AL211" s="59">
        <v>25</v>
      </c>
      <c r="AM211" s="57">
        <f t="shared" si="45"/>
        <v>0</v>
      </c>
      <c r="AN211" s="57">
        <f t="shared" si="48"/>
        <v>14</v>
      </c>
      <c r="AO211" s="57">
        <f t="shared" si="46"/>
        <v>10</v>
      </c>
    </row>
    <row r="212" spans="21:41" x14ac:dyDescent="0.35">
      <c r="U212" s="90"/>
      <c r="V212" s="59">
        <v>35</v>
      </c>
      <c r="W212" s="57">
        <f>'Sens_BEP-AN_ASHP'!Z$39</f>
        <v>4</v>
      </c>
      <c r="X212" s="57">
        <f>'Sens_BEP-AN_GB'!Z$39</f>
        <v>4</v>
      </c>
      <c r="Y212" s="57">
        <f>'Sens_BEP-DH_ASHP'!Z$39</f>
        <v>9</v>
      </c>
      <c r="Z212" s="57">
        <f>'Sens_BEP-DH_GB'!Z$39</f>
        <v>4</v>
      </c>
      <c r="AA212" s="57">
        <f>'Sens_BEP-DH_AN'!Z$39</f>
        <v>13</v>
      </c>
      <c r="AC212" s="90"/>
      <c r="AD212" s="59">
        <v>35</v>
      </c>
      <c r="AE212" s="57">
        <f t="shared" si="43"/>
        <v>0</v>
      </c>
      <c r="AF212" s="57">
        <f t="shared" si="47"/>
        <v>13</v>
      </c>
      <c r="AG212" s="57">
        <f t="shared" si="44"/>
        <v>10</v>
      </c>
      <c r="AH212" s="71"/>
      <c r="AI212" s="71"/>
      <c r="AK212" s="90"/>
      <c r="AL212" s="59">
        <v>35</v>
      </c>
      <c r="AM212" s="57">
        <f t="shared" si="45"/>
        <v>0</v>
      </c>
      <c r="AN212" s="57">
        <f t="shared" si="48"/>
        <v>13</v>
      </c>
      <c r="AO212" s="57">
        <f t="shared" si="46"/>
        <v>10</v>
      </c>
    </row>
    <row r="213" spans="21:41" x14ac:dyDescent="0.35">
      <c r="U213" s="90"/>
      <c r="V213" s="59">
        <v>50</v>
      </c>
      <c r="W213" s="57">
        <f>'Sens_BEP-AN_ASHP'!Z$40</f>
        <v>4</v>
      </c>
      <c r="X213" s="57">
        <f>'Sens_BEP-AN_GB'!Z$40</f>
        <v>4</v>
      </c>
      <c r="Y213" s="57">
        <f>'Sens_BEP-DH_ASHP'!Z$40</f>
        <v>9</v>
      </c>
      <c r="Z213" s="57">
        <f>'Sens_BEP-DH_GB'!Z$40</f>
        <v>4</v>
      </c>
      <c r="AA213" s="57">
        <f>'Sens_BEP-DH_AN'!Z$40</f>
        <v>13</v>
      </c>
      <c r="AC213" s="90"/>
      <c r="AD213" s="59">
        <v>50</v>
      </c>
      <c r="AE213" s="57">
        <f t="shared" si="43"/>
        <v>0</v>
      </c>
      <c r="AF213" s="57">
        <f t="shared" si="47"/>
        <v>13</v>
      </c>
      <c r="AG213" s="57">
        <f t="shared" si="44"/>
        <v>10</v>
      </c>
      <c r="AH213" s="71"/>
      <c r="AI213" s="71"/>
      <c r="AK213" s="90"/>
      <c r="AL213" s="59">
        <v>50</v>
      </c>
      <c r="AM213" s="57">
        <f t="shared" si="45"/>
        <v>0</v>
      </c>
      <c r="AN213" s="57">
        <f t="shared" si="48"/>
        <v>13</v>
      </c>
      <c r="AO213" s="57">
        <f t="shared" si="46"/>
        <v>10</v>
      </c>
    </row>
    <row r="214" spans="21:41" x14ac:dyDescent="0.35">
      <c r="U214" s="91"/>
      <c r="V214" s="59">
        <v>75</v>
      </c>
      <c r="W214" s="57">
        <f>'Sens_BEP-AN_ASHP'!Z$41</f>
        <v>4</v>
      </c>
      <c r="X214" s="57">
        <f>'Sens_BEP-AN_GB'!Z$41</f>
        <v>4</v>
      </c>
      <c r="Y214" s="57">
        <f>'Sens_BEP-DH_ASHP'!Z$41</f>
        <v>8</v>
      </c>
      <c r="Z214" s="57">
        <f>'Sens_BEP-DH_GB'!Z$41</f>
        <v>4</v>
      </c>
      <c r="AA214" s="57">
        <f>'Sens_BEP-DH_AN'!Z$41</f>
        <v>13</v>
      </c>
      <c r="AC214" s="91"/>
      <c r="AD214" s="59">
        <v>75</v>
      </c>
      <c r="AE214" s="57">
        <f t="shared" si="43"/>
        <v>0</v>
      </c>
      <c r="AF214" s="57">
        <f t="shared" si="47"/>
        <v>13</v>
      </c>
      <c r="AG214" s="57">
        <f t="shared" si="44"/>
        <v>10</v>
      </c>
      <c r="AH214" s="71"/>
      <c r="AI214" s="71"/>
      <c r="AK214" s="91"/>
      <c r="AL214" s="59">
        <v>75</v>
      </c>
      <c r="AM214" s="57">
        <f t="shared" si="45"/>
        <v>0</v>
      </c>
      <c r="AN214" s="57">
        <f t="shared" si="48"/>
        <v>13</v>
      </c>
      <c r="AO214" s="57">
        <f t="shared" si="46"/>
        <v>10</v>
      </c>
    </row>
  </sheetData>
  <mergeCells count="162">
    <mergeCell ref="U210:U214"/>
    <mergeCell ref="AC210:AC214"/>
    <mergeCell ref="AK210:AK214"/>
    <mergeCell ref="U200:U204"/>
    <mergeCell ref="AC200:AC204"/>
    <mergeCell ref="AK200:AK204"/>
    <mergeCell ref="U205:U209"/>
    <mergeCell ref="AC205:AC209"/>
    <mergeCell ref="AK205:AK209"/>
    <mergeCell ref="U190:U194"/>
    <mergeCell ref="AC190:AC194"/>
    <mergeCell ref="AK190:AK194"/>
    <mergeCell ref="U195:U199"/>
    <mergeCell ref="AC195:AC199"/>
    <mergeCell ref="AK195:AK199"/>
    <mergeCell ref="U180:U184"/>
    <mergeCell ref="AC180:AC184"/>
    <mergeCell ref="AK180:AK184"/>
    <mergeCell ref="U185:U189"/>
    <mergeCell ref="AC185:AC189"/>
    <mergeCell ref="AK185:AK189"/>
    <mergeCell ref="U173:AA173"/>
    <mergeCell ref="AC173:AG173"/>
    <mergeCell ref="AK173:AO173"/>
    <mergeCell ref="U175:U179"/>
    <mergeCell ref="AC175:AC179"/>
    <mergeCell ref="AK175:AK179"/>
    <mergeCell ref="U162:U166"/>
    <mergeCell ref="AC162:AC166"/>
    <mergeCell ref="AK162:AK166"/>
    <mergeCell ref="U167:U171"/>
    <mergeCell ref="AC167:AC171"/>
    <mergeCell ref="AK167:AK171"/>
    <mergeCell ref="U152:U156"/>
    <mergeCell ref="AC152:AC156"/>
    <mergeCell ref="AK152:AK156"/>
    <mergeCell ref="U157:U161"/>
    <mergeCell ref="AC157:AC161"/>
    <mergeCell ref="AK157:AK161"/>
    <mergeCell ref="U142:U146"/>
    <mergeCell ref="AC142:AC146"/>
    <mergeCell ref="AK142:AK146"/>
    <mergeCell ref="U147:U151"/>
    <mergeCell ref="AC147:AC151"/>
    <mergeCell ref="AK147:AK151"/>
    <mergeCell ref="U132:U136"/>
    <mergeCell ref="AC132:AC136"/>
    <mergeCell ref="AK132:AK136"/>
    <mergeCell ref="U137:U141"/>
    <mergeCell ref="AC137:AC141"/>
    <mergeCell ref="AK137:AK141"/>
    <mergeCell ref="U124:U128"/>
    <mergeCell ref="AC124:AC128"/>
    <mergeCell ref="AK124:AK128"/>
    <mergeCell ref="U130:AA130"/>
    <mergeCell ref="AC130:AG130"/>
    <mergeCell ref="AK130:AO130"/>
    <mergeCell ref="U114:U118"/>
    <mergeCell ref="AC114:AC118"/>
    <mergeCell ref="AK114:AK118"/>
    <mergeCell ref="U119:U123"/>
    <mergeCell ref="AC119:AC123"/>
    <mergeCell ref="AK119:AK123"/>
    <mergeCell ref="U104:U108"/>
    <mergeCell ref="AC104:AC108"/>
    <mergeCell ref="AK104:AK108"/>
    <mergeCell ref="U109:U113"/>
    <mergeCell ref="AC109:AC113"/>
    <mergeCell ref="AK109:AK113"/>
    <mergeCell ref="U94:U98"/>
    <mergeCell ref="AC94:AC98"/>
    <mergeCell ref="AK94:AK98"/>
    <mergeCell ref="U99:U103"/>
    <mergeCell ref="AC99:AC103"/>
    <mergeCell ref="AK99:AK103"/>
    <mergeCell ref="U81:U85"/>
    <mergeCell ref="U87:AA87"/>
    <mergeCell ref="AC87:AG87"/>
    <mergeCell ref="AK87:AO87"/>
    <mergeCell ref="U89:U93"/>
    <mergeCell ref="AC89:AC93"/>
    <mergeCell ref="AK89:AK93"/>
    <mergeCell ref="AC81:AC85"/>
    <mergeCell ref="AK81:AK85"/>
    <mergeCell ref="AC56:AC60"/>
    <mergeCell ref="AK56:AK60"/>
    <mergeCell ref="AC61:AC65"/>
    <mergeCell ref="AK61:AK65"/>
    <mergeCell ref="AC66:AC70"/>
    <mergeCell ref="AK66:AK70"/>
    <mergeCell ref="AC71:AC75"/>
    <mergeCell ref="AK71:AK75"/>
    <mergeCell ref="AC76:AC80"/>
    <mergeCell ref="AK76:AK80"/>
    <mergeCell ref="A38:A42"/>
    <mergeCell ref="I38:I42"/>
    <mergeCell ref="O38:O42"/>
    <mergeCell ref="U56:U60"/>
    <mergeCell ref="U61:U65"/>
    <mergeCell ref="U66:U70"/>
    <mergeCell ref="U38:U42"/>
    <mergeCell ref="U71:U75"/>
    <mergeCell ref="U76:U80"/>
    <mergeCell ref="U44:AA44"/>
    <mergeCell ref="U46:U50"/>
    <mergeCell ref="U51:U55"/>
    <mergeCell ref="A3:A7"/>
    <mergeCell ref="I3:I7"/>
    <mergeCell ref="O3:O7"/>
    <mergeCell ref="U23:U27"/>
    <mergeCell ref="U28:U32"/>
    <mergeCell ref="U33:U37"/>
    <mergeCell ref="A18:A22"/>
    <mergeCell ref="I18:I22"/>
    <mergeCell ref="O18:O22"/>
    <mergeCell ref="A23:A27"/>
    <mergeCell ref="I23:I27"/>
    <mergeCell ref="O23:O27"/>
    <mergeCell ref="A8:A12"/>
    <mergeCell ref="I8:I12"/>
    <mergeCell ref="O8:O12"/>
    <mergeCell ref="A13:A17"/>
    <mergeCell ref="I13:I17"/>
    <mergeCell ref="O13:O17"/>
    <mergeCell ref="A28:A32"/>
    <mergeCell ref="I28:I32"/>
    <mergeCell ref="O28:O32"/>
    <mergeCell ref="A33:A37"/>
    <mergeCell ref="I33:I37"/>
    <mergeCell ref="O33:O37"/>
    <mergeCell ref="U3:U7"/>
    <mergeCell ref="U8:U12"/>
    <mergeCell ref="U13:U17"/>
    <mergeCell ref="U18:U22"/>
    <mergeCell ref="U1:AA1"/>
    <mergeCell ref="AC1:AG1"/>
    <mergeCell ref="AC3:AC7"/>
    <mergeCell ref="C1:G1"/>
    <mergeCell ref="K1:M1"/>
    <mergeCell ref="Q1:S1"/>
    <mergeCell ref="AK3:AK7"/>
    <mergeCell ref="AC8:AC12"/>
    <mergeCell ref="AK8:AK12"/>
    <mergeCell ref="AK1:AO1"/>
    <mergeCell ref="AK13:AK17"/>
    <mergeCell ref="AC18:AC22"/>
    <mergeCell ref="AK18:AK22"/>
    <mergeCell ref="AC23:AC27"/>
    <mergeCell ref="AK23:AK27"/>
    <mergeCell ref="AC13:AC17"/>
    <mergeCell ref="AK28:AK32"/>
    <mergeCell ref="AC33:AC37"/>
    <mergeCell ref="AK33:AK37"/>
    <mergeCell ref="AC38:AC42"/>
    <mergeCell ref="AK38:AK42"/>
    <mergeCell ref="AC46:AC50"/>
    <mergeCell ref="AK46:AK50"/>
    <mergeCell ref="AC51:AC55"/>
    <mergeCell ref="AK51:AK55"/>
    <mergeCell ref="AC28:AC32"/>
    <mergeCell ref="AC44:AG44"/>
    <mergeCell ref="AK44:AO44"/>
  </mergeCells>
  <pageMargins left="0.7" right="0.7" top="0.75" bottom="0.75" header="0.3" footer="0.3"/>
  <pageSetup paperSize="0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C979362AB7464E88C05F1F08089D68" ma:contentTypeVersion="17" ma:contentTypeDescription="Create a new document." ma:contentTypeScope="" ma:versionID="724520e037d8197fffc9d253102ad3d9">
  <xsd:schema xmlns:xsd="http://www.w3.org/2001/XMLSchema" xmlns:xs="http://www.w3.org/2001/XMLSchema" xmlns:p="http://schemas.microsoft.com/office/2006/metadata/properties" xmlns:ns2="22195db8-706f-4c5b-ae79-1a97c1aace84" xmlns:ns3="8dc708e8-d086-4e2a-be0c-c372e04fd741" targetNamespace="http://schemas.microsoft.com/office/2006/metadata/properties" ma:root="true" ma:fieldsID="465ca94086648fedb405ca8c20892d37" ns2:_="" ns3:_="">
    <xsd:import namespace="22195db8-706f-4c5b-ae79-1a97c1aace84"/>
    <xsd:import namespace="8dc708e8-d086-4e2a-be0c-c372e04fd7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195db8-706f-4c5b-ae79-1a97c1aace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06b285-ac2c-4225-b56d-e54690cf9c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c708e8-d086-4e2a-be0c-c372e04fd74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80c7efea-8d60-4ad9-a1d1-44fadb796693}" ma:internalName="TaxCatchAll" ma:showField="CatchAllData" ma:web="8dc708e8-d086-4e2a-be0c-c372e04fd7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2195db8-706f-4c5b-ae79-1a97c1aace84">
      <Terms xmlns="http://schemas.microsoft.com/office/infopath/2007/PartnerControls"/>
    </lcf76f155ced4ddcb4097134ff3c332f>
    <TaxCatchAll xmlns="8dc708e8-d086-4e2a-be0c-c372e04fd741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016FB-AD25-4685-9CCD-9E7DE3821E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195db8-706f-4c5b-ae79-1a97c1aace84"/>
    <ds:schemaRef ds:uri="8dc708e8-d086-4e2a-be0c-c372e04fd7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2183D5-BA90-4F09-B8AF-77F320848A8C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84605061-ECB1-4C50-899C-D78C0EFEF9D1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95AE104E-E894-4267-AF86-F8929B9CB2A7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22195db8-706f-4c5b-ae79-1a97c1aace84"/>
    <ds:schemaRef ds:uri="8dc708e8-d086-4e2a-be0c-c372e04fd74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5C6206F5-F190-4CC2-9287-4D278E52447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BEP-ASHP_GB</vt:lpstr>
      <vt:lpstr>BEP-AN_ASHP</vt:lpstr>
      <vt:lpstr>BEP-AN_GB</vt:lpstr>
      <vt:lpstr>BEP-DH_AN</vt:lpstr>
      <vt:lpstr>BEP-DH_ASHP</vt:lpstr>
      <vt:lpstr>BEP-DH_GB</vt:lpstr>
      <vt:lpstr>BEP Summary</vt:lpstr>
      <vt:lpstr>Environmental</vt:lpstr>
      <vt:lpstr>AHD</vt:lpstr>
      <vt:lpstr>Density</vt:lpstr>
      <vt:lpstr>Connections</vt:lpstr>
      <vt:lpstr>Properties</vt:lpstr>
      <vt:lpstr>Class</vt:lpstr>
      <vt:lpstr>Sensitivity</vt:lpstr>
      <vt:lpstr>Sens_BEP-DH_AN</vt:lpstr>
      <vt:lpstr>Sens_BEP-DH_ASHP</vt:lpstr>
      <vt:lpstr>Sens_BEP-DH_GB</vt:lpstr>
      <vt:lpstr>Sens_BEP-AN_ASHP</vt:lpstr>
      <vt:lpstr>Sens_BEP-AN_GB</vt:lpstr>
      <vt:lpstr>BEP Summary Sens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ANGELIDIS Orestis</dc:creator>
  <cp:keywords/>
  <dc:description/>
  <cp:lastModifiedBy>Orestis Angelidis (PGR)</cp:lastModifiedBy>
  <cp:revision/>
  <dcterms:created xsi:type="dcterms:W3CDTF">2006-09-16T00:00:00Z</dcterms:created>
  <dcterms:modified xsi:type="dcterms:W3CDTF">2024-02-21T11:34:45Z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0x01010073C979362AB7464E88C05F1F08089D68</vt:lpwstr>
  </property>
  <property fmtid="{D5CDD505-2E9C-101B-9397-08002B2CF9AE}" pid="3" name="MediaServiceImageTags">
    <vt:lpwstr/>
  </property>
</Properties>
</file>