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днс\Downloads\универ\физика\"/>
    </mc:Choice>
  </mc:AlternateContent>
  <xr:revisionPtr revIDLastSave="0" documentId="13_ncr:1_{42EE82E6-DE97-4C0C-A75E-00581ECA253F}" xr6:coauthVersionLast="47" xr6:coauthVersionMax="47" xr10:uidLastSave="{00000000-0000-0000-0000-000000000000}"/>
  <bookViews>
    <workbookView xWindow="1152" yWindow="480" windowWidth="10884" windowHeight="11880" xr2:uid="{2AA4F712-874F-48E1-A106-6D538228922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1" l="1"/>
  <c r="J2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I2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B30" i="1"/>
  <c r="B29" i="1"/>
  <c r="B26" i="1"/>
</calcChain>
</file>

<file path=xl/sharedStrings.xml><?xml version="1.0" encoding="utf-8"?>
<sst xmlns="http://schemas.openxmlformats.org/spreadsheetml/2006/main" count="19" uniqueCount="17">
  <si>
    <t>U, В</t>
  </si>
  <si>
    <r>
      <t>t</t>
    </r>
    <r>
      <rPr>
        <vertAlign val="subscript"/>
        <sz val="12"/>
        <color theme="1"/>
        <rFont val="Times New Roman"/>
        <family val="1"/>
        <charset val="204"/>
      </rPr>
      <t>1</t>
    </r>
    <r>
      <rPr>
        <sz val="12"/>
        <color theme="1"/>
        <rFont val="Times New Roman"/>
        <family val="1"/>
        <charset val="204"/>
      </rPr>
      <t>, с</t>
    </r>
  </si>
  <si>
    <r>
      <t>t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, с</t>
    </r>
  </si>
  <si>
    <t>v1</t>
  </si>
  <si>
    <t>v2</t>
  </si>
  <si>
    <t>r</t>
  </si>
  <si>
    <t>q</t>
  </si>
  <si>
    <t>n</t>
  </si>
  <si>
    <t>e</t>
  </si>
  <si>
    <t>g</t>
  </si>
  <si>
    <t>ro0</t>
  </si>
  <si>
    <t>ro</t>
  </si>
  <si>
    <t>nu</t>
  </si>
  <si>
    <t>d</t>
  </si>
  <si>
    <t>S</t>
  </si>
  <si>
    <t>Cr</t>
  </si>
  <si>
    <t>Cq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</si>
</sst>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E+00"/>
    <numFmt numFmtId="165" formatCode="0.00000000"/>
    <numFmt numFmtId="173" formatCode="0.0000000E+00"/>
  </numFmts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17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q(r)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Лист1!$P$2:$P$21</c:f>
              <c:numCache>
                <c:formatCode>General</c:formatCode>
                <c:ptCount val="20"/>
                <c:pt idx="0">
                  <c:v>6.5</c:v>
                </c:pt>
                <c:pt idx="1">
                  <c:v>4.5</c:v>
                </c:pt>
                <c:pt idx="2">
                  <c:v>5.7</c:v>
                </c:pt>
                <c:pt idx="3">
                  <c:v>2.6</c:v>
                </c:pt>
                <c:pt idx="4">
                  <c:v>3.5</c:v>
                </c:pt>
                <c:pt idx="5">
                  <c:v>4.8</c:v>
                </c:pt>
                <c:pt idx="6">
                  <c:v>4.4000000000000004</c:v>
                </c:pt>
                <c:pt idx="7">
                  <c:v>4</c:v>
                </c:pt>
                <c:pt idx="8">
                  <c:v>5.8</c:v>
                </c:pt>
                <c:pt idx="9">
                  <c:v>4.5</c:v>
                </c:pt>
                <c:pt idx="10">
                  <c:v>4.95</c:v>
                </c:pt>
                <c:pt idx="11">
                  <c:v>4.5</c:v>
                </c:pt>
                <c:pt idx="12">
                  <c:v>7.1</c:v>
                </c:pt>
                <c:pt idx="13">
                  <c:v>5.3</c:v>
                </c:pt>
                <c:pt idx="14">
                  <c:v>5.3</c:v>
                </c:pt>
                <c:pt idx="15">
                  <c:v>9.6</c:v>
                </c:pt>
                <c:pt idx="16">
                  <c:v>4.5</c:v>
                </c:pt>
                <c:pt idx="17">
                  <c:v>5.9</c:v>
                </c:pt>
                <c:pt idx="18">
                  <c:v>6.7</c:v>
                </c:pt>
                <c:pt idx="19">
                  <c:v>4.9000000000000004</c:v>
                </c:pt>
              </c:numCache>
            </c:numRef>
          </c:xVal>
          <c:yVal>
            <c:numRef>
              <c:f>Лист1!$Q$2:$Q$21</c:f>
              <c:numCache>
                <c:formatCode>General</c:formatCode>
                <c:ptCount val="20"/>
                <c:pt idx="0">
                  <c:v>13</c:v>
                </c:pt>
                <c:pt idx="1">
                  <c:v>12</c:v>
                </c:pt>
                <c:pt idx="2">
                  <c:v>8.6</c:v>
                </c:pt>
                <c:pt idx="3">
                  <c:v>6.4</c:v>
                </c:pt>
                <c:pt idx="4">
                  <c:v>2.9</c:v>
                </c:pt>
                <c:pt idx="5">
                  <c:v>7.4</c:v>
                </c:pt>
                <c:pt idx="6">
                  <c:v>5.4</c:v>
                </c:pt>
                <c:pt idx="7">
                  <c:v>5.8</c:v>
                </c:pt>
                <c:pt idx="8">
                  <c:v>8.8000000000000007</c:v>
                </c:pt>
                <c:pt idx="9">
                  <c:v>11</c:v>
                </c:pt>
                <c:pt idx="10">
                  <c:v>7.6</c:v>
                </c:pt>
                <c:pt idx="11">
                  <c:v>4.7</c:v>
                </c:pt>
                <c:pt idx="12">
                  <c:v>9</c:v>
                </c:pt>
                <c:pt idx="13">
                  <c:v>8.3000000000000007</c:v>
                </c:pt>
                <c:pt idx="14">
                  <c:v>3.9</c:v>
                </c:pt>
                <c:pt idx="15">
                  <c:v>1.6</c:v>
                </c:pt>
                <c:pt idx="16">
                  <c:v>7.5</c:v>
                </c:pt>
                <c:pt idx="17">
                  <c:v>8.8000000000000007</c:v>
                </c:pt>
                <c:pt idx="18">
                  <c:v>8.6999999999999993</c:v>
                </c:pt>
                <c:pt idx="19">
                  <c:v>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5D-4965-8EEE-127C09018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21384"/>
        <c:axId val="382925648"/>
      </c:scatterChart>
      <c:valAx>
        <c:axId val="38292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925648"/>
        <c:crosses val="autoZero"/>
        <c:crossBetween val="midCat"/>
      </c:valAx>
      <c:valAx>
        <c:axId val="38292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921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364333</xdr:colOff>
      <xdr:row>25</xdr:row>
      <xdr:rowOff>39731</xdr:rowOff>
    </xdr:from>
    <xdr:to>
      <xdr:col>15</xdr:col>
      <xdr:colOff>72503</xdr:colOff>
      <xdr:row>39</xdr:row>
      <xdr:rowOff>176865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9FB8D6B-4DE3-4C7E-AF40-3C42710AF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C668E-6DA2-42B9-B2EB-0E177430DE5E}">
  <dimension ref="A1:Q30"/>
  <sheetViews>
    <sheetView tabSelected="1" topLeftCell="B1" zoomScale="89" zoomScaleNormal="130" workbookViewId="0">
      <selection activeCell="I23" sqref="I23"/>
    </sheetView>
  </sheetViews>
  <sheetFormatPr defaultRowHeight="14.4" x14ac:dyDescent="0.3"/>
  <cols>
    <col min="2" max="2" width="12" bestFit="1" customWidth="1"/>
    <col min="4" max="5" width="10.44140625" bestFit="1" customWidth="1"/>
    <col min="6" max="7" width="12" bestFit="1" customWidth="1"/>
    <col min="9" max="9" width="13.21875" bestFit="1" customWidth="1"/>
    <col min="10" max="10" width="9.77734375" bestFit="1" customWidth="1"/>
    <col min="11" max="11" width="12" bestFit="1" customWidth="1"/>
  </cols>
  <sheetData>
    <row r="1" spans="1:17" ht="18.600000000000001" thickBot="1" x14ac:dyDescent="0.35">
      <c r="A1" s="1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P1" t="s">
        <v>5</v>
      </c>
      <c r="Q1" t="s">
        <v>6</v>
      </c>
    </row>
    <row r="2" spans="1:17" ht="16.2" thickBot="1" x14ac:dyDescent="0.35">
      <c r="A2" s="3">
        <v>100</v>
      </c>
      <c r="B2" s="4">
        <v>7.32</v>
      </c>
      <c r="C2" s="4">
        <v>19.34</v>
      </c>
      <c r="D2" s="8">
        <f>$B$28/B2</f>
        <v>1.4562841530054644E-4</v>
      </c>
      <c r="E2" s="8">
        <f>$B$28/C2</f>
        <v>5.5118924508790076E-5</v>
      </c>
      <c r="F2">
        <f>B$29*SQRT(D2-E2)</f>
        <v>6.5566938048645708E-7</v>
      </c>
      <c r="G2" s="7">
        <f>B$30*(D2+E2)*SQRT(D2-E2)/A2</f>
        <v>1.347211083075815E-18</v>
      </c>
      <c r="H2" s="9">
        <v>7</v>
      </c>
      <c r="I2" s="7">
        <f>G2/H2</f>
        <v>1.9245872615368786E-19</v>
      </c>
      <c r="J2" s="7">
        <f>(I2-I$23)^2</f>
        <v>8.516699151827802E-42</v>
      </c>
      <c r="P2">
        <v>6.5</v>
      </c>
      <c r="Q2">
        <v>13</v>
      </c>
    </row>
    <row r="3" spans="1:17" ht="16.2" thickBot="1" x14ac:dyDescent="0.35">
      <c r="A3" s="3">
        <v>150</v>
      </c>
      <c r="B3" s="4">
        <v>4.9400000000000004</v>
      </c>
      <c r="C3" s="4">
        <v>6.17</v>
      </c>
      <c r="D3" s="8">
        <f t="shared" ref="D3:D21" si="0">$B$28/B3</f>
        <v>2.1578947368421054E-4</v>
      </c>
      <c r="E3" s="8">
        <f t="shared" ref="E3:E21" si="1">$B$28/C3</f>
        <v>1.7277147487844411E-4</v>
      </c>
      <c r="F3">
        <f t="shared" ref="F3:F21" si="2">B$29*SQRT(D3-E3)</f>
        <v>4.5202550865407118E-7</v>
      </c>
      <c r="G3" s="7">
        <f t="shared" ref="G3:G21" si="3">B$30*(D3+E3)*SQRT(D3-E3)/A3</f>
        <v>1.1984827304366669E-18</v>
      </c>
      <c r="H3" s="10">
        <v>6</v>
      </c>
      <c r="I3" s="7">
        <f t="shared" ref="I3:I21" si="4">G3/H3</f>
        <v>1.9974712173944449E-19</v>
      </c>
      <c r="J3" s="7">
        <f t="shared" ref="J3:J21" si="5">(I3-I$23)^2</f>
        <v>1.9097399604757716E-41</v>
      </c>
      <c r="P3">
        <v>4.5</v>
      </c>
      <c r="Q3">
        <v>12</v>
      </c>
    </row>
    <row r="4" spans="1:17" ht="16.2" thickBot="1" x14ac:dyDescent="0.35">
      <c r="A4" s="3">
        <v>150</v>
      </c>
      <c r="B4" s="4">
        <v>7.37</v>
      </c>
      <c r="C4" s="4">
        <v>14.1</v>
      </c>
      <c r="D4" s="8">
        <f t="shared" si="0"/>
        <v>1.4464043419267302E-4</v>
      </c>
      <c r="E4" s="8">
        <f t="shared" si="1"/>
        <v>7.5602836879432627E-5</v>
      </c>
      <c r="F4">
        <f t="shared" si="2"/>
        <v>5.7263867502683213E-7</v>
      </c>
      <c r="G4" s="7">
        <f t="shared" si="3"/>
        <v>8.6058349189216565E-19</v>
      </c>
      <c r="H4" s="10">
        <v>4</v>
      </c>
      <c r="I4" s="7">
        <f t="shared" si="4"/>
        <v>2.1514587297304141E-19</v>
      </c>
      <c r="J4" s="7">
        <f t="shared" si="5"/>
        <v>3.9080578540720247E-40</v>
      </c>
      <c r="P4">
        <v>5.7</v>
      </c>
      <c r="Q4">
        <v>8.6</v>
      </c>
    </row>
    <row r="5" spans="1:17" ht="16.2" thickBot="1" x14ac:dyDescent="0.35">
      <c r="A5" s="3">
        <v>150</v>
      </c>
      <c r="B5" s="4">
        <v>5.77</v>
      </c>
      <c r="C5" s="4">
        <v>6.27</v>
      </c>
      <c r="D5" s="8">
        <f t="shared" si="0"/>
        <v>1.8474870017331027E-4</v>
      </c>
      <c r="E5" s="8">
        <f t="shared" si="1"/>
        <v>1.7001594896331741E-4</v>
      </c>
      <c r="F5">
        <f t="shared" si="2"/>
        <v>2.6453294659029185E-7</v>
      </c>
      <c r="G5" s="7">
        <f t="shared" si="3"/>
        <v>6.4036825328933867E-19</v>
      </c>
      <c r="H5" s="10">
        <v>3</v>
      </c>
      <c r="I5" s="7">
        <f t="shared" si="4"/>
        <v>2.1345608442977957E-19</v>
      </c>
      <c r="J5" s="7">
        <f t="shared" si="5"/>
        <v>3.2685095884433558E-40</v>
      </c>
      <c r="P5">
        <v>2.6</v>
      </c>
      <c r="Q5">
        <v>6.4</v>
      </c>
    </row>
    <row r="6" spans="1:17" ht="16.2" thickBot="1" x14ac:dyDescent="0.35">
      <c r="A6" s="3">
        <v>150</v>
      </c>
      <c r="B6" s="4">
        <v>14.54</v>
      </c>
      <c r="C6" s="4">
        <v>22.34</v>
      </c>
      <c r="D6" s="8">
        <f t="shared" si="0"/>
        <v>7.3314993122420926E-5</v>
      </c>
      <c r="E6" s="8">
        <f t="shared" si="1"/>
        <v>4.7717099373321404E-5</v>
      </c>
      <c r="F6">
        <f t="shared" si="2"/>
        <v>3.4869037373745543E-7</v>
      </c>
      <c r="G6" s="7">
        <f t="shared" si="3"/>
        <v>2.8797194917795143E-19</v>
      </c>
      <c r="H6" s="10">
        <v>2</v>
      </c>
      <c r="I6" s="7">
        <f t="shared" si="4"/>
        <v>1.4398597458897572E-19</v>
      </c>
      <c r="J6" s="7">
        <f t="shared" si="5"/>
        <v>2.6410441301369199E-39</v>
      </c>
      <c r="P6">
        <v>3.5</v>
      </c>
      <c r="Q6">
        <v>2.9</v>
      </c>
    </row>
    <row r="7" spans="1:17" ht="16.2" thickBot="1" x14ac:dyDescent="0.35">
      <c r="A7" s="3">
        <v>150</v>
      </c>
      <c r="B7" s="4">
        <v>7.77</v>
      </c>
      <c r="C7" s="4">
        <v>12.1</v>
      </c>
      <c r="D7" s="8">
        <f t="shared" si="0"/>
        <v>1.3719433719433722E-4</v>
      </c>
      <c r="E7" s="8">
        <f t="shared" si="1"/>
        <v>8.8099173553719015E-5</v>
      </c>
      <c r="F7">
        <f t="shared" si="2"/>
        <v>4.8289999170290366E-7</v>
      </c>
      <c r="G7" s="7">
        <f t="shared" si="3"/>
        <v>7.4236171572632836E-19</v>
      </c>
      <c r="H7" s="10">
        <v>4</v>
      </c>
      <c r="I7" s="7">
        <f t="shared" si="4"/>
        <v>1.8559042893158209E-19</v>
      </c>
      <c r="J7" s="7">
        <f t="shared" si="5"/>
        <v>9.5778237252300505E-41</v>
      </c>
      <c r="P7">
        <v>4.8</v>
      </c>
      <c r="Q7">
        <v>7.4</v>
      </c>
    </row>
    <row r="8" spans="1:17" ht="16.2" thickBot="1" x14ac:dyDescent="0.35">
      <c r="A8" s="3">
        <v>200</v>
      </c>
      <c r="B8" s="4">
        <v>7.6</v>
      </c>
      <c r="C8" s="4">
        <v>10.77</v>
      </c>
      <c r="D8" s="8">
        <f t="shared" si="0"/>
        <v>1.4026315789473687E-4</v>
      </c>
      <c r="E8" s="8">
        <f t="shared" si="1"/>
        <v>9.8978644382544123E-5</v>
      </c>
      <c r="F8">
        <f t="shared" si="2"/>
        <v>4.4282428251658757E-7</v>
      </c>
      <c r="G8" s="7">
        <f t="shared" si="3"/>
        <v>5.4217494321405561E-19</v>
      </c>
      <c r="H8" s="10">
        <v>3</v>
      </c>
      <c r="I8" s="7">
        <f t="shared" si="4"/>
        <v>1.8072498107135187E-19</v>
      </c>
      <c r="J8" s="7">
        <f t="shared" si="5"/>
        <v>2.1468355105070112E-40</v>
      </c>
      <c r="P8">
        <v>4.4000000000000004</v>
      </c>
      <c r="Q8">
        <v>5.4</v>
      </c>
    </row>
    <row r="9" spans="1:17" ht="16.2" thickBot="1" x14ac:dyDescent="0.35">
      <c r="A9" s="3">
        <v>200</v>
      </c>
      <c r="B9" s="4">
        <v>6.77</v>
      </c>
      <c r="C9" s="4">
        <v>8.67</v>
      </c>
      <c r="D9" s="8">
        <f t="shared" si="0"/>
        <v>1.5745937961595275E-4</v>
      </c>
      <c r="E9" s="8">
        <f t="shared" si="1"/>
        <v>1.229527104959631E-4</v>
      </c>
      <c r="F9">
        <f t="shared" si="2"/>
        <v>4.0484554233348392E-7</v>
      </c>
      <c r="G9" s="7">
        <f t="shared" si="3"/>
        <v>5.8097446653625266E-19</v>
      </c>
      <c r="H9" s="10">
        <v>3</v>
      </c>
      <c r="I9" s="7">
        <f t="shared" si="4"/>
        <v>1.9365815551208422E-19</v>
      </c>
      <c r="J9" s="7">
        <f t="shared" si="5"/>
        <v>2.9546483727709942E-42</v>
      </c>
      <c r="P9">
        <v>4</v>
      </c>
      <c r="Q9">
        <v>5.8</v>
      </c>
    </row>
    <row r="10" spans="1:17" ht="16.2" thickBot="1" x14ac:dyDescent="0.35">
      <c r="A10" s="3">
        <v>200</v>
      </c>
      <c r="B10" s="4">
        <v>5.8</v>
      </c>
      <c r="C10" s="4">
        <v>9.4</v>
      </c>
      <c r="D10" s="8">
        <f t="shared" si="0"/>
        <v>1.837931034482759E-4</v>
      </c>
      <c r="E10" s="8">
        <f t="shared" si="1"/>
        <v>1.1340425531914895E-4</v>
      </c>
      <c r="F10">
        <f t="shared" si="2"/>
        <v>5.7821555547540849E-7</v>
      </c>
      <c r="G10" s="7">
        <f t="shared" si="3"/>
        <v>8.7943888874609503E-19</v>
      </c>
      <c r="H10" s="10">
        <v>4</v>
      </c>
      <c r="I10" s="7">
        <f t="shared" si="4"/>
        <v>2.1985972218652376E-19</v>
      </c>
      <c r="J10" s="7">
        <f t="shared" si="5"/>
        <v>5.9940052363483772E-40</v>
      </c>
      <c r="P10">
        <v>5.8</v>
      </c>
      <c r="Q10">
        <v>8.8000000000000007</v>
      </c>
    </row>
    <row r="11" spans="1:17" ht="16.2" thickBot="1" x14ac:dyDescent="0.35">
      <c r="A11" s="3">
        <v>200</v>
      </c>
      <c r="B11" s="4">
        <v>4.13</v>
      </c>
      <c r="C11" s="4">
        <v>4.97</v>
      </c>
      <c r="D11" s="8">
        <f t="shared" si="0"/>
        <v>2.5811138014527848E-4</v>
      </c>
      <c r="E11" s="8">
        <f t="shared" si="1"/>
        <v>2.1448692152917508E-4</v>
      </c>
      <c r="F11">
        <f t="shared" si="2"/>
        <v>4.5520064331475078E-7</v>
      </c>
      <c r="G11" s="7">
        <f t="shared" si="3"/>
        <v>1.1009458871159009E-18</v>
      </c>
      <c r="H11" s="10">
        <v>6</v>
      </c>
      <c r="I11" s="7">
        <f t="shared" si="4"/>
        <v>1.8349098118598347E-19</v>
      </c>
      <c r="J11" s="7">
        <f t="shared" si="5"/>
        <v>1.4127897837350622E-40</v>
      </c>
      <c r="P11">
        <v>4.5</v>
      </c>
      <c r="Q11">
        <v>11</v>
      </c>
    </row>
    <row r="12" spans="1:17" ht="16.2" thickBot="1" x14ac:dyDescent="0.35">
      <c r="A12" s="3">
        <v>250</v>
      </c>
      <c r="B12" s="4">
        <v>5</v>
      </c>
      <c r="C12" s="4">
        <v>6.6</v>
      </c>
      <c r="D12" s="8">
        <f t="shared" si="0"/>
        <v>2.1320000000000003E-4</v>
      </c>
      <c r="E12" s="8">
        <f t="shared" si="1"/>
        <v>1.6151515151515154E-4</v>
      </c>
      <c r="F12">
        <f t="shared" si="2"/>
        <v>4.9547239809955559E-7</v>
      </c>
      <c r="G12" s="7">
        <f t="shared" si="3"/>
        <v>7.6011911902486004E-19</v>
      </c>
      <c r="H12" s="10">
        <v>4</v>
      </c>
      <c r="I12" s="7">
        <f t="shared" si="4"/>
        <v>1.9002977975621501E-19</v>
      </c>
      <c r="J12" s="7">
        <f t="shared" si="5"/>
        <v>2.8593454952486377E-41</v>
      </c>
      <c r="P12">
        <v>4.95</v>
      </c>
      <c r="Q12">
        <v>7.6</v>
      </c>
    </row>
    <row r="13" spans="1:17" ht="16.2" thickBot="1" x14ac:dyDescent="0.35">
      <c r="A13" s="3">
        <v>250</v>
      </c>
      <c r="B13" s="4">
        <v>7.24</v>
      </c>
      <c r="C13" s="4">
        <v>10.27</v>
      </c>
      <c r="D13" s="8">
        <f t="shared" si="0"/>
        <v>1.4723756906077348E-4</v>
      </c>
      <c r="E13" s="8">
        <f t="shared" si="1"/>
        <v>1.0379746835443039E-4</v>
      </c>
      <c r="F13">
        <f t="shared" si="2"/>
        <v>4.542377810650701E-7</v>
      </c>
      <c r="G13" s="7">
        <f t="shared" si="3"/>
        <v>4.6685125566177009E-19</v>
      </c>
      <c r="H13" s="10">
        <v>3</v>
      </c>
      <c r="I13" s="7">
        <f t="shared" si="4"/>
        <v>1.5561708522059002E-19</v>
      </c>
      <c r="J13" s="7">
        <f t="shared" si="5"/>
        <v>1.5808559584064499E-39</v>
      </c>
      <c r="P13">
        <v>4.5</v>
      </c>
      <c r="Q13">
        <v>4.7</v>
      </c>
    </row>
    <row r="14" spans="1:17" ht="16.2" thickBot="1" x14ac:dyDescent="0.35">
      <c r="A14" s="3">
        <v>250</v>
      </c>
      <c r="B14" s="4">
        <v>5.13</v>
      </c>
      <c r="C14" s="4">
        <v>10.57</v>
      </c>
      <c r="D14" s="8">
        <f t="shared" si="0"/>
        <v>2.0779727095516571E-4</v>
      </c>
      <c r="E14" s="8">
        <f t="shared" si="1"/>
        <v>1.0085146641438033E-4</v>
      </c>
      <c r="F14">
        <f t="shared" si="2"/>
        <v>7.1272126698261373E-7</v>
      </c>
      <c r="G14" s="7">
        <f t="shared" si="3"/>
        <v>9.0062740778756097E-19</v>
      </c>
      <c r="H14" s="10">
        <v>4</v>
      </c>
      <c r="I14" s="7">
        <f t="shared" si="4"/>
        <v>2.2515685194689024E-19</v>
      </c>
      <c r="J14" s="7">
        <f t="shared" si="5"/>
        <v>8.8683573580763199E-40</v>
      </c>
      <c r="P14">
        <v>7.1</v>
      </c>
      <c r="Q14">
        <v>9</v>
      </c>
    </row>
    <row r="15" spans="1:17" ht="16.2" thickBot="1" x14ac:dyDescent="0.35">
      <c r="A15" s="3">
        <v>250</v>
      </c>
      <c r="B15" s="4">
        <v>4.83</v>
      </c>
      <c r="C15" s="4">
        <v>6.64</v>
      </c>
      <c r="D15" s="8">
        <f t="shared" si="0"/>
        <v>2.2070393374741204E-4</v>
      </c>
      <c r="E15" s="8">
        <f t="shared" si="1"/>
        <v>1.6054216867469881E-4</v>
      </c>
      <c r="F15">
        <f t="shared" si="2"/>
        <v>5.34562053588682E-7</v>
      </c>
      <c r="G15" s="7">
        <f t="shared" si="3"/>
        <v>8.3438113391742536E-19</v>
      </c>
      <c r="H15" s="10">
        <v>4</v>
      </c>
      <c r="I15" s="7">
        <f t="shared" si="4"/>
        <v>2.0859528347935634E-19</v>
      </c>
      <c r="J15" s="7">
        <f t="shared" si="5"/>
        <v>1.747213109558292E-40</v>
      </c>
      <c r="P15">
        <v>5.3</v>
      </c>
      <c r="Q15">
        <v>8.3000000000000007</v>
      </c>
    </row>
    <row r="16" spans="1:17" ht="16.2" thickBot="1" x14ac:dyDescent="0.35">
      <c r="A16" s="3">
        <v>250</v>
      </c>
      <c r="B16" s="4">
        <v>8.94</v>
      </c>
      <c r="C16" s="4">
        <v>17.899999999999999</v>
      </c>
      <c r="D16" s="8">
        <f t="shared" si="0"/>
        <v>1.1923937360178972E-4</v>
      </c>
      <c r="E16" s="8">
        <f t="shared" si="1"/>
        <v>5.9553072625698333E-5</v>
      </c>
      <c r="F16">
        <f t="shared" si="2"/>
        <v>5.3244551636262541E-7</v>
      </c>
      <c r="G16" s="7">
        <f t="shared" si="3"/>
        <v>3.8974924023495959E-19</v>
      </c>
      <c r="H16" s="10">
        <v>2</v>
      </c>
      <c r="I16" s="7">
        <f t="shared" si="4"/>
        <v>1.9487462011747979E-19</v>
      </c>
      <c r="J16" s="7">
        <f t="shared" si="5"/>
        <v>2.5245043470417997E-43</v>
      </c>
      <c r="P16">
        <v>5.3</v>
      </c>
      <c r="Q16">
        <v>3.9</v>
      </c>
    </row>
    <row r="17" spans="1:17" ht="16.2" thickBot="1" x14ac:dyDescent="0.35">
      <c r="A17" s="3">
        <v>250</v>
      </c>
      <c r="B17" s="4">
        <v>5.23</v>
      </c>
      <c r="C17" s="4">
        <v>5.28</v>
      </c>
      <c r="D17" s="8">
        <f t="shared" si="0"/>
        <v>2.0382409177820268E-4</v>
      </c>
      <c r="E17" s="8">
        <f t="shared" si="1"/>
        <v>2.018939393939394E-4</v>
      </c>
      <c r="F17">
        <f t="shared" si="2"/>
        <v>9.5748866369449735E-8</v>
      </c>
      <c r="G17" s="7">
        <f t="shared" si="3"/>
        <v>1.5904458479697973E-19</v>
      </c>
      <c r="H17" s="10">
        <v>1</v>
      </c>
      <c r="I17" s="7">
        <f t="shared" si="4"/>
        <v>1.5904458479697973E-19</v>
      </c>
      <c r="J17" s="7">
        <f t="shared" si="5"/>
        <v>1.3200490869512369E-39</v>
      </c>
      <c r="P17">
        <v>9.6</v>
      </c>
      <c r="Q17">
        <v>1.6</v>
      </c>
    </row>
    <row r="18" spans="1:17" ht="16.2" thickBot="1" x14ac:dyDescent="0.35">
      <c r="A18" s="3">
        <v>250</v>
      </c>
      <c r="B18" s="4">
        <v>4.68</v>
      </c>
      <c r="C18" s="4">
        <v>5.73</v>
      </c>
      <c r="D18" s="8">
        <f t="shared" si="0"/>
        <v>2.2777777777777781E-4</v>
      </c>
      <c r="E18" s="8">
        <f t="shared" si="1"/>
        <v>1.8603839441535777E-4</v>
      </c>
      <c r="F18">
        <f t="shared" si="2"/>
        <v>4.4525710302681106E-7</v>
      </c>
      <c r="G18" s="7">
        <f t="shared" si="3"/>
        <v>7.5436104260569434E-19</v>
      </c>
      <c r="H18" s="10">
        <v>4</v>
      </c>
      <c r="I18" s="7">
        <f t="shared" si="4"/>
        <v>1.8859026065142359E-19</v>
      </c>
      <c r="J18" s="7">
        <f t="shared" si="5"/>
        <v>4.6060707521539885E-41</v>
      </c>
      <c r="P18">
        <v>4.5</v>
      </c>
      <c r="Q18">
        <v>7.5</v>
      </c>
    </row>
    <row r="19" spans="1:17" ht="16.2" thickBot="1" x14ac:dyDescent="0.35">
      <c r="A19" s="3">
        <v>250</v>
      </c>
      <c r="B19" s="4">
        <v>4.8600000000000003</v>
      </c>
      <c r="C19" s="4">
        <v>7.31</v>
      </c>
      <c r="D19" s="8">
        <f t="shared" si="0"/>
        <v>2.1934156378600823E-4</v>
      </c>
      <c r="E19" s="8">
        <f t="shared" si="1"/>
        <v>1.45827633378933E-4</v>
      </c>
      <c r="F19">
        <f t="shared" si="2"/>
        <v>5.9091180114202663E-7</v>
      </c>
      <c r="G19" s="7">
        <f t="shared" si="3"/>
        <v>8.8344137821159938E-19</v>
      </c>
      <c r="H19" s="10">
        <v>4</v>
      </c>
      <c r="I19" s="7">
        <f t="shared" si="4"/>
        <v>2.2086034455289985E-19</v>
      </c>
      <c r="J19" s="7">
        <f t="shared" si="5"/>
        <v>6.4939755834015927E-40</v>
      </c>
      <c r="P19">
        <v>5.9</v>
      </c>
      <c r="Q19">
        <v>8.8000000000000007</v>
      </c>
    </row>
    <row r="20" spans="1:17" ht="16.2" thickBot="1" x14ac:dyDescent="0.35">
      <c r="A20" s="3">
        <v>250</v>
      </c>
      <c r="B20" s="4">
        <v>5.2</v>
      </c>
      <c r="C20" s="4">
        <v>9.75</v>
      </c>
      <c r="D20" s="8">
        <f t="shared" si="0"/>
        <v>2.0500000000000002E-4</v>
      </c>
      <c r="E20" s="8">
        <f t="shared" si="1"/>
        <v>1.0933333333333334E-4</v>
      </c>
      <c r="F20">
        <f t="shared" si="2"/>
        <v>6.7409043223297435E-7</v>
      </c>
      <c r="G20" s="7">
        <f t="shared" si="3"/>
        <v>8.6750010811098562E-19</v>
      </c>
      <c r="H20" s="10">
        <v>4</v>
      </c>
      <c r="I20" s="7">
        <f t="shared" si="4"/>
        <v>2.1687502702774641E-19</v>
      </c>
      <c r="J20" s="7">
        <f t="shared" si="5"/>
        <v>4.6216238954219019E-40</v>
      </c>
      <c r="P20">
        <v>6.7</v>
      </c>
      <c r="Q20">
        <v>8.6999999999999993</v>
      </c>
    </row>
    <row r="21" spans="1:17" ht="16.2" thickBot="1" x14ac:dyDescent="0.35">
      <c r="A21" s="3">
        <v>300</v>
      </c>
      <c r="B21" s="4">
        <v>4.7699999999999996</v>
      </c>
      <c r="C21" s="4">
        <v>6.14</v>
      </c>
      <c r="D21" s="8">
        <f t="shared" si="0"/>
        <v>2.2348008385744239E-4</v>
      </c>
      <c r="E21" s="8">
        <f t="shared" si="1"/>
        <v>1.7361563517915313E-4</v>
      </c>
      <c r="F21">
        <f t="shared" si="2"/>
        <v>4.866686296589757E-7</v>
      </c>
      <c r="G21" s="7">
        <f t="shared" si="3"/>
        <v>6.5933821564204827E-19</v>
      </c>
      <c r="H21" s="10">
        <v>3</v>
      </c>
      <c r="I21" s="7">
        <f t="shared" si="4"/>
        <v>2.1977940521401611E-19</v>
      </c>
      <c r="J21" s="7">
        <f t="shared" si="5"/>
        <v>5.9547422857460208E-40</v>
      </c>
      <c r="P21">
        <v>4.9000000000000004</v>
      </c>
      <c r="Q21">
        <v>6.6</v>
      </c>
    </row>
    <row r="23" spans="1:17" ht="15.6" x14ac:dyDescent="0.3">
      <c r="A23" t="s">
        <v>9</v>
      </c>
      <c r="B23" s="6">
        <v>9.81</v>
      </c>
      <c r="I23" s="11">
        <f>AVERAGE(I2:I21)</f>
        <v>1.9537706457680259E-19</v>
      </c>
      <c r="J23" s="7">
        <f>AVERAGE(J2:J21)</f>
        <v>5.0924068966579947E-40</v>
      </c>
      <c r="K23">
        <f>SQRT(J23/19)</f>
        <v>5.1770784774192737E-21</v>
      </c>
    </row>
    <row r="24" spans="1:17" ht="15.6" x14ac:dyDescent="0.3">
      <c r="A24" t="s">
        <v>10</v>
      </c>
      <c r="B24" s="6">
        <v>875.3</v>
      </c>
    </row>
    <row r="25" spans="1:17" ht="15.6" x14ac:dyDescent="0.3">
      <c r="A25" t="s">
        <v>11</v>
      </c>
      <c r="B25" s="6">
        <v>1.29</v>
      </c>
    </row>
    <row r="26" spans="1:17" x14ac:dyDescent="0.3">
      <c r="A26" t="s">
        <v>12</v>
      </c>
      <c r="B26">
        <f>1.81*10^(-5)</f>
        <v>1.8100000000000003E-5</v>
      </c>
    </row>
    <row r="27" spans="1:17" ht="15.6" x14ac:dyDescent="0.3">
      <c r="A27" t="s">
        <v>13</v>
      </c>
      <c r="B27" s="6">
        <v>6.0000000000000001E-3</v>
      </c>
    </row>
    <row r="28" spans="1:17" ht="15.6" x14ac:dyDescent="0.3">
      <c r="A28" t="s">
        <v>14</v>
      </c>
      <c r="B28" s="6">
        <v>1.0660000000000001E-3</v>
      </c>
    </row>
    <row r="29" spans="1:17" x14ac:dyDescent="0.3">
      <c r="A29" t="s">
        <v>15</v>
      </c>
      <c r="B29">
        <f>1.5*SQRT(B26/((B24-B25)*B23))</f>
        <v>6.8918821420114836E-5</v>
      </c>
    </row>
    <row r="30" spans="1:17" x14ac:dyDescent="0.3">
      <c r="A30" t="s">
        <v>16</v>
      </c>
      <c r="B30">
        <f>9*3.1415926*B27/2*SQRT(B26*B26*B26/((B24-B25)*B23))</f>
        <v>7.0540541184099467E-11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oreushka</dc:creator>
  <cp:lastModifiedBy>oreushka</cp:lastModifiedBy>
  <dcterms:created xsi:type="dcterms:W3CDTF">2021-06-14T19:13:16Z</dcterms:created>
  <dcterms:modified xsi:type="dcterms:W3CDTF">2021-06-15T06:00:15Z</dcterms:modified>
</cp:coreProperties>
</file>