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28800" windowHeight="11235"/>
  </bookViews>
  <sheets>
    <sheet name="EPP" sheetId="1" r:id="rId1"/>
    <sheet name="Hoja1" sheetId="4" r:id="rId2"/>
    <sheet name="LISTA CARGOS" sheetId="2" r:id="rId3"/>
    <sheet name="LISTA RIESGOS" sheetId="3" r:id="rId4"/>
  </sheets>
  <definedNames>
    <definedName name="DESKTOP_B45RFNJ_SQLEXPRESS_SGSST_Tbl_Cargo" localSheetId="0" hidden="1">EPP!#REF!</definedName>
    <definedName name="sfsdf">EPP!#REF!</definedName>
  </definedNames>
  <calcPr calcId="125725"/>
</workbook>
</file>

<file path=xl/calcChain.xml><?xml version="1.0" encoding="utf-8"?>
<calcChain xmlns="http://schemas.openxmlformats.org/spreadsheetml/2006/main">
  <c r="J4" i="4"/>
  <c r="I5"/>
  <c r="E12"/>
  <c r="E11"/>
  <c r="O2"/>
  <c r="O13"/>
  <c r="N14"/>
  <c r="O11"/>
  <c r="O10"/>
  <c r="L10"/>
  <c r="L9"/>
  <c r="L8"/>
  <c r="L7"/>
  <c r="K14"/>
  <c r="I10"/>
  <c r="I9"/>
  <c r="G7"/>
  <c r="C14" i="3" l="1"/>
  <c r="C2"/>
  <c r="C3"/>
  <c r="C4"/>
  <c r="C5"/>
  <c r="C6"/>
  <c r="C7"/>
  <c r="C8"/>
  <c r="C9"/>
  <c r="C10"/>
  <c r="C11"/>
  <c r="C12"/>
  <c r="C13"/>
  <c r="C15"/>
  <c r="C16"/>
  <c r="C17"/>
  <c r="C18"/>
  <c r="C19"/>
  <c r="B3"/>
  <c r="B4"/>
  <c r="B5"/>
  <c r="B6"/>
  <c r="B7"/>
  <c r="B8"/>
  <c r="B9"/>
  <c r="B10"/>
  <c r="B11"/>
  <c r="B12"/>
  <c r="B13"/>
  <c r="B14"/>
  <c r="B15"/>
  <c r="B16"/>
  <c r="B17"/>
  <c r="B18"/>
  <c r="B19"/>
  <c r="B2"/>
  <c r="C1"/>
</calcChain>
</file>

<file path=xl/sharedStrings.xml><?xml version="1.0" encoding="utf-8"?>
<sst xmlns="http://schemas.openxmlformats.org/spreadsheetml/2006/main" count="135" uniqueCount="66">
  <si>
    <t>Nombre EPP</t>
  </si>
  <si>
    <t>Parte del Cuerpo a Proteger</t>
  </si>
  <si>
    <t>Riego Controlado</t>
  </si>
  <si>
    <t>Especificación Técnica</t>
  </si>
  <si>
    <t>Uso</t>
  </si>
  <si>
    <t>Mantenimiento</t>
  </si>
  <si>
    <t>Vida Útil</t>
  </si>
  <si>
    <t>Reposición</t>
  </si>
  <si>
    <t>Disposición Final</t>
  </si>
  <si>
    <t>Casco</t>
  </si>
  <si>
    <t>Nombre del Elemento</t>
  </si>
  <si>
    <t>Cargo</t>
  </si>
  <si>
    <t>Numero de trabajadores</t>
  </si>
  <si>
    <t>LISTA DE CARGOS POR ELEMENTOS DE PROTECCIÓN PERSONAL</t>
  </si>
  <si>
    <t>Botas de seguridad1</t>
  </si>
  <si>
    <t>MATRIZ DE INDENTIFICACIÓN DE ELEMENTOS DE PROTECCIÓN PERSONAL</t>
  </si>
  <si>
    <t>Riesgo</t>
  </si>
  <si>
    <t>CASCO Y BARBUQUEJO DE 3 PUNTOS</t>
  </si>
  <si>
    <t>Cráneo - Cabeza</t>
  </si>
  <si>
    <t>Sistema de Suspensión y amortiguación. Es liviano. Banda acolchada que retiene el sudor. Brinda una di electricidad de 20.000 voltios.
Posee dobleces angulares para incrementar la resistencia estructural.
Canal de protección anti goteo.
Visera corta ideal para trabajo en recintos confinados. Permite el ensamble de barbuquejo con mentonera, y caretas.</t>
  </si>
  <si>
    <t xml:space="preserve">Revise periódicamente la suspensión de su casco. Examínelo para verificar si tiene cintas desgastadas, remaches sueltos, costuras deshechas u otros defectos. </t>
  </si>
  <si>
    <t>Presencia de fisuras o agujeros.                                      Impacto severo.</t>
  </si>
  <si>
    <t>Tapabocas desechable para polvo y partículas, fabricado con tela performada hipoalergenica, sellado ultrasonido y filtro electrostatico, para trapar y retener particulas de hasta 0,0725 Micras. con pieza metálica para ajustar la nariz y proporcionar un sello adecuado a la mascara. Certificado NIOSH N95 (TC-84A-5350, bajo sestandar 42CFR84.</t>
  </si>
  <si>
    <t>Lávelo con agua tibia y jabón suave, después de utilizarlo.</t>
  </si>
  <si>
    <t>Debes ser reemplazados si sufre deterioro o contaminación biológica.</t>
  </si>
  <si>
    <t>Sistema Auditivo - Oídos</t>
  </si>
  <si>
    <t>Ruido</t>
  </si>
  <si>
    <t xml:space="preserve">Tapones auditivos reutilizables con surcos para brindar  comodidad, Para riesgo de exposición a ruido, tales como construcción, procesos de maderas, metalurgia,actividadindustrial y uso en general. Fabricados en material térmico formable.  Cordón plástico de 70 cms. de largo.Estuche plástico para protegerlo de contaminación exterior.
</t>
  </si>
  <si>
    <t xml:space="preserve">Lávelos con agua tibia y jabón suave antes de colocárselos. Las manos deben estar muy limpias al momento de insertárselos. Cuando no los vaya a utilizar, guárdelos secos en el estuche. </t>
  </si>
  <si>
    <t>Deben reemplazarse si se quiebran, rajan o se deforman parcialmente.</t>
  </si>
  <si>
    <t>GAFAS DE SEGURIDAD</t>
  </si>
  <si>
    <t>Protección Visual - Ojos</t>
  </si>
  <si>
    <t>Aerosoles sólidos (polvos orgánicos o inorgánicos, humo metálico o no metálico y fibras).</t>
  </si>
  <si>
    <t>Gafas de seguridad  para la protección contra radiación UV, radiación solar excesiva y
protección contra el impacto de partículas de alta velocidad. Lentes en policarbonato, altamente resistentes al impacto. Cumple con los requerimientos físicos y ópticos de la norma ANSI Z87.1. como protector de alto
impacto.</t>
  </si>
  <si>
    <t>Deben ser limpiadas con un paño húmedo antes de comenzar la jornada. Si están sucias o rayadas limitan su visión y pueden ocasionarle un accidente, deben guardarse en un lugar protegido una vez se han dejado de utilizar</t>
  </si>
  <si>
    <t>Presencia de rayones o fisuras.                       Ruptura total.</t>
  </si>
  <si>
    <t>GUANTES</t>
  </si>
  <si>
    <t>Protección Manual - Manos</t>
  </si>
  <si>
    <t>Salpicaduras, corte o raspaduras con objetos y/o materiales, contacto eléctrico, contacto con superficies.</t>
  </si>
  <si>
    <t xml:space="preserve">Guante fabricado en cuero vaqueta tipo cabritilla, suavizado y curtido especial, elástico de ajuste en el dorso, Uso para labores en seco. 
Guante Hyflex de estructura elastica expandex en Nylon con recubrimiento de Nitrilo Ansell antideslizante. Ofrece equilibrio  entre confort, destreza y protección. </t>
  </si>
  <si>
    <t>No dejarlos a la intemperie, No exponerlos con productos químicos.</t>
  </si>
  <si>
    <t xml:space="preserve">Ruptura o agujeros. </t>
  </si>
  <si>
    <t>IMPERMEABLE</t>
  </si>
  <si>
    <t>Protección del Cuerpo</t>
  </si>
  <si>
    <t>Exposición prolongada a mal tiempo y ambientes húmedos.</t>
  </si>
  <si>
    <t xml:space="preserve">El traje de trabajo impermeable esta fabricado totalmente de P.V.C Calibre 18 de alta resistencia. Consta de dos piezas, chaqueta con capucha  y pantalón.Composición: Poliamida impregnada en P.V.C. resistente al rasgado.
Características: Electro Sellado, Cierre con broches plásticos, que lo hace dieléctrico. 
</t>
  </si>
  <si>
    <t>Debe ser limpiado con jabones suaves. 
Mantenga limpio y seco el impermeable. Guardarlo adecuadamente.</t>
  </si>
  <si>
    <t>Presencia de agujeros, Material desgastado</t>
  </si>
  <si>
    <t>BOTAS DE SEGURIDAD</t>
  </si>
  <si>
    <t>Protección de los pies</t>
  </si>
  <si>
    <t>Golpes y/o caidas de objetos, resbalones.</t>
  </si>
  <si>
    <t>Policloruro de vinilo
plastificado, PVC
standard, con puntera de acero, Contrafuerte reforzado para protecciòn del talon y facilidad al descalce
de la bota y protecciòn lateral para los tobillos, por ambos lados con rango promedio de 3.5 mm +/- 0.5 mm y en la punta. Ensayos bajo
Norma (FO-CSLAB-
D01) / (FOCS-
LAB-R02)</t>
  </si>
  <si>
    <t>Limpiarlas con agua y jabón.</t>
  </si>
  <si>
    <t xml:space="preserve">Presencia de agujeros, desgaste normal de la suela. </t>
  </si>
  <si>
    <t>Caída al mismo nivel, Caída de alturas, Locativos.</t>
  </si>
  <si>
    <t xml:space="preserve">Elaboradas en cuero vacuno, con puntera metalica, RH  dielectrica totalmente forrada, con cuello anatómico que facilita el movimiento. Suela cementada elaborada en caucho resistente a hidrocarburos, antideslizante y con alto índice de resistencia a la abrasión. 
</t>
  </si>
  <si>
    <t>Debe usarse solo en el momento de la operación ya que son pesadas y pueden ocasionar malestar al trabajador, deben ir bien amarradas. Asegúrese de que las botas no están agujereadas o rotas, no intente repararlas; si tienen barro límpielas con un cepillo de cerdas suaves o un paño limpio.</t>
  </si>
  <si>
    <t xml:space="preserve">CHALECO REFLECTIVO  </t>
  </si>
  <si>
    <t>Identificación personal</t>
  </si>
  <si>
    <t>Tránsito, Golpeado por o contra.</t>
  </si>
  <si>
    <t xml:space="preserve">Fabricado en Poliéster, Alta Visibilidad:
Con 2 bandas reflectivas horizontales alrededor del torso,
proporciona la visibilidad máxima para la seguridad. Liviano y
duradero. Buen corte para comodidad. 
</t>
  </si>
  <si>
    <t>Ajuste bien el chaleco, manténgalo limpio especialmente en las cintas reflectivas. Mantenga limpio y seco el impermeable. Bien  doblado.</t>
  </si>
  <si>
    <t xml:space="preserve">Material desgastado, presencia de agujeros </t>
  </si>
  <si>
    <t>gf</t>
  </si>
  <si>
    <t>gh</t>
  </si>
  <si>
    <t>ghfgh</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</si>
</sst>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sz val="10"/>
      <name val="Arial"/>
      <family val="2"/>
    </font>
    <font>
      <b/>
      <sz val="8"/>
      <name val="Arial"/>
      <family val="2"/>
    </font>
    <font>
      <sz val="8"/>
      <name val="Arial"/>
      <family val="2"/>
    </font>
  </fonts>
  <fills count="4">
    <fill>
      <patternFill patternType="none"/>
    </fill>
    <fill>
      <patternFill patternType="gray125"/>
    </fill>
    <fill>
      <patternFill patternType="solid">
        <fgColor theme="6" tint="0.39997558519241921"/>
        <bgColor indexed="64"/>
      </patternFill>
    </fill>
    <fill>
      <patternFill patternType="solid">
        <fgColor theme="0" tint="-0.14999847407452621"/>
        <bgColor indexed="64"/>
      </patternFill>
    </fill>
  </fills>
  <borders count="13">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5">
    <xf numFmtId="0" fontId="0" fillId="0" borderId="0" xfId="0"/>
    <xf numFmtId="0" fontId="0" fillId="0" borderId="0" xfId="0" applyAlignment="1">
      <alignment horizontal="center" vertical="center" wrapText="1"/>
    </xf>
    <xf numFmtId="0" fontId="0" fillId="0" borderId="1" xfId="0" applyBorder="1"/>
    <xf numFmtId="0" fontId="0" fillId="0" borderId="2" xfId="0" applyBorder="1"/>
    <xf numFmtId="0" fontId="1" fillId="0" borderId="0" xfId="0" applyFont="1" applyFill="1" applyBorder="1" applyAlignment="1">
      <alignment vertical="center" wrapText="1"/>
    </xf>
    <xf numFmtId="0" fontId="1" fillId="2" borderId="3" xfId="0" applyFont="1" applyFill="1" applyBorder="1" applyAlignment="1">
      <alignment horizontal="center" vertical="center" wrapText="1"/>
    </xf>
    <xf numFmtId="0" fontId="0" fillId="0" borderId="4" xfId="0" applyBorder="1"/>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0" fillId="0" borderId="5" xfId="0" applyBorder="1" applyAlignment="1">
      <alignment horizontal="center" vertical="center"/>
    </xf>
    <xf numFmtId="0" fontId="0" fillId="0" borderId="6" xfId="0" applyBorder="1"/>
    <xf numFmtId="0" fontId="0" fillId="0" borderId="4" xfId="0" applyBorder="1" applyAlignment="1">
      <alignment horizontal="center" vertical="center"/>
    </xf>
    <xf numFmtId="0" fontId="3" fillId="0" borderId="4" xfId="1" applyFont="1" applyBorder="1" applyAlignment="1">
      <alignment horizontal="center" vertical="center" wrapText="1"/>
    </xf>
    <xf numFmtId="0" fontId="4" fillId="0" borderId="4" xfId="1" applyFont="1" applyBorder="1" applyAlignment="1">
      <alignment vertical="center" wrapText="1"/>
    </xf>
    <xf numFmtId="0" fontId="3" fillId="0" borderId="4" xfId="1" applyFont="1" applyBorder="1" applyAlignment="1">
      <alignment horizontal="center" vertical="center"/>
    </xf>
    <xf numFmtId="0" fontId="4" fillId="0" borderId="4" xfId="1" applyFont="1" applyBorder="1" applyAlignment="1">
      <alignment horizontal="center" vertical="center" wrapText="1"/>
    </xf>
    <xf numFmtId="0" fontId="3" fillId="0" borderId="4" xfId="1" applyFont="1" applyBorder="1" applyAlignment="1">
      <alignment vertical="center" wrapText="1"/>
    </xf>
    <xf numFmtId="16" fontId="0" fillId="0" borderId="0" xfId="0" applyNumberFormat="1"/>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7" xfId="0" applyFont="1" applyFill="1" applyBorder="1" applyAlignment="1">
      <alignment horizontal="center" wrapText="1"/>
    </xf>
    <xf numFmtId="0" fontId="1" fillId="3" borderId="8" xfId="0" applyFont="1" applyFill="1" applyBorder="1" applyAlignment="1">
      <alignment horizontal="center" wrapText="1"/>
    </xf>
    <xf numFmtId="0" fontId="1" fillId="3" borderId="9" xfId="0" applyFont="1" applyFill="1" applyBorder="1" applyAlignment="1">
      <alignment horizont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15"/>
  <sheetViews>
    <sheetView tabSelected="1" topLeftCell="A7" zoomScale="120" zoomScaleNormal="120" workbookViewId="0">
      <selection activeCell="C14" sqref="C14"/>
    </sheetView>
  </sheetViews>
  <sheetFormatPr baseColWidth="10" defaultRowHeight="45" customHeight="1"/>
  <cols>
    <col min="1" max="1" width="21.85546875" style="10" customWidth="1"/>
    <col min="2" max="2" width="21" style="12" customWidth="1"/>
    <col min="3" max="3" width="32.42578125" style="6" customWidth="1"/>
    <col min="4" max="4" width="35.42578125" style="6" customWidth="1"/>
    <col min="5" max="5" width="27.7109375" style="6" customWidth="1"/>
    <col min="6" max="6" width="42" style="6" customWidth="1"/>
    <col min="7" max="7" width="24.7109375" style="6" customWidth="1"/>
    <col min="8" max="8" width="22.5703125" style="6" customWidth="1"/>
    <col min="9" max="9" width="21.85546875" style="11" customWidth="1"/>
  </cols>
  <sheetData>
    <row r="1" spans="1:9" ht="53.25" customHeight="1">
      <c r="A1" s="19" t="s">
        <v>15</v>
      </c>
      <c r="B1" s="20"/>
      <c r="C1" s="20"/>
      <c r="D1" s="20"/>
      <c r="E1" s="20"/>
      <c r="F1" s="20"/>
      <c r="G1" s="20"/>
      <c r="H1" s="20"/>
      <c r="I1" s="21"/>
    </row>
    <row r="2" spans="1:9" s="1" customFormat="1" ht="30">
      <c r="A2" s="8" t="s">
        <v>0</v>
      </c>
      <c r="B2" s="7" t="s">
        <v>1</v>
      </c>
      <c r="C2" s="7" t="s">
        <v>2</v>
      </c>
      <c r="D2" s="7" t="s">
        <v>3</v>
      </c>
      <c r="E2" s="7" t="s">
        <v>4</v>
      </c>
      <c r="F2" s="7" t="s">
        <v>5</v>
      </c>
      <c r="G2" s="7" t="s">
        <v>6</v>
      </c>
      <c r="H2" s="7" t="s">
        <v>7</v>
      </c>
      <c r="I2" s="9" t="s">
        <v>8</v>
      </c>
    </row>
    <row r="3" spans="1:9" ht="45" customHeight="1">
      <c r="A3" s="13" t="s">
        <v>17</v>
      </c>
      <c r="B3" s="16" t="s">
        <v>18</v>
      </c>
      <c r="C3" s="14" t="s">
        <v>65</v>
      </c>
      <c r="D3" s="14" t="s">
        <v>19</v>
      </c>
      <c r="E3" s="14" t="s">
        <v>20</v>
      </c>
      <c r="F3" s="14" t="s">
        <v>21</v>
      </c>
      <c r="G3" s="14" t="s">
        <v>21</v>
      </c>
      <c r="H3" s="14" t="s">
        <v>21</v>
      </c>
      <c r="I3" s="14" t="s">
        <v>21</v>
      </c>
    </row>
    <row r="4" spans="1:9" ht="45" customHeight="1">
      <c r="A4" s="13" t="s">
        <v>30</v>
      </c>
      <c r="B4" s="16" t="s">
        <v>31</v>
      </c>
      <c r="C4" s="14" t="s">
        <v>64</v>
      </c>
      <c r="D4" s="14" t="s">
        <v>22</v>
      </c>
      <c r="E4" s="14" t="s">
        <v>23</v>
      </c>
      <c r="F4" s="14" t="s">
        <v>24</v>
      </c>
      <c r="G4" s="14" t="s">
        <v>24</v>
      </c>
      <c r="H4" s="14" t="s">
        <v>24</v>
      </c>
      <c r="I4" s="14" t="s">
        <v>24</v>
      </c>
    </row>
    <row r="5" spans="1:9" ht="45" customHeight="1">
      <c r="A5" s="13" t="s">
        <v>63</v>
      </c>
      <c r="B5" s="16" t="s">
        <v>25</v>
      </c>
      <c r="C5" s="14" t="s">
        <v>26</v>
      </c>
      <c r="D5" s="14" t="s">
        <v>27</v>
      </c>
      <c r="E5" s="14" t="s">
        <v>28</v>
      </c>
      <c r="F5" s="14" t="s">
        <v>29</v>
      </c>
      <c r="G5" s="14" t="s">
        <v>29</v>
      </c>
      <c r="H5" s="14" t="s">
        <v>29</v>
      </c>
      <c r="I5" s="14" t="s">
        <v>29</v>
      </c>
    </row>
    <row r="6" spans="1:9" ht="45" customHeight="1">
      <c r="A6" s="13" t="s">
        <v>30</v>
      </c>
      <c r="B6" s="16" t="s">
        <v>31</v>
      </c>
      <c r="C6" s="14" t="s">
        <v>32</v>
      </c>
      <c r="D6" s="14" t="s">
        <v>33</v>
      </c>
      <c r="E6" s="14" t="s">
        <v>34</v>
      </c>
      <c r="F6" s="14" t="s">
        <v>35</v>
      </c>
      <c r="G6" s="14" t="s">
        <v>35</v>
      </c>
      <c r="H6" s="14" t="s">
        <v>35</v>
      </c>
      <c r="I6" s="14" t="s">
        <v>35</v>
      </c>
    </row>
    <row r="7" spans="1:9" ht="45" customHeight="1">
      <c r="A7" s="15" t="s">
        <v>36</v>
      </c>
      <c r="B7" s="16" t="s">
        <v>37</v>
      </c>
      <c r="C7" s="14" t="s">
        <v>38</v>
      </c>
      <c r="D7" s="14" t="s">
        <v>39</v>
      </c>
      <c r="E7" s="14" t="s">
        <v>40</v>
      </c>
      <c r="F7" s="14" t="s">
        <v>41</v>
      </c>
      <c r="G7" s="14" t="s">
        <v>41</v>
      </c>
      <c r="H7" s="14" t="s">
        <v>41</v>
      </c>
      <c r="I7" s="14" t="s">
        <v>41</v>
      </c>
    </row>
    <row r="8" spans="1:9" ht="45" customHeight="1">
      <c r="A8" s="15" t="s">
        <v>42</v>
      </c>
      <c r="B8" s="16" t="s">
        <v>43</v>
      </c>
      <c r="C8" s="14" t="s">
        <v>44</v>
      </c>
      <c r="D8" s="14" t="s">
        <v>45</v>
      </c>
      <c r="E8" s="14" t="s">
        <v>46</v>
      </c>
      <c r="F8" s="14" t="s">
        <v>47</v>
      </c>
      <c r="G8" s="14" t="s">
        <v>47</v>
      </c>
      <c r="H8" s="14" t="s">
        <v>47</v>
      </c>
      <c r="I8" s="14" t="s">
        <v>47</v>
      </c>
    </row>
    <row r="9" spans="1:9" ht="45" customHeight="1">
      <c r="A9" s="17" t="s">
        <v>48</v>
      </c>
      <c r="B9" s="14" t="s">
        <v>49</v>
      </c>
      <c r="C9" s="14" t="s">
        <v>50</v>
      </c>
      <c r="D9" s="14" t="s">
        <v>51</v>
      </c>
      <c r="E9" s="14" t="s">
        <v>52</v>
      </c>
      <c r="F9" s="14" t="s">
        <v>53</v>
      </c>
      <c r="G9" s="14" t="s">
        <v>53</v>
      </c>
      <c r="H9" s="14" t="s">
        <v>53</v>
      </c>
      <c r="I9" s="14" t="s">
        <v>53</v>
      </c>
    </row>
    <row r="10" spans="1:9" ht="45" customHeight="1">
      <c r="A10" s="17" t="s">
        <v>48</v>
      </c>
      <c r="B10" s="14" t="s">
        <v>49</v>
      </c>
      <c r="C10" s="14" t="s">
        <v>54</v>
      </c>
      <c r="D10" s="14" t="s">
        <v>55</v>
      </c>
      <c r="E10" s="14" t="s">
        <v>56</v>
      </c>
      <c r="F10" s="14" t="s">
        <v>53</v>
      </c>
      <c r="G10" s="14" t="s">
        <v>53</v>
      </c>
      <c r="H10" s="14" t="s">
        <v>53</v>
      </c>
      <c r="I10" s="14" t="s">
        <v>53</v>
      </c>
    </row>
    <row r="11" spans="1:9" ht="45" customHeight="1">
      <c r="A11" s="13" t="s">
        <v>57</v>
      </c>
      <c r="B11" s="16" t="s">
        <v>58</v>
      </c>
      <c r="C11" s="14" t="s">
        <v>59</v>
      </c>
      <c r="D11" s="14" t="s">
        <v>60</v>
      </c>
      <c r="E11" s="14" t="s">
        <v>61</v>
      </c>
      <c r="F11" s="14" t="s">
        <v>62</v>
      </c>
      <c r="G11" s="14" t="s">
        <v>62</v>
      </c>
      <c r="H11" s="14" t="s">
        <v>62</v>
      </c>
      <c r="I11" s="14" t="s">
        <v>62</v>
      </c>
    </row>
    <row r="12" spans="1:9" ht="45" customHeight="1">
      <c r="A12" s="15" t="s">
        <v>42</v>
      </c>
      <c r="B12" s="16" t="s">
        <v>43</v>
      </c>
      <c r="C12" s="14" t="s">
        <v>44</v>
      </c>
      <c r="D12" s="14" t="s">
        <v>45</v>
      </c>
      <c r="E12" s="14" t="s">
        <v>46</v>
      </c>
      <c r="F12" s="14" t="s">
        <v>47</v>
      </c>
      <c r="G12" s="14" t="s">
        <v>47</v>
      </c>
      <c r="H12" s="14" t="s">
        <v>47</v>
      </c>
      <c r="I12" s="14" t="s">
        <v>47</v>
      </c>
    </row>
    <row r="13" spans="1:9" ht="45" customHeight="1">
      <c r="A13" s="17" t="s">
        <v>48</v>
      </c>
      <c r="B13" s="14" t="s">
        <v>49</v>
      </c>
      <c r="C13" s="14" t="s">
        <v>50</v>
      </c>
      <c r="D13" s="14" t="s">
        <v>51</v>
      </c>
      <c r="E13" s="14" t="s">
        <v>52</v>
      </c>
      <c r="F13" s="14" t="s">
        <v>53</v>
      </c>
      <c r="G13" s="14" t="s">
        <v>53</v>
      </c>
      <c r="H13" s="14" t="s">
        <v>53</v>
      </c>
      <c r="I13" s="14" t="s">
        <v>53</v>
      </c>
    </row>
    <row r="14" spans="1:9" ht="45" customHeight="1">
      <c r="A14" s="17" t="s">
        <v>48</v>
      </c>
      <c r="B14" s="14" t="s">
        <v>49</v>
      </c>
      <c r="C14" s="14" t="s">
        <v>54</v>
      </c>
      <c r="D14" s="14" t="s">
        <v>55</v>
      </c>
      <c r="E14" s="14" t="s">
        <v>56</v>
      </c>
      <c r="F14" s="14" t="s">
        <v>53</v>
      </c>
      <c r="G14" s="14" t="s">
        <v>53</v>
      </c>
      <c r="H14" s="14" t="s">
        <v>53</v>
      </c>
      <c r="I14" s="14" t="s">
        <v>53</v>
      </c>
    </row>
    <row r="15" spans="1:9" ht="45" customHeight="1">
      <c r="A15" s="13" t="s">
        <v>57</v>
      </c>
      <c r="B15" s="16" t="s">
        <v>58</v>
      </c>
      <c r="C15" s="14" t="s">
        <v>59</v>
      </c>
      <c r="D15" s="14" t="s">
        <v>60</v>
      </c>
      <c r="E15" s="14" t="s">
        <v>61</v>
      </c>
      <c r="F15" s="14" t="s">
        <v>62</v>
      </c>
      <c r="G15" s="14" t="s">
        <v>62</v>
      </c>
      <c r="H15" s="14" t="s">
        <v>62</v>
      </c>
      <c r="I15" s="14" t="s">
        <v>62</v>
      </c>
    </row>
  </sheetData>
  <mergeCells count="1">
    <mergeCell ref="A1:I1"/>
  </mergeCells>
  <dataValidations disablePrompts="1" count="1">
    <dataValidation type="list" allowBlank="1" showInputMessage="1" showErrorMessage="1" sqref="G44">
      <formula1>#REF!</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E2:O14"/>
  <sheetViews>
    <sheetView workbookViewId="0">
      <selection activeCell="J5" sqref="J5"/>
    </sheetView>
  </sheetViews>
  <sheetFormatPr baseColWidth="10" defaultRowHeight="15"/>
  <sheetData>
    <row r="2" spans="5:15">
      <c r="O2">
        <f>-21+5+2</f>
        <v>-14</v>
      </c>
    </row>
    <row r="4" spans="5:15">
      <c r="J4">
        <f>1-64</f>
        <v>-63</v>
      </c>
    </row>
    <row r="5" spans="5:15">
      <c r="I5">
        <f>4*16</f>
        <v>64</v>
      </c>
    </row>
    <row r="7" spans="5:15">
      <c r="G7">
        <f>12*12</f>
        <v>144</v>
      </c>
      <c r="L7">
        <f>6*-28</f>
        <v>-168</v>
      </c>
    </row>
    <row r="8" spans="5:15">
      <c r="L8">
        <f>+L7*-4</f>
        <v>672</v>
      </c>
    </row>
    <row r="9" spans="5:15">
      <c r="I9">
        <f>6*19</f>
        <v>114</v>
      </c>
      <c r="L9">
        <f>+L8+4</f>
        <v>676</v>
      </c>
    </row>
    <row r="10" spans="5:15">
      <c r="I10">
        <f>+I9*4</f>
        <v>456</v>
      </c>
      <c r="L10">
        <f>SQRT(L9)</f>
        <v>26</v>
      </c>
      <c r="N10">
        <v>26</v>
      </c>
      <c r="O10">
        <f>+N10/2</f>
        <v>13</v>
      </c>
    </row>
    <row r="11" spans="5:15">
      <c r="E11">
        <f>-1+2+1-1</f>
        <v>1</v>
      </c>
      <c r="N11">
        <v>12</v>
      </c>
      <c r="O11">
        <f>+N11/2</f>
        <v>6</v>
      </c>
    </row>
    <row r="12" spans="5:15">
      <c r="E12">
        <f>14-2+4</f>
        <v>16</v>
      </c>
    </row>
    <row r="13" spans="5:15">
      <c r="O13">
        <f>14/2</f>
        <v>7</v>
      </c>
    </row>
    <row r="14" spans="5:15">
      <c r="K14">
        <f>144-456</f>
        <v>-312</v>
      </c>
      <c r="N14" s="18">
        <f>14/2</f>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5"/>
  <sheetViews>
    <sheetView workbookViewId="0">
      <selection activeCell="A3" sqref="A3"/>
    </sheetView>
  </sheetViews>
  <sheetFormatPr baseColWidth="10" defaultRowHeight="15"/>
  <cols>
    <col min="1" max="1" width="22.7109375" style="2" customWidth="1"/>
    <col min="2" max="2" width="25" style="2" customWidth="1"/>
    <col min="3" max="3" width="25.28515625" style="2" customWidth="1"/>
  </cols>
  <sheetData>
    <row r="1" spans="1:7" ht="42" customHeight="1" thickBot="1">
      <c r="A1" s="22" t="s">
        <v>13</v>
      </c>
      <c r="B1" s="23"/>
      <c r="C1" s="24"/>
      <c r="D1" s="4"/>
      <c r="E1" s="4"/>
      <c r="F1" s="4"/>
      <c r="G1" s="4"/>
    </row>
    <row r="2" spans="1:7" ht="42" customHeight="1" thickBot="1">
      <c r="A2" s="5" t="s">
        <v>10</v>
      </c>
      <c r="B2" s="5" t="s">
        <v>11</v>
      </c>
      <c r="C2" s="5" t="s">
        <v>12</v>
      </c>
    </row>
    <row r="3" spans="1:7">
      <c r="A3" s="3" t="s">
        <v>14</v>
      </c>
      <c r="B3" s="3"/>
      <c r="C3" s="3"/>
    </row>
    <row r="4" spans="1:7">
      <c r="A4" s="2" t="s">
        <v>9</v>
      </c>
    </row>
    <row r="5" spans="1:7">
      <c r="A5" s="2" t="s">
        <v>14</v>
      </c>
    </row>
  </sheetData>
  <mergeCells count="1">
    <mergeCell ref="A1:C1"/>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dimension ref="A1:C19"/>
  <sheetViews>
    <sheetView workbookViewId="0">
      <selection activeCell="E24" sqref="E24"/>
    </sheetView>
  </sheetViews>
  <sheetFormatPr baseColWidth="10" defaultRowHeight="15"/>
  <cols>
    <col min="1" max="1" width="39.140625" customWidth="1"/>
  </cols>
  <sheetData>
    <row r="1" spans="1:3">
      <c r="A1" t="s">
        <v>16</v>
      </c>
      <c r="B1">
        <v>1</v>
      </c>
      <c r="C1" t="str">
        <f>CONCATENATE($A$1,B1)</f>
        <v>Riesgo1</v>
      </c>
    </row>
    <row r="2" spans="1:3">
      <c r="B2">
        <f>+B1+1</f>
        <v>2</v>
      </c>
      <c r="C2" t="str">
        <f t="shared" ref="C2:C19" si="0">CONCATENATE($A$1,B2)</f>
        <v>Riesgo2</v>
      </c>
    </row>
    <row r="3" spans="1:3">
      <c r="B3">
        <f t="shared" ref="B3:B19" si="1">+B2+1</f>
        <v>3</v>
      </c>
      <c r="C3" t="str">
        <f t="shared" si="0"/>
        <v>Riesgo3</v>
      </c>
    </row>
    <row r="4" spans="1:3">
      <c r="B4">
        <f t="shared" si="1"/>
        <v>4</v>
      </c>
      <c r="C4" t="str">
        <f t="shared" si="0"/>
        <v>Riesgo4</v>
      </c>
    </row>
    <row r="5" spans="1:3">
      <c r="B5">
        <f t="shared" si="1"/>
        <v>5</v>
      </c>
      <c r="C5" t="str">
        <f t="shared" si="0"/>
        <v>Riesgo5</v>
      </c>
    </row>
    <row r="6" spans="1:3">
      <c r="B6">
        <f t="shared" si="1"/>
        <v>6</v>
      </c>
      <c r="C6" t="str">
        <f t="shared" si="0"/>
        <v>Riesgo6</v>
      </c>
    </row>
    <row r="7" spans="1:3">
      <c r="B7">
        <f t="shared" si="1"/>
        <v>7</v>
      </c>
      <c r="C7" t="str">
        <f t="shared" si="0"/>
        <v>Riesgo7</v>
      </c>
    </row>
    <row r="8" spans="1:3">
      <c r="B8">
        <f t="shared" si="1"/>
        <v>8</v>
      </c>
      <c r="C8" t="str">
        <f t="shared" si="0"/>
        <v>Riesgo8</v>
      </c>
    </row>
    <row r="9" spans="1:3">
      <c r="B9">
        <f t="shared" si="1"/>
        <v>9</v>
      </c>
      <c r="C9" t="str">
        <f t="shared" si="0"/>
        <v>Riesgo9</v>
      </c>
    </row>
    <row r="10" spans="1:3">
      <c r="B10">
        <f t="shared" si="1"/>
        <v>10</v>
      </c>
      <c r="C10" t="str">
        <f t="shared" si="0"/>
        <v>Riesgo10</v>
      </c>
    </row>
    <row r="11" spans="1:3">
      <c r="B11">
        <f t="shared" si="1"/>
        <v>11</v>
      </c>
      <c r="C11" t="str">
        <f t="shared" si="0"/>
        <v>Riesgo11</v>
      </c>
    </row>
    <row r="12" spans="1:3">
      <c r="B12">
        <f t="shared" si="1"/>
        <v>12</v>
      </c>
      <c r="C12" t="str">
        <f t="shared" si="0"/>
        <v>Riesgo12</v>
      </c>
    </row>
    <row r="13" spans="1:3">
      <c r="B13">
        <f t="shared" si="1"/>
        <v>13</v>
      </c>
      <c r="C13" t="str">
        <f t="shared" si="0"/>
        <v>Riesgo13</v>
      </c>
    </row>
    <row r="14" spans="1:3">
      <c r="B14">
        <f t="shared" si="1"/>
        <v>14</v>
      </c>
      <c r="C14" t="str">
        <f t="shared" si="0"/>
        <v>Riesgo14</v>
      </c>
    </row>
    <row r="15" spans="1:3">
      <c r="B15">
        <f t="shared" si="1"/>
        <v>15</v>
      </c>
      <c r="C15" t="str">
        <f t="shared" si="0"/>
        <v>Riesgo15</v>
      </c>
    </row>
    <row r="16" spans="1:3">
      <c r="B16">
        <f t="shared" si="1"/>
        <v>16</v>
      </c>
      <c r="C16" t="str">
        <f t="shared" si="0"/>
        <v>Riesgo16</v>
      </c>
    </row>
    <row r="17" spans="2:3">
      <c r="B17">
        <f t="shared" si="1"/>
        <v>17</v>
      </c>
      <c r="C17" t="str">
        <f t="shared" si="0"/>
        <v>Riesgo17</v>
      </c>
    </row>
    <row r="18" spans="2:3">
      <c r="B18">
        <f t="shared" si="1"/>
        <v>18</v>
      </c>
      <c r="C18" t="str">
        <f t="shared" si="0"/>
        <v>Riesgo18</v>
      </c>
    </row>
    <row r="19" spans="2:3">
      <c r="B19">
        <f t="shared" si="1"/>
        <v>19</v>
      </c>
      <c r="C19" t="str">
        <f t="shared" si="0"/>
        <v>Riesgo19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EPP</vt:lpstr>
      <vt:lpstr>Hoja1</vt:lpstr>
      <vt:lpstr>LISTA CARGOS</vt:lpstr>
      <vt:lpstr>LISTA RIESGOS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JAVIER_GARCIA</dc:creator>
  <cp:lastModifiedBy>Javier Garcia</cp:lastModifiedBy>
  <dcterms:created xsi:type="dcterms:W3CDTF">2017-08-31T21:58:27Z</dcterms:created>
  <dcterms:modified xsi:type="dcterms:W3CDTF">2017-11-03T00:46:04Z</dcterms:modified>
</cp:coreProperties>
</file>