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<sst xmlns="http://schemas.openxmlformats.org/spreadsheetml/2006/main" count="89" uniqueCount="32">
  <si>
    <t xml:space="preserve">Pc/computadora</t>
  </si>
  <si>
    <t xml:space="preserve">build-mplayer</t>
  </si>
  <si>
    <t xml:space="preserve">build-php</t>
  </si>
  <si>
    <t xml:space="preserve">compress-gzip</t>
  </si>
  <si>
    <t xml:space="preserve">dcraw</t>
  </si>
  <si>
    <t xml:space="preserve">encode-flac</t>
  </si>
  <si>
    <t xml:space="preserve">gnupg</t>
  </si>
  <si>
    <t xml:space="preserve">mafft</t>
  </si>
  <si>
    <t xml:space="preserve">mrbayes</t>
  </si>
  <si>
    <t xml:space="preserve">Media Armónica</t>
  </si>
  <si>
    <t xml:space="preserve">A</t>
  </si>
  <si>
    <t xml:space="preserve">B</t>
  </si>
  <si>
    <t xml:space="preserve">C</t>
  </si>
  <si>
    <t xml:space="preserve">D</t>
  </si>
  <si>
    <t xml:space="preserve">Pc/Tareas</t>
  </si>
  <si>
    <t xml:space="preserve">redis(LPOP)</t>
  </si>
  <si>
    <t xml:space="preserve">redis(SADD)</t>
  </si>
  <si>
    <t xml:space="preserve">redis(LPUSH)</t>
  </si>
  <si>
    <t xml:space="preserve">redis(GET)</t>
  </si>
  <si>
    <t xml:space="preserve">redis(SET)</t>
  </si>
  <si>
    <t xml:space="preserve">Media Aritmética</t>
  </si>
  <si>
    <t xml:space="preserve">Datos normalizados</t>
  </si>
  <si>
    <t xml:space="preserve">Referencia: A</t>
  </si>
  <si>
    <t xml:space="preserve">Tiempo de respuesta</t>
  </si>
  <si>
    <t xml:space="preserve">Media geométrica</t>
  </si>
  <si>
    <t xml:space="preserve">Desempeño</t>
  </si>
  <si>
    <t xml:space="preserve">Medidas ponderadas</t>
  </si>
  <si>
    <t xml:space="preserve">Pesos</t>
  </si>
  <si>
    <t xml:space="preserve">Computadora (inv)</t>
  </si>
  <si>
    <t xml:space="preserve">Computadora</t>
  </si>
  <si>
    <t xml:space="preserve">Media armónica</t>
  </si>
  <si>
    <t xml:space="preserve">Media aritmética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</si>
</sst>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:B47"/>
    </sheetView>
  </sheetViews>
  <sheetFormatPr defaultRowHeight="15.75" zeroHeight="false" outlineLevelRow="0" outlineLevelCol="0"/>
  <cols>
    <col collapsed="false" customWidth="true" hidden="false" outlineLevel="0" max="1" min="1" style="0" width="16.11"/>
    <col collapsed="false" customWidth="true" hidden="false" outlineLevel="0" max="1023" min="2" style="0" width="14.43"/>
    <col collapsed="false" customWidth="false" hidden="false" outlineLevel="0" max="1025" min="1024" style="0" width="11.52"/>
  </cols>
  <sheetData>
    <row r="2" customFormat="false" ht="15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customFormat="false" ht="15.75" hidden="false" customHeight="true" outlineLevel="0" collapsed="false">
      <c r="A3" s="1" t="s">
        <v>10</v>
      </c>
      <c r="B3" s="1" t="n">
        <v>422.32</v>
      </c>
      <c r="C3" s="1" t="n">
        <v>831.64</v>
      </c>
      <c r="D3" s="1" t="n">
        <v>96.77</v>
      </c>
      <c r="E3" s="1" t="n">
        <v>201.06</v>
      </c>
      <c r="F3" s="1" t="n">
        <v>44.19</v>
      </c>
      <c r="G3" s="1" t="n">
        <v>37.29</v>
      </c>
      <c r="H3" s="1" t="n">
        <v>27.64</v>
      </c>
      <c r="I3" s="1" t="n">
        <v>2548.7</v>
      </c>
      <c r="J3" s="2" t="n">
        <f aca="false">HARMEAN(B3:I3)</f>
        <v>76.2660601835012</v>
      </c>
    </row>
    <row r="4" customFormat="false" ht="15.75" hidden="false" customHeight="true" outlineLevel="0" collapsed="false">
      <c r="A4" s="1" t="s">
        <v>11</v>
      </c>
      <c r="B4" s="3" t="n">
        <v>5.84</v>
      </c>
      <c r="C4" s="1" t="n">
        <v>547.82</v>
      </c>
      <c r="D4" s="1" t="n">
        <v>78.23</v>
      </c>
      <c r="E4" s="1" t="n">
        <v>160.81</v>
      </c>
      <c r="F4" s="1" t="n">
        <v>50.04</v>
      </c>
      <c r="G4" s="1" t="n">
        <v>41.71</v>
      </c>
      <c r="H4" s="1" t="n">
        <v>24.6</v>
      </c>
      <c r="I4" s="1" t="n">
        <v>1886.59</v>
      </c>
      <c r="J4" s="2" t="n">
        <f aca="false">HARMEAN(B4:I4)</f>
        <v>28.8601147990991</v>
      </c>
    </row>
    <row r="5" customFormat="false" ht="15.75" hidden="false" customHeight="true" outlineLevel="0" collapsed="false">
      <c r="A5" s="1" t="s">
        <v>12</v>
      </c>
      <c r="B5" s="1" t="n">
        <v>3.49</v>
      </c>
      <c r="C5" s="1" t="n">
        <v>295</v>
      </c>
      <c r="D5" s="1" t="n">
        <v>59.49</v>
      </c>
      <c r="E5" s="1" t="n">
        <v>67.86</v>
      </c>
      <c r="F5" s="1" t="n">
        <v>19.93</v>
      </c>
      <c r="G5" s="1" t="n">
        <v>18.99</v>
      </c>
      <c r="H5" s="1" t="n">
        <v>11.21</v>
      </c>
      <c r="I5" s="1" t="n">
        <v>762.99</v>
      </c>
      <c r="J5" s="2" t="n">
        <f aca="false">HARMEAN(B5:I5)</f>
        <v>15.539407020401</v>
      </c>
    </row>
    <row r="6" customFormat="false" ht="15.75" hidden="false" customHeight="true" outlineLevel="0" collapsed="false">
      <c r="A6" s="1" t="s">
        <v>13</v>
      </c>
      <c r="B6" s="1" t="n">
        <v>2.84</v>
      </c>
      <c r="C6" s="1" t="n">
        <v>217.87</v>
      </c>
      <c r="D6" s="1" t="n">
        <v>47.53</v>
      </c>
      <c r="E6" s="1" t="n">
        <v>53.56</v>
      </c>
      <c r="F6" s="1" t="n">
        <v>13.49</v>
      </c>
      <c r="G6" s="1" t="n">
        <v>14.26</v>
      </c>
      <c r="H6" s="1" t="n">
        <v>8.73</v>
      </c>
      <c r="I6" s="1" t="n">
        <v>625.15</v>
      </c>
      <c r="J6" s="2" t="n">
        <f aca="false">HARMEAN(B6:I6)</f>
        <v>12.1799911458345</v>
      </c>
    </row>
    <row r="8" customFormat="false" ht="15.75" hidden="false" customHeight="true" outlineLevel="0" collapsed="false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4" t="s">
        <v>20</v>
      </c>
    </row>
    <row r="9" customFormat="false" ht="15.75" hidden="false" customHeight="true" outlineLevel="0" collapsed="false">
      <c r="A9" s="1" t="s">
        <v>10</v>
      </c>
      <c r="B9" s="1" t="n">
        <v>553354</v>
      </c>
      <c r="C9" s="1" t="n">
        <v>429677</v>
      </c>
      <c r="D9" s="1" t="n">
        <v>307946</v>
      </c>
      <c r="E9" s="1" t="n">
        <v>500548</v>
      </c>
      <c r="F9" s="1" t="n">
        <v>362198</v>
      </c>
      <c r="G9" s="4" t="n">
        <f aca="false">AVERAGE(B9:F9)</f>
        <v>430744.6</v>
      </c>
    </row>
    <row r="10" customFormat="false" ht="15.75" hidden="false" customHeight="true" outlineLevel="0" collapsed="false">
      <c r="A10" s="1" t="s">
        <v>11</v>
      </c>
      <c r="B10" s="1" t="n">
        <v>988937.98</v>
      </c>
      <c r="C10" s="1" t="n">
        <v>734887.83</v>
      </c>
      <c r="D10" s="1" t="n">
        <v>489798.29</v>
      </c>
      <c r="E10" s="1" t="n">
        <v>936797.44</v>
      </c>
      <c r="F10" s="1" t="n">
        <v>644343.29</v>
      </c>
      <c r="G10" s="4" t="n">
        <f aca="false">AVERAGE(B10:F10)</f>
        <v>758952.966</v>
      </c>
    </row>
    <row r="11" customFormat="false" ht="15.75" hidden="false" customHeight="true" outlineLevel="0" collapsed="false">
      <c r="A11" s="1" t="s">
        <v>12</v>
      </c>
      <c r="B11" s="1" t="n">
        <v>1211505.83</v>
      </c>
      <c r="C11" s="1" t="n">
        <v>1027960.93</v>
      </c>
      <c r="D11" s="1" t="n">
        <v>870849.42</v>
      </c>
      <c r="E11" s="1" t="n">
        <v>1361435</v>
      </c>
      <c r="F11" s="1" t="n">
        <v>951458</v>
      </c>
      <c r="G11" s="4" t="n">
        <f aca="false">AVERAGE(B11:F11)</f>
        <v>1084641.836</v>
      </c>
    </row>
    <row r="12" customFormat="false" ht="15.75" hidden="false" customHeight="true" outlineLevel="0" collapsed="false">
      <c r="A12" s="1" t="s">
        <v>13</v>
      </c>
      <c r="B12" s="1" t="n">
        <v>2115109.73</v>
      </c>
      <c r="C12" s="1" t="n">
        <v>1710230.42</v>
      </c>
      <c r="D12" s="1" t="n">
        <v>1342941.46</v>
      </c>
      <c r="E12" s="1" t="n">
        <v>2133463</v>
      </c>
      <c r="F12" s="1" t="n">
        <v>1492232</v>
      </c>
      <c r="G12" s="4" t="n">
        <f aca="false">AVERAGE(B12:F12)</f>
        <v>1758795.322</v>
      </c>
    </row>
    <row r="14" customFormat="false" ht="15.75" hidden="false" customHeight="false" outlineLevel="0" collapsed="false">
      <c r="A14" s="0" t="s">
        <v>21</v>
      </c>
      <c r="B14" s="0" t="s">
        <v>22</v>
      </c>
    </row>
    <row r="15" customFormat="false" ht="15.75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0" t="s">
        <v>24</v>
      </c>
    </row>
    <row r="17" customFormat="false" ht="12.8" hidden="false" customHeight="false" outlineLevel="0" collapsed="false">
      <c r="A17" s="1" t="s">
        <v>10</v>
      </c>
      <c r="B17" s="1" t="n">
        <f aca="false">B3/B3</f>
        <v>1</v>
      </c>
      <c r="C17" s="1" t="n">
        <f aca="false">C3/C3</f>
        <v>1</v>
      </c>
      <c r="D17" s="1" t="n">
        <f aca="false">D3/D3</f>
        <v>1</v>
      </c>
      <c r="E17" s="1" t="n">
        <f aca="false">E3/E3</f>
        <v>1</v>
      </c>
      <c r="F17" s="1" t="n">
        <f aca="false">F3/F3</f>
        <v>1</v>
      </c>
      <c r="G17" s="1" t="n">
        <f aca="false">G3/G3</f>
        <v>1</v>
      </c>
      <c r="H17" s="1" t="n">
        <f aca="false">H3/H3</f>
        <v>1</v>
      </c>
      <c r="I17" s="1" t="n">
        <f aca="false">I3/I3</f>
        <v>1</v>
      </c>
      <c r="J17" s="0" t="n">
        <f aca="false">GEOMEAN(B17:I17)</f>
        <v>1</v>
      </c>
    </row>
    <row r="18" customFormat="false" ht="12.8" hidden="false" customHeight="false" outlineLevel="0" collapsed="false">
      <c r="A18" s="1" t="s">
        <v>11</v>
      </c>
      <c r="B18" s="1" t="n">
        <f aca="false">B4/B3</f>
        <v>0.0138283765864747</v>
      </c>
      <c r="C18" s="1" t="n">
        <f aca="false">C4/C3</f>
        <v>0.658722524169112</v>
      </c>
      <c r="D18" s="1" t="n">
        <f aca="false">D4/D3</f>
        <v>0.80841169784024</v>
      </c>
      <c r="E18" s="1" t="n">
        <f aca="false">E4/E3</f>
        <v>0.799811001691037</v>
      </c>
      <c r="F18" s="1" t="n">
        <f aca="false">F4/F3</f>
        <v>1.13238289205703</v>
      </c>
      <c r="G18" s="1" t="n">
        <f aca="false">G4/G3</f>
        <v>1.11853043711451</v>
      </c>
      <c r="H18" s="1" t="n">
        <f aca="false">H4/H3</f>
        <v>0.890014471780029</v>
      </c>
      <c r="I18" s="1" t="n">
        <f aca="false">I4/I3</f>
        <v>0.74021658100208</v>
      </c>
      <c r="J18" s="0" t="n">
        <f aca="false">GEOMEAN(B18:I18)</f>
        <v>0.514560366776574</v>
      </c>
    </row>
    <row r="19" customFormat="false" ht="12.8" hidden="false" customHeight="false" outlineLevel="0" collapsed="false">
      <c r="A19" s="1" t="s">
        <v>12</v>
      </c>
      <c r="B19" s="1" t="n">
        <f aca="false">B5/B3</f>
        <v>0.00826387573404054</v>
      </c>
      <c r="C19" s="1" t="n">
        <f aca="false">C5/C3</f>
        <v>0.354720792650666</v>
      </c>
      <c r="D19" s="1" t="n">
        <f aca="false">D5/D3</f>
        <v>0.614756639454376</v>
      </c>
      <c r="E19" s="1" t="n">
        <f aca="false">E5/E3</f>
        <v>0.337511190689346</v>
      </c>
      <c r="F19" s="1" t="n">
        <f aca="false">F5/F3</f>
        <v>0.451007015161801</v>
      </c>
      <c r="G19" s="1" t="n">
        <f aca="false">G5/G3</f>
        <v>0.509251810136766</v>
      </c>
      <c r="H19" s="1" t="n">
        <f aca="false">H5/H3</f>
        <v>0.405571635311143</v>
      </c>
      <c r="I19" s="1" t="n">
        <f aca="false">I5/I3</f>
        <v>0.299364381841723</v>
      </c>
      <c r="J19" s="0" t="n">
        <f aca="false">GEOMEAN(B19:I19)</f>
        <v>0.253326531029157</v>
      </c>
    </row>
    <row r="20" customFormat="false" ht="12.8" hidden="false" customHeight="false" outlineLevel="0" collapsed="false">
      <c r="A20" s="1" t="s">
        <v>13</v>
      </c>
      <c r="B20" s="1" t="n">
        <f aca="false">B6/B3</f>
        <v>0.00672475847698428</v>
      </c>
      <c r="C20" s="1" t="n">
        <f aca="false">C6/C3</f>
        <v>0.261976335914578</v>
      </c>
      <c r="D20" s="1" t="n">
        <f aca="false">D6/D3</f>
        <v>0.491164617133409</v>
      </c>
      <c r="E20" s="1" t="n">
        <f aca="false">E6/E3</f>
        <v>0.266388142842932</v>
      </c>
      <c r="F20" s="1" t="n">
        <f aca="false">F6/F3</f>
        <v>0.305272686128083</v>
      </c>
      <c r="G20" s="1" t="n">
        <f aca="false">G6/G3</f>
        <v>0.382408152319657</v>
      </c>
      <c r="H20" s="1" t="n">
        <f aca="false">H6/H3</f>
        <v>0.315846599131693</v>
      </c>
      <c r="I20" s="1" t="n">
        <f aca="false">I6/I3</f>
        <v>0.245281908423902</v>
      </c>
      <c r="J20" s="0" t="n">
        <f aca="false">GEOMEAN(B20:I20)</f>
        <v>0.194930452635808</v>
      </c>
    </row>
    <row r="22" customFormat="false" ht="15.75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0" t="s">
        <v>24</v>
      </c>
    </row>
    <row r="24" customFormat="false" ht="12.8" hidden="false" customHeight="false" outlineLevel="0" collapsed="false">
      <c r="A24" s="1" t="s">
        <v>10</v>
      </c>
      <c r="B24" s="1" t="n">
        <f aca="false">B9/B9</f>
        <v>1</v>
      </c>
      <c r="C24" s="1" t="n">
        <f aca="false">C9/C9</f>
        <v>1</v>
      </c>
      <c r="D24" s="1" t="n">
        <f aca="false">D9/D9</f>
        <v>1</v>
      </c>
      <c r="E24" s="1" t="n">
        <f aca="false">E9/E9</f>
        <v>1</v>
      </c>
      <c r="F24" s="1" t="n">
        <f aca="false">F9/F9</f>
        <v>1</v>
      </c>
      <c r="G24" s="0" t="n">
        <f aca="false">GEOMEAN(B24:F24)</f>
        <v>1</v>
      </c>
    </row>
    <row r="25" customFormat="false" ht="12.8" hidden="false" customHeight="false" outlineLevel="0" collapsed="false">
      <c r="A25" s="1" t="s">
        <v>11</v>
      </c>
      <c r="B25" s="1" t="n">
        <f aca="false">B10/B9</f>
        <v>1.78717056350907</v>
      </c>
      <c r="C25" s="1" t="n">
        <f aca="false">C10/C9</f>
        <v>1.71032619851656</v>
      </c>
      <c r="D25" s="1" t="n">
        <f aca="false">D10/D9</f>
        <v>1.59053304800192</v>
      </c>
      <c r="E25" s="1" t="n">
        <f aca="false">E10/E9</f>
        <v>1.87154366813972</v>
      </c>
      <c r="F25" s="1" t="n">
        <f aca="false">F10/F9</f>
        <v>1.77898080607844</v>
      </c>
      <c r="G25" s="0" t="n">
        <f aca="false">GEOMEAN(B25:F25)</f>
        <v>1.74514603574744</v>
      </c>
    </row>
    <row r="26" customFormat="false" ht="12.8" hidden="false" customHeight="false" outlineLevel="0" collapsed="false">
      <c r="A26" s="1" t="s">
        <v>12</v>
      </c>
      <c r="B26" s="1" t="n">
        <f aca="false">B11/B9</f>
        <v>2.18938659519946</v>
      </c>
      <c r="C26" s="1" t="n">
        <f aca="false">C11/C9</f>
        <v>2.39240389874254</v>
      </c>
      <c r="D26" s="1" t="n">
        <f aca="false">D11/D9</f>
        <v>2.82792898754977</v>
      </c>
      <c r="E26" s="1" t="n">
        <f aca="false">E11/E9</f>
        <v>2.71988900165419</v>
      </c>
      <c r="F26" s="1" t="n">
        <f aca="false">F11/F9</f>
        <v>2.62690020375596</v>
      </c>
      <c r="G26" s="0" t="n">
        <f aca="false">GEOMEAN(B26:F26)</f>
        <v>2.54052833000873</v>
      </c>
    </row>
    <row r="27" customFormat="false" ht="12.8" hidden="false" customHeight="false" outlineLevel="0" collapsed="false">
      <c r="A27" s="1" t="s">
        <v>13</v>
      </c>
      <c r="B27" s="1" t="n">
        <f aca="false">B12/B9</f>
        <v>3.82234470158343</v>
      </c>
      <c r="C27" s="1" t="n">
        <f aca="false">C12/C9</f>
        <v>3.98026987714027</v>
      </c>
      <c r="D27" s="1" t="n">
        <f aca="false">D12/D9</f>
        <v>4.36096413007475</v>
      </c>
      <c r="E27" s="1" t="n">
        <f aca="false">E12/E9</f>
        <v>4.26225456899238</v>
      </c>
      <c r="F27" s="1" t="n">
        <f aca="false">F12/F9</f>
        <v>4.11993440052126</v>
      </c>
      <c r="G27" s="0" t="n">
        <f aca="false">GEOMEAN(B27:F27)</f>
        <v>4.10460069149026</v>
      </c>
    </row>
    <row r="29" customFormat="false" ht="15.75" hidden="false" customHeight="false" outlineLevel="0" collapsed="false">
      <c r="A29" s="0" t="s">
        <v>26</v>
      </c>
    </row>
    <row r="30" customFormat="false" ht="15.75" hidden="false" customHeight="false" outlineLevel="0" collapsed="false">
      <c r="A30" s="0" t="s">
        <v>23</v>
      </c>
    </row>
    <row r="31" customFormat="false" ht="12.8" hidden="false" customHeight="false" outlineLevel="0" collapsed="false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2" customFormat="false" ht="12.8" hidden="false" customHeight="false" outlineLevel="0" collapsed="false">
      <c r="A32" s="0" t="s">
        <v>27</v>
      </c>
      <c r="B32" s="0" t="n">
        <v>0.25</v>
      </c>
      <c r="C32" s="0" t="n">
        <v>0.25</v>
      </c>
      <c r="D32" s="0" t="n">
        <v>0.1</v>
      </c>
      <c r="E32" s="0" t="n">
        <v>0.1</v>
      </c>
      <c r="F32" s="0" t="n">
        <v>0.1</v>
      </c>
      <c r="G32" s="0" t="n">
        <v>0.1</v>
      </c>
      <c r="H32" s="0" t="n">
        <v>0.05</v>
      </c>
      <c r="I32" s="0" t="n">
        <v>0.25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0" t="s">
        <v>28</v>
      </c>
    </row>
    <row r="35" customFormat="false" ht="12.8" hidden="false" customHeight="false" outlineLevel="0" collapsed="false">
      <c r="A35" s="0" t="s">
        <v>10</v>
      </c>
      <c r="B35" s="0" t="n">
        <f aca="false">1/B3</f>
        <v>0.00236787270316348</v>
      </c>
      <c r="C35" s="0" t="n">
        <f aca="false">1/C3</f>
        <v>0.00120244336491751</v>
      </c>
      <c r="D35" s="0" t="n">
        <f aca="false">1/D3</f>
        <v>0.0103337811305157</v>
      </c>
      <c r="E35" s="0" t="n">
        <f aca="false">1/E3</f>
        <v>0.00497363970953944</v>
      </c>
      <c r="F35" s="0" t="n">
        <f aca="false">1/F3</f>
        <v>0.0226295541977823</v>
      </c>
      <c r="G35" s="0" t="n">
        <f aca="false">1/G3</f>
        <v>0.026816840976133</v>
      </c>
      <c r="H35" s="0" t="n">
        <f aca="false">1/H3</f>
        <v>0.0361794500723589</v>
      </c>
      <c r="I35" s="0" t="n">
        <f aca="false">1/I3</f>
        <v>0.000392356887825166</v>
      </c>
    </row>
    <row r="36" customFormat="false" ht="12.8" hidden="false" customHeight="false" outlineLevel="0" collapsed="false">
      <c r="A36" s="0" t="s">
        <v>11</v>
      </c>
      <c r="B36" s="0" t="n">
        <f aca="false">1/B4</f>
        <v>0.171232876712329</v>
      </c>
      <c r="C36" s="0" t="n">
        <f aca="false">1/C4</f>
        <v>0.00182541710780913</v>
      </c>
      <c r="D36" s="0" t="n">
        <f aca="false">1/D4</f>
        <v>0.0127828198900677</v>
      </c>
      <c r="E36" s="0" t="n">
        <f aca="false">1/E4</f>
        <v>0.00621851874883403</v>
      </c>
      <c r="F36" s="0" t="n">
        <f aca="false">1/F4</f>
        <v>0.0199840127897682</v>
      </c>
      <c r="G36" s="0" t="n">
        <f aca="false">1/G4</f>
        <v>0.0239750659314313</v>
      </c>
      <c r="H36" s="0" t="n">
        <f aca="false">1/H4</f>
        <v>0.040650406504065</v>
      </c>
      <c r="I36" s="0" t="n">
        <f aca="false">1/I4</f>
        <v>0.000530056875102699</v>
      </c>
    </row>
    <row r="37" customFormat="false" ht="12.8" hidden="false" customHeight="false" outlineLevel="0" collapsed="false">
      <c r="A37" s="0" t="s">
        <v>12</v>
      </c>
      <c r="B37" s="0" t="n">
        <f aca="false">1/B5</f>
        <v>0.286532951289398</v>
      </c>
      <c r="C37" s="0" t="n">
        <f aca="false">1/C5</f>
        <v>0.00338983050847458</v>
      </c>
      <c r="D37" s="0" t="n">
        <f aca="false">1/D5</f>
        <v>0.0168095478231636</v>
      </c>
      <c r="E37" s="0" t="n">
        <f aca="false">1/E5</f>
        <v>0.0147362216327734</v>
      </c>
      <c r="F37" s="0" t="n">
        <f aca="false">1/F5</f>
        <v>0.0501756146512795</v>
      </c>
      <c r="G37" s="0" t="n">
        <f aca="false">1/G5</f>
        <v>0.0526592943654555</v>
      </c>
      <c r="H37" s="0" t="n">
        <f aca="false">1/H5</f>
        <v>0.0892060660124889</v>
      </c>
      <c r="I37" s="0" t="n">
        <f aca="false">1/I5</f>
        <v>0.00131063316688292</v>
      </c>
    </row>
    <row r="38" customFormat="false" ht="12.8" hidden="false" customHeight="false" outlineLevel="0" collapsed="false">
      <c r="A38" s="0" t="s">
        <v>13</v>
      </c>
      <c r="B38" s="0" t="n">
        <f aca="false">1/B6</f>
        <v>0.352112676056338</v>
      </c>
      <c r="C38" s="0" t="n">
        <f aca="false">1/C6</f>
        <v>0.00458989305549181</v>
      </c>
      <c r="D38" s="0" t="n">
        <f aca="false">1/D6</f>
        <v>0.0210393435724805</v>
      </c>
      <c r="E38" s="0" t="n">
        <f aca="false">1/E6</f>
        <v>0.0186706497386109</v>
      </c>
      <c r="F38" s="0" t="n">
        <f aca="false">1/F6</f>
        <v>0.0741289844329133</v>
      </c>
      <c r="G38" s="0" t="n">
        <f aca="false">1/G6</f>
        <v>0.0701262272089762</v>
      </c>
      <c r="H38" s="0" t="n">
        <f aca="false">1/H6</f>
        <v>0.11454753722795</v>
      </c>
      <c r="I38" s="0" t="n">
        <f aca="false">1/I6</f>
        <v>0.00159961609213789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>
      <c r="A43" s="0" t="s">
        <v>29</v>
      </c>
      <c r="B43" s="0" t="s">
        <v>30</v>
      </c>
    </row>
    <row r="44" customFormat="false" ht="12.8" hidden="false" customHeight="false" outlineLevel="0" collapsed="false">
      <c r="A44" s="1" t="s">
        <v>10</v>
      </c>
      <c r="B44" s="0" t="n">
        <f aca="false">SUM(B32:I32)/SUMPRODUCT(B32:I32, B35:I35)</f>
        <v>129.379742225352</v>
      </c>
    </row>
    <row r="45" customFormat="false" ht="12.8" hidden="false" customHeight="false" outlineLevel="0" collapsed="false">
      <c r="A45" s="1" t="s">
        <v>11</v>
      </c>
      <c r="B45" s="0" t="n">
        <f aca="false">SUM(B32:I32)/SUMPRODUCT(B32:I32, B36:I36)</f>
        <v>23.1993219253364</v>
      </c>
    </row>
    <row r="46" customFormat="false" ht="12.8" hidden="false" customHeight="false" outlineLevel="0" collapsed="false">
      <c r="A46" s="1" t="s">
        <v>12</v>
      </c>
      <c r="B46" s="0" t="n">
        <f aca="false">SUM(B32:I32)/SUMPRODUCT(B32:I32, B37:I37)</f>
        <v>13.2294491005755</v>
      </c>
    </row>
    <row r="47" customFormat="false" ht="12.8" hidden="false" customHeight="false" outlineLevel="0" collapsed="false">
      <c r="A47" s="1" t="s">
        <v>13</v>
      </c>
      <c r="B47" s="0" t="n">
        <f aca="false">SUM(B32:I32)/SUMPRODUCT(B32:I32, B38:I38)</f>
        <v>10.5541413519385</v>
      </c>
    </row>
    <row r="48" customFormat="false" ht="12.8" hidden="false" customHeight="false" outlineLevel="0" collapsed="false"/>
    <row r="49" customFormat="false" ht="12.8" hidden="false" customHeight="false" outlineLevel="0" collapsed="false">
      <c r="A49" s="0" t="s">
        <v>25</v>
      </c>
    </row>
    <row r="50" customFormat="false" ht="12.8" hidden="false" customHeight="false" outlineLevel="0" collapsed="false"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</row>
    <row r="51" customFormat="false" ht="12.8" hidden="false" customHeight="false" outlineLevel="0" collapsed="false">
      <c r="A51" s="0" t="s">
        <v>27</v>
      </c>
      <c r="B51" s="0" t="n">
        <v>0.25</v>
      </c>
      <c r="C51" s="0" t="n">
        <v>0.15</v>
      </c>
      <c r="D51" s="0" t="n">
        <v>0.15</v>
      </c>
      <c r="E51" s="0" t="n">
        <v>0.15</v>
      </c>
      <c r="F51" s="0" t="n">
        <v>0.3</v>
      </c>
    </row>
    <row r="52" customFormat="false" ht="12.8" hidden="false" customHeight="false" outlineLevel="0" collapsed="false"/>
    <row r="53" customFormat="false" ht="12.8" hidden="false" customHeight="false" outlineLevel="0" collapsed="false">
      <c r="A53" s="0" t="s">
        <v>29</v>
      </c>
      <c r="B53" s="0" t="s">
        <v>31</v>
      </c>
    </row>
    <row r="54" customFormat="false" ht="12.8" hidden="false" customHeight="false" outlineLevel="0" collapsed="false">
      <c r="A54" s="1" t="s">
        <v>10</v>
      </c>
      <c r="B54" s="0" t="n">
        <f aca="false">SUMPRODUCT(B9:F9, B51:F51)</f>
        <v>432723.55</v>
      </c>
    </row>
    <row r="55" customFormat="false" ht="12.8" hidden="false" customHeight="false" outlineLevel="0" collapsed="false">
      <c r="A55" s="1" t="s">
        <v>11</v>
      </c>
      <c r="B55" s="0" t="n">
        <f aca="false">SUMPRODUCT(B10:F10, B51:F51)</f>
        <v>764760.016</v>
      </c>
    </row>
    <row r="56" customFormat="false" ht="12.8" hidden="false" customHeight="false" outlineLevel="0" collapsed="false">
      <c r="A56" s="1" t="s">
        <v>12</v>
      </c>
      <c r="B56" s="0" t="n">
        <f aca="false">SUMPRODUCT(B11:F11, B51:F51)</f>
        <v>1077350.66</v>
      </c>
    </row>
    <row r="57" customFormat="false" ht="12.8" hidden="false" customHeight="false" outlineLevel="0" collapsed="false">
      <c r="A57" s="1" t="s">
        <v>13</v>
      </c>
      <c r="B57" s="0" t="n">
        <f aca="false">SUMPRODUCT(B12:F12, B51:F51)</f>
        <v>1754442.2645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2019-02-17T00:05:07Z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