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kumar\Documents\Flipkart\Complex Analysis\Vaibhav\invariance\fortran\slava_chaos_dim2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1" l="1"/>
  <c r="T12" i="1"/>
  <c r="T4" i="1"/>
  <c r="S23" i="1" l="1"/>
  <c r="S7" i="1"/>
  <c r="R21" i="1"/>
  <c r="S21" i="1"/>
  <c r="Q22" i="1"/>
  <c r="R22" i="1"/>
  <c r="S22" i="1"/>
  <c r="R13" i="1"/>
  <c r="S13" i="1"/>
  <c r="Q21" i="1"/>
  <c r="Q13" i="1"/>
  <c r="Q5" i="1"/>
  <c r="R5" i="1"/>
  <c r="S5" i="1"/>
  <c r="Q6" i="1"/>
  <c r="R6" i="1"/>
  <c r="S6" i="1"/>
  <c r="M20" i="1" l="1"/>
  <c r="L20" i="1"/>
  <c r="K20" i="1"/>
  <c r="J20" i="1"/>
  <c r="M12" i="1"/>
  <c r="L12" i="1"/>
  <c r="K12" i="1"/>
  <c r="M4" i="1"/>
  <c r="L4" i="1"/>
  <c r="K4" i="1"/>
  <c r="J4" i="1"/>
  <c r="M21" i="1"/>
  <c r="L21" i="1"/>
  <c r="K21" i="1"/>
  <c r="J21" i="1"/>
  <c r="J13" i="1"/>
  <c r="M5" i="1"/>
  <c r="L5" i="1"/>
  <c r="K5" i="1"/>
  <c r="J5" i="1"/>
  <c r="J12" i="1"/>
  <c r="M13" i="1"/>
  <c r="L13" i="1"/>
  <c r="K13" i="1"/>
  <c r="L24" i="1" l="1"/>
  <c r="L8" i="1"/>
  <c r="J24" i="1" l="1"/>
  <c r="J16" i="1"/>
  <c r="J8" i="1"/>
  <c r="L22" i="1" l="1"/>
  <c r="L6" i="1"/>
  <c r="K22" i="1"/>
  <c r="K14" i="1"/>
  <c r="K6" i="1"/>
  <c r="L23" i="1"/>
  <c r="L7" i="1"/>
  <c r="K23" i="1"/>
  <c r="K7" i="1"/>
  <c r="J23" i="1"/>
  <c r="J7" i="1"/>
  <c r="J22" i="1"/>
  <c r="J14" i="1"/>
</calcChain>
</file>

<file path=xl/sharedStrings.xml><?xml version="1.0" encoding="utf-8"?>
<sst xmlns="http://schemas.openxmlformats.org/spreadsheetml/2006/main" count="39" uniqueCount="9">
  <si>
    <t>No. of dimensions</t>
  </si>
  <si>
    <t>No noise</t>
  </si>
  <si>
    <t>Noise levels</t>
  </si>
  <si>
    <t>Chaos</t>
  </si>
  <si>
    <t>Cycles</t>
  </si>
  <si>
    <t>Fixed points</t>
  </si>
  <si>
    <t>Stationary noise</t>
  </si>
  <si>
    <t>Non-stationary uncoupled linear noise</t>
  </si>
  <si>
    <t>Non-stationary uncoupled quadratic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</si>
</sst>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C1" workbookViewId="0">
      <selection activeCell="P18" sqref="P18:T18"/>
    </sheetView>
  </sheetViews>
  <sheetFormatPr defaultRowHeight="15" x14ac:dyDescent="0.25"/>
  <cols>
    <col min="1" max="1" width="16.85546875" customWidth="1"/>
    <col min="8" max="8" width="16.7109375" customWidth="1"/>
  </cols>
  <sheetData>
    <row r="1" spans="1:20" x14ac:dyDescent="0.25">
      <c r="A1" s="3" t="s">
        <v>6</v>
      </c>
      <c r="B1" s="3"/>
      <c r="C1" s="3"/>
      <c r="D1" s="3"/>
      <c r="E1" s="3"/>
      <c r="F1" s="3"/>
      <c r="H1" s="3" t="s">
        <v>7</v>
      </c>
      <c r="I1" s="3"/>
      <c r="J1" s="3"/>
      <c r="K1" s="3"/>
      <c r="L1" s="3"/>
      <c r="M1" s="3"/>
      <c r="O1" s="3" t="s">
        <v>8</v>
      </c>
      <c r="P1" s="3"/>
      <c r="Q1" s="3"/>
      <c r="R1" s="3"/>
      <c r="S1" s="3"/>
      <c r="T1" s="3"/>
    </row>
    <row r="2" spans="1:20" x14ac:dyDescent="0.25">
      <c r="A2" t="s">
        <v>3</v>
      </c>
      <c r="B2" s="3" t="s">
        <v>2</v>
      </c>
      <c r="C2" s="3"/>
      <c r="D2" s="3"/>
      <c r="E2" s="3"/>
      <c r="F2" s="3"/>
      <c r="H2" t="s">
        <v>3</v>
      </c>
      <c r="I2" s="3" t="s">
        <v>2</v>
      </c>
      <c r="J2" s="3"/>
      <c r="K2" s="3"/>
      <c r="L2" s="3"/>
      <c r="M2" s="3"/>
      <c r="O2" t="s">
        <v>3</v>
      </c>
      <c r="P2" s="3" t="s">
        <v>2</v>
      </c>
      <c r="Q2" s="3"/>
      <c r="R2" s="3"/>
      <c r="S2" s="3"/>
      <c r="T2" s="3"/>
    </row>
    <row r="3" spans="1:20" x14ac:dyDescent="0.25">
      <c r="A3" s="1" t="s">
        <v>0</v>
      </c>
      <c r="B3" s="1" t="s">
        <v>1</v>
      </c>
      <c r="C3" s="1">
        <v>1E-3</v>
      </c>
      <c r="D3" s="1">
        <v>0.01</v>
      </c>
      <c r="E3" s="1">
        <v>0.1</v>
      </c>
      <c r="F3" s="1">
        <v>1</v>
      </c>
      <c r="H3" s="1" t="s">
        <v>0</v>
      </c>
      <c r="I3" s="1" t="s">
        <v>1</v>
      </c>
      <c r="J3" s="1">
        <v>1E-3</v>
      </c>
      <c r="K3" s="1">
        <v>0.01</v>
      </c>
      <c r="L3" s="1">
        <v>0.1</v>
      </c>
      <c r="M3" s="1">
        <v>1</v>
      </c>
      <c r="O3" s="1" t="s">
        <v>0</v>
      </c>
      <c r="P3" s="1" t="s">
        <v>1</v>
      </c>
      <c r="Q3" s="1">
        <v>9.9999999999999995E-7</v>
      </c>
      <c r="R3" s="1">
        <v>1.0000000000000001E-5</v>
      </c>
      <c r="S3" s="1">
        <v>1E-4</v>
      </c>
      <c r="T3" s="1">
        <v>1E-3</v>
      </c>
    </row>
    <row r="4" spans="1:20" x14ac:dyDescent="0.25">
      <c r="A4" s="1">
        <v>10</v>
      </c>
      <c r="B4">
        <v>8.5000000000000006E-2</v>
      </c>
      <c r="C4">
        <v>0.08</v>
      </c>
      <c r="D4">
        <v>0.16500000000000001</v>
      </c>
      <c r="E4">
        <v>0.17</v>
      </c>
      <c r="F4">
        <v>0.93</v>
      </c>
      <c r="H4" s="1">
        <v>10</v>
      </c>
      <c r="I4">
        <v>8.5000000000000006E-2</v>
      </c>
      <c r="J4">
        <f>12/200</f>
        <v>0.06</v>
      </c>
      <c r="K4">
        <f>16/200</f>
        <v>0.08</v>
      </c>
      <c r="L4">
        <f>90/200</f>
        <v>0.45</v>
      </c>
      <c r="M4">
        <f>200/200</f>
        <v>1</v>
      </c>
      <c r="O4" s="1">
        <v>10</v>
      </c>
      <c r="P4">
        <v>8.5000000000000006E-2</v>
      </c>
      <c r="T4">
        <f>54/200</f>
        <v>0.27</v>
      </c>
    </row>
    <row r="5" spans="1:20" x14ac:dyDescent="0.25">
      <c r="A5" s="1">
        <v>20</v>
      </c>
      <c r="B5">
        <v>0.38500000000000001</v>
      </c>
      <c r="C5">
        <v>0.27500000000000002</v>
      </c>
      <c r="D5">
        <v>0.44</v>
      </c>
      <c r="E5">
        <v>0.28999999999999998</v>
      </c>
      <c r="F5">
        <v>0.435</v>
      </c>
      <c r="H5" s="1">
        <v>20</v>
      </c>
      <c r="I5">
        <v>0.38500000000000001</v>
      </c>
      <c r="J5">
        <f>80/200</f>
        <v>0.4</v>
      </c>
      <c r="K5">
        <f>61/200</f>
        <v>0.30499999999999999</v>
      </c>
      <c r="L5">
        <f>106/200</f>
        <v>0.53</v>
      </c>
      <c r="M5">
        <f>200/200</f>
        <v>1</v>
      </c>
      <c r="O5" s="1">
        <v>20</v>
      </c>
      <c r="P5">
        <v>0.38500000000000001</v>
      </c>
      <c r="Q5" s="2">
        <f>51/(36*4)</f>
        <v>0.35416666666666669</v>
      </c>
      <c r="R5">
        <f>42/200</f>
        <v>0.21</v>
      </c>
      <c r="S5">
        <f>77/200</f>
        <v>0.38500000000000001</v>
      </c>
      <c r="T5">
        <v>1</v>
      </c>
    </row>
    <row r="6" spans="1:20" x14ac:dyDescent="0.25">
      <c r="A6" s="1">
        <v>30</v>
      </c>
      <c r="B6">
        <v>0.56000000000000005</v>
      </c>
      <c r="C6">
        <v>0.63500000000000001</v>
      </c>
      <c r="D6">
        <v>0.69499999999999995</v>
      </c>
      <c r="E6">
        <v>0.61499999999999999</v>
      </c>
      <c r="F6">
        <v>0.67500000000000004</v>
      </c>
      <c r="H6" s="1">
        <v>30</v>
      </c>
      <c r="I6">
        <v>0.56000000000000005</v>
      </c>
      <c r="J6">
        <v>0.56000000000000005</v>
      </c>
      <c r="K6">
        <f>95/200</f>
        <v>0.47499999999999998</v>
      </c>
      <c r="L6">
        <f>134/200</f>
        <v>0.67</v>
      </c>
      <c r="M6">
        <v>1</v>
      </c>
      <c r="O6" s="1">
        <v>30</v>
      </c>
      <c r="P6">
        <v>0.56000000000000005</v>
      </c>
      <c r="Q6">
        <f>117/200</f>
        <v>0.58499999999999996</v>
      </c>
      <c r="R6">
        <f>130/200</f>
        <v>0.65</v>
      </c>
      <c r="S6">
        <f>135/200</f>
        <v>0.67500000000000004</v>
      </c>
      <c r="T6">
        <v>1</v>
      </c>
    </row>
    <row r="7" spans="1:20" x14ac:dyDescent="0.25">
      <c r="A7" s="1">
        <v>40</v>
      </c>
      <c r="B7">
        <v>0.89</v>
      </c>
      <c r="C7">
        <v>0.83</v>
      </c>
      <c r="D7">
        <v>0.875</v>
      </c>
      <c r="E7">
        <v>0.83</v>
      </c>
      <c r="F7">
        <v>0.81499999999999995</v>
      </c>
      <c r="H7" s="1">
        <v>40</v>
      </c>
      <c r="I7">
        <v>0.89</v>
      </c>
      <c r="J7">
        <f>171/200</f>
        <v>0.85499999999999998</v>
      </c>
      <c r="K7">
        <f>177/200</f>
        <v>0.88500000000000001</v>
      </c>
      <c r="L7">
        <f>182/200</f>
        <v>0.91</v>
      </c>
      <c r="M7">
        <v>1</v>
      </c>
      <c r="O7" s="1">
        <v>40</v>
      </c>
      <c r="P7">
        <v>0.89</v>
      </c>
      <c r="S7" s="2">
        <f>73/79</f>
        <v>0.92405063291139244</v>
      </c>
      <c r="T7">
        <v>1</v>
      </c>
    </row>
    <row r="8" spans="1:20" x14ac:dyDescent="0.25">
      <c r="A8" s="1">
        <v>50</v>
      </c>
      <c r="B8">
        <v>0.97</v>
      </c>
      <c r="C8">
        <v>0.98499999999999999</v>
      </c>
      <c r="D8">
        <v>0.95</v>
      </c>
      <c r="E8">
        <v>0.97499999999999998</v>
      </c>
      <c r="F8">
        <v>0.95499999999999996</v>
      </c>
      <c r="H8" s="1">
        <v>50</v>
      </c>
      <c r="I8">
        <v>0.97</v>
      </c>
      <c r="J8">
        <f>195/200</f>
        <v>0.97499999999999998</v>
      </c>
      <c r="K8">
        <v>0.97</v>
      </c>
      <c r="L8">
        <f>197/200</f>
        <v>0.98499999999999999</v>
      </c>
      <c r="M8">
        <v>1</v>
      </c>
      <c r="O8" s="1">
        <v>50</v>
      </c>
      <c r="P8">
        <v>0.97</v>
      </c>
    </row>
    <row r="10" spans="1:20" x14ac:dyDescent="0.25">
      <c r="A10" t="s">
        <v>4</v>
      </c>
      <c r="B10" s="3" t="s">
        <v>2</v>
      </c>
      <c r="C10" s="3"/>
      <c r="D10" s="3"/>
      <c r="E10" s="3"/>
      <c r="F10" s="3"/>
      <c r="H10" t="s">
        <v>4</v>
      </c>
      <c r="I10" s="3" t="s">
        <v>2</v>
      </c>
      <c r="J10" s="3"/>
      <c r="K10" s="3"/>
      <c r="L10" s="3"/>
      <c r="M10" s="3"/>
      <c r="O10" t="s">
        <v>4</v>
      </c>
      <c r="P10" s="3" t="s">
        <v>2</v>
      </c>
      <c r="Q10" s="3"/>
      <c r="R10" s="3"/>
      <c r="S10" s="3"/>
      <c r="T10" s="3"/>
    </row>
    <row r="11" spans="1:20" x14ac:dyDescent="0.25">
      <c r="A11" s="1" t="s">
        <v>0</v>
      </c>
      <c r="B11" s="1" t="s">
        <v>1</v>
      </c>
      <c r="C11" s="1">
        <v>1E-3</v>
      </c>
      <c r="D11" s="1">
        <v>0.01</v>
      </c>
      <c r="E11" s="1">
        <v>0.1</v>
      </c>
      <c r="F11" s="1">
        <v>1</v>
      </c>
      <c r="H11" s="1" t="s">
        <v>0</v>
      </c>
      <c r="I11" s="1" t="s">
        <v>1</v>
      </c>
      <c r="J11" s="1">
        <v>1E-3</v>
      </c>
      <c r="K11" s="1">
        <v>0.01</v>
      </c>
      <c r="L11" s="1">
        <v>0.1</v>
      </c>
      <c r="M11" s="1">
        <v>1</v>
      </c>
      <c r="O11" s="1" t="s">
        <v>0</v>
      </c>
      <c r="P11" s="1" t="s">
        <v>1</v>
      </c>
      <c r="Q11" s="1">
        <v>1E-3</v>
      </c>
      <c r="R11" s="1">
        <v>0.01</v>
      </c>
      <c r="S11" s="1">
        <v>0.1</v>
      </c>
      <c r="T11" s="1">
        <v>1</v>
      </c>
    </row>
    <row r="12" spans="1:20" x14ac:dyDescent="0.25">
      <c r="A12" s="1">
        <v>10</v>
      </c>
      <c r="B12">
        <v>0.17499999999999999</v>
      </c>
      <c r="C12">
        <v>0.20499999999999999</v>
      </c>
      <c r="D12">
        <v>0.05</v>
      </c>
      <c r="E12">
        <v>0.01</v>
      </c>
      <c r="F12">
        <v>0</v>
      </c>
      <c r="H12" s="1">
        <v>10</v>
      </c>
      <c r="I12">
        <v>0.17499999999999999</v>
      </c>
      <c r="J12">
        <f>31/200</f>
        <v>0.155</v>
      </c>
      <c r="K12">
        <f>8/200</f>
        <v>0.04</v>
      </c>
      <c r="L12">
        <f>1/200</f>
        <v>5.0000000000000001E-3</v>
      </c>
      <c r="M12">
        <f>0/200</f>
        <v>0</v>
      </c>
      <c r="O12" s="1">
        <v>10</v>
      </c>
      <c r="P12">
        <v>0.17499999999999999</v>
      </c>
      <c r="T12">
        <f>3/200</f>
        <v>1.4999999999999999E-2</v>
      </c>
    </row>
    <row r="13" spans="1:20" x14ac:dyDescent="0.25">
      <c r="A13" s="1">
        <v>20</v>
      </c>
      <c r="B13">
        <v>3.5000000000000003E-2</v>
      </c>
      <c r="C13">
        <v>3.5000000000000003E-2</v>
      </c>
      <c r="D13">
        <v>4.4999999999999998E-2</v>
      </c>
      <c r="E13">
        <v>0.01</v>
      </c>
      <c r="F13">
        <v>0</v>
      </c>
      <c r="H13" s="1">
        <v>20</v>
      </c>
      <c r="I13">
        <v>3.5000000000000003E-2</v>
      </c>
      <c r="J13">
        <f>3/200</f>
        <v>1.4999999999999999E-2</v>
      </c>
      <c r="K13">
        <f>2/200</f>
        <v>0.01</v>
      </c>
      <c r="L13">
        <f>2/200</f>
        <v>0.01</v>
      </c>
      <c r="M13">
        <f>0/200</f>
        <v>0</v>
      </c>
      <c r="O13" s="1">
        <v>20</v>
      </c>
      <c r="P13">
        <v>3.5000000000000003E-2</v>
      </c>
      <c r="Q13" s="2">
        <f>5/(36*4)</f>
        <v>3.4722222222222224E-2</v>
      </c>
      <c r="R13">
        <f>1/200</f>
        <v>5.0000000000000001E-3</v>
      </c>
      <c r="S13">
        <f>2/200</f>
        <v>0.01</v>
      </c>
      <c r="T13">
        <v>0</v>
      </c>
    </row>
    <row r="14" spans="1:20" x14ac:dyDescent="0.25">
      <c r="A14" s="1">
        <v>30</v>
      </c>
      <c r="B14">
        <v>0</v>
      </c>
      <c r="C14">
        <v>0</v>
      </c>
      <c r="D14">
        <v>5.0000000000000001E-3</v>
      </c>
      <c r="E14">
        <v>5.0000000000000001E-3</v>
      </c>
      <c r="F14">
        <v>0</v>
      </c>
      <c r="H14" s="1">
        <v>30</v>
      </c>
      <c r="I14">
        <v>0</v>
      </c>
      <c r="J14">
        <f>1/200</f>
        <v>5.0000000000000001E-3</v>
      </c>
      <c r="K14">
        <f>1/200</f>
        <v>5.0000000000000001E-3</v>
      </c>
      <c r="L14">
        <v>0</v>
      </c>
      <c r="M14">
        <v>0</v>
      </c>
      <c r="O14" s="1">
        <v>30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40</v>
      </c>
      <c r="B15">
        <v>0</v>
      </c>
      <c r="C15">
        <v>0</v>
      </c>
      <c r="D15">
        <v>0</v>
      </c>
      <c r="E15">
        <v>0</v>
      </c>
      <c r="F15">
        <v>0</v>
      </c>
      <c r="H15" s="1">
        <v>40</v>
      </c>
      <c r="I15">
        <v>0</v>
      </c>
      <c r="J15">
        <v>0</v>
      </c>
      <c r="K15">
        <v>0</v>
      </c>
      <c r="L15">
        <v>0</v>
      </c>
      <c r="M15">
        <v>0</v>
      </c>
      <c r="O15" s="1">
        <v>40</v>
      </c>
      <c r="P15">
        <v>0</v>
      </c>
      <c r="S15" s="2">
        <v>0</v>
      </c>
      <c r="T15">
        <v>0</v>
      </c>
    </row>
    <row r="16" spans="1:20" x14ac:dyDescent="0.25">
      <c r="A16" s="1">
        <v>50</v>
      </c>
      <c r="B16">
        <v>0</v>
      </c>
      <c r="C16">
        <v>0</v>
      </c>
      <c r="D16">
        <v>5.0000000000000001E-3</v>
      </c>
      <c r="E16">
        <v>0</v>
      </c>
      <c r="F16">
        <v>0</v>
      </c>
      <c r="H16" s="1">
        <v>50</v>
      </c>
      <c r="I16">
        <v>0</v>
      </c>
      <c r="J16">
        <f>0/200</f>
        <v>0</v>
      </c>
      <c r="K16">
        <v>0</v>
      </c>
      <c r="L16">
        <v>0</v>
      </c>
      <c r="M16">
        <v>0</v>
      </c>
      <c r="O16" s="1">
        <v>50</v>
      </c>
      <c r="P16">
        <v>0</v>
      </c>
    </row>
    <row r="18" spans="1:20" x14ac:dyDescent="0.25">
      <c r="A18" t="s">
        <v>5</v>
      </c>
      <c r="B18" s="3" t="s">
        <v>2</v>
      </c>
      <c r="C18" s="3"/>
      <c r="D18" s="3"/>
      <c r="E18" s="3"/>
      <c r="F18" s="3"/>
      <c r="H18" t="s">
        <v>5</v>
      </c>
      <c r="I18" s="3" t="s">
        <v>2</v>
      </c>
      <c r="J18" s="3"/>
      <c r="K18" s="3"/>
      <c r="L18" s="3"/>
      <c r="M18" s="3"/>
      <c r="O18" t="s">
        <v>5</v>
      </c>
      <c r="P18" s="3" t="s">
        <v>2</v>
      </c>
      <c r="Q18" s="3"/>
      <c r="R18" s="3"/>
      <c r="S18" s="3"/>
      <c r="T18" s="3"/>
    </row>
    <row r="19" spans="1:20" x14ac:dyDescent="0.25">
      <c r="A19" s="1" t="s">
        <v>0</v>
      </c>
      <c r="B19" s="1" t="s">
        <v>1</v>
      </c>
      <c r="C19" s="1">
        <v>1E-3</v>
      </c>
      <c r="D19" s="1">
        <v>0.01</v>
      </c>
      <c r="E19" s="1">
        <v>0.1</v>
      </c>
      <c r="F19" s="1">
        <v>1</v>
      </c>
      <c r="H19" s="1" t="s">
        <v>0</v>
      </c>
      <c r="I19" s="1" t="s">
        <v>1</v>
      </c>
      <c r="J19" s="1">
        <v>1E-3</v>
      </c>
      <c r="K19" s="1">
        <v>0.01</v>
      </c>
      <c r="L19" s="1">
        <v>0.1</v>
      </c>
      <c r="M19" s="1">
        <v>1</v>
      </c>
      <c r="O19" s="1" t="s">
        <v>0</v>
      </c>
      <c r="P19" s="1" t="s">
        <v>1</v>
      </c>
      <c r="Q19" s="1">
        <v>1E-3</v>
      </c>
      <c r="R19" s="1">
        <v>0.01</v>
      </c>
      <c r="S19" s="1">
        <v>0.1</v>
      </c>
      <c r="T19" s="1">
        <v>1</v>
      </c>
    </row>
    <row r="20" spans="1:20" x14ac:dyDescent="0.25">
      <c r="A20" s="1">
        <v>10</v>
      </c>
      <c r="B20">
        <v>0.74</v>
      </c>
      <c r="C20">
        <v>0.71499999999999997</v>
      </c>
      <c r="D20">
        <v>0.78500000000000003</v>
      </c>
      <c r="E20">
        <v>0.82</v>
      </c>
      <c r="F20">
        <v>7.0000000000000007E-2</v>
      </c>
      <c r="H20" s="1">
        <v>10</v>
      </c>
      <c r="I20">
        <v>0.74</v>
      </c>
      <c r="J20">
        <f>157/200</f>
        <v>0.78500000000000003</v>
      </c>
      <c r="K20">
        <f>176/200</f>
        <v>0.88</v>
      </c>
      <c r="L20">
        <f>109/200</f>
        <v>0.54500000000000004</v>
      </c>
      <c r="M20">
        <f>0/200</f>
        <v>0</v>
      </c>
      <c r="O20" s="1">
        <v>10</v>
      </c>
      <c r="P20">
        <v>0.74</v>
      </c>
      <c r="T20">
        <f>143/200</f>
        <v>0.71499999999999997</v>
      </c>
    </row>
    <row r="21" spans="1:20" x14ac:dyDescent="0.25">
      <c r="A21" s="1">
        <v>20</v>
      </c>
      <c r="B21">
        <v>0.57999999999999996</v>
      </c>
      <c r="C21">
        <v>0.69</v>
      </c>
      <c r="D21">
        <v>0.51500000000000001</v>
      </c>
      <c r="E21">
        <v>0.7</v>
      </c>
      <c r="F21">
        <v>0.56499999999999995</v>
      </c>
      <c r="H21" s="1">
        <v>20</v>
      </c>
      <c r="I21">
        <v>0.57999999999999996</v>
      </c>
      <c r="J21">
        <f>117/200</f>
        <v>0.58499999999999996</v>
      </c>
      <c r="K21">
        <f>137/200</f>
        <v>0.68500000000000005</v>
      </c>
      <c r="L21">
        <f>92/200</f>
        <v>0.46</v>
      </c>
      <c r="M21">
        <f>0/200</f>
        <v>0</v>
      </c>
      <c r="O21" s="1">
        <v>20</v>
      </c>
      <c r="P21">
        <v>0.57999999999999996</v>
      </c>
      <c r="Q21" s="2">
        <f>88/(36*4)</f>
        <v>0.61111111111111116</v>
      </c>
      <c r="R21">
        <f>157/200</f>
        <v>0.78500000000000003</v>
      </c>
      <c r="S21">
        <f>121/200</f>
        <v>0.60499999999999998</v>
      </c>
      <c r="T21">
        <v>0</v>
      </c>
    </row>
    <row r="22" spans="1:20" x14ac:dyDescent="0.25">
      <c r="A22" s="1">
        <v>30</v>
      </c>
      <c r="B22">
        <v>0.44</v>
      </c>
      <c r="C22">
        <v>0.36499999999999999</v>
      </c>
      <c r="D22">
        <v>0.3</v>
      </c>
      <c r="E22">
        <v>0.38</v>
      </c>
      <c r="F22">
        <v>0.32500000000000001</v>
      </c>
      <c r="H22" s="1">
        <v>30</v>
      </c>
      <c r="I22">
        <v>0.44</v>
      </c>
      <c r="J22">
        <f>87/200</f>
        <v>0.435</v>
      </c>
      <c r="K22">
        <f>104/200</f>
        <v>0.52</v>
      </c>
      <c r="L22">
        <f>66/200</f>
        <v>0.33</v>
      </c>
      <c r="M22">
        <v>0</v>
      </c>
      <c r="O22" s="1">
        <v>30</v>
      </c>
      <c r="P22">
        <v>0.44</v>
      </c>
      <c r="Q22">
        <f>83/200</f>
        <v>0.41499999999999998</v>
      </c>
      <c r="R22">
        <f>70/200</f>
        <v>0.35</v>
      </c>
      <c r="S22">
        <f>65/200</f>
        <v>0.32500000000000001</v>
      </c>
      <c r="T22">
        <v>0</v>
      </c>
    </row>
    <row r="23" spans="1:20" x14ac:dyDescent="0.25">
      <c r="A23" s="1">
        <v>40</v>
      </c>
      <c r="B23">
        <v>0.11</v>
      </c>
      <c r="C23">
        <v>0.17</v>
      </c>
      <c r="D23">
        <v>0.125</v>
      </c>
      <c r="E23">
        <v>0.17</v>
      </c>
      <c r="F23">
        <v>0.185</v>
      </c>
      <c r="H23" s="1">
        <v>40</v>
      </c>
      <c r="I23">
        <v>0.11</v>
      </c>
      <c r="J23">
        <f>29/200</f>
        <v>0.14499999999999999</v>
      </c>
      <c r="K23">
        <f>23/200</f>
        <v>0.115</v>
      </c>
      <c r="L23">
        <f>18/200</f>
        <v>0.09</v>
      </c>
      <c r="M23">
        <v>0</v>
      </c>
      <c r="O23" s="1">
        <v>40</v>
      </c>
      <c r="P23">
        <v>0.11</v>
      </c>
      <c r="S23" s="2">
        <f>6/79</f>
        <v>7.5949367088607597E-2</v>
      </c>
      <c r="T23">
        <v>0</v>
      </c>
    </row>
    <row r="24" spans="1:20" x14ac:dyDescent="0.25">
      <c r="A24" s="1">
        <v>50</v>
      </c>
      <c r="B24">
        <v>0.03</v>
      </c>
      <c r="C24">
        <v>1.4999999999999999E-2</v>
      </c>
      <c r="D24">
        <v>4.4999999999999998E-2</v>
      </c>
      <c r="E24">
        <v>2.5000000000000001E-2</v>
      </c>
      <c r="F24">
        <v>4.4999999999999998E-2</v>
      </c>
      <c r="H24" s="1">
        <v>50</v>
      </c>
      <c r="I24">
        <v>0.03</v>
      </c>
      <c r="J24">
        <f>5/200</f>
        <v>2.5000000000000001E-2</v>
      </c>
      <c r="K24">
        <v>0.03</v>
      </c>
      <c r="L24">
        <f>3/200</f>
        <v>1.4999999999999999E-2</v>
      </c>
      <c r="M24">
        <v>0</v>
      </c>
      <c r="O24" s="1">
        <v>50</v>
      </c>
      <c r="P24">
        <v>0.03</v>
      </c>
    </row>
  </sheetData>
  <mergeCells count="12">
    <mergeCell ref="O1:T1"/>
    <mergeCell ref="P2:T2"/>
    <mergeCell ref="P10:T10"/>
    <mergeCell ref="P18:T18"/>
    <mergeCell ref="B2:F2"/>
    <mergeCell ref="B10:F10"/>
    <mergeCell ref="B18:F18"/>
    <mergeCell ref="A1:F1"/>
    <mergeCell ref="I2:M2"/>
    <mergeCell ref="I10:M10"/>
    <mergeCell ref="I18:M18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</dc:creator>
  <cp:lastModifiedBy>rajakumar</cp:lastModifiedBy>
  <dcterms:created xsi:type="dcterms:W3CDTF">2017-08-12T08:28:06Z</dcterms:created>
  <dcterms:modified xsi:type="dcterms:W3CDTF">2018-03-20T12:31:52Z</dcterms:modified>
</cp:coreProperties>
</file>