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oliviagrill/Homework/linearreg/"/>
    </mc:Choice>
  </mc:AlternateContent>
  <xr:revisionPtr revIDLastSave="0" documentId="10_ncr:8100000_{AB93219F-DE75-7D44-BC5E-146DEA67F220}" xr6:coauthVersionLast="33" xr6:coauthVersionMax="33" xr10:uidLastSave="{00000000-0000-0000-0000-000000000000}"/>
  <bookViews>
    <workbookView xWindow="1200" yWindow="460" windowWidth="13460" windowHeight="17460" firstSheet="4" activeTab="4" xr2:uid="{00000000-000D-0000-FFFF-FFFF00000000}"/>
  </bookViews>
  <sheets>
    <sheet name="Salary Data" sheetId="13" r:id="rId1"/>
    <sheet name="YrsExper&amp;EducLEv" sheetId="24" r:id="rId2"/>
    <sheet name="YrsExper&amp;DummyDegree" sheetId="17" r:id="rId3"/>
    <sheet name="YrsExper&amp;DummyEducLev" sheetId="20" r:id="rId4"/>
    <sheet name="RegrOutput" sheetId="25" r:id="rId5"/>
    <sheet name="Salary Table" sheetId="14" r:id="rId6"/>
    <sheet name="Salary Predict " sheetId="28" r:id="rId7"/>
    <sheet name="Prediction Interval" sheetId="29" r:id="rId8"/>
    <sheet name="DCII" sheetId="8" state="hidden" r:id="rId9"/>
  </sheets>
  <definedNames>
    <definedName name="STWBD_StatToolsBoxPlot_DefaultDataFormat" hidden="1">" 1"</definedName>
    <definedName name="STWBD_StatToolsBoxPlot_HasDefaultInfo" hidden="1">"TRUE"</definedName>
    <definedName name="STWBD_StatToolsBoxPlot_IncludeKey" hidden="1">"FALSE"</definedName>
    <definedName name="STWBD_StatToolsBoxPlot_VariableList" hidden="1">3</definedName>
    <definedName name="STWBD_StatToolsBoxPlot_VariableList_1" hidden="1">"S_x0001_VG2A11B394_x0001_VG146C3D49_x0001_Large_x0001_"</definedName>
    <definedName name="STWBD_StatToolsBoxPlot_VariableList_2" hidden="1">"S_x0001_VG2A11B394_x0001_VG146C3D49_x0001_Medium_x0001_"</definedName>
    <definedName name="STWBD_StatToolsBoxPlot_VariableList_3" hidden="1">"S_x0001_VG2A11B394_x0001_VG146C3D49_x0001_Small_x0001_"</definedName>
    <definedName name="STWBD_StatToolsBoxPlot_VarSelectorDefaultDataSet" hidden="1">"DG1FA43B19"</definedName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1"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3</definedName>
    <definedName name="STWBD_StatToolsConfidenceInterval_VariableList_1" hidden="1">"S_x0001_VG2A11B394_x0001_VG146C3D49_x0001_Large_x0001_"</definedName>
    <definedName name="STWBD_StatToolsConfidenceInterval_VariableList_2" hidden="1">"S_x0001_VG2A11B394_x0001_VG146C3D49_x0001_Medium_x0001_"</definedName>
    <definedName name="STWBD_StatToolsConfidenceInterval_VariableList_3" hidden="1">"S_x0001_VG2A11B394_x0001_VG146C3D49_x0001_Small_x0001_"</definedName>
    <definedName name="STWBD_StatToolsConfidenceInterval_VarSelectorDefaultDataSet" hidden="1">"DG1FA43B19"</definedName>
  </definedNames>
  <calcPr calcId="162913"/>
  <pivotCaches>
    <pivotCache cacheId="10" r:id="rId10"/>
  </pivotCaches>
</workbook>
</file>

<file path=xl/calcChain.xml><?xml version="1.0" encoding="utf-8"?>
<calcChain xmlns="http://schemas.openxmlformats.org/spreadsheetml/2006/main">
  <c r="J70" i="29" l="1"/>
  <c r="M71" i="29"/>
  <c r="M70" i="29"/>
  <c r="L71" i="29"/>
  <c r="L70" i="29"/>
  <c r="K71" i="29"/>
  <c r="K70" i="29"/>
  <c r="J71" i="29"/>
  <c r="K10" i="28"/>
  <c r="J60" i="29"/>
  <c r="J59" i="29"/>
  <c r="J58" i="29"/>
  <c r="J57" i="29"/>
  <c r="I55" i="29"/>
  <c r="J52" i="29"/>
  <c r="J51" i="29"/>
  <c r="N34" i="29"/>
  <c r="L34" i="29"/>
  <c r="N33" i="29"/>
  <c r="L33" i="29"/>
  <c r="N32" i="29"/>
  <c r="L32" i="29"/>
  <c r="N31" i="29"/>
  <c r="M31" i="29"/>
  <c r="L31" i="29"/>
  <c r="L29" i="29"/>
  <c r="K29" i="29"/>
  <c r="J29" i="29"/>
  <c r="L27" i="29"/>
  <c r="K27" i="29"/>
  <c r="J27" i="29"/>
  <c r="I29" i="29"/>
  <c r="I28" i="29"/>
  <c r="I27" i="29"/>
  <c r="I5" i="29"/>
  <c r="E3" i="29"/>
  <c r="I11" i="29" l="1" a="1"/>
  <c r="L11" i="29" s="1"/>
  <c r="K14" i="29" l="1"/>
  <c r="J13" i="29"/>
  <c r="I11" i="29"/>
  <c r="I18" i="29" s="1" a="1"/>
  <c r="J14" i="29"/>
  <c r="I12" i="29"/>
  <c r="J15" i="29"/>
  <c r="M13" i="29"/>
  <c r="I14" i="29"/>
  <c r="M11" i="29"/>
  <c r="I15" i="29"/>
  <c r="M12" i="29"/>
  <c r="K11" i="29"/>
  <c r="L14" i="29"/>
  <c r="M14" i="29"/>
  <c r="L12" i="29"/>
  <c r="M15" i="29"/>
  <c r="L13" i="29"/>
  <c r="J12" i="29"/>
  <c r="K15" i="29"/>
  <c r="K12" i="29"/>
  <c r="L15" i="29"/>
  <c r="K13" i="29"/>
  <c r="J11" i="29"/>
  <c r="I13" i="29"/>
  <c r="L18" i="29" l="1"/>
  <c r="K22" i="29"/>
  <c r="J19" i="29"/>
  <c r="L20" i="29"/>
  <c r="M22" i="29"/>
  <c r="L19" i="29"/>
  <c r="M21" i="29"/>
  <c r="L21" i="29"/>
  <c r="K18" i="29"/>
  <c r="M19" i="29"/>
  <c r="I22" i="29"/>
  <c r="M18" i="29"/>
  <c r="I21" i="29"/>
  <c r="M20" i="29"/>
  <c r="J22" i="29"/>
  <c r="I19" i="29"/>
  <c r="J21" i="29"/>
  <c r="I18" i="29"/>
  <c r="J20" i="29"/>
  <c r="I20" i="29"/>
  <c r="K21" i="29"/>
  <c r="J18" i="29"/>
  <c r="K20" i="29"/>
  <c r="L22" i="29"/>
  <c r="K19" i="29"/>
  <c r="J37" i="29" l="1" a="1"/>
  <c r="J39" i="29" a="1"/>
  <c r="J36" i="29" a="1"/>
  <c r="J38" i="29" a="1"/>
  <c r="L37" i="29" l="1"/>
  <c r="K37" i="29"/>
  <c r="M37" i="29"/>
  <c r="J37" i="29"/>
  <c r="J42" i="29" s="1"/>
  <c r="J50" i="29" s="1"/>
  <c r="N37" i="29"/>
  <c r="M38" i="29"/>
  <c r="L38" i="29"/>
  <c r="K38" i="29"/>
  <c r="N38" i="29"/>
  <c r="J38" i="29"/>
  <c r="M36" i="29"/>
  <c r="K36" i="29"/>
  <c r="L36" i="29"/>
  <c r="J36" i="29"/>
  <c r="N36" i="29"/>
  <c r="J39" i="29"/>
  <c r="J44" i="29" s="1"/>
  <c r="M39" i="29"/>
  <c r="L39" i="29"/>
  <c r="K39" i="29"/>
  <c r="N39" i="29"/>
  <c r="J41" i="29" l="1"/>
  <c r="J49" i="29" s="1"/>
  <c r="J43" i="29"/>
  <c r="N10" i="28" l="1"/>
  <c r="M10" i="28"/>
  <c r="L10" i="28"/>
  <c r="N7" i="28"/>
  <c r="N5" i="28"/>
  <c r="M7" i="28"/>
  <c r="M5" i="28"/>
  <c r="L7" i="28"/>
  <c r="L5" i="28"/>
  <c r="N4" i="28"/>
  <c r="M4" i="28"/>
  <c r="L4" i="28"/>
  <c r="K7" i="28"/>
  <c r="K6" i="28"/>
  <c r="K4" i="28"/>
  <c r="K5" i="28"/>
  <c r="D5" i="17" l="1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4" i="17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F2" i="20"/>
  <c r="E2" i="20"/>
  <c r="D2" i="20"/>
  <c r="I5" i="13" l="1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I4" i="13"/>
  <c r="H4" i="13"/>
  <c r="G4" i="13"/>
  <c r="F4" i="13"/>
  <c r="E12" i="13" l="1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7" i="13"/>
  <c r="E8" i="13"/>
  <c r="E9" i="13"/>
  <c r="E10" i="13"/>
  <c r="E11" i="13"/>
  <c r="E4" i="13"/>
  <c r="E5" i="13"/>
  <c r="E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3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 xml:space="preserve">Key is:
</t>
        </r>
        <r>
          <rPr>
            <b/>
            <sz val="8"/>
            <color rgb="FF000000"/>
            <rFont val="Tahoma"/>
            <family val="2"/>
          </rPr>
          <t xml:space="preserve">1 - high school diploma only, no college
</t>
        </r>
        <r>
          <rPr>
            <b/>
            <sz val="8"/>
            <color rgb="FF000000"/>
            <rFont val="Tahoma"/>
            <family val="2"/>
          </rPr>
          <t>2 - some college credit, never graduated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3 - undergrad degree only
</t>
        </r>
        <r>
          <rPr>
            <b/>
            <sz val="8"/>
            <color rgb="FF000000"/>
            <rFont val="Tahoma"/>
            <family val="2"/>
          </rPr>
          <t>4 - graduate degree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1" authorId="0" shapeId="0" xr:uid="{851A6932-016C-D941-B5FA-E1A888989780}">
      <text>
        <r>
          <rPr>
            <b/>
            <sz val="8"/>
            <color rgb="FF000000"/>
            <rFont val="Tahoma"/>
            <family val="2"/>
          </rPr>
          <t xml:space="preserve">Key is:
</t>
        </r>
        <r>
          <rPr>
            <b/>
            <sz val="8"/>
            <color rgb="FF000000"/>
            <rFont val="Tahoma"/>
            <family val="2"/>
          </rPr>
          <t xml:space="preserve">1 - high school diploma only, no college
</t>
        </r>
        <r>
          <rPr>
            <b/>
            <sz val="8"/>
            <color rgb="FF000000"/>
            <rFont val="Tahoma"/>
            <family val="2"/>
          </rPr>
          <t>2 - some college credit, never graduated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3 - undergrad degree only
</t>
        </r>
        <r>
          <rPr>
            <b/>
            <sz val="8"/>
            <color rgb="FF000000"/>
            <rFont val="Tahoma"/>
            <family val="2"/>
          </rPr>
          <t>4 - graduate degree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2" authorId="0" shapeId="0" xr:uid="{9D7023B7-3FC2-E144-9887-1CFD3CABF42A}">
      <text>
        <r>
          <rPr>
            <b/>
            <sz val="8"/>
            <color rgb="FF000000"/>
            <rFont val="Tahoma"/>
            <family val="2"/>
          </rPr>
          <t xml:space="preserve">Key is:
</t>
        </r>
        <r>
          <rPr>
            <b/>
            <sz val="8"/>
            <color rgb="FF000000"/>
            <rFont val="Tahoma"/>
            <family val="2"/>
          </rPr>
          <t xml:space="preserve">1 - high school diploma only, no college
</t>
        </r>
        <r>
          <rPr>
            <b/>
            <sz val="8"/>
            <color rgb="FF000000"/>
            <rFont val="Tahoma"/>
            <family val="2"/>
          </rPr>
          <t>2 - some college credit, never graduated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3 - undergrad degree only
</t>
        </r>
        <r>
          <rPr>
            <b/>
            <sz val="8"/>
            <color rgb="FF000000"/>
            <rFont val="Tahoma"/>
            <family val="2"/>
          </rPr>
          <t>4 - graduate degree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</author>
  </authors>
  <commentList>
    <comment ref="B1" authorId="0" shapeId="0" xr:uid="{00000000-0006-0000-0300-000001000000}">
      <text>
        <r>
          <rPr>
            <sz val="8"/>
            <color indexed="81"/>
            <rFont val="Tahoma"/>
            <family val="2"/>
          </rPr>
          <t>Number of years of relevant work experience prior to coming to DataCom.</t>
        </r>
      </text>
    </comment>
    <comment ref="C1" authorId="0" shapeId="0" xr:uid="{00000000-0006-0000-0300-000002000000}">
      <text>
        <r>
          <rPr>
            <sz val="8"/>
            <color indexed="81"/>
            <rFont val="Tahoma"/>
            <family val="2"/>
          </rPr>
          <t>Number of years employed at DataCom.</t>
        </r>
      </text>
    </comment>
    <comment ref="D1" authorId="0" shapeId="0" xr:uid="{00000000-0006-0000-0300-000003000000}">
      <text>
        <r>
          <rPr>
            <sz val="8"/>
            <color indexed="81"/>
            <rFont val="Tahoma"/>
            <family val="2"/>
          </rPr>
          <t>Number years of education beyond high school.</t>
        </r>
      </text>
    </comment>
    <comment ref="E1" authorId="0" shapeId="0" xr:uid="{00000000-0006-0000-0300-000004000000}">
      <text>
        <r>
          <rPr>
            <sz val="8"/>
            <color indexed="81"/>
            <rFont val="Tahoma"/>
            <family val="2"/>
          </rPr>
          <t>0=Female, 1=Male</t>
        </r>
      </text>
    </comment>
    <comment ref="F1" authorId="0" shapeId="0" xr:uid="{00000000-0006-0000-0300-000005000000}">
      <text>
        <r>
          <rPr>
            <sz val="8"/>
            <color indexed="81"/>
            <rFont val="Tahoma"/>
            <family val="2"/>
          </rPr>
          <t>Number of employees supervised by this employee.</t>
        </r>
      </text>
    </comment>
  </commentList>
</comments>
</file>

<file path=xl/sharedStrings.xml><?xml version="1.0" encoding="utf-8"?>
<sst xmlns="http://schemas.openxmlformats.org/spreadsheetml/2006/main" count="307" uniqueCount="88">
  <si>
    <t>Years_Employed</t>
  </si>
  <si>
    <t>Years_Previous_Experience</t>
  </si>
  <si>
    <t>Years_Education</t>
  </si>
  <si>
    <t>Gender</t>
  </si>
  <si>
    <t>Number_Supervised</t>
  </si>
  <si>
    <t>Department_1</t>
  </si>
  <si>
    <t>Department_2</t>
  </si>
  <si>
    <t>Department_3</t>
  </si>
  <si>
    <t>Worker</t>
  </si>
  <si>
    <t>Salary</t>
  </si>
  <si>
    <t>YrsExper</t>
  </si>
  <si>
    <t>EducLev</t>
  </si>
  <si>
    <t>Average of Salary</t>
  </si>
  <si>
    <t>Total</t>
  </si>
  <si>
    <t>Techician salaries</t>
  </si>
  <si>
    <t>Predictions for four new technicians</t>
  </si>
  <si>
    <t>Technician</t>
  </si>
  <si>
    <t>DegreeCode</t>
  </si>
  <si>
    <t>EducLev_1</t>
  </si>
  <si>
    <t>EducLev_2</t>
  </si>
  <si>
    <t>EducLev_3</t>
  </si>
  <si>
    <t>EducLev_4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</si>
  <si>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</si>
  <si>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</si>
  <si>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</si>
  <si>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</si>
  <si>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</si>
  <si>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</si>
  <si>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</si>
  <si>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</si>
  <si>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</si>
  <si>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</si>
  <si>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</si>
  <si>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</si>
  <si>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</si>
  <si>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</si>
  <si>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</si>
  <si>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</si>
  <si>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</si>
  <si>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</si>
  <si>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</si>
  <si>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</si>
  <si>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</si>
  <si>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</si>
  <si>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</si>
  <si>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</si>
  <si>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</si>
  <si>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Salary</t>
  </si>
  <si>
    <t>Residuals</t>
  </si>
  <si>
    <t>Standard Residuals</t>
  </si>
  <si>
    <t>PROBABILITY OUTPUT</t>
  </si>
  <si>
    <t>Percentile</t>
  </si>
  <si>
    <t>Output 2a</t>
  </si>
  <si>
    <t>Output 2b</t>
  </si>
  <si>
    <t>Output 2c</t>
  </si>
  <si>
    <t>Tech 1</t>
  </si>
  <si>
    <t>Tech 3</t>
  </si>
  <si>
    <t>Tech 2</t>
  </si>
  <si>
    <t>Tech 4</t>
  </si>
  <si>
    <t>Y-hat</t>
  </si>
  <si>
    <t>Matrix X (X)</t>
  </si>
  <si>
    <t>X'X</t>
  </si>
  <si>
    <t>Inverse X'X</t>
  </si>
  <si>
    <t>Transpose Xh1 (Xh1')</t>
  </si>
  <si>
    <t>Xh1' * Inverse X'X</t>
  </si>
  <si>
    <t>Xh2' * Inverse X'X</t>
  </si>
  <si>
    <t>Xh3' * Inverse X'X</t>
  </si>
  <si>
    <t>Xh4' * Inverse X'X</t>
  </si>
  <si>
    <t>Transpose Xh2 (Xh2')</t>
  </si>
  <si>
    <t>Transpose Xh3 (Xh3')</t>
  </si>
  <si>
    <t>Transpose Xh4 (Xh4')</t>
  </si>
  <si>
    <t>(Xh2' * Inverse X'X)*Xh2</t>
  </si>
  <si>
    <t>(Xh3' * Inverse X'X)*Xh3</t>
  </si>
  <si>
    <t>(Xh4' * Inverse X'X)*Xh4</t>
  </si>
  <si>
    <t>(Xh1' * Inverse X'X)* Xh1</t>
  </si>
  <si>
    <t xml:space="preserve">MSE </t>
  </si>
  <si>
    <t>s(pred)</t>
  </si>
  <si>
    <t>t-statistic</t>
  </si>
  <si>
    <t>t-statistic*s(pred)</t>
  </si>
  <si>
    <t>95% CI</t>
  </si>
  <si>
    <t>95%CI</t>
  </si>
  <si>
    <t>Lower Bound</t>
  </si>
  <si>
    <t>Upper Bound</t>
  </si>
  <si>
    <t>Matrix Xh1 (Tech 1)</t>
  </si>
  <si>
    <t>Matrix Xh2 (Tech 2)</t>
  </si>
  <si>
    <t>Matrix Xh3 (Tech 3)</t>
  </si>
  <si>
    <t>Matrix Xh4 (Tech 4)</t>
  </si>
  <si>
    <t>Transpose Matrx X (X')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</si>
</sst>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;\-&quot;$&quot;#,##0"/>
  </numFmts>
  <fonts count="13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8"/>
      <name val="Courier"/>
      <family val="1"/>
    </font>
    <font>
      <sz val="8"/>
      <name val="Arial"/>
      <family val="2"/>
    </font>
    <font>
      <b/>
      <sz val="8"/>
      <color rgb="FF000000"/>
      <name val="Tahoma"/>
      <family val="2"/>
    </font>
    <font>
      <b/>
      <sz val="13"/>
      <color theme="3"/>
      <name val="Calibri"/>
      <family val="2"/>
      <scheme val="minor"/>
    </font>
    <font>
      <i/>
      <sz val="10"/>
      <name val="Courier"/>
      <family val="1"/>
    </font>
    <font>
      <sz val="8"/>
      <color rgb="FF000000"/>
      <name val="Tahoma"/>
      <family val="2"/>
    </font>
    <font>
      <sz val="10"/>
      <name val="Courier"/>
      <family val="1"/>
    </font>
    <font>
      <b/>
      <sz val="10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8" applyNumberFormat="0" applyFill="0" applyAlignment="0" applyProtection="0"/>
  </cellStyleXfs>
  <cellXfs count="38">
    <xf numFmtId="0" fontId="0" fillId="0" borderId="0" xfId="0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4" fillId="0" borderId="0" xfId="1" applyFont="1"/>
    <xf numFmtId="0" fontId="1" fillId="0" borderId="0" xfId="1"/>
    <xf numFmtId="0" fontId="1" fillId="0" borderId="1" xfId="1" pivotButton="1" applyBorder="1"/>
    <xf numFmtId="0" fontId="1" fillId="0" borderId="2" xfId="1" applyBorder="1"/>
    <xf numFmtId="0" fontId="1" fillId="0" borderId="3" xfId="1" pivotButton="1" applyBorder="1"/>
    <xf numFmtId="0" fontId="1" fillId="0" borderId="1" xfId="1" applyBorder="1"/>
    <xf numFmtId="164" fontId="1" fillId="0" borderId="2" xfId="1" applyNumberFormat="1" applyBorder="1"/>
    <xf numFmtId="0" fontId="1" fillId="0" borderId="4" xfId="1" applyBorder="1"/>
    <xf numFmtId="164" fontId="1" fillId="0" borderId="5" xfId="1" applyNumberFormat="1" applyBorder="1"/>
    <xf numFmtId="0" fontId="1" fillId="0" borderId="6" xfId="1" applyBorder="1"/>
    <xf numFmtId="164" fontId="1" fillId="0" borderId="7" xfId="1" applyNumberFormat="1" applyBorder="1"/>
    <xf numFmtId="0" fontId="1" fillId="0" borderId="0" xfId="1" applyAlignment="1">
      <alignment horizontal="center"/>
    </xf>
    <xf numFmtId="165" fontId="1" fillId="0" borderId="0" xfId="1" applyNumberFormat="1" applyAlignment="1">
      <alignment horizont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9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Continuous"/>
    </xf>
    <xf numFmtId="0" fontId="11" fillId="0" borderId="0" xfId="0" applyFont="1"/>
    <xf numFmtId="0" fontId="12" fillId="0" borderId="0" xfId="0" applyFont="1"/>
    <xf numFmtId="0" fontId="8" fillId="0" borderId="8" xfId="2"/>
    <xf numFmtId="0" fontId="1" fillId="0" borderId="0" xfId="1" applyFill="1" applyAlignment="1">
      <alignment horizontal="center"/>
    </xf>
    <xf numFmtId="0" fontId="11" fillId="2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center" shrinkToFit="1"/>
    </xf>
    <xf numFmtId="0" fontId="11" fillId="6" borderId="0" xfId="0" applyFont="1" applyFill="1"/>
  </cellXfs>
  <cellStyles count="3">
    <cellStyle name="Heading 2" xfId="2" builtinId="17"/>
    <cellStyle name="Normal" xfId="0" builtinId="0"/>
    <cellStyle name="Normal_P12_81" xfId="1" xr:uid="{00000000-0005-0000-0000-000001000000}"/>
  </cellStyles>
  <dxfs count="0"/>
  <tableStyles count="0" defaultTableStyle="TableStyleMedium9" defaultPivotStyle="PivotStyleLight16"/>
  <colors>
    <mruColors>
      <color rgb="FFF79646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'YrsExper&amp;EducLEv'!$C$2:$C$201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'YrsExper&amp;EducLEv'!$H$27:$H$226</c:f>
              <c:numCache>
                <c:formatCode>General</c:formatCode>
                <c:ptCount val="200"/>
                <c:pt idx="0">
                  <c:v>14585.63431545264</c:v>
                </c:pt>
                <c:pt idx="1">
                  <c:v>-2313.5337294577548</c:v>
                </c:pt>
                <c:pt idx="2">
                  <c:v>4122.1438322755275</c:v>
                </c:pt>
                <c:pt idx="3">
                  <c:v>-7734.7317322646559</c:v>
                </c:pt>
                <c:pt idx="4">
                  <c:v>10105.63431545264</c:v>
                </c:pt>
                <c:pt idx="5">
                  <c:v>2983.8890738640839</c:v>
                </c:pt>
                <c:pt idx="6">
                  <c:v>2900.5298519238277</c:v>
                </c:pt>
                <c:pt idx="7">
                  <c:v>-3901.4501761451684</c:v>
                </c:pt>
                <c:pt idx="8">
                  <c:v>3769.513040181293</c:v>
                </c:pt>
                <c:pt idx="9">
                  <c:v>5707.8990598295859</c:v>
                </c:pt>
                <c:pt idx="10">
                  <c:v>-964.13089806691278</c:v>
                </c:pt>
                <c:pt idx="11">
                  <c:v>1807.4830822847725</c:v>
                </c:pt>
                <c:pt idx="12">
                  <c:v>4337.4830822847725</c:v>
                </c:pt>
                <c:pt idx="13">
                  <c:v>-15102.75170419566</c:v>
                </c:pt>
                <c:pt idx="14">
                  <c:v>6605.087076670985</c:v>
                </c:pt>
                <c:pt idx="15">
                  <c:v>1294.5398378893296</c:v>
                </c:pt>
                <c:pt idx="16">
                  <c:v>-1556.4233784371318</c:v>
                </c:pt>
                <c:pt idx="17">
                  <c:v>1132.0403070319444</c:v>
                </c:pt>
                <c:pt idx="18">
                  <c:v>-2796.1109261359161</c:v>
                </c:pt>
                <c:pt idx="19">
                  <c:v>4260.0602789629484</c:v>
                </c:pt>
                <c:pt idx="20">
                  <c:v>-14224.912923329015</c:v>
                </c:pt>
                <c:pt idx="21">
                  <c:v>4574.9558154341357</c:v>
                </c:pt>
                <c:pt idx="22">
                  <c:v>-5460.6681508830807</c:v>
                </c:pt>
                <c:pt idx="23">
                  <c:v>-2699.2889570118132</c:v>
                </c:pt>
                <c:pt idx="24">
                  <c:v>2626.2850794778788</c:v>
                </c:pt>
                <c:pt idx="25">
                  <c:v>2222.0403070319444</c:v>
                </c:pt>
                <c:pt idx="26">
                  <c:v>-6173.8461817589705</c:v>
                </c:pt>
                <c:pt idx="27">
                  <c:v>-2660.3556985818577</c:v>
                </c:pt>
                <c:pt idx="28">
                  <c:v>-11600.252173338275</c:v>
                </c:pt>
                <c:pt idx="29">
                  <c:v>4755.6343154526403</c:v>
                </c:pt>
                <c:pt idx="30">
                  <c:v>1706.8323182595341</c:v>
                </c:pt>
                <c:pt idx="31">
                  <c:v>2709.513040181293</c:v>
                </c:pt>
                <c:pt idx="32">
                  <c:v>-1752.6481789520622</c:v>
                </c:pt>
                <c:pt idx="33">
                  <c:v>-9583.8461817589705</c:v>
                </c:pt>
                <c:pt idx="34">
                  <c:v>-12740.120912101411</c:v>
                </c:pt>
                <c:pt idx="35">
                  <c:v>-9759.0541705313663</c:v>
                </c:pt>
                <c:pt idx="36">
                  <c:v>122.14383227552753</c:v>
                </c:pt>
                <c:pt idx="37">
                  <c:v>-11553.167681740466</c:v>
                </c:pt>
                <c:pt idx="38">
                  <c:v>-3758.3756705128617</c:v>
                </c:pt>
                <c:pt idx="39">
                  <c:v>-3179.704934556612</c:v>
                </c:pt>
                <c:pt idx="40">
                  <c:v>573.23830983883818</c:v>
                </c:pt>
                <c:pt idx="41">
                  <c:v>4555.087076670985</c:v>
                </c:pt>
                <c:pt idx="42">
                  <c:v>-9466.1109261359161</c:v>
                </c:pt>
                <c:pt idx="43">
                  <c:v>16152.040307031944</c:v>
                </c:pt>
                <c:pt idx="44">
                  <c:v>-570.25217333827459</c:v>
                </c:pt>
                <c:pt idx="45">
                  <c:v>11490.295065443388</c:v>
                </c:pt>
                <c:pt idx="46">
                  <c:v>597.35182104793785</c:v>
                </c:pt>
                <c:pt idx="47">
                  <c:v>7054.852290190538</c:v>
                </c:pt>
                <c:pt idx="48">
                  <c:v>-12668.375670512862</c:v>
                </c:pt>
                <c:pt idx="49">
                  <c:v>-4634.912923329015</c:v>
                </c:pt>
                <c:pt idx="50">
                  <c:v>4613.4730963192706</c:v>
                </c:pt>
                <c:pt idx="51">
                  <c:v>-1309.57367331977</c:v>
                </c:pt>
                <c:pt idx="52">
                  <c:v>-4935.3289008738211</c:v>
                </c:pt>
                <c:pt idx="53">
                  <c:v>-600.48695981870696</c:v>
                </c:pt>
                <c:pt idx="54">
                  <c:v>6296.1538182410295</c:v>
                </c:pt>
                <c:pt idx="55">
                  <c:v>5473.7578126272347</c:v>
                </c:pt>
                <c:pt idx="56">
                  <c:v>-2191.4501761451684</c:v>
                </c:pt>
                <c:pt idx="57">
                  <c:v>5396.5198659583257</c:v>
                </c:pt>
                <c:pt idx="58">
                  <c:v>2081.4930682502818</c:v>
                </c:pt>
                <c:pt idx="59">
                  <c:v>-9107.3089289428171</c:v>
                </c:pt>
                <c:pt idx="60">
                  <c:v>2340.7646384042746</c:v>
                </c:pt>
                <c:pt idx="61">
                  <c:v>8671.7278547307214</c:v>
                </c:pt>
                <c:pt idx="62">
                  <c:v>-9985.147709809462</c:v>
                </c:pt>
                <c:pt idx="63">
                  <c:v>-26271.450176145168</c:v>
                </c:pt>
                <c:pt idx="64">
                  <c:v>11666.050292997446</c:v>
                </c:pt>
                <c:pt idx="65">
                  <c:v>-3445.9297350715533</c:v>
                </c:pt>
                <c:pt idx="66">
                  <c:v>-833.29894297731516</c:v>
                </c:pt>
                <c:pt idx="67">
                  <c:v>-10225.929735071553</c:v>
                </c:pt>
                <c:pt idx="68">
                  <c:v>2854.436312645732</c:v>
                </c:pt>
                <c:pt idx="69">
                  <c:v>6818.4462986112339</c:v>
                </c:pt>
                <c:pt idx="70">
                  <c:v>1800.9458294686337</c:v>
                </c:pt>
                <c:pt idx="71">
                  <c:v>-5423.8461817589705</c:v>
                </c:pt>
                <c:pt idx="72">
                  <c:v>2202.8223322940321</c:v>
                </c:pt>
                <c:pt idx="73">
                  <c:v>2842.4562845767359</c:v>
                </c:pt>
                <c:pt idx="74">
                  <c:v>-2186.5269036807294</c:v>
                </c:pt>
                <c:pt idx="75">
                  <c:v>405.08707667098497</c:v>
                </c:pt>
                <c:pt idx="76">
                  <c:v>7662.0403070319444</c:v>
                </c:pt>
                <c:pt idx="77">
                  <c:v>3287.5866075283848</c:v>
                </c:pt>
                <c:pt idx="78">
                  <c:v>-2907.4401901796664</c:v>
                </c:pt>
                <c:pt idx="79">
                  <c:v>13109.331849116919</c:v>
                </c:pt>
                <c:pt idx="80">
                  <c:v>9755.6343154526403</c:v>
                </c:pt>
                <c:pt idx="81">
                  <c:v>2662.5598098203336</c:v>
                </c:pt>
                <c:pt idx="82">
                  <c:v>11544.35864682497</c:v>
                </c:pt>
                <c:pt idx="83">
                  <c:v>-15272.516917715227</c:v>
                </c:pt>
                <c:pt idx="84">
                  <c:v>1952.8223322940321</c:v>
                </c:pt>
                <c:pt idx="85">
                  <c:v>-551.55370138876606</c:v>
                </c:pt>
                <c:pt idx="86">
                  <c:v>9108.5498238548316</c:v>
                </c:pt>
                <c:pt idx="87">
                  <c:v>-5224.6781368485681</c:v>
                </c:pt>
                <c:pt idx="88">
                  <c:v>-4263.2989429773152</c:v>
                </c:pt>
                <c:pt idx="89">
                  <c:v>-7104.8093980854319</c:v>
                </c:pt>
                <c:pt idx="90">
                  <c:v>7642.3786187559745</c:v>
                </c:pt>
                <c:pt idx="91">
                  <c:v>4418.9158715721278</c:v>
                </c:pt>
                <c:pt idx="92">
                  <c:v>5479.2283238733362</c:v>
                </c:pt>
                <c:pt idx="93">
                  <c:v>-3967.8561677244725</c:v>
                </c:pt>
                <c:pt idx="94">
                  <c:v>-9651.2153896647214</c:v>
                </c:pt>
                <c:pt idx="95">
                  <c:v>-4672.5169177152275</c:v>
                </c:pt>
                <c:pt idx="96">
                  <c:v>24528.133846310026</c:v>
                </c:pt>
                <c:pt idx="97">
                  <c:v>4966.9358435031318</c:v>
                </c:pt>
                <c:pt idx="98">
                  <c:v>6076.4662705422452</c:v>
                </c:pt>
                <c:pt idx="99">
                  <c:v>79.98261314217234</c:v>
                </c:pt>
                <c:pt idx="100">
                  <c:v>-5781.13772384396</c:v>
                </c:pt>
                <c:pt idx="101">
                  <c:v>-16637.959692968056</c:v>
                </c:pt>
                <c:pt idx="102">
                  <c:v>6271.6243294871383</c:v>
                </c:pt>
                <c:pt idx="103">
                  <c:v>3775.6343154526403</c:v>
                </c:pt>
                <c:pt idx="104">
                  <c:v>3831.4930682502818</c:v>
                </c:pt>
                <c:pt idx="105">
                  <c:v>615.63431545264029</c:v>
                </c:pt>
                <c:pt idx="106">
                  <c:v>4926.4662705422452</c:v>
                </c:pt>
                <c:pt idx="107">
                  <c:v>19524.955815434136</c:v>
                </c:pt>
                <c:pt idx="108">
                  <c:v>3893.3418350824359</c:v>
                </c:pt>
                <c:pt idx="109">
                  <c:v>-3278.922909294517</c:v>
                </c:pt>
                <c:pt idx="110">
                  <c:v>-2832.7517041956598</c:v>
                </c:pt>
                <c:pt idx="111">
                  <c:v>-8071.4501761451684</c:v>
                </c:pt>
                <c:pt idx="112">
                  <c:v>13862.559809820334</c:v>
                </c:pt>
                <c:pt idx="113">
                  <c:v>-7686.1109261359161</c:v>
                </c:pt>
                <c:pt idx="114">
                  <c:v>4729.097062636487</c:v>
                </c:pt>
                <c:pt idx="115">
                  <c:v>1972.1438322755275</c:v>
                </c:pt>
                <c:pt idx="116">
                  <c:v>-1432.932895260019</c:v>
                </c:pt>
                <c:pt idx="117">
                  <c:v>-1687.8561677244725</c:v>
                </c:pt>
                <c:pt idx="118">
                  <c:v>-3290.902937363513</c:v>
                </c:pt>
                <c:pt idx="119">
                  <c:v>-9461.9696789335721</c:v>
                </c:pt>
                <c:pt idx="120">
                  <c:v>-3057.1776677059679</c:v>
                </c:pt>
                <c:pt idx="121">
                  <c:v>-2649.9397210370516</c:v>
                </c:pt>
                <c:pt idx="122">
                  <c:v>-4205.563687354268</c:v>
                </c:pt>
                <c:pt idx="123">
                  <c:v>9953.3418350824359</c:v>
                </c:pt>
                <c:pt idx="124">
                  <c:v>-4539.0541705313663</c:v>
                </c:pt>
                <c:pt idx="125">
                  <c:v>7003.2383098388382</c:v>
                </c:pt>
                <c:pt idx="126">
                  <c:v>122.55980982033361</c:v>
                </c:pt>
                <c:pt idx="127">
                  <c:v>-18798.506931749718</c:v>
                </c:pt>
                <c:pt idx="128">
                  <c:v>1438.5498238548316</c:v>
                </c:pt>
                <c:pt idx="129">
                  <c:v>2367.6642733491462</c:v>
                </c:pt>
                <c:pt idx="130">
                  <c:v>6385.5566496318643</c:v>
                </c:pt>
                <c:pt idx="131">
                  <c:v>-6565.2253756302234</c:v>
                </c:pt>
                <c:pt idx="132">
                  <c:v>-6912.6481789520622</c:v>
                </c:pt>
                <c:pt idx="133">
                  <c:v>-655.69494859111001</c:v>
                </c:pt>
                <c:pt idx="134">
                  <c:v>4990.5298519238277</c:v>
                </c:pt>
                <c:pt idx="135">
                  <c:v>2669.5666355973808</c:v>
                </c:pt>
                <c:pt idx="136">
                  <c:v>-2796.5269036807294</c:v>
                </c:pt>
                <c:pt idx="137">
                  <c:v>133.75781262723467</c:v>
                </c:pt>
                <c:pt idx="138">
                  <c:v>-13164.130898066913</c:v>
                </c:pt>
                <c:pt idx="139">
                  <c:v>-3944.912923329015</c:v>
                </c:pt>
                <c:pt idx="140">
                  <c:v>2061.4930682502818</c:v>
                </c:pt>
                <c:pt idx="141">
                  <c:v>8982.6910710571829</c:v>
                </c:pt>
                <c:pt idx="142">
                  <c:v>-5826.1109261359161</c:v>
                </c:pt>
                <c:pt idx="143">
                  <c:v>-1482.5169177152275</c:v>
                </c:pt>
                <c:pt idx="144">
                  <c:v>-15249.288957011813</c:v>
                </c:pt>
                <c:pt idx="145">
                  <c:v>1777.067104739981</c:v>
                </c:pt>
                <c:pt idx="146">
                  <c:v>14208.446298611234</c:v>
                </c:pt>
                <c:pt idx="147">
                  <c:v>-13293.480134041674</c:v>
                </c:pt>
                <c:pt idx="148">
                  <c:v>5398.0303210664279</c:v>
                </c:pt>
                <c:pt idx="149">
                  <c:v>-1486.1109261359161</c:v>
                </c:pt>
                <c:pt idx="150">
                  <c:v>-2421.4501761451684</c:v>
                </c:pt>
                <c:pt idx="151">
                  <c:v>2542.4562845767359</c:v>
                </c:pt>
                <c:pt idx="152">
                  <c:v>-9515.0441845658643</c:v>
                </c:pt>
                <c:pt idx="153">
                  <c:v>6813.2383098388382</c:v>
                </c:pt>
                <c:pt idx="154">
                  <c:v>-3163.0641564968682</c:v>
                </c:pt>
                <c:pt idx="155">
                  <c:v>-1883.4801340416743</c:v>
                </c:pt>
                <c:pt idx="156">
                  <c:v>-1303.9497070025536</c:v>
                </c:pt>
                <c:pt idx="157">
                  <c:v>-3798.0909542049121</c:v>
                </c:pt>
                <c:pt idx="158">
                  <c:v>3067.6642733491462</c:v>
                </c:pt>
                <c:pt idx="159">
                  <c:v>660.11387437902158</c:v>
                </c:pt>
                <c:pt idx="160">
                  <c:v>4402.4562845767359</c:v>
                </c:pt>
                <c:pt idx="161">
                  <c:v>-2669.57367331977</c:v>
                </c:pt>
                <c:pt idx="162">
                  <c:v>10043.757812627235</c:v>
                </c:pt>
                <c:pt idx="163">
                  <c:v>408.03032106642786</c:v>
                </c:pt>
                <c:pt idx="164">
                  <c:v>5765.3218631514319</c:v>
                </c:pt>
                <c:pt idx="165">
                  <c:v>1251.5965934938795</c:v>
                </c:pt>
                <c:pt idx="166">
                  <c:v>-14827.621381244026</c:v>
                </c:pt>
                <c:pt idx="167">
                  <c:v>10670.945829468634</c:v>
                </c:pt>
                <c:pt idx="168">
                  <c:v>-1880.4333644026192</c:v>
                </c:pt>
                <c:pt idx="169">
                  <c:v>-17739.054170531366</c:v>
                </c:pt>
                <c:pt idx="170">
                  <c:v>16876.519865958326</c:v>
                </c:pt>
                <c:pt idx="171">
                  <c:v>16994.955815434136</c:v>
                </c:pt>
                <c:pt idx="172">
                  <c:v>3692.1438322755275</c:v>
                </c:pt>
                <c:pt idx="173">
                  <c:v>1585.6343154526403</c:v>
                </c:pt>
                <c:pt idx="174">
                  <c:v>-3032.7517041956598</c:v>
                </c:pt>
                <c:pt idx="175">
                  <c:v>-11974.130898066913</c:v>
                </c:pt>
                <c:pt idx="176">
                  <c:v>13152.559809820334</c:v>
                </c:pt>
                <c:pt idx="177">
                  <c:v>-5211.4501761451684</c:v>
                </c:pt>
                <c:pt idx="178">
                  <c:v>7042.1438322755275</c:v>
                </c:pt>
                <c:pt idx="179">
                  <c:v>-4439.0541705313663</c:v>
                </c:pt>
                <c:pt idx="180">
                  <c:v>-7825.3289008738211</c:v>
                </c:pt>
                <c:pt idx="181">
                  <c:v>-11329.054170531366</c:v>
                </c:pt>
                <c:pt idx="182">
                  <c:v>-4363.2989429773152</c:v>
                </c:pt>
                <c:pt idx="183">
                  <c:v>-16113.167681740466</c:v>
                </c:pt>
                <c:pt idx="184">
                  <c:v>-4881.13772384396</c:v>
                </c:pt>
                <c:pt idx="185">
                  <c:v>1356.0502929974464</c:v>
                </c:pt>
                <c:pt idx="186">
                  <c:v>32.040307031944394</c:v>
                </c:pt>
                <c:pt idx="187">
                  <c:v>6622.3786187559745</c:v>
                </c:pt>
                <c:pt idx="188">
                  <c:v>-6303.0641564968682</c:v>
                </c:pt>
                <c:pt idx="189">
                  <c:v>13979.228323873336</c:v>
                </c:pt>
                <c:pt idx="190">
                  <c:v>3998.5498238548316</c:v>
                </c:pt>
                <c:pt idx="191">
                  <c:v>12031.727854730721</c:v>
                </c:pt>
                <c:pt idx="192">
                  <c:v>4986.1538182410295</c:v>
                </c:pt>
                <c:pt idx="193">
                  <c:v>987.89905982958589</c:v>
                </c:pt>
                <c:pt idx="194">
                  <c:v>17227.664273349146</c:v>
                </c:pt>
                <c:pt idx="195">
                  <c:v>-1424.6781368485681</c:v>
                </c:pt>
                <c:pt idx="196">
                  <c:v>-10465.044184565864</c:v>
                </c:pt>
                <c:pt idx="197">
                  <c:v>7376.1538182410295</c:v>
                </c:pt>
                <c:pt idx="198">
                  <c:v>2926.1538182410295</c:v>
                </c:pt>
                <c:pt idx="199">
                  <c:v>-7540.2521733382746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4B-804D-A454-5A26865A3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370959"/>
        <c:axId val="1084372655"/>
      </c:scatterChart>
      <c:valAx>
        <c:axId val="108437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372655"/>
        <c:crosses val="autoZero"/>
        <c:crossBetween val="midCat"/>
      </c:valAx>
      <c:valAx>
        <c:axId val="1084372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3709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'YrsExper&amp;EducLEv'!$D$2:$D$201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4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1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'YrsExper&amp;EducLEv'!$H$27:$H$226</c:f>
              <c:numCache>
                <c:formatCode>General</c:formatCode>
                <c:ptCount val="200"/>
                <c:pt idx="0">
                  <c:v>14585.63431545264</c:v>
                </c:pt>
                <c:pt idx="1">
                  <c:v>-2313.5337294577548</c:v>
                </c:pt>
                <c:pt idx="2">
                  <c:v>4122.1438322755275</c:v>
                </c:pt>
                <c:pt idx="3">
                  <c:v>-7734.7317322646559</c:v>
                </c:pt>
                <c:pt idx="4">
                  <c:v>10105.63431545264</c:v>
                </c:pt>
                <c:pt idx="5">
                  <c:v>2983.8890738640839</c:v>
                </c:pt>
                <c:pt idx="6">
                  <c:v>2900.5298519238277</c:v>
                </c:pt>
                <c:pt idx="7">
                  <c:v>-3901.4501761451684</c:v>
                </c:pt>
                <c:pt idx="8">
                  <c:v>3769.513040181293</c:v>
                </c:pt>
                <c:pt idx="9">
                  <c:v>5707.8990598295859</c:v>
                </c:pt>
                <c:pt idx="10">
                  <c:v>-964.13089806691278</c:v>
                </c:pt>
                <c:pt idx="11">
                  <c:v>1807.4830822847725</c:v>
                </c:pt>
                <c:pt idx="12">
                  <c:v>4337.4830822847725</c:v>
                </c:pt>
                <c:pt idx="13">
                  <c:v>-15102.75170419566</c:v>
                </c:pt>
                <c:pt idx="14">
                  <c:v>6605.087076670985</c:v>
                </c:pt>
                <c:pt idx="15">
                  <c:v>1294.5398378893296</c:v>
                </c:pt>
                <c:pt idx="16">
                  <c:v>-1556.4233784371318</c:v>
                </c:pt>
                <c:pt idx="17">
                  <c:v>1132.0403070319444</c:v>
                </c:pt>
                <c:pt idx="18">
                  <c:v>-2796.1109261359161</c:v>
                </c:pt>
                <c:pt idx="19">
                  <c:v>4260.0602789629484</c:v>
                </c:pt>
                <c:pt idx="20">
                  <c:v>-14224.912923329015</c:v>
                </c:pt>
                <c:pt idx="21">
                  <c:v>4574.9558154341357</c:v>
                </c:pt>
                <c:pt idx="22">
                  <c:v>-5460.6681508830807</c:v>
                </c:pt>
                <c:pt idx="23">
                  <c:v>-2699.2889570118132</c:v>
                </c:pt>
                <c:pt idx="24">
                  <c:v>2626.2850794778788</c:v>
                </c:pt>
                <c:pt idx="25">
                  <c:v>2222.0403070319444</c:v>
                </c:pt>
                <c:pt idx="26">
                  <c:v>-6173.8461817589705</c:v>
                </c:pt>
                <c:pt idx="27">
                  <c:v>-2660.3556985818577</c:v>
                </c:pt>
                <c:pt idx="28">
                  <c:v>-11600.252173338275</c:v>
                </c:pt>
                <c:pt idx="29">
                  <c:v>4755.6343154526403</c:v>
                </c:pt>
                <c:pt idx="30">
                  <c:v>1706.8323182595341</c:v>
                </c:pt>
                <c:pt idx="31">
                  <c:v>2709.513040181293</c:v>
                </c:pt>
                <c:pt idx="32">
                  <c:v>-1752.6481789520622</c:v>
                </c:pt>
                <c:pt idx="33">
                  <c:v>-9583.8461817589705</c:v>
                </c:pt>
                <c:pt idx="34">
                  <c:v>-12740.120912101411</c:v>
                </c:pt>
                <c:pt idx="35">
                  <c:v>-9759.0541705313663</c:v>
                </c:pt>
                <c:pt idx="36">
                  <c:v>122.14383227552753</c:v>
                </c:pt>
                <c:pt idx="37">
                  <c:v>-11553.167681740466</c:v>
                </c:pt>
                <c:pt idx="38">
                  <c:v>-3758.3756705128617</c:v>
                </c:pt>
                <c:pt idx="39">
                  <c:v>-3179.704934556612</c:v>
                </c:pt>
                <c:pt idx="40">
                  <c:v>573.23830983883818</c:v>
                </c:pt>
                <c:pt idx="41">
                  <c:v>4555.087076670985</c:v>
                </c:pt>
                <c:pt idx="42">
                  <c:v>-9466.1109261359161</c:v>
                </c:pt>
                <c:pt idx="43">
                  <c:v>16152.040307031944</c:v>
                </c:pt>
                <c:pt idx="44">
                  <c:v>-570.25217333827459</c:v>
                </c:pt>
                <c:pt idx="45">
                  <c:v>11490.295065443388</c:v>
                </c:pt>
                <c:pt idx="46">
                  <c:v>597.35182104793785</c:v>
                </c:pt>
                <c:pt idx="47">
                  <c:v>7054.852290190538</c:v>
                </c:pt>
                <c:pt idx="48">
                  <c:v>-12668.375670512862</c:v>
                </c:pt>
                <c:pt idx="49">
                  <c:v>-4634.912923329015</c:v>
                </c:pt>
                <c:pt idx="50">
                  <c:v>4613.4730963192706</c:v>
                </c:pt>
                <c:pt idx="51">
                  <c:v>-1309.57367331977</c:v>
                </c:pt>
                <c:pt idx="52">
                  <c:v>-4935.3289008738211</c:v>
                </c:pt>
                <c:pt idx="53">
                  <c:v>-600.48695981870696</c:v>
                </c:pt>
                <c:pt idx="54">
                  <c:v>6296.1538182410295</c:v>
                </c:pt>
                <c:pt idx="55">
                  <c:v>5473.7578126272347</c:v>
                </c:pt>
                <c:pt idx="56">
                  <c:v>-2191.4501761451684</c:v>
                </c:pt>
                <c:pt idx="57">
                  <c:v>5396.5198659583257</c:v>
                </c:pt>
                <c:pt idx="58">
                  <c:v>2081.4930682502818</c:v>
                </c:pt>
                <c:pt idx="59">
                  <c:v>-9107.3089289428171</c:v>
                </c:pt>
                <c:pt idx="60">
                  <c:v>2340.7646384042746</c:v>
                </c:pt>
                <c:pt idx="61">
                  <c:v>8671.7278547307214</c:v>
                </c:pt>
                <c:pt idx="62">
                  <c:v>-9985.147709809462</c:v>
                </c:pt>
                <c:pt idx="63">
                  <c:v>-26271.450176145168</c:v>
                </c:pt>
                <c:pt idx="64">
                  <c:v>11666.050292997446</c:v>
                </c:pt>
                <c:pt idx="65">
                  <c:v>-3445.9297350715533</c:v>
                </c:pt>
                <c:pt idx="66">
                  <c:v>-833.29894297731516</c:v>
                </c:pt>
                <c:pt idx="67">
                  <c:v>-10225.929735071553</c:v>
                </c:pt>
                <c:pt idx="68">
                  <c:v>2854.436312645732</c:v>
                </c:pt>
                <c:pt idx="69">
                  <c:v>6818.4462986112339</c:v>
                </c:pt>
                <c:pt idx="70">
                  <c:v>1800.9458294686337</c:v>
                </c:pt>
                <c:pt idx="71">
                  <c:v>-5423.8461817589705</c:v>
                </c:pt>
                <c:pt idx="72">
                  <c:v>2202.8223322940321</c:v>
                </c:pt>
                <c:pt idx="73">
                  <c:v>2842.4562845767359</c:v>
                </c:pt>
                <c:pt idx="74">
                  <c:v>-2186.5269036807294</c:v>
                </c:pt>
                <c:pt idx="75">
                  <c:v>405.08707667098497</c:v>
                </c:pt>
                <c:pt idx="76">
                  <c:v>7662.0403070319444</c:v>
                </c:pt>
                <c:pt idx="77">
                  <c:v>3287.5866075283848</c:v>
                </c:pt>
                <c:pt idx="78">
                  <c:v>-2907.4401901796664</c:v>
                </c:pt>
                <c:pt idx="79">
                  <c:v>13109.331849116919</c:v>
                </c:pt>
                <c:pt idx="80">
                  <c:v>9755.6343154526403</c:v>
                </c:pt>
                <c:pt idx="81">
                  <c:v>2662.5598098203336</c:v>
                </c:pt>
                <c:pt idx="82">
                  <c:v>11544.35864682497</c:v>
                </c:pt>
                <c:pt idx="83">
                  <c:v>-15272.516917715227</c:v>
                </c:pt>
                <c:pt idx="84">
                  <c:v>1952.8223322940321</c:v>
                </c:pt>
                <c:pt idx="85">
                  <c:v>-551.55370138876606</c:v>
                </c:pt>
                <c:pt idx="86">
                  <c:v>9108.5498238548316</c:v>
                </c:pt>
                <c:pt idx="87">
                  <c:v>-5224.6781368485681</c:v>
                </c:pt>
                <c:pt idx="88">
                  <c:v>-4263.2989429773152</c:v>
                </c:pt>
                <c:pt idx="89">
                  <c:v>-7104.8093980854319</c:v>
                </c:pt>
                <c:pt idx="90">
                  <c:v>7642.3786187559745</c:v>
                </c:pt>
                <c:pt idx="91">
                  <c:v>4418.9158715721278</c:v>
                </c:pt>
                <c:pt idx="92">
                  <c:v>5479.2283238733362</c:v>
                </c:pt>
                <c:pt idx="93">
                  <c:v>-3967.8561677244725</c:v>
                </c:pt>
                <c:pt idx="94">
                  <c:v>-9651.2153896647214</c:v>
                </c:pt>
                <c:pt idx="95">
                  <c:v>-4672.5169177152275</c:v>
                </c:pt>
                <c:pt idx="96">
                  <c:v>24528.133846310026</c:v>
                </c:pt>
                <c:pt idx="97">
                  <c:v>4966.9358435031318</c:v>
                </c:pt>
                <c:pt idx="98">
                  <c:v>6076.4662705422452</c:v>
                </c:pt>
                <c:pt idx="99">
                  <c:v>79.98261314217234</c:v>
                </c:pt>
                <c:pt idx="100">
                  <c:v>-5781.13772384396</c:v>
                </c:pt>
                <c:pt idx="101">
                  <c:v>-16637.959692968056</c:v>
                </c:pt>
                <c:pt idx="102">
                  <c:v>6271.6243294871383</c:v>
                </c:pt>
                <c:pt idx="103">
                  <c:v>3775.6343154526403</c:v>
                </c:pt>
                <c:pt idx="104">
                  <c:v>3831.4930682502818</c:v>
                </c:pt>
                <c:pt idx="105">
                  <c:v>615.63431545264029</c:v>
                </c:pt>
                <c:pt idx="106">
                  <c:v>4926.4662705422452</c:v>
                </c:pt>
                <c:pt idx="107">
                  <c:v>19524.955815434136</c:v>
                </c:pt>
                <c:pt idx="108">
                  <c:v>3893.3418350824359</c:v>
                </c:pt>
                <c:pt idx="109">
                  <c:v>-3278.922909294517</c:v>
                </c:pt>
                <c:pt idx="110">
                  <c:v>-2832.7517041956598</c:v>
                </c:pt>
                <c:pt idx="111">
                  <c:v>-8071.4501761451684</c:v>
                </c:pt>
                <c:pt idx="112">
                  <c:v>13862.559809820334</c:v>
                </c:pt>
                <c:pt idx="113">
                  <c:v>-7686.1109261359161</c:v>
                </c:pt>
                <c:pt idx="114">
                  <c:v>4729.097062636487</c:v>
                </c:pt>
                <c:pt idx="115">
                  <c:v>1972.1438322755275</c:v>
                </c:pt>
                <c:pt idx="116">
                  <c:v>-1432.932895260019</c:v>
                </c:pt>
                <c:pt idx="117">
                  <c:v>-1687.8561677244725</c:v>
                </c:pt>
                <c:pt idx="118">
                  <c:v>-3290.902937363513</c:v>
                </c:pt>
                <c:pt idx="119">
                  <c:v>-9461.9696789335721</c:v>
                </c:pt>
                <c:pt idx="120">
                  <c:v>-3057.1776677059679</c:v>
                </c:pt>
                <c:pt idx="121">
                  <c:v>-2649.9397210370516</c:v>
                </c:pt>
                <c:pt idx="122">
                  <c:v>-4205.563687354268</c:v>
                </c:pt>
                <c:pt idx="123">
                  <c:v>9953.3418350824359</c:v>
                </c:pt>
                <c:pt idx="124">
                  <c:v>-4539.0541705313663</c:v>
                </c:pt>
                <c:pt idx="125">
                  <c:v>7003.2383098388382</c:v>
                </c:pt>
                <c:pt idx="126">
                  <c:v>122.55980982033361</c:v>
                </c:pt>
                <c:pt idx="127">
                  <c:v>-18798.506931749718</c:v>
                </c:pt>
                <c:pt idx="128">
                  <c:v>1438.5498238548316</c:v>
                </c:pt>
                <c:pt idx="129">
                  <c:v>2367.6642733491462</c:v>
                </c:pt>
                <c:pt idx="130">
                  <c:v>6385.5566496318643</c:v>
                </c:pt>
                <c:pt idx="131">
                  <c:v>-6565.2253756302234</c:v>
                </c:pt>
                <c:pt idx="132">
                  <c:v>-6912.6481789520622</c:v>
                </c:pt>
                <c:pt idx="133">
                  <c:v>-655.69494859111001</c:v>
                </c:pt>
                <c:pt idx="134">
                  <c:v>4990.5298519238277</c:v>
                </c:pt>
                <c:pt idx="135">
                  <c:v>2669.5666355973808</c:v>
                </c:pt>
                <c:pt idx="136">
                  <c:v>-2796.5269036807294</c:v>
                </c:pt>
                <c:pt idx="137">
                  <c:v>133.75781262723467</c:v>
                </c:pt>
                <c:pt idx="138">
                  <c:v>-13164.130898066913</c:v>
                </c:pt>
                <c:pt idx="139">
                  <c:v>-3944.912923329015</c:v>
                </c:pt>
                <c:pt idx="140">
                  <c:v>2061.4930682502818</c:v>
                </c:pt>
                <c:pt idx="141">
                  <c:v>8982.6910710571829</c:v>
                </c:pt>
                <c:pt idx="142">
                  <c:v>-5826.1109261359161</c:v>
                </c:pt>
                <c:pt idx="143">
                  <c:v>-1482.5169177152275</c:v>
                </c:pt>
                <c:pt idx="144">
                  <c:v>-15249.288957011813</c:v>
                </c:pt>
                <c:pt idx="145">
                  <c:v>1777.067104739981</c:v>
                </c:pt>
                <c:pt idx="146">
                  <c:v>14208.446298611234</c:v>
                </c:pt>
                <c:pt idx="147">
                  <c:v>-13293.480134041674</c:v>
                </c:pt>
                <c:pt idx="148">
                  <c:v>5398.0303210664279</c:v>
                </c:pt>
                <c:pt idx="149">
                  <c:v>-1486.1109261359161</c:v>
                </c:pt>
                <c:pt idx="150">
                  <c:v>-2421.4501761451684</c:v>
                </c:pt>
                <c:pt idx="151">
                  <c:v>2542.4562845767359</c:v>
                </c:pt>
                <c:pt idx="152">
                  <c:v>-9515.0441845658643</c:v>
                </c:pt>
                <c:pt idx="153">
                  <c:v>6813.2383098388382</c:v>
                </c:pt>
                <c:pt idx="154">
                  <c:v>-3163.0641564968682</c:v>
                </c:pt>
                <c:pt idx="155">
                  <c:v>-1883.4801340416743</c:v>
                </c:pt>
                <c:pt idx="156">
                  <c:v>-1303.9497070025536</c:v>
                </c:pt>
                <c:pt idx="157">
                  <c:v>-3798.0909542049121</c:v>
                </c:pt>
                <c:pt idx="158">
                  <c:v>3067.6642733491462</c:v>
                </c:pt>
                <c:pt idx="159">
                  <c:v>660.11387437902158</c:v>
                </c:pt>
                <c:pt idx="160">
                  <c:v>4402.4562845767359</c:v>
                </c:pt>
                <c:pt idx="161">
                  <c:v>-2669.57367331977</c:v>
                </c:pt>
                <c:pt idx="162">
                  <c:v>10043.757812627235</c:v>
                </c:pt>
                <c:pt idx="163">
                  <c:v>408.03032106642786</c:v>
                </c:pt>
                <c:pt idx="164">
                  <c:v>5765.3218631514319</c:v>
                </c:pt>
                <c:pt idx="165">
                  <c:v>1251.5965934938795</c:v>
                </c:pt>
                <c:pt idx="166">
                  <c:v>-14827.621381244026</c:v>
                </c:pt>
                <c:pt idx="167">
                  <c:v>10670.945829468634</c:v>
                </c:pt>
                <c:pt idx="168">
                  <c:v>-1880.4333644026192</c:v>
                </c:pt>
                <c:pt idx="169">
                  <c:v>-17739.054170531366</c:v>
                </c:pt>
                <c:pt idx="170">
                  <c:v>16876.519865958326</c:v>
                </c:pt>
                <c:pt idx="171">
                  <c:v>16994.955815434136</c:v>
                </c:pt>
                <c:pt idx="172">
                  <c:v>3692.1438322755275</c:v>
                </c:pt>
                <c:pt idx="173">
                  <c:v>1585.6343154526403</c:v>
                </c:pt>
                <c:pt idx="174">
                  <c:v>-3032.7517041956598</c:v>
                </c:pt>
                <c:pt idx="175">
                  <c:v>-11974.130898066913</c:v>
                </c:pt>
                <c:pt idx="176">
                  <c:v>13152.559809820334</c:v>
                </c:pt>
                <c:pt idx="177">
                  <c:v>-5211.4501761451684</c:v>
                </c:pt>
                <c:pt idx="178">
                  <c:v>7042.1438322755275</c:v>
                </c:pt>
                <c:pt idx="179">
                  <c:v>-4439.0541705313663</c:v>
                </c:pt>
                <c:pt idx="180">
                  <c:v>-7825.3289008738211</c:v>
                </c:pt>
                <c:pt idx="181">
                  <c:v>-11329.054170531366</c:v>
                </c:pt>
                <c:pt idx="182">
                  <c:v>-4363.2989429773152</c:v>
                </c:pt>
                <c:pt idx="183">
                  <c:v>-16113.167681740466</c:v>
                </c:pt>
                <c:pt idx="184">
                  <c:v>-4881.13772384396</c:v>
                </c:pt>
                <c:pt idx="185">
                  <c:v>1356.0502929974464</c:v>
                </c:pt>
                <c:pt idx="186">
                  <c:v>32.040307031944394</c:v>
                </c:pt>
                <c:pt idx="187">
                  <c:v>6622.3786187559745</c:v>
                </c:pt>
                <c:pt idx="188">
                  <c:v>-6303.0641564968682</c:v>
                </c:pt>
                <c:pt idx="189">
                  <c:v>13979.228323873336</c:v>
                </c:pt>
                <c:pt idx="190">
                  <c:v>3998.5498238548316</c:v>
                </c:pt>
                <c:pt idx="191">
                  <c:v>12031.727854730721</c:v>
                </c:pt>
                <c:pt idx="192">
                  <c:v>4986.1538182410295</c:v>
                </c:pt>
                <c:pt idx="193">
                  <c:v>987.89905982958589</c:v>
                </c:pt>
                <c:pt idx="194">
                  <c:v>17227.664273349146</c:v>
                </c:pt>
                <c:pt idx="195">
                  <c:v>-1424.6781368485681</c:v>
                </c:pt>
                <c:pt idx="196">
                  <c:v>-10465.044184565864</c:v>
                </c:pt>
                <c:pt idx="197">
                  <c:v>7376.1538182410295</c:v>
                </c:pt>
                <c:pt idx="198">
                  <c:v>2926.1538182410295</c:v>
                </c:pt>
                <c:pt idx="199">
                  <c:v>-7540.2521733382746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0-BB46-B8C6-B231A09A0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832511"/>
        <c:axId val="1084335135"/>
      </c:scatterChart>
      <c:valAx>
        <c:axId val="1084832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335135"/>
        <c:crosses val="autoZero"/>
        <c:crossBetween val="midCat"/>
      </c:valAx>
      <c:valAx>
        <c:axId val="1084335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8325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'YrsExper&amp;EducLEv'!$C$2:$C$201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'YrsExper&amp;EducLEv'!$B$2:$B$201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E-EB43-A56A-4879700F27F8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'YrsExper&amp;EducLEv'!$C$2:$C$201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'YrsExper&amp;EducLEv'!$G$27:$G$226</c:f>
              <c:numCache>
                <c:formatCode>General</c:formatCode>
                <c:ptCount val="200"/>
                <c:pt idx="0">
                  <c:v>65984.36568454736</c:v>
                </c:pt>
                <c:pt idx="1">
                  <c:v>34323.533729457755</c:v>
                </c:pt>
                <c:pt idx="2">
                  <c:v>64287.856167724472</c:v>
                </c:pt>
                <c:pt idx="3">
                  <c:v>32344.731732264656</c:v>
                </c:pt>
                <c:pt idx="4">
                  <c:v>65984.36568454736</c:v>
                </c:pt>
                <c:pt idx="5">
                  <c:v>65136.110926135916</c:v>
                </c:pt>
                <c:pt idx="6">
                  <c:v>78139.470148076172</c:v>
                </c:pt>
                <c:pt idx="7">
                  <c:v>58351.450176145168</c:v>
                </c:pt>
                <c:pt idx="8">
                  <c:v>41390.486959818707</c:v>
                </c:pt>
                <c:pt idx="9">
                  <c:v>55242.100940170414</c:v>
                </c:pt>
                <c:pt idx="10">
                  <c:v>84924.130898066913</c:v>
                </c:pt>
                <c:pt idx="11">
                  <c:v>71072.516917715227</c:v>
                </c:pt>
                <c:pt idx="12">
                  <c:v>71072.516917715227</c:v>
                </c:pt>
                <c:pt idx="13">
                  <c:v>52132.75170419566</c:v>
                </c:pt>
                <c:pt idx="14">
                  <c:v>67114.912923329015</c:v>
                </c:pt>
                <c:pt idx="15">
                  <c:v>68245.46016211067</c:v>
                </c:pt>
                <c:pt idx="16">
                  <c:v>85206.423378437132</c:v>
                </c:pt>
                <c:pt idx="17">
                  <c:v>60047.959692968056</c:v>
                </c:pt>
                <c:pt idx="18">
                  <c:v>65136.110926135916</c:v>
                </c:pt>
                <c:pt idx="19">
                  <c:v>40259.939721037052</c:v>
                </c:pt>
                <c:pt idx="20">
                  <c:v>67114.912923329015</c:v>
                </c:pt>
                <c:pt idx="21">
                  <c:v>52415.044184565864</c:v>
                </c:pt>
                <c:pt idx="22">
                  <c:v>76160.668150883081</c:v>
                </c:pt>
                <c:pt idx="23">
                  <c:v>43369.288957011813</c:v>
                </c:pt>
                <c:pt idx="24">
                  <c:v>69093.714920522121</c:v>
                </c:pt>
                <c:pt idx="25">
                  <c:v>60047.959692968056</c:v>
                </c:pt>
                <c:pt idx="26">
                  <c:v>54393.84618175897</c:v>
                </c:pt>
                <c:pt idx="27">
                  <c:v>56090.355698581858</c:v>
                </c:pt>
                <c:pt idx="28">
                  <c:v>60330.252173338275</c:v>
                </c:pt>
                <c:pt idx="29">
                  <c:v>65984.36568454736</c:v>
                </c:pt>
                <c:pt idx="30">
                  <c:v>67963.167681740466</c:v>
                </c:pt>
                <c:pt idx="31">
                  <c:v>41390.486959818707</c:v>
                </c:pt>
                <c:pt idx="32">
                  <c:v>56372.648178952062</c:v>
                </c:pt>
                <c:pt idx="33">
                  <c:v>54393.84618175897</c:v>
                </c:pt>
                <c:pt idx="34">
                  <c:v>75030.120912101411</c:v>
                </c:pt>
                <c:pt idx="35">
                  <c:v>62309.054170531366</c:v>
                </c:pt>
                <c:pt idx="36">
                  <c:v>64287.856167724472</c:v>
                </c:pt>
                <c:pt idx="37">
                  <c:v>67963.167681740466</c:v>
                </c:pt>
                <c:pt idx="38">
                  <c:v>75878.375670512862</c:v>
                </c:pt>
                <c:pt idx="39">
                  <c:v>59199.704934556612</c:v>
                </c:pt>
                <c:pt idx="40">
                  <c:v>62026.761690161162</c:v>
                </c:pt>
                <c:pt idx="41">
                  <c:v>67114.912923329015</c:v>
                </c:pt>
                <c:pt idx="42">
                  <c:v>65136.110926135916</c:v>
                </c:pt>
                <c:pt idx="43">
                  <c:v>60047.959692968056</c:v>
                </c:pt>
                <c:pt idx="44">
                  <c:v>60330.252173338275</c:v>
                </c:pt>
                <c:pt idx="45">
                  <c:v>59199.704934556612</c:v>
                </c:pt>
                <c:pt idx="46">
                  <c:v>56372.648178952062</c:v>
                </c:pt>
                <c:pt idx="47">
                  <c:v>48175.147709809462</c:v>
                </c:pt>
                <c:pt idx="48">
                  <c:v>75878.375670512862</c:v>
                </c:pt>
                <c:pt idx="49">
                  <c:v>67114.912923329015</c:v>
                </c:pt>
                <c:pt idx="50">
                  <c:v>80966.526903680729</c:v>
                </c:pt>
                <c:pt idx="51">
                  <c:v>73899.57367331977</c:v>
                </c:pt>
                <c:pt idx="52">
                  <c:v>82945.328900873821</c:v>
                </c:pt>
                <c:pt idx="53">
                  <c:v>41390.486959818707</c:v>
                </c:pt>
                <c:pt idx="54">
                  <c:v>54393.84618175897</c:v>
                </c:pt>
                <c:pt idx="55">
                  <c:v>50436.242187372765</c:v>
                </c:pt>
                <c:pt idx="56">
                  <c:v>58351.450176145168</c:v>
                </c:pt>
                <c:pt idx="57">
                  <c:v>88033.480134041674</c:v>
                </c:pt>
                <c:pt idx="58">
                  <c:v>61178.506931749718</c:v>
                </c:pt>
                <c:pt idx="59">
                  <c:v>63157.308928942817</c:v>
                </c:pt>
                <c:pt idx="60">
                  <c:v>97079.235361595725</c:v>
                </c:pt>
                <c:pt idx="61">
                  <c:v>80118.272145269279</c:v>
                </c:pt>
                <c:pt idx="62">
                  <c:v>48175.147709809462</c:v>
                </c:pt>
                <c:pt idx="63">
                  <c:v>58351.450176145168</c:v>
                </c:pt>
                <c:pt idx="64">
                  <c:v>50153.949707002554</c:v>
                </c:pt>
                <c:pt idx="65">
                  <c:v>30365.929735071553</c:v>
                </c:pt>
                <c:pt idx="66">
                  <c:v>53263.298942977315</c:v>
                </c:pt>
                <c:pt idx="67">
                  <c:v>30365.929735071553</c:v>
                </c:pt>
                <c:pt idx="68">
                  <c:v>64005.563687354268</c:v>
                </c:pt>
                <c:pt idx="69">
                  <c:v>54111.553701388766</c:v>
                </c:pt>
                <c:pt idx="70">
                  <c:v>62309.054170531366</c:v>
                </c:pt>
                <c:pt idx="71">
                  <c:v>54393.84618175897</c:v>
                </c:pt>
                <c:pt idx="72">
                  <c:v>77857.177667705968</c:v>
                </c:pt>
                <c:pt idx="73">
                  <c:v>44217.543715423264</c:v>
                </c:pt>
                <c:pt idx="74">
                  <c:v>80966.526903680729</c:v>
                </c:pt>
                <c:pt idx="75">
                  <c:v>67114.912923329015</c:v>
                </c:pt>
                <c:pt idx="76">
                  <c:v>60047.959692968056</c:v>
                </c:pt>
                <c:pt idx="77">
                  <c:v>75312.413392471615</c:v>
                </c:pt>
                <c:pt idx="78">
                  <c:v>48457.440190179666</c:v>
                </c:pt>
                <c:pt idx="79">
                  <c:v>76160.668150883081</c:v>
                </c:pt>
                <c:pt idx="80">
                  <c:v>65984.36568454736</c:v>
                </c:pt>
                <c:pt idx="81">
                  <c:v>48457.440190179666</c:v>
                </c:pt>
                <c:pt idx="82">
                  <c:v>103015.64135317503</c:v>
                </c:pt>
                <c:pt idx="83">
                  <c:v>71072.516917715227</c:v>
                </c:pt>
                <c:pt idx="84">
                  <c:v>77857.177667705968</c:v>
                </c:pt>
                <c:pt idx="85">
                  <c:v>54111.553701388766</c:v>
                </c:pt>
                <c:pt idx="86">
                  <c:v>58351.450176145168</c:v>
                </c:pt>
                <c:pt idx="87">
                  <c:v>86054.678136848568</c:v>
                </c:pt>
                <c:pt idx="88">
                  <c:v>53263.298942977315</c:v>
                </c:pt>
                <c:pt idx="89">
                  <c:v>71354.809398085432</c:v>
                </c:pt>
                <c:pt idx="90">
                  <c:v>83227.621381244026</c:v>
                </c:pt>
                <c:pt idx="91">
                  <c:v>91991.084128427872</c:v>
                </c:pt>
                <c:pt idx="92">
                  <c:v>71920.771676126664</c:v>
                </c:pt>
                <c:pt idx="93">
                  <c:v>64287.856167724472</c:v>
                </c:pt>
                <c:pt idx="94">
                  <c:v>77291.215389664721</c:v>
                </c:pt>
                <c:pt idx="95">
                  <c:v>71072.516917715227</c:v>
                </c:pt>
                <c:pt idx="96">
                  <c:v>74181.866153689974</c:v>
                </c:pt>
                <c:pt idx="97">
                  <c:v>72203.064156496868</c:v>
                </c:pt>
                <c:pt idx="98">
                  <c:v>34323.533729457755</c:v>
                </c:pt>
                <c:pt idx="99">
                  <c:v>79270.017386857828</c:v>
                </c:pt>
                <c:pt idx="100">
                  <c:v>38281.13772384396</c:v>
                </c:pt>
                <c:pt idx="101">
                  <c:v>60047.959692968056</c:v>
                </c:pt>
                <c:pt idx="102">
                  <c:v>75878.375670512862</c:v>
                </c:pt>
                <c:pt idx="103">
                  <c:v>65984.36568454736</c:v>
                </c:pt>
                <c:pt idx="104">
                  <c:v>61178.506931749718</c:v>
                </c:pt>
                <c:pt idx="105">
                  <c:v>65984.36568454736</c:v>
                </c:pt>
                <c:pt idx="106">
                  <c:v>34323.533729457755</c:v>
                </c:pt>
                <c:pt idx="107">
                  <c:v>52415.044184565864</c:v>
                </c:pt>
                <c:pt idx="108">
                  <c:v>66266.658164917564</c:v>
                </c:pt>
                <c:pt idx="109">
                  <c:v>77008.922909294517</c:v>
                </c:pt>
                <c:pt idx="110">
                  <c:v>52132.75170419566</c:v>
                </c:pt>
                <c:pt idx="111">
                  <c:v>58351.450176145168</c:v>
                </c:pt>
                <c:pt idx="112">
                  <c:v>48457.440190179666</c:v>
                </c:pt>
                <c:pt idx="113">
                  <c:v>65136.110926135916</c:v>
                </c:pt>
                <c:pt idx="114">
                  <c:v>57220.902937363513</c:v>
                </c:pt>
                <c:pt idx="115">
                  <c:v>64287.856167724472</c:v>
                </c:pt>
                <c:pt idx="116">
                  <c:v>86902.932895260019</c:v>
                </c:pt>
                <c:pt idx="117">
                  <c:v>64287.856167724472</c:v>
                </c:pt>
                <c:pt idx="118">
                  <c:v>57220.902937363513</c:v>
                </c:pt>
                <c:pt idx="119">
                  <c:v>69941.969678933572</c:v>
                </c:pt>
                <c:pt idx="120">
                  <c:v>77857.177667705968</c:v>
                </c:pt>
                <c:pt idx="121">
                  <c:v>40259.939721037052</c:v>
                </c:pt>
                <c:pt idx="122">
                  <c:v>64005.563687354268</c:v>
                </c:pt>
                <c:pt idx="123">
                  <c:v>66266.658164917564</c:v>
                </c:pt>
                <c:pt idx="124">
                  <c:v>62309.054170531366</c:v>
                </c:pt>
                <c:pt idx="125">
                  <c:v>62026.761690161162</c:v>
                </c:pt>
                <c:pt idx="126">
                  <c:v>48457.440190179666</c:v>
                </c:pt>
                <c:pt idx="127">
                  <c:v>61178.506931749718</c:v>
                </c:pt>
                <c:pt idx="128">
                  <c:v>58351.450176145168</c:v>
                </c:pt>
                <c:pt idx="129">
                  <c:v>36302.335726650854</c:v>
                </c:pt>
                <c:pt idx="130">
                  <c:v>104994.44335036814</c:v>
                </c:pt>
                <c:pt idx="131">
                  <c:v>87185.225375630223</c:v>
                </c:pt>
                <c:pt idx="132">
                  <c:v>56372.648178952062</c:v>
                </c:pt>
                <c:pt idx="133">
                  <c:v>49305.69494859111</c:v>
                </c:pt>
                <c:pt idx="134">
                  <c:v>78139.470148076172</c:v>
                </c:pt>
                <c:pt idx="135">
                  <c:v>95100.433364402619</c:v>
                </c:pt>
                <c:pt idx="136">
                  <c:v>80966.526903680729</c:v>
                </c:pt>
                <c:pt idx="137">
                  <c:v>50436.242187372765</c:v>
                </c:pt>
                <c:pt idx="138">
                  <c:v>84924.130898066913</c:v>
                </c:pt>
                <c:pt idx="139">
                  <c:v>67114.912923329015</c:v>
                </c:pt>
                <c:pt idx="140">
                  <c:v>61178.506931749718</c:v>
                </c:pt>
                <c:pt idx="141">
                  <c:v>63157.308928942817</c:v>
                </c:pt>
                <c:pt idx="142">
                  <c:v>65136.110926135916</c:v>
                </c:pt>
                <c:pt idx="143">
                  <c:v>71072.516917715227</c:v>
                </c:pt>
                <c:pt idx="144">
                  <c:v>43369.288957011813</c:v>
                </c:pt>
                <c:pt idx="145">
                  <c:v>86902.932895260019</c:v>
                </c:pt>
                <c:pt idx="146">
                  <c:v>54111.553701388766</c:v>
                </c:pt>
                <c:pt idx="147">
                  <c:v>88033.480134041674</c:v>
                </c:pt>
                <c:pt idx="148">
                  <c:v>69941.969678933572</c:v>
                </c:pt>
                <c:pt idx="149">
                  <c:v>65136.110926135916</c:v>
                </c:pt>
                <c:pt idx="150">
                  <c:v>58351.450176145168</c:v>
                </c:pt>
                <c:pt idx="151">
                  <c:v>44217.543715423264</c:v>
                </c:pt>
                <c:pt idx="152">
                  <c:v>52415.044184565864</c:v>
                </c:pt>
                <c:pt idx="153">
                  <c:v>62026.761690161162</c:v>
                </c:pt>
                <c:pt idx="154">
                  <c:v>72203.064156496868</c:v>
                </c:pt>
                <c:pt idx="155">
                  <c:v>88033.480134041674</c:v>
                </c:pt>
                <c:pt idx="156">
                  <c:v>50153.949707002554</c:v>
                </c:pt>
                <c:pt idx="157">
                  <c:v>45348.090954204912</c:v>
                </c:pt>
                <c:pt idx="158">
                  <c:v>36302.335726650854</c:v>
                </c:pt>
                <c:pt idx="159">
                  <c:v>93969.886125620978</c:v>
                </c:pt>
                <c:pt idx="160">
                  <c:v>44217.543715423264</c:v>
                </c:pt>
                <c:pt idx="161">
                  <c:v>73899.57367331977</c:v>
                </c:pt>
                <c:pt idx="162">
                  <c:v>50436.242187372765</c:v>
                </c:pt>
                <c:pt idx="163">
                  <c:v>69941.969678933572</c:v>
                </c:pt>
                <c:pt idx="164">
                  <c:v>86054.678136848568</c:v>
                </c:pt>
                <c:pt idx="165">
                  <c:v>65418.403406506121</c:v>
                </c:pt>
                <c:pt idx="166">
                  <c:v>83227.621381244026</c:v>
                </c:pt>
                <c:pt idx="167">
                  <c:v>62309.054170531366</c:v>
                </c:pt>
                <c:pt idx="168">
                  <c:v>95100.433364402619</c:v>
                </c:pt>
                <c:pt idx="169">
                  <c:v>62309.054170531366</c:v>
                </c:pt>
                <c:pt idx="170">
                  <c:v>88033.480134041674</c:v>
                </c:pt>
                <c:pt idx="171">
                  <c:v>52415.044184565864</c:v>
                </c:pt>
                <c:pt idx="172">
                  <c:v>64287.856167724472</c:v>
                </c:pt>
                <c:pt idx="173">
                  <c:v>65984.36568454736</c:v>
                </c:pt>
                <c:pt idx="174">
                  <c:v>52132.75170419566</c:v>
                </c:pt>
                <c:pt idx="175">
                  <c:v>84924.130898066913</c:v>
                </c:pt>
                <c:pt idx="176">
                  <c:v>48457.440190179666</c:v>
                </c:pt>
                <c:pt idx="177">
                  <c:v>58351.450176145168</c:v>
                </c:pt>
                <c:pt idx="178">
                  <c:v>64287.856167724472</c:v>
                </c:pt>
                <c:pt idx="179">
                  <c:v>62309.054170531366</c:v>
                </c:pt>
                <c:pt idx="180">
                  <c:v>82945.328900873821</c:v>
                </c:pt>
                <c:pt idx="181">
                  <c:v>62309.054170531366</c:v>
                </c:pt>
                <c:pt idx="182">
                  <c:v>53263.298942977315</c:v>
                </c:pt>
                <c:pt idx="183">
                  <c:v>67963.167681740466</c:v>
                </c:pt>
                <c:pt idx="184">
                  <c:v>38281.13772384396</c:v>
                </c:pt>
                <c:pt idx="185">
                  <c:v>50153.949707002554</c:v>
                </c:pt>
                <c:pt idx="186">
                  <c:v>60047.959692968056</c:v>
                </c:pt>
                <c:pt idx="187">
                  <c:v>83227.621381244026</c:v>
                </c:pt>
                <c:pt idx="188">
                  <c:v>72203.064156496868</c:v>
                </c:pt>
                <c:pt idx="189">
                  <c:v>71920.771676126664</c:v>
                </c:pt>
                <c:pt idx="190">
                  <c:v>58351.450176145168</c:v>
                </c:pt>
                <c:pt idx="191">
                  <c:v>80118.272145269279</c:v>
                </c:pt>
                <c:pt idx="192">
                  <c:v>54393.84618175897</c:v>
                </c:pt>
                <c:pt idx="193">
                  <c:v>55242.100940170414</c:v>
                </c:pt>
                <c:pt idx="194">
                  <c:v>36302.335726650854</c:v>
                </c:pt>
                <c:pt idx="195">
                  <c:v>86054.678136848568</c:v>
                </c:pt>
                <c:pt idx="196">
                  <c:v>52415.044184565864</c:v>
                </c:pt>
                <c:pt idx="197">
                  <c:v>54393.84618175897</c:v>
                </c:pt>
                <c:pt idx="198">
                  <c:v>54393.84618175897</c:v>
                </c:pt>
                <c:pt idx="199">
                  <c:v>60330.252173338275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FE-EB43-A56A-4879700F2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696431"/>
        <c:axId val="1084659887"/>
      </c:scatterChart>
      <c:valAx>
        <c:axId val="1084696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659887"/>
        <c:crosses val="autoZero"/>
        <c:crossBetween val="midCat"/>
      </c:valAx>
      <c:valAx>
        <c:axId val="1084659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46964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'YrsExper&amp;EducLEv'!$D$2:$D$201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4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1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'YrsExper&amp;EducLEv'!$B$2:$B$201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4-8744-ABA7-AFD92A394DC3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'YrsExper&amp;EducLEv'!$D$2:$D$201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4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1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'YrsExper&amp;EducLEv'!$G$27:$G$226</c:f>
              <c:numCache>
                <c:formatCode>General</c:formatCode>
                <c:ptCount val="200"/>
                <c:pt idx="0">
                  <c:v>65984.36568454736</c:v>
                </c:pt>
                <c:pt idx="1">
                  <c:v>34323.533729457755</c:v>
                </c:pt>
                <c:pt idx="2">
                  <c:v>64287.856167724472</c:v>
                </c:pt>
                <c:pt idx="3">
                  <c:v>32344.731732264656</c:v>
                </c:pt>
                <c:pt idx="4">
                  <c:v>65984.36568454736</c:v>
                </c:pt>
                <c:pt idx="5">
                  <c:v>65136.110926135916</c:v>
                </c:pt>
                <c:pt idx="6">
                  <c:v>78139.470148076172</c:v>
                </c:pt>
                <c:pt idx="7">
                  <c:v>58351.450176145168</c:v>
                </c:pt>
                <c:pt idx="8">
                  <c:v>41390.486959818707</c:v>
                </c:pt>
                <c:pt idx="9">
                  <c:v>55242.100940170414</c:v>
                </c:pt>
                <c:pt idx="10">
                  <c:v>84924.130898066913</c:v>
                </c:pt>
                <c:pt idx="11">
                  <c:v>71072.516917715227</c:v>
                </c:pt>
                <c:pt idx="12">
                  <c:v>71072.516917715227</c:v>
                </c:pt>
                <c:pt idx="13">
                  <c:v>52132.75170419566</c:v>
                </c:pt>
                <c:pt idx="14">
                  <c:v>67114.912923329015</c:v>
                </c:pt>
                <c:pt idx="15">
                  <c:v>68245.46016211067</c:v>
                </c:pt>
                <c:pt idx="16">
                  <c:v>85206.423378437132</c:v>
                </c:pt>
                <c:pt idx="17">
                  <c:v>60047.959692968056</c:v>
                </c:pt>
                <c:pt idx="18">
                  <c:v>65136.110926135916</c:v>
                </c:pt>
                <c:pt idx="19">
                  <c:v>40259.939721037052</c:v>
                </c:pt>
                <c:pt idx="20">
                  <c:v>67114.912923329015</c:v>
                </c:pt>
                <c:pt idx="21">
                  <c:v>52415.044184565864</c:v>
                </c:pt>
                <c:pt idx="22">
                  <c:v>76160.668150883081</c:v>
                </c:pt>
                <c:pt idx="23">
                  <c:v>43369.288957011813</c:v>
                </c:pt>
                <c:pt idx="24">
                  <c:v>69093.714920522121</c:v>
                </c:pt>
                <c:pt idx="25">
                  <c:v>60047.959692968056</c:v>
                </c:pt>
                <c:pt idx="26">
                  <c:v>54393.84618175897</c:v>
                </c:pt>
                <c:pt idx="27">
                  <c:v>56090.355698581858</c:v>
                </c:pt>
                <c:pt idx="28">
                  <c:v>60330.252173338275</c:v>
                </c:pt>
                <c:pt idx="29">
                  <c:v>65984.36568454736</c:v>
                </c:pt>
                <c:pt idx="30">
                  <c:v>67963.167681740466</c:v>
                </c:pt>
                <c:pt idx="31">
                  <c:v>41390.486959818707</c:v>
                </c:pt>
                <c:pt idx="32">
                  <c:v>56372.648178952062</c:v>
                </c:pt>
                <c:pt idx="33">
                  <c:v>54393.84618175897</c:v>
                </c:pt>
                <c:pt idx="34">
                  <c:v>75030.120912101411</c:v>
                </c:pt>
                <c:pt idx="35">
                  <c:v>62309.054170531366</c:v>
                </c:pt>
                <c:pt idx="36">
                  <c:v>64287.856167724472</c:v>
                </c:pt>
                <c:pt idx="37">
                  <c:v>67963.167681740466</c:v>
                </c:pt>
                <c:pt idx="38">
                  <c:v>75878.375670512862</c:v>
                </c:pt>
                <c:pt idx="39">
                  <c:v>59199.704934556612</c:v>
                </c:pt>
                <c:pt idx="40">
                  <c:v>62026.761690161162</c:v>
                </c:pt>
                <c:pt idx="41">
                  <c:v>67114.912923329015</c:v>
                </c:pt>
                <c:pt idx="42">
                  <c:v>65136.110926135916</c:v>
                </c:pt>
                <c:pt idx="43">
                  <c:v>60047.959692968056</c:v>
                </c:pt>
                <c:pt idx="44">
                  <c:v>60330.252173338275</c:v>
                </c:pt>
                <c:pt idx="45">
                  <c:v>59199.704934556612</c:v>
                </c:pt>
                <c:pt idx="46">
                  <c:v>56372.648178952062</c:v>
                </c:pt>
                <c:pt idx="47">
                  <c:v>48175.147709809462</c:v>
                </c:pt>
                <c:pt idx="48">
                  <c:v>75878.375670512862</c:v>
                </c:pt>
                <c:pt idx="49">
                  <c:v>67114.912923329015</c:v>
                </c:pt>
                <c:pt idx="50">
                  <c:v>80966.526903680729</c:v>
                </c:pt>
                <c:pt idx="51">
                  <c:v>73899.57367331977</c:v>
                </c:pt>
                <c:pt idx="52">
                  <c:v>82945.328900873821</c:v>
                </c:pt>
                <c:pt idx="53">
                  <c:v>41390.486959818707</c:v>
                </c:pt>
                <c:pt idx="54">
                  <c:v>54393.84618175897</c:v>
                </c:pt>
                <c:pt idx="55">
                  <c:v>50436.242187372765</c:v>
                </c:pt>
                <c:pt idx="56">
                  <c:v>58351.450176145168</c:v>
                </c:pt>
                <c:pt idx="57">
                  <c:v>88033.480134041674</c:v>
                </c:pt>
                <c:pt idx="58">
                  <c:v>61178.506931749718</c:v>
                </c:pt>
                <c:pt idx="59">
                  <c:v>63157.308928942817</c:v>
                </c:pt>
                <c:pt idx="60">
                  <c:v>97079.235361595725</c:v>
                </c:pt>
                <c:pt idx="61">
                  <c:v>80118.272145269279</c:v>
                </c:pt>
                <c:pt idx="62">
                  <c:v>48175.147709809462</c:v>
                </c:pt>
                <c:pt idx="63">
                  <c:v>58351.450176145168</c:v>
                </c:pt>
                <c:pt idx="64">
                  <c:v>50153.949707002554</c:v>
                </c:pt>
                <c:pt idx="65">
                  <c:v>30365.929735071553</c:v>
                </c:pt>
                <c:pt idx="66">
                  <c:v>53263.298942977315</c:v>
                </c:pt>
                <c:pt idx="67">
                  <c:v>30365.929735071553</c:v>
                </c:pt>
                <c:pt idx="68">
                  <c:v>64005.563687354268</c:v>
                </c:pt>
                <c:pt idx="69">
                  <c:v>54111.553701388766</c:v>
                </c:pt>
                <c:pt idx="70">
                  <c:v>62309.054170531366</c:v>
                </c:pt>
                <c:pt idx="71">
                  <c:v>54393.84618175897</c:v>
                </c:pt>
                <c:pt idx="72">
                  <c:v>77857.177667705968</c:v>
                </c:pt>
                <c:pt idx="73">
                  <c:v>44217.543715423264</c:v>
                </c:pt>
                <c:pt idx="74">
                  <c:v>80966.526903680729</c:v>
                </c:pt>
                <c:pt idx="75">
                  <c:v>67114.912923329015</c:v>
                </c:pt>
                <c:pt idx="76">
                  <c:v>60047.959692968056</c:v>
                </c:pt>
                <c:pt idx="77">
                  <c:v>75312.413392471615</c:v>
                </c:pt>
                <c:pt idx="78">
                  <c:v>48457.440190179666</c:v>
                </c:pt>
                <c:pt idx="79">
                  <c:v>76160.668150883081</c:v>
                </c:pt>
                <c:pt idx="80">
                  <c:v>65984.36568454736</c:v>
                </c:pt>
                <c:pt idx="81">
                  <c:v>48457.440190179666</c:v>
                </c:pt>
                <c:pt idx="82">
                  <c:v>103015.64135317503</c:v>
                </c:pt>
                <c:pt idx="83">
                  <c:v>71072.516917715227</c:v>
                </c:pt>
                <c:pt idx="84">
                  <c:v>77857.177667705968</c:v>
                </c:pt>
                <c:pt idx="85">
                  <c:v>54111.553701388766</c:v>
                </c:pt>
                <c:pt idx="86">
                  <c:v>58351.450176145168</c:v>
                </c:pt>
                <c:pt idx="87">
                  <c:v>86054.678136848568</c:v>
                </c:pt>
                <c:pt idx="88">
                  <c:v>53263.298942977315</c:v>
                </c:pt>
                <c:pt idx="89">
                  <c:v>71354.809398085432</c:v>
                </c:pt>
                <c:pt idx="90">
                  <c:v>83227.621381244026</c:v>
                </c:pt>
                <c:pt idx="91">
                  <c:v>91991.084128427872</c:v>
                </c:pt>
                <c:pt idx="92">
                  <c:v>71920.771676126664</c:v>
                </c:pt>
                <c:pt idx="93">
                  <c:v>64287.856167724472</c:v>
                </c:pt>
                <c:pt idx="94">
                  <c:v>77291.215389664721</c:v>
                </c:pt>
                <c:pt idx="95">
                  <c:v>71072.516917715227</c:v>
                </c:pt>
                <c:pt idx="96">
                  <c:v>74181.866153689974</c:v>
                </c:pt>
                <c:pt idx="97">
                  <c:v>72203.064156496868</c:v>
                </c:pt>
                <c:pt idx="98">
                  <c:v>34323.533729457755</c:v>
                </c:pt>
                <c:pt idx="99">
                  <c:v>79270.017386857828</c:v>
                </c:pt>
                <c:pt idx="100">
                  <c:v>38281.13772384396</c:v>
                </c:pt>
                <c:pt idx="101">
                  <c:v>60047.959692968056</c:v>
                </c:pt>
                <c:pt idx="102">
                  <c:v>75878.375670512862</c:v>
                </c:pt>
                <c:pt idx="103">
                  <c:v>65984.36568454736</c:v>
                </c:pt>
                <c:pt idx="104">
                  <c:v>61178.506931749718</c:v>
                </c:pt>
                <c:pt idx="105">
                  <c:v>65984.36568454736</c:v>
                </c:pt>
                <c:pt idx="106">
                  <c:v>34323.533729457755</c:v>
                </c:pt>
                <c:pt idx="107">
                  <c:v>52415.044184565864</c:v>
                </c:pt>
                <c:pt idx="108">
                  <c:v>66266.658164917564</c:v>
                </c:pt>
                <c:pt idx="109">
                  <c:v>77008.922909294517</c:v>
                </c:pt>
                <c:pt idx="110">
                  <c:v>52132.75170419566</c:v>
                </c:pt>
                <c:pt idx="111">
                  <c:v>58351.450176145168</c:v>
                </c:pt>
                <c:pt idx="112">
                  <c:v>48457.440190179666</c:v>
                </c:pt>
                <c:pt idx="113">
                  <c:v>65136.110926135916</c:v>
                </c:pt>
                <c:pt idx="114">
                  <c:v>57220.902937363513</c:v>
                </c:pt>
                <c:pt idx="115">
                  <c:v>64287.856167724472</c:v>
                </c:pt>
                <c:pt idx="116">
                  <c:v>86902.932895260019</c:v>
                </c:pt>
                <c:pt idx="117">
                  <c:v>64287.856167724472</c:v>
                </c:pt>
                <c:pt idx="118">
                  <c:v>57220.902937363513</c:v>
                </c:pt>
                <c:pt idx="119">
                  <c:v>69941.969678933572</c:v>
                </c:pt>
                <c:pt idx="120">
                  <c:v>77857.177667705968</c:v>
                </c:pt>
                <c:pt idx="121">
                  <c:v>40259.939721037052</c:v>
                </c:pt>
                <c:pt idx="122">
                  <c:v>64005.563687354268</c:v>
                </c:pt>
                <c:pt idx="123">
                  <c:v>66266.658164917564</c:v>
                </c:pt>
                <c:pt idx="124">
                  <c:v>62309.054170531366</c:v>
                </c:pt>
                <c:pt idx="125">
                  <c:v>62026.761690161162</c:v>
                </c:pt>
                <c:pt idx="126">
                  <c:v>48457.440190179666</c:v>
                </c:pt>
                <c:pt idx="127">
                  <c:v>61178.506931749718</c:v>
                </c:pt>
                <c:pt idx="128">
                  <c:v>58351.450176145168</c:v>
                </c:pt>
                <c:pt idx="129">
                  <c:v>36302.335726650854</c:v>
                </c:pt>
                <c:pt idx="130">
                  <c:v>104994.44335036814</c:v>
                </c:pt>
                <c:pt idx="131">
                  <c:v>87185.225375630223</c:v>
                </c:pt>
                <c:pt idx="132">
                  <c:v>56372.648178952062</c:v>
                </c:pt>
                <c:pt idx="133">
                  <c:v>49305.69494859111</c:v>
                </c:pt>
                <c:pt idx="134">
                  <c:v>78139.470148076172</c:v>
                </c:pt>
                <c:pt idx="135">
                  <c:v>95100.433364402619</c:v>
                </c:pt>
                <c:pt idx="136">
                  <c:v>80966.526903680729</c:v>
                </c:pt>
                <c:pt idx="137">
                  <c:v>50436.242187372765</c:v>
                </c:pt>
                <c:pt idx="138">
                  <c:v>84924.130898066913</c:v>
                </c:pt>
                <c:pt idx="139">
                  <c:v>67114.912923329015</c:v>
                </c:pt>
                <c:pt idx="140">
                  <c:v>61178.506931749718</c:v>
                </c:pt>
                <c:pt idx="141">
                  <c:v>63157.308928942817</c:v>
                </c:pt>
                <c:pt idx="142">
                  <c:v>65136.110926135916</c:v>
                </c:pt>
                <c:pt idx="143">
                  <c:v>71072.516917715227</c:v>
                </c:pt>
                <c:pt idx="144">
                  <c:v>43369.288957011813</c:v>
                </c:pt>
                <c:pt idx="145">
                  <c:v>86902.932895260019</c:v>
                </c:pt>
                <c:pt idx="146">
                  <c:v>54111.553701388766</c:v>
                </c:pt>
                <c:pt idx="147">
                  <c:v>88033.480134041674</c:v>
                </c:pt>
                <c:pt idx="148">
                  <c:v>69941.969678933572</c:v>
                </c:pt>
                <c:pt idx="149">
                  <c:v>65136.110926135916</c:v>
                </c:pt>
                <c:pt idx="150">
                  <c:v>58351.450176145168</c:v>
                </c:pt>
                <c:pt idx="151">
                  <c:v>44217.543715423264</c:v>
                </c:pt>
                <c:pt idx="152">
                  <c:v>52415.044184565864</c:v>
                </c:pt>
                <c:pt idx="153">
                  <c:v>62026.761690161162</c:v>
                </c:pt>
                <c:pt idx="154">
                  <c:v>72203.064156496868</c:v>
                </c:pt>
                <c:pt idx="155">
                  <c:v>88033.480134041674</c:v>
                </c:pt>
                <c:pt idx="156">
                  <c:v>50153.949707002554</c:v>
                </c:pt>
                <c:pt idx="157">
                  <c:v>45348.090954204912</c:v>
                </c:pt>
                <c:pt idx="158">
                  <c:v>36302.335726650854</c:v>
                </c:pt>
                <c:pt idx="159">
                  <c:v>93969.886125620978</c:v>
                </c:pt>
                <c:pt idx="160">
                  <c:v>44217.543715423264</c:v>
                </c:pt>
                <c:pt idx="161">
                  <c:v>73899.57367331977</c:v>
                </c:pt>
                <c:pt idx="162">
                  <c:v>50436.242187372765</c:v>
                </c:pt>
                <c:pt idx="163">
                  <c:v>69941.969678933572</c:v>
                </c:pt>
                <c:pt idx="164">
                  <c:v>86054.678136848568</c:v>
                </c:pt>
                <c:pt idx="165">
                  <c:v>65418.403406506121</c:v>
                </c:pt>
                <c:pt idx="166">
                  <c:v>83227.621381244026</c:v>
                </c:pt>
                <c:pt idx="167">
                  <c:v>62309.054170531366</c:v>
                </c:pt>
                <c:pt idx="168">
                  <c:v>95100.433364402619</c:v>
                </c:pt>
                <c:pt idx="169">
                  <c:v>62309.054170531366</c:v>
                </c:pt>
                <c:pt idx="170">
                  <c:v>88033.480134041674</c:v>
                </c:pt>
                <c:pt idx="171">
                  <c:v>52415.044184565864</c:v>
                </c:pt>
                <c:pt idx="172">
                  <c:v>64287.856167724472</c:v>
                </c:pt>
                <c:pt idx="173">
                  <c:v>65984.36568454736</c:v>
                </c:pt>
                <c:pt idx="174">
                  <c:v>52132.75170419566</c:v>
                </c:pt>
                <c:pt idx="175">
                  <c:v>84924.130898066913</c:v>
                </c:pt>
                <c:pt idx="176">
                  <c:v>48457.440190179666</c:v>
                </c:pt>
                <c:pt idx="177">
                  <c:v>58351.450176145168</c:v>
                </c:pt>
                <c:pt idx="178">
                  <c:v>64287.856167724472</c:v>
                </c:pt>
                <c:pt idx="179">
                  <c:v>62309.054170531366</c:v>
                </c:pt>
                <c:pt idx="180">
                  <c:v>82945.328900873821</c:v>
                </c:pt>
                <c:pt idx="181">
                  <c:v>62309.054170531366</c:v>
                </c:pt>
                <c:pt idx="182">
                  <c:v>53263.298942977315</c:v>
                </c:pt>
                <c:pt idx="183">
                  <c:v>67963.167681740466</c:v>
                </c:pt>
                <c:pt idx="184">
                  <c:v>38281.13772384396</c:v>
                </c:pt>
                <c:pt idx="185">
                  <c:v>50153.949707002554</c:v>
                </c:pt>
                <c:pt idx="186">
                  <c:v>60047.959692968056</c:v>
                </c:pt>
                <c:pt idx="187">
                  <c:v>83227.621381244026</c:v>
                </c:pt>
                <c:pt idx="188">
                  <c:v>72203.064156496868</c:v>
                </c:pt>
                <c:pt idx="189">
                  <c:v>71920.771676126664</c:v>
                </c:pt>
                <c:pt idx="190">
                  <c:v>58351.450176145168</c:v>
                </c:pt>
                <c:pt idx="191">
                  <c:v>80118.272145269279</c:v>
                </c:pt>
                <c:pt idx="192">
                  <c:v>54393.84618175897</c:v>
                </c:pt>
                <c:pt idx="193">
                  <c:v>55242.100940170414</c:v>
                </c:pt>
                <c:pt idx="194">
                  <c:v>36302.335726650854</c:v>
                </c:pt>
                <c:pt idx="195">
                  <c:v>86054.678136848568</c:v>
                </c:pt>
                <c:pt idx="196">
                  <c:v>52415.044184565864</c:v>
                </c:pt>
                <c:pt idx="197">
                  <c:v>54393.84618175897</c:v>
                </c:pt>
                <c:pt idx="198">
                  <c:v>54393.84618175897</c:v>
                </c:pt>
                <c:pt idx="199">
                  <c:v>60330.252173338275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14-8744-ABA7-AFD92A394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042351"/>
        <c:axId val="1063616127"/>
      </c:scatterChart>
      <c:valAx>
        <c:axId val="106404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3616127"/>
        <c:crosses val="autoZero"/>
        <c:crossBetween val="midCat"/>
      </c:valAx>
      <c:valAx>
        <c:axId val="10636161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64042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'YrsExper&amp;EducLEv'!$K$27:$K$226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'YrsExper&amp;EducLEv'!$L$27:$L$226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64-1042-9174-4FB94DF5C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792351"/>
        <c:axId val="1034751535"/>
      </c:scatterChart>
      <c:valAx>
        <c:axId val="103479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4751535"/>
        <c:crosses val="autoZero"/>
        <c:crossBetween val="midCat"/>
      </c:valAx>
      <c:valAx>
        <c:axId val="1034751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47923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'YrsExper&amp;DummyDegree'!$C$4:$C$203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'YrsExper&amp;DummyDegree'!$H$27:$H$226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29-E04D-AF58-CBB5592A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143343"/>
        <c:axId val="1084100655"/>
      </c:scatterChart>
      <c:valAx>
        <c:axId val="1084143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100655"/>
        <c:crosses val="autoZero"/>
        <c:crossBetween val="midCat"/>
      </c:valAx>
      <c:valAx>
        <c:axId val="1084100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1433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'YrsExper&amp;DummyDegree'!$D$4:$D$203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'YrsExper&amp;DummyDegree'!$H$27:$H$226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40-514F-864D-0E4910265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90175"/>
        <c:axId val="1030391471"/>
      </c:scatterChart>
      <c:valAx>
        <c:axId val="103039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391471"/>
        <c:crosses val="autoZero"/>
        <c:crossBetween val="midCat"/>
      </c:valAx>
      <c:valAx>
        <c:axId val="1030391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3901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'YrsExper&amp;DummyDegree'!$C$4:$C$203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'YrsExper&amp;DummyDegree'!$B$4:$B$203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C843-8AAC-5296DD9E481D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'YrsExper&amp;DummyDegree'!$C$4:$C$203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'YrsExper&amp;DummyDegree'!$G$27:$G$226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1-C843-8AAC-5296DD9E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815663"/>
        <c:axId val="1086817359"/>
      </c:scatterChart>
      <c:valAx>
        <c:axId val="108681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6817359"/>
        <c:crosses val="autoZero"/>
        <c:crossBetween val="midCat"/>
      </c:valAx>
      <c:valAx>
        <c:axId val="1086817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6815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'YrsExper&amp;DummyDegree'!$D$4:$D$203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'YrsExper&amp;DummyDegree'!$B$4:$B$203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5C-514B-9B9E-4137FD957935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'YrsExper&amp;DummyDegree'!$D$4:$D$203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'YrsExper&amp;DummyDegree'!$G$27:$G$226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5C-514B-9B9E-4137FD95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791967"/>
        <c:axId val="1086793663"/>
      </c:scatterChart>
      <c:valAx>
        <c:axId val="1086791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6793663"/>
        <c:crosses val="autoZero"/>
        <c:crossBetween val="midCat"/>
      </c:valAx>
      <c:valAx>
        <c:axId val="1086793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67919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'YrsExper&amp;DummyDegree'!$K$27:$K$226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'YrsExper&amp;DummyDegree'!$L$27:$L$226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1-9D4E-A138-FCB1A0FC5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357215"/>
        <c:axId val="1083339839"/>
      </c:scatterChart>
      <c:valAx>
        <c:axId val="1083357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339839"/>
        <c:crosses val="autoZero"/>
        <c:crossBetween val="midCat"/>
      </c:valAx>
      <c:valAx>
        <c:axId val="1083339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3572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'YrsExper&amp;DummyDegree'!$C$4:$C$203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'YrsExper&amp;DummyDegree'!$H$27:$H$226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06-6E4E-978C-7D18C859B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360223"/>
        <c:axId val="1087082431"/>
      </c:scatterChart>
      <c:valAx>
        <c:axId val="1087360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082431"/>
        <c:crosses val="autoZero"/>
        <c:crossBetween val="midCat"/>
      </c:valAx>
      <c:valAx>
        <c:axId val="1087082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360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'YrsExper&amp;DummyDegree'!$D$4:$D$203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'YrsExper&amp;DummyDegree'!$H$27:$H$226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41-204E-B3AF-8E1B50D33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98383"/>
        <c:axId val="701018415"/>
      </c:scatterChart>
      <c:valAx>
        <c:axId val="700998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018415"/>
        <c:crosses val="autoZero"/>
        <c:crossBetween val="midCat"/>
      </c:valAx>
      <c:valAx>
        <c:axId val="701018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998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'YrsExper&amp;DummyDegree'!$C$4:$C$203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'YrsExper&amp;DummyDegree'!$B$4:$B$203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6E-4E43-8A94-1B08B9E42647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'YrsExper&amp;DummyDegree'!$C$4:$C$203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'YrsExper&amp;DummyDegree'!$G$27:$G$226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6E-4E43-8A94-1B08B9E42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081023"/>
        <c:axId val="700638399"/>
      </c:scatterChart>
      <c:valAx>
        <c:axId val="701081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638399"/>
        <c:crosses val="autoZero"/>
        <c:crossBetween val="midCat"/>
      </c:valAx>
      <c:valAx>
        <c:axId val="700638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701081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'YrsExper&amp;DummyDegree'!$D$4:$D$203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'YrsExper&amp;DummyDegree'!$B$4:$B$203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8-8348-8E76-738DE954101B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'YrsExper&amp;DummyDegree'!$D$4:$D$203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'YrsExper&amp;DummyDegree'!$G$27:$G$226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28-8348-8E76-738DE9541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068863"/>
        <c:axId val="1087070559"/>
      </c:scatterChart>
      <c:valAx>
        <c:axId val="1087068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070559"/>
        <c:crosses val="autoZero"/>
        <c:crossBetween val="midCat"/>
      </c:valAx>
      <c:valAx>
        <c:axId val="1087070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7068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'YrsExper&amp;DummyDegree'!$K$27:$K$226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'YrsExper&amp;DummyDegree'!$L$27:$L$226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B-9647-B363-5BC595786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152303"/>
        <c:axId val="701248735"/>
      </c:scatterChart>
      <c:valAx>
        <c:axId val="701152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248735"/>
        <c:crosses val="autoZero"/>
        <c:crossBetween val="midCat"/>
      </c:valAx>
      <c:valAx>
        <c:axId val="701248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15230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'YrsExper&amp;DummyEducLev'!$C$2:$C$201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'YrsExper&amp;DummyEducLev'!$K$30:$K$229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2-A444-B0DA-695622547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746911"/>
        <c:axId val="1030725087"/>
      </c:scatterChart>
      <c:valAx>
        <c:axId val="1030746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725087"/>
        <c:crosses val="autoZero"/>
        <c:crossBetween val="midCat"/>
      </c:valAx>
      <c:valAx>
        <c:axId val="1030725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7469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'YrsExper&amp;DummyEducLev'!$D$2:$D$201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'YrsExper&amp;DummyEducLev'!$K$30:$K$229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3-754F-9239-2DC2D5470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279071"/>
        <c:axId val="1140280767"/>
      </c:scatterChart>
      <c:valAx>
        <c:axId val="1140279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280767"/>
        <c:crosses val="autoZero"/>
        <c:crossBetween val="midCat"/>
      </c:valAx>
      <c:valAx>
        <c:axId val="1140280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2790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EducLev_3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048940036341612"/>
          <c:y val="4.5883606654431357E-2"/>
          <c:w val="0.78788875429032912"/>
          <c:h val="0.4865970043218281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'YrsExper&amp;DummyEducLev'!$E$2:$E$201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'YrsExper&amp;DummyEducLev'!$K$30:$K$229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75-8F41-8E64-89959BAA3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525663"/>
        <c:axId val="1112477151"/>
      </c:scatterChart>
      <c:valAx>
        <c:axId val="111252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2477151"/>
        <c:crosses val="autoZero"/>
        <c:crossBetween val="midCat"/>
      </c:valAx>
      <c:valAx>
        <c:axId val="1112477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25256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'YrsExper&amp;DummyEducLev'!$F$2:$F$201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'YrsExper&amp;DummyEducLev'!$K$30:$K$229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C-4D4F-9BFE-323D423D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265519"/>
        <c:axId val="1107601727"/>
      </c:scatterChart>
      <c:valAx>
        <c:axId val="114026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7601727"/>
        <c:crosses val="autoZero"/>
        <c:crossBetween val="midCat"/>
      </c:valAx>
      <c:valAx>
        <c:axId val="1107601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2655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'YrsExper&amp;DummyEducLev'!$C$2:$C$201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'YrsExper&amp;DummyEducLev'!$B$2:$B$201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B0-2044-AC12-39FA06B7C92C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'YrsExper&amp;DummyEducLev'!$C$2:$C$201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'YrsExper&amp;DummyEducLev'!$J$30:$J$229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B0-2044-AC12-39FA06B7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464863"/>
        <c:axId val="1112382543"/>
      </c:scatterChart>
      <c:valAx>
        <c:axId val="111246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2382543"/>
        <c:crosses val="autoZero"/>
        <c:crossBetween val="midCat"/>
      </c:valAx>
      <c:valAx>
        <c:axId val="1112382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12464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'YrsExper&amp;DummyEducLev'!$D$2:$D$201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'YrsExper&amp;DummyEducLev'!$B$2:$B$201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49-764B-ACF7-392C99269A8B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'YrsExper&amp;DummyEducLev'!$D$2:$D$201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'YrsExper&amp;DummyEducLev'!$J$30:$J$229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49-764B-ACF7-392C99269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795839"/>
        <c:axId val="1108087855"/>
      </c:scatterChart>
      <c:valAx>
        <c:axId val="1107795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8087855"/>
        <c:crosses val="autoZero"/>
        <c:crossBetween val="midCat"/>
      </c:valAx>
      <c:valAx>
        <c:axId val="1108087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077958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'YrsExper&amp;DummyEducLev'!$E$2:$E$201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'YrsExper&amp;DummyEducLev'!$B$2:$B$201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3-3940-B82D-A27AB42769EE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'YrsExper&amp;DummyEducLev'!$E$2:$E$201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'YrsExper&amp;DummyEducLev'!$J$30:$J$229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43-3940-B82D-A27AB4276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331743"/>
        <c:axId val="1107834399"/>
      </c:scatterChart>
      <c:valAx>
        <c:axId val="110833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7834399"/>
        <c:crosses val="autoZero"/>
        <c:crossBetween val="midCat"/>
      </c:valAx>
      <c:valAx>
        <c:axId val="1107834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083317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'YrsExper&amp;DummyEducLev'!$F$2:$F$201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'YrsExper&amp;DummyEducLev'!$B$2:$B$201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B-6C4B-A3AA-5EA7098F3FC9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'YrsExper&amp;DummyEducLev'!$F$2:$F$201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'YrsExper&amp;DummyEducLev'!$J$30:$J$229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B-6C4B-A3AA-5EA7098F3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685167"/>
        <c:axId val="1111686863"/>
      </c:scatterChart>
      <c:valAx>
        <c:axId val="1111685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1686863"/>
        <c:crosses val="autoZero"/>
        <c:crossBetween val="midCat"/>
      </c:valAx>
      <c:valAx>
        <c:axId val="1111686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116851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'YrsExper&amp;DummyEducLev'!$N$30:$N$229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'YrsExper&amp;DummyEducLev'!$O$30:$O$229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DD-7B44-BE9B-9C4CD2AE6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440623"/>
        <c:axId val="1030408991"/>
      </c:scatterChart>
      <c:valAx>
        <c:axId val="1030440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408991"/>
        <c:crosses val="autoZero"/>
        <c:crossBetween val="midCat"/>
      </c:valAx>
      <c:valAx>
        <c:axId val="1030408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4406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279400</xdr:colOff>
      <xdr:row>2</xdr:row>
      <xdr:rowOff>101600</xdr:rowOff>
    </xdr:from>
    <xdr:to>
      <xdr:col>20</xdr:col>
      <xdr:colOff>279400</xdr:colOff>
      <xdr:row>12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55462-1232-4A47-8423-18918D7F9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279400</xdr:colOff>
      <xdr:row>4</xdr:row>
      <xdr:rowOff>101600</xdr:rowOff>
    </xdr:from>
    <xdr:to>
      <xdr:col>21</xdr:col>
      <xdr:colOff>279400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6B23F-5FA8-8148-B66E-8C0A6E79B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279400</xdr:colOff>
      <xdr:row>6</xdr:row>
      <xdr:rowOff>101600</xdr:rowOff>
    </xdr:from>
    <xdr:to>
      <xdr:col>22</xdr:col>
      <xdr:colOff>279400</xdr:colOff>
      <xdr:row>16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ABB28-1D3A-614F-9D9E-79E183FAF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279400</xdr:colOff>
      <xdr:row>8</xdr:row>
      <xdr:rowOff>101600</xdr:rowOff>
    </xdr:from>
    <xdr:to>
      <xdr:col>23</xdr:col>
      <xdr:colOff>279400</xdr:colOff>
      <xdr:row>18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36FE3B-EFAF-7545-88C9-187437B12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279400</xdr:colOff>
      <xdr:row>10</xdr:row>
      <xdr:rowOff>101600</xdr:rowOff>
    </xdr:from>
    <xdr:to>
      <xdr:col>24</xdr:col>
      <xdr:colOff>279400</xdr:colOff>
      <xdr:row>20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B70C2F-705B-5A4E-9790-72514CBC0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5737</xdr:colOff>
      <xdr:row>20</xdr:row>
      <xdr:rowOff>93883</xdr:rowOff>
    </xdr:from>
    <xdr:to>
      <xdr:col>8</xdr:col>
      <xdr:colOff>277046</xdr:colOff>
      <xdr:row>22</xdr:row>
      <xdr:rowOff>86608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B589813-0A0C-BE4C-A8DE-362FCBE2E725}"/>
            </a:ext>
          </a:extLst>
        </xdr:cNvPr>
        <xdr:cNvSpPr txBox="1"/>
      </xdr:nvSpPr>
      <xdr:spPr>
        <a:xfrm>
          <a:off x="4110005" y="3501200"/>
          <a:ext cx="2733870" cy="333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19341.373 + 1978.802X1 + 9045.7552X2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812800</xdr:colOff>
      <xdr:row>5</xdr:row>
      <xdr:rowOff>76200</xdr:rowOff>
    </xdr:from>
    <xdr:to>
      <xdr:col>20</xdr:col>
      <xdr:colOff>812800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D41DB-BF33-FF4D-A55F-D474EC05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800100</xdr:colOff>
      <xdr:row>16</xdr:row>
      <xdr:rowOff>127000</xdr:rowOff>
    </xdr:from>
    <xdr:to>
      <xdr:col>20</xdr:col>
      <xdr:colOff>800100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39921D-D8CA-1A40-AEB4-9EBA21153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27</xdr:row>
      <xdr:rowOff>114300</xdr:rowOff>
    </xdr:from>
    <xdr:to>
      <xdr:col>21</xdr:col>
      <xdr:colOff>0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B2E21-550F-DB4E-A77F-6AB4F2366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50800</xdr:colOff>
      <xdr:row>38</xdr:row>
      <xdr:rowOff>139700</xdr:rowOff>
    </xdr:from>
    <xdr:to>
      <xdr:col>21</xdr:col>
      <xdr:colOff>50800</xdr:colOff>
      <xdr:row>49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0760CE-844E-A54A-B1E1-FD9251A99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50800</xdr:colOff>
      <xdr:row>50</xdr:row>
      <xdr:rowOff>88900</xdr:rowOff>
    </xdr:from>
    <xdr:to>
      <xdr:col>21</xdr:col>
      <xdr:colOff>50800</xdr:colOff>
      <xdr:row>60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3BC86B-CCBC-BA45-AEED-D10AF35AF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204</xdr:row>
      <xdr:rowOff>133350</xdr:rowOff>
    </xdr:from>
    <xdr:to>
      <xdr:col>20</xdr:col>
      <xdr:colOff>279400</xdr:colOff>
      <xdr:row>215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510010-58B6-FF40-93FB-A0CE5F48C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204</xdr:row>
      <xdr:rowOff>133350</xdr:rowOff>
    </xdr:from>
    <xdr:to>
      <xdr:col>21</xdr:col>
      <xdr:colOff>279400</xdr:colOff>
      <xdr:row>214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447C96-E09D-0345-9086-A3C592288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279400</xdr:colOff>
      <xdr:row>204</xdr:row>
      <xdr:rowOff>133350</xdr:rowOff>
    </xdr:from>
    <xdr:to>
      <xdr:col>22</xdr:col>
      <xdr:colOff>279400</xdr:colOff>
      <xdr:row>215</xdr:row>
      <xdr:rowOff>6350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8DE691-2BBA-1D42-93DD-1D7A34B5B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279400</xdr:colOff>
      <xdr:row>204</xdr:row>
      <xdr:rowOff>133350</xdr:rowOff>
    </xdr:from>
    <xdr:to>
      <xdr:col>23</xdr:col>
      <xdr:colOff>279400</xdr:colOff>
      <xdr:row>215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D0A013-15A4-3C40-8A78-87B086341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279400</xdr:colOff>
      <xdr:row>204</xdr:row>
      <xdr:rowOff>133350</xdr:rowOff>
    </xdr:from>
    <xdr:to>
      <xdr:col>24</xdr:col>
      <xdr:colOff>279400</xdr:colOff>
      <xdr:row>215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6AC421F-CE7E-7749-BC5C-ABF7D7D7F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12700</xdr:colOff>
      <xdr:row>20</xdr:row>
      <xdr:rowOff>101600</xdr:rowOff>
    </xdr:from>
    <xdr:to>
      <xdr:col>8</xdr:col>
      <xdr:colOff>673100</xdr:colOff>
      <xdr:row>22</xdr:row>
      <xdr:rowOff>88900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30EDC35-8D57-5C49-B51E-71B1BAC25C7D}"/>
            </a:ext>
          </a:extLst>
        </xdr:cNvPr>
        <xdr:cNvSpPr txBox="1"/>
      </xdr:nvSpPr>
      <xdr:spPr>
        <a:xfrm>
          <a:off x="3975100" y="3479800"/>
          <a:ext cx="3136900" cy="317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0"/>
            <a:t> = 30559.87265 +  2078.38251X1 + 17214.26566X2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0</xdr:row>
      <xdr:rowOff>38100</xdr:rowOff>
    </xdr:from>
    <xdr:to>
      <xdr:col>23</xdr:col>
      <xdr:colOff>38100</xdr:colOff>
      <xdr:row>10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55F3E-92F9-184E-8560-2F41EA023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711200</xdr:colOff>
      <xdr:row>4</xdr:row>
      <xdr:rowOff>12700</xdr:rowOff>
    </xdr:from>
    <xdr:to>
      <xdr:col>29</xdr:col>
      <xdr:colOff>711200</xdr:colOff>
      <xdr:row>14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3796B-A3C7-B047-89FF-D326BB2F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381000</xdr:colOff>
      <xdr:row>11</xdr:row>
      <xdr:rowOff>114300</xdr:rowOff>
    </xdr:from>
    <xdr:to>
      <xdr:col>23</xdr:col>
      <xdr:colOff>381000</xdr:colOff>
      <xdr:row>21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DAA4A4-A0F2-434C-BC74-521A2FB24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127000</xdr:colOff>
      <xdr:row>19</xdr:row>
      <xdr:rowOff>12700</xdr:rowOff>
    </xdr:from>
    <xdr:to>
      <xdr:col>30</xdr:col>
      <xdr:colOff>127000</xdr:colOff>
      <xdr:row>29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1B40A0-8F01-B94A-9550-CAB6210E1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63500</xdr:colOff>
      <xdr:row>21</xdr:row>
      <xdr:rowOff>101600</xdr:rowOff>
    </xdr:from>
    <xdr:to>
      <xdr:col>24</xdr:col>
      <xdr:colOff>63500</xdr:colOff>
      <xdr:row>31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080D7E-E97A-1B46-8999-1564B933E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800100</xdr:colOff>
      <xdr:row>32</xdr:row>
      <xdr:rowOff>38100</xdr:rowOff>
    </xdr:from>
    <xdr:to>
      <xdr:col>23</xdr:col>
      <xdr:colOff>800100</xdr:colOff>
      <xdr:row>42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6ACB7C-6C96-DB45-A5D8-9B1071C67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774700</xdr:colOff>
      <xdr:row>42</xdr:row>
      <xdr:rowOff>114300</xdr:rowOff>
    </xdr:from>
    <xdr:to>
      <xdr:col>23</xdr:col>
      <xdr:colOff>774700</xdr:colOff>
      <xdr:row>52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C411F4-5454-6F47-BBC5-FD69F6918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635000</xdr:colOff>
      <xdr:row>53</xdr:row>
      <xdr:rowOff>63500</xdr:rowOff>
    </xdr:from>
    <xdr:to>
      <xdr:col>23</xdr:col>
      <xdr:colOff>635000</xdr:colOff>
      <xdr:row>63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3670B86-95FA-6F4F-9129-37CFF8728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546100</xdr:colOff>
      <xdr:row>64</xdr:row>
      <xdr:rowOff>25400</xdr:rowOff>
    </xdr:from>
    <xdr:to>
      <xdr:col>23</xdr:col>
      <xdr:colOff>546100</xdr:colOff>
      <xdr:row>74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BAABF7A-3582-6C41-B6B9-E1DBA28F2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263589</xdr:colOff>
      <xdr:row>1</xdr:row>
      <xdr:rowOff>86911</xdr:rowOff>
    </xdr:from>
    <xdr:to>
      <xdr:col>13</xdr:col>
      <xdr:colOff>542479</xdr:colOff>
      <xdr:row>10</xdr:row>
      <xdr:rowOff>102212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F607761-85BA-064C-8604-4DDAEA39D091}"/>
            </a:ext>
          </a:extLst>
        </xdr:cNvPr>
        <xdr:cNvSpPr txBox="1"/>
      </xdr:nvSpPr>
      <xdr:spPr>
        <a:xfrm>
          <a:off x="8560922" y="256244"/>
          <a:ext cx="2768090" cy="1573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Because we want to know if education impacts salary, I decided to use EducLev_1 as the baseline</a:t>
          </a:r>
          <a:r>
            <a:rPr lang="en-US" sz="1100" baseline="0"/>
            <a:t> so to speak. It will be the variable I omit from this MLR since we need to use a-1 for the indicator variables. (minute 15.31 from lecture wk 7)</a:t>
          </a:r>
          <a:endParaRPr lang="en-US" sz="1100"/>
        </a:p>
      </xdr:txBody>
    </xdr:sp>
    <xdr:clientData/>
  </xdr:twoCellAnchor>
  <xdr:twoCellAnchor>
    <xdr:from>
      <xdr:col>7</xdr:col>
      <xdr:colOff>812801</xdr:colOff>
      <xdr:row>23</xdr:row>
      <xdr:rowOff>67733</xdr:rowOff>
    </xdr:from>
    <xdr:to>
      <xdr:col>13</xdr:col>
      <xdr:colOff>723901</xdr:colOff>
      <xdr:row>25</xdr:row>
      <xdr:rowOff>8467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B81AE2F-7D99-174D-8310-371553B3C0AE}"/>
            </a:ext>
          </a:extLst>
        </xdr:cNvPr>
        <xdr:cNvSpPr txBox="1"/>
      </xdr:nvSpPr>
      <xdr:spPr>
        <a:xfrm>
          <a:off x="6620934" y="4064000"/>
          <a:ext cx="4889500" cy="279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28885.9032 + 2013.64905X1 + 5682.81785X2</a:t>
          </a:r>
          <a:r>
            <a:rPr lang="en-US" sz="1100" baseline="0"/>
            <a:t> + 18146.7236X3 + 26122.388X4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89371</xdr:colOff>
      <xdr:row>21</xdr:row>
      <xdr:rowOff>78395</xdr:rowOff>
    </xdr:from>
    <xdr:to>
      <xdr:col>3</xdr:col>
      <xdr:colOff>360680</xdr:colOff>
      <xdr:row>23</xdr:row>
      <xdr:rowOff>71120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64E1A79-6D5C-1E44-909E-17373CFADBE3}"/>
            </a:ext>
          </a:extLst>
        </xdr:cNvPr>
        <xdr:cNvSpPr txBox="1"/>
      </xdr:nvSpPr>
      <xdr:spPr>
        <a:xfrm>
          <a:off x="89371" y="3697895"/>
          <a:ext cx="2747809" cy="322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19341.373 + 1978.802X1 + 9045.7552X2</a:t>
          </a:r>
        </a:p>
      </xdr:txBody>
    </xdr:sp>
    <xdr:clientData/>
  </xdr:twoCellAnchor>
  <xdr:twoCellAnchor>
    <xdr:from>
      <xdr:col>2</xdr:col>
      <xdr:colOff>607236</xdr:colOff>
      <xdr:row>52</xdr:row>
      <xdr:rowOff>71969</xdr:rowOff>
    </xdr:from>
    <xdr:to>
      <xdr:col>6</xdr:col>
      <xdr:colOff>64362</xdr:colOff>
      <xdr:row>59</xdr:row>
      <xdr:rowOff>59764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9411562-1429-924D-9191-750D7F018399}"/>
            </a:ext>
          </a:extLst>
        </xdr:cNvPr>
        <xdr:cNvSpPr txBox="1"/>
      </xdr:nvSpPr>
      <xdr:spPr>
        <a:xfrm>
          <a:off x="2250765" y="9350440"/>
          <a:ext cx="2744185" cy="1168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Because we want to know if education impacts salary, I decided to use EducLev_1 as the baseline</a:t>
          </a:r>
          <a:r>
            <a:rPr lang="en-US" sz="1100" baseline="0"/>
            <a:t> so to speak. It will be the variable I omit from this MLR since we need to use a-1 for the indicator variables. </a:t>
          </a:r>
          <a:endParaRPr lang="en-US" sz="1100"/>
        </a:p>
      </xdr:txBody>
    </xdr:sp>
    <xdr:clientData/>
  </xdr:twoCellAnchor>
  <xdr:twoCellAnchor>
    <xdr:from>
      <xdr:col>0</xdr:col>
      <xdr:colOff>63500</xdr:colOff>
      <xdr:row>72</xdr:row>
      <xdr:rowOff>88900</xdr:rowOff>
    </xdr:from>
    <xdr:to>
      <xdr:col>6</xdr:col>
      <xdr:colOff>0</xdr:colOff>
      <xdr:row>74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7D627F-7D2D-FA4E-B4EA-2C2C7940FBE6}"/>
            </a:ext>
          </a:extLst>
        </xdr:cNvPr>
        <xdr:cNvSpPr txBox="1"/>
      </xdr:nvSpPr>
      <xdr:spPr>
        <a:xfrm>
          <a:off x="63500" y="12763500"/>
          <a:ext cx="4889500" cy="279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28885.9032 + 2013.64905X1 + 5682.81785X2</a:t>
          </a:r>
          <a:r>
            <a:rPr lang="en-US" sz="1100" baseline="0"/>
            <a:t> + 18146.7236X3 + 26122.388X4</a:t>
          </a:r>
          <a:endParaRPr lang="en-US" sz="1100"/>
        </a:p>
      </xdr:txBody>
    </xdr:sp>
    <xdr:clientData/>
  </xdr:twoCellAnchor>
  <xdr:twoCellAnchor>
    <xdr:from>
      <xdr:col>0</xdr:col>
      <xdr:colOff>228600</xdr:colOff>
      <xdr:row>45</xdr:row>
      <xdr:rowOff>139700</xdr:rowOff>
    </xdr:from>
    <xdr:to>
      <xdr:col>4</xdr:col>
      <xdr:colOff>63500</xdr:colOff>
      <xdr:row>47</xdr:row>
      <xdr:rowOff>127000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7E39562-942F-6844-914B-DAC29A8EFBFD}"/>
            </a:ext>
          </a:extLst>
        </xdr:cNvPr>
        <xdr:cNvSpPr txBox="1"/>
      </xdr:nvSpPr>
      <xdr:spPr>
        <a:xfrm>
          <a:off x="228600" y="7874000"/>
          <a:ext cx="3136900" cy="317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0"/>
            <a:t> = 30559.87265 +  2078.38251X1 + 17214.26566X2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16933</xdr:colOff>
      <xdr:row>1</xdr:row>
      <xdr:rowOff>29634</xdr:rowOff>
    </xdr:from>
    <xdr:to>
      <xdr:col>7</xdr:col>
      <xdr:colOff>42333</xdr:colOff>
      <xdr:row>201</xdr:row>
      <xdr:rowOff>29634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ABC20A-8DE5-B548-A3B1-F47357B29836}"/>
            </a:ext>
          </a:extLst>
        </xdr:cNvPr>
        <xdr:cNvSpPr/>
      </xdr:nvSpPr>
      <xdr:spPr bwMode="auto">
        <a:xfrm>
          <a:off x="1676400" y="198967"/>
          <a:ext cx="4292600" cy="33866667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</xdr:row>
      <xdr:rowOff>165652</xdr:rowOff>
    </xdr:from>
    <xdr:to>
      <xdr:col>208</xdr:col>
      <xdr:colOff>7888</xdr:colOff>
      <xdr:row>7</xdr:row>
      <xdr:rowOff>15777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FFB229-8240-A245-A2E2-36CB1FBA5350}"/>
            </a:ext>
          </a:extLst>
        </xdr:cNvPr>
        <xdr:cNvSpPr/>
      </xdr:nvSpPr>
      <xdr:spPr bwMode="auto">
        <a:xfrm>
          <a:off x="6752298" y="331304"/>
          <a:ext cx="165660062" cy="844038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</xdr:colOff>
      <xdr:row>67</xdr:row>
      <xdr:rowOff>151848</xdr:rowOff>
    </xdr:from>
    <xdr:to>
      <xdr:col>10</xdr:col>
      <xdr:colOff>0</xdr:colOff>
      <xdr:row>70</xdr:row>
      <xdr:rowOff>164548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3D59716-45FB-464D-8634-BFECF8F264CF}"/>
            </a:ext>
          </a:extLst>
        </xdr:cNvPr>
        <xdr:cNvSpPr/>
      </xdr:nvSpPr>
      <xdr:spPr bwMode="auto">
        <a:xfrm>
          <a:off x="8999330" y="11250544"/>
          <a:ext cx="1298713" cy="509656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68</xdr:row>
      <xdr:rowOff>3803</xdr:rowOff>
    </xdr:from>
    <xdr:to>
      <xdr:col>11</xdr:col>
      <xdr:colOff>0</xdr:colOff>
      <xdr:row>70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252874-C1C8-254E-A33B-684BD0E20C1A}"/>
            </a:ext>
          </a:extLst>
        </xdr:cNvPr>
        <xdr:cNvSpPr/>
      </xdr:nvSpPr>
      <xdr:spPr bwMode="auto">
        <a:xfrm>
          <a:off x="10439400" y="11230603"/>
          <a:ext cx="1473200" cy="478797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13583</xdr:colOff>
      <xdr:row>67</xdr:row>
      <xdr:rowOff>149411</xdr:rowOff>
    </xdr:from>
    <xdr:to>
      <xdr:col>12</xdr:col>
      <xdr:colOff>13583</xdr:colOff>
      <xdr:row>71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C40B9D5-EA4C-1B46-B7BA-CC71ADAC28F8}"/>
            </a:ext>
          </a:extLst>
        </xdr:cNvPr>
        <xdr:cNvSpPr/>
      </xdr:nvSpPr>
      <xdr:spPr bwMode="auto">
        <a:xfrm>
          <a:off x="11926183" y="11211111"/>
          <a:ext cx="1460500" cy="510989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20374</xdr:colOff>
      <xdr:row>67</xdr:row>
      <xdr:rowOff>155320</xdr:rowOff>
    </xdr:from>
    <xdr:to>
      <xdr:col>13</xdr:col>
      <xdr:colOff>13583</xdr:colOff>
      <xdr:row>71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F4EE41F-DA81-F64A-AD08-EF9E94017DD0}"/>
            </a:ext>
          </a:extLst>
        </xdr:cNvPr>
        <xdr:cNvSpPr/>
      </xdr:nvSpPr>
      <xdr:spPr bwMode="auto">
        <a:xfrm>
          <a:off x="13393474" y="11217020"/>
          <a:ext cx="1275909" cy="505080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50800</xdr:colOff>
      <xdr:row>46</xdr:row>
      <xdr:rowOff>0</xdr:rowOff>
    </xdr:from>
    <xdr:to>
      <xdr:col>10</xdr:col>
      <xdr:colOff>114300</xdr:colOff>
      <xdr:row>46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DE75D15-B770-B74A-AB76-CBF9C6D4C818}"/>
            </a:ext>
          </a:extLst>
        </xdr:cNvPr>
        <xdr:cNvCxnSpPr>
          <a:stCxn id="10" idx="1"/>
        </xdr:cNvCxnSpPr>
      </xdr:nvCxnSpPr>
      <xdr:spPr bwMode="auto">
        <a:xfrm flipH="1">
          <a:off x="9017000" y="7594600"/>
          <a:ext cx="15367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114300</xdr:colOff>
      <xdr:row>44</xdr:row>
      <xdr:rowOff>25400</xdr:rowOff>
    </xdr:from>
    <xdr:to>
      <xdr:col>11</xdr:col>
      <xdr:colOff>736600</xdr:colOff>
      <xdr:row>47</xdr:row>
      <xdr:rowOff>139700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1FEFBBB-101B-9042-B3D1-B20F7F8A7309}"/>
            </a:ext>
          </a:extLst>
        </xdr:cNvPr>
        <xdr:cNvSpPr txBox="1"/>
      </xdr:nvSpPr>
      <xdr:spPr>
        <a:xfrm>
          <a:off x="10553700" y="7289800"/>
          <a:ext cx="2095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From sheet "RegrOutput"</a:t>
          </a:r>
          <a:r>
            <a:rPr lang="en-US" sz="1100" baseline="0"/>
            <a:t> under 'Output 2c', row  64 column D.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AWZ%20DADM(3rd)/ProblemFiles%20%20DADM(3rd)/P12_81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Albright" refreshedDate="36184.636806365743" createdVersion="1" refreshedVersion="2" recordCount="200" upgradeOnRefresh="1" xr:uid="{00000000-000A-0000-FFFF-FFFF00000000}">
  <cacheSource type="worksheet">
    <worksheetSource ref="A3:D203" sheet="Data" r:id="rId2"/>
  </cacheSource>
  <cacheFields count="4">
    <cacheField name="Worker" numFmtId="0">
      <sharedItems containsSemiMixedTypes="0" containsString="0" containsNumber="1" containsInteger="1" minValue="1" maxValue="200"/>
    </cacheField>
    <cacheField name="Salary" numFmtId="0">
      <sharedItems containsSemiMixedTypes="0" containsString="0" containsNumber="1" containsInteger="1" minValue="20140" maxValue="114560"/>
    </cacheField>
    <cacheField name="YrsExper" numFmtId="0">
      <sharedItems containsSemiMixedTypes="0" containsString="0" containsNumber="1" containsInteger="1" minValue="1" maxValue="25" count="25">
        <n v="19"/>
        <n v="3"/>
        <n v="9"/>
        <n v="2"/>
        <n v="14"/>
        <n v="16"/>
        <n v="6"/>
        <n v="24"/>
        <n v="17"/>
        <n v="12"/>
        <n v="15"/>
        <n v="11"/>
        <n v="4"/>
        <n v="7"/>
        <n v="20"/>
        <n v="5"/>
        <n v="8"/>
        <n v="10"/>
        <n v="22"/>
        <n v="23"/>
        <n v="21"/>
        <n v="13"/>
        <n v="1"/>
        <n v="18"/>
        <n v="25"/>
      </sharedItems>
    </cacheField>
    <cacheField name="EducLev" numFmtId="0">
      <sharedItems containsSemiMixedTypes="0" containsString="0" containsNumber="1" containsInteger="1" minValue="1" maxValue="4" count="4">
        <n v="1"/>
        <n v="3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n v="80570"/>
    <x v="0"/>
    <x v="0"/>
  </r>
  <r>
    <n v="2"/>
    <n v="32010"/>
    <x v="1"/>
    <x v="0"/>
  </r>
  <r>
    <n v="3"/>
    <n v="68410"/>
    <x v="2"/>
    <x v="1"/>
  </r>
  <r>
    <n v="4"/>
    <n v="24610"/>
    <x v="3"/>
    <x v="0"/>
  </r>
  <r>
    <n v="5"/>
    <n v="76090"/>
    <x v="0"/>
    <x v="0"/>
  </r>
  <r>
    <n v="6"/>
    <n v="68120"/>
    <x v="4"/>
    <x v="2"/>
  </r>
  <r>
    <n v="7"/>
    <n v="81040"/>
    <x v="5"/>
    <x v="1"/>
  </r>
  <r>
    <n v="8"/>
    <n v="54450"/>
    <x v="6"/>
    <x v="1"/>
  </r>
  <r>
    <n v="9"/>
    <n v="45160"/>
    <x v="3"/>
    <x v="2"/>
  </r>
  <r>
    <n v="10"/>
    <n v="60950"/>
    <x v="2"/>
    <x v="2"/>
  </r>
  <r>
    <n v="11"/>
    <n v="83960"/>
    <x v="7"/>
    <x v="2"/>
  </r>
  <r>
    <n v="12"/>
    <n v="72880"/>
    <x v="8"/>
    <x v="2"/>
  </r>
  <r>
    <n v="13"/>
    <n v="75410"/>
    <x v="8"/>
    <x v="2"/>
  </r>
  <r>
    <n v="14"/>
    <n v="37030"/>
    <x v="9"/>
    <x v="0"/>
  </r>
  <r>
    <n v="15"/>
    <n v="73720"/>
    <x v="10"/>
    <x v="2"/>
  </r>
  <r>
    <n v="16"/>
    <n v="69540"/>
    <x v="11"/>
    <x v="1"/>
  </r>
  <r>
    <n v="17"/>
    <n v="83650"/>
    <x v="10"/>
    <x v="3"/>
  </r>
  <r>
    <n v="18"/>
    <n v="61180"/>
    <x v="5"/>
    <x v="0"/>
  </r>
  <r>
    <n v="19"/>
    <n v="62340"/>
    <x v="4"/>
    <x v="2"/>
  </r>
  <r>
    <n v="20"/>
    <n v="44520"/>
    <x v="6"/>
    <x v="0"/>
  </r>
  <r>
    <n v="21"/>
    <n v="52890"/>
    <x v="10"/>
    <x v="2"/>
  </r>
  <r>
    <n v="22"/>
    <n v="56990"/>
    <x v="1"/>
    <x v="1"/>
  </r>
  <r>
    <n v="23"/>
    <n v="70700"/>
    <x v="10"/>
    <x v="1"/>
  </r>
  <r>
    <n v="24"/>
    <n v="40670"/>
    <x v="1"/>
    <x v="2"/>
  </r>
  <r>
    <n v="25"/>
    <n v="71720"/>
    <x v="5"/>
    <x v="2"/>
  </r>
  <r>
    <n v="26"/>
    <n v="62270"/>
    <x v="5"/>
    <x v="0"/>
  </r>
  <r>
    <n v="27"/>
    <n v="48220"/>
    <x v="12"/>
    <x v="1"/>
  </r>
  <r>
    <n v="28"/>
    <n v="53430"/>
    <x v="4"/>
    <x v="0"/>
  </r>
  <r>
    <n v="29"/>
    <n v="48730"/>
    <x v="13"/>
    <x v="1"/>
  </r>
  <r>
    <n v="30"/>
    <n v="70740"/>
    <x v="0"/>
    <x v="0"/>
  </r>
  <r>
    <n v="31"/>
    <n v="69670"/>
    <x v="14"/>
    <x v="0"/>
  </r>
  <r>
    <n v="32"/>
    <n v="44100"/>
    <x v="3"/>
    <x v="2"/>
  </r>
  <r>
    <n v="33"/>
    <n v="54620"/>
    <x v="15"/>
    <x v="1"/>
  </r>
  <r>
    <n v="34"/>
    <n v="44810"/>
    <x v="12"/>
    <x v="1"/>
  </r>
  <r>
    <n v="35"/>
    <n v="62290"/>
    <x v="0"/>
    <x v="2"/>
  </r>
  <r>
    <n v="36"/>
    <n v="52550"/>
    <x v="16"/>
    <x v="1"/>
  </r>
  <r>
    <n v="37"/>
    <n v="64410"/>
    <x v="2"/>
    <x v="1"/>
  </r>
  <r>
    <n v="38"/>
    <n v="56410"/>
    <x v="14"/>
    <x v="0"/>
  </r>
  <r>
    <n v="39"/>
    <n v="72120"/>
    <x v="7"/>
    <x v="0"/>
  </r>
  <r>
    <n v="40"/>
    <n v="56020"/>
    <x v="11"/>
    <x v="2"/>
  </r>
  <r>
    <n v="41"/>
    <n v="62600"/>
    <x v="8"/>
    <x v="0"/>
  </r>
  <r>
    <n v="42"/>
    <n v="71670"/>
    <x v="10"/>
    <x v="2"/>
  </r>
  <r>
    <n v="43"/>
    <n v="55670"/>
    <x v="4"/>
    <x v="2"/>
  </r>
  <r>
    <n v="44"/>
    <n v="76200"/>
    <x v="5"/>
    <x v="0"/>
  </r>
  <r>
    <n v="45"/>
    <n v="59760"/>
    <x v="13"/>
    <x v="1"/>
  </r>
  <r>
    <n v="46"/>
    <n v="70690"/>
    <x v="11"/>
    <x v="2"/>
  </r>
  <r>
    <n v="47"/>
    <n v="56970"/>
    <x v="15"/>
    <x v="1"/>
  </r>
  <r>
    <n v="48"/>
    <n v="55230"/>
    <x v="17"/>
    <x v="0"/>
  </r>
  <r>
    <n v="49"/>
    <n v="63210"/>
    <x v="7"/>
    <x v="0"/>
  </r>
  <r>
    <n v="50"/>
    <n v="62480"/>
    <x v="10"/>
    <x v="2"/>
  </r>
  <r>
    <n v="51"/>
    <n v="85580"/>
    <x v="18"/>
    <x v="2"/>
  </r>
  <r>
    <n v="52"/>
    <n v="72590"/>
    <x v="19"/>
    <x v="0"/>
  </r>
  <r>
    <n v="53"/>
    <n v="78010"/>
    <x v="19"/>
    <x v="2"/>
  </r>
  <r>
    <n v="54"/>
    <n v="40790"/>
    <x v="3"/>
    <x v="2"/>
  </r>
  <r>
    <n v="55"/>
    <n v="60690"/>
    <x v="12"/>
    <x v="1"/>
  </r>
  <r>
    <n v="56"/>
    <n v="55910"/>
    <x v="3"/>
    <x v="1"/>
  </r>
  <r>
    <n v="57"/>
    <n v="56160"/>
    <x v="6"/>
    <x v="1"/>
  </r>
  <r>
    <n v="58"/>
    <n v="93430"/>
    <x v="20"/>
    <x v="1"/>
  </r>
  <r>
    <n v="59"/>
    <n v="63260"/>
    <x v="9"/>
    <x v="2"/>
  </r>
  <r>
    <n v="60"/>
    <n v="54050"/>
    <x v="21"/>
    <x v="2"/>
  </r>
  <r>
    <n v="61"/>
    <n v="99420"/>
    <x v="20"/>
    <x v="3"/>
  </r>
  <r>
    <n v="62"/>
    <n v="88790"/>
    <x v="8"/>
    <x v="1"/>
  </r>
  <r>
    <n v="63"/>
    <n v="38190"/>
    <x v="17"/>
    <x v="0"/>
  </r>
  <r>
    <n v="64"/>
    <n v="32080"/>
    <x v="6"/>
    <x v="1"/>
  </r>
  <r>
    <n v="65"/>
    <n v="61820"/>
    <x v="11"/>
    <x v="0"/>
  </r>
  <r>
    <n v="66"/>
    <n v="26920"/>
    <x v="22"/>
    <x v="0"/>
  </r>
  <r>
    <n v="67"/>
    <n v="52430"/>
    <x v="16"/>
    <x v="2"/>
  </r>
  <r>
    <n v="68"/>
    <n v="20140"/>
    <x v="22"/>
    <x v="0"/>
  </r>
  <r>
    <n v="69"/>
    <n v="66860"/>
    <x v="23"/>
    <x v="0"/>
  </r>
  <r>
    <n v="70"/>
    <n v="60930"/>
    <x v="21"/>
    <x v="0"/>
  </r>
  <r>
    <n v="71"/>
    <n v="64110"/>
    <x v="16"/>
    <x v="1"/>
  </r>
  <r>
    <n v="72"/>
    <n v="48970"/>
    <x v="12"/>
    <x v="1"/>
  </r>
  <r>
    <n v="73"/>
    <n v="80060"/>
    <x v="24"/>
    <x v="0"/>
  </r>
  <r>
    <n v="74"/>
    <n v="47060"/>
    <x v="16"/>
    <x v="0"/>
  </r>
  <r>
    <n v="75"/>
    <n v="78780"/>
    <x v="18"/>
    <x v="2"/>
  </r>
  <r>
    <n v="76"/>
    <n v="67520"/>
    <x v="10"/>
    <x v="2"/>
  </r>
  <r>
    <n v="77"/>
    <n v="67710"/>
    <x v="5"/>
    <x v="0"/>
  </r>
  <r>
    <n v="78"/>
    <n v="78600"/>
    <x v="17"/>
    <x v="3"/>
  </r>
  <r>
    <n v="79"/>
    <n v="45550"/>
    <x v="22"/>
    <x v="1"/>
  </r>
  <r>
    <n v="80"/>
    <n v="89270"/>
    <x v="10"/>
    <x v="1"/>
  </r>
  <r>
    <n v="81"/>
    <n v="75740"/>
    <x v="0"/>
    <x v="0"/>
  </r>
  <r>
    <n v="82"/>
    <n v="51120"/>
    <x v="22"/>
    <x v="1"/>
  </r>
  <r>
    <n v="83"/>
    <n v="114560"/>
    <x v="7"/>
    <x v="3"/>
  </r>
  <r>
    <n v="84"/>
    <n v="55800"/>
    <x v="8"/>
    <x v="2"/>
  </r>
  <r>
    <n v="85"/>
    <n v="79810"/>
    <x v="24"/>
    <x v="0"/>
  </r>
  <r>
    <n v="86"/>
    <n v="53560"/>
    <x v="21"/>
    <x v="0"/>
  </r>
  <r>
    <n v="87"/>
    <n v="67460"/>
    <x v="6"/>
    <x v="1"/>
  </r>
  <r>
    <n v="88"/>
    <n v="80830"/>
    <x v="14"/>
    <x v="1"/>
  </r>
  <r>
    <n v="89"/>
    <n v="49000"/>
    <x v="16"/>
    <x v="2"/>
  </r>
  <r>
    <n v="90"/>
    <n v="64250"/>
    <x v="16"/>
    <x v="3"/>
  </r>
  <r>
    <n v="91"/>
    <n v="90870"/>
    <x v="4"/>
    <x v="3"/>
  </r>
  <r>
    <n v="92"/>
    <n v="96410"/>
    <x v="19"/>
    <x v="1"/>
  </r>
  <r>
    <n v="93"/>
    <n v="77400"/>
    <x v="18"/>
    <x v="0"/>
  </r>
  <r>
    <n v="94"/>
    <n v="60320"/>
    <x v="2"/>
    <x v="1"/>
  </r>
  <r>
    <n v="95"/>
    <n v="67640"/>
    <x v="11"/>
    <x v="3"/>
  </r>
  <r>
    <n v="96"/>
    <n v="66400"/>
    <x v="8"/>
    <x v="2"/>
  </r>
  <r>
    <n v="97"/>
    <n v="98710"/>
    <x v="4"/>
    <x v="1"/>
  </r>
  <r>
    <n v="98"/>
    <n v="77170"/>
    <x v="21"/>
    <x v="1"/>
  </r>
  <r>
    <n v="99"/>
    <n v="40400"/>
    <x v="1"/>
    <x v="0"/>
  </r>
  <r>
    <n v="100"/>
    <n v="79350"/>
    <x v="9"/>
    <x v="3"/>
  </r>
  <r>
    <n v="101"/>
    <n v="32500"/>
    <x v="15"/>
    <x v="0"/>
  </r>
  <r>
    <n v="102"/>
    <n v="43410"/>
    <x v="5"/>
    <x v="0"/>
  </r>
  <r>
    <n v="103"/>
    <n v="82150"/>
    <x v="7"/>
    <x v="0"/>
  </r>
  <r>
    <n v="104"/>
    <n v="69760"/>
    <x v="0"/>
    <x v="0"/>
  </r>
  <r>
    <n v="105"/>
    <n v="65010"/>
    <x v="9"/>
    <x v="2"/>
  </r>
  <r>
    <n v="106"/>
    <n v="66600"/>
    <x v="0"/>
    <x v="0"/>
  </r>
  <r>
    <n v="107"/>
    <n v="39250"/>
    <x v="1"/>
    <x v="0"/>
  </r>
  <r>
    <n v="108"/>
    <n v="71940"/>
    <x v="1"/>
    <x v="1"/>
  </r>
  <r>
    <n v="109"/>
    <n v="70160"/>
    <x v="17"/>
    <x v="1"/>
  </r>
  <r>
    <n v="110"/>
    <n v="73730"/>
    <x v="14"/>
    <x v="2"/>
  </r>
  <r>
    <n v="111"/>
    <n v="49300"/>
    <x v="9"/>
    <x v="0"/>
  </r>
  <r>
    <n v="112"/>
    <n v="50280"/>
    <x v="6"/>
    <x v="1"/>
  </r>
  <r>
    <n v="113"/>
    <n v="62320"/>
    <x v="22"/>
    <x v="1"/>
  </r>
  <r>
    <n v="114"/>
    <n v="57450"/>
    <x v="4"/>
    <x v="2"/>
  </r>
  <r>
    <n v="115"/>
    <n v="61950"/>
    <x v="17"/>
    <x v="2"/>
  </r>
  <r>
    <n v="116"/>
    <n v="66260"/>
    <x v="2"/>
    <x v="1"/>
  </r>
  <r>
    <n v="117"/>
    <n v="85470"/>
    <x v="24"/>
    <x v="2"/>
  </r>
  <r>
    <n v="118"/>
    <n v="62600"/>
    <x v="2"/>
    <x v="1"/>
  </r>
  <r>
    <n v="119"/>
    <n v="53930"/>
    <x v="17"/>
    <x v="2"/>
  </r>
  <r>
    <n v="120"/>
    <n v="60480"/>
    <x v="20"/>
    <x v="0"/>
  </r>
  <r>
    <n v="121"/>
    <n v="74800"/>
    <x v="24"/>
    <x v="0"/>
  </r>
  <r>
    <n v="122"/>
    <n v="37610"/>
    <x v="6"/>
    <x v="0"/>
  </r>
  <r>
    <n v="123"/>
    <n v="59800"/>
    <x v="23"/>
    <x v="0"/>
  </r>
  <r>
    <n v="124"/>
    <n v="76220"/>
    <x v="17"/>
    <x v="1"/>
  </r>
  <r>
    <n v="125"/>
    <n v="57770"/>
    <x v="16"/>
    <x v="1"/>
  </r>
  <r>
    <n v="126"/>
    <n v="69030"/>
    <x v="8"/>
    <x v="0"/>
  </r>
  <r>
    <n v="127"/>
    <n v="48580"/>
    <x v="22"/>
    <x v="1"/>
  </r>
  <r>
    <n v="128"/>
    <n v="42380"/>
    <x v="9"/>
    <x v="2"/>
  </r>
  <r>
    <n v="129"/>
    <n v="59790"/>
    <x v="6"/>
    <x v="1"/>
  </r>
  <r>
    <n v="130"/>
    <n v="38670"/>
    <x v="12"/>
    <x v="0"/>
  </r>
  <r>
    <n v="131"/>
    <n v="111380"/>
    <x v="24"/>
    <x v="3"/>
  </r>
  <r>
    <n v="132"/>
    <n v="80620"/>
    <x v="5"/>
    <x v="3"/>
  </r>
  <r>
    <n v="133"/>
    <n v="49460"/>
    <x v="15"/>
    <x v="1"/>
  </r>
  <r>
    <n v="134"/>
    <n v="48650"/>
    <x v="6"/>
    <x v="2"/>
  </r>
  <r>
    <n v="135"/>
    <n v="83130"/>
    <x v="5"/>
    <x v="1"/>
  </r>
  <r>
    <n v="136"/>
    <n v="97770"/>
    <x v="14"/>
    <x v="3"/>
  </r>
  <r>
    <n v="137"/>
    <n v="78170"/>
    <x v="18"/>
    <x v="2"/>
  </r>
  <r>
    <n v="138"/>
    <n v="50570"/>
    <x v="3"/>
    <x v="1"/>
  </r>
  <r>
    <n v="139"/>
    <n v="71760"/>
    <x v="7"/>
    <x v="2"/>
  </r>
  <r>
    <n v="140"/>
    <n v="63170"/>
    <x v="10"/>
    <x v="2"/>
  </r>
  <r>
    <n v="141"/>
    <n v="63240"/>
    <x v="9"/>
    <x v="2"/>
  </r>
  <r>
    <n v="142"/>
    <n v="72140"/>
    <x v="21"/>
    <x v="2"/>
  </r>
  <r>
    <n v="143"/>
    <n v="59310"/>
    <x v="4"/>
    <x v="2"/>
  </r>
  <r>
    <n v="144"/>
    <n v="69590"/>
    <x v="8"/>
    <x v="2"/>
  </r>
  <r>
    <n v="145"/>
    <n v="28120"/>
    <x v="1"/>
    <x v="2"/>
  </r>
  <r>
    <n v="146"/>
    <n v="88680"/>
    <x v="24"/>
    <x v="2"/>
  </r>
  <r>
    <n v="147"/>
    <n v="68320"/>
    <x v="21"/>
    <x v="0"/>
  </r>
  <r>
    <n v="148"/>
    <n v="74740"/>
    <x v="20"/>
    <x v="1"/>
  </r>
  <r>
    <n v="149"/>
    <n v="75340"/>
    <x v="20"/>
    <x v="0"/>
  </r>
  <r>
    <n v="150"/>
    <n v="63650"/>
    <x v="4"/>
    <x v="2"/>
  </r>
  <r>
    <n v="151"/>
    <n v="55930"/>
    <x v="6"/>
    <x v="1"/>
  </r>
  <r>
    <n v="152"/>
    <n v="46760"/>
    <x v="16"/>
    <x v="0"/>
  </r>
  <r>
    <n v="153"/>
    <n v="42900"/>
    <x v="1"/>
    <x v="1"/>
  </r>
  <r>
    <n v="154"/>
    <n v="68840"/>
    <x v="8"/>
    <x v="0"/>
  </r>
  <r>
    <n v="155"/>
    <n v="69040"/>
    <x v="21"/>
    <x v="1"/>
  </r>
  <r>
    <n v="156"/>
    <n v="86150"/>
    <x v="20"/>
    <x v="1"/>
  </r>
  <r>
    <n v="157"/>
    <n v="48850"/>
    <x v="11"/>
    <x v="0"/>
  </r>
  <r>
    <n v="158"/>
    <n v="41550"/>
    <x v="12"/>
    <x v="2"/>
  </r>
  <r>
    <n v="159"/>
    <n v="39370"/>
    <x v="12"/>
    <x v="0"/>
  </r>
  <r>
    <n v="160"/>
    <n v="94630"/>
    <x v="7"/>
    <x v="1"/>
  </r>
  <r>
    <n v="161"/>
    <n v="48620"/>
    <x v="16"/>
    <x v="0"/>
  </r>
  <r>
    <n v="162"/>
    <n v="71230"/>
    <x v="19"/>
    <x v="0"/>
  </r>
  <r>
    <n v="163"/>
    <n v="60480"/>
    <x v="3"/>
    <x v="1"/>
  </r>
  <r>
    <n v="164"/>
    <n v="70350"/>
    <x v="20"/>
    <x v="0"/>
  </r>
  <r>
    <n v="165"/>
    <n v="91820"/>
    <x v="14"/>
    <x v="1"/>
  </r>
  <r>
    <n v="166"/>
    <n v="66670"/>
    <x v="15"/>
    <x v="3"/>
  </r>
  <r>
    <n v="167"/>
    <n v="68400"/>
    <x v="4"/>
    <x v="3"/>
  </r>
  <r>
    <n v="168"/>
    <n v="72980"/>
    <x v="16"/>
    <x v="1"/>
  </r>
  <r>
    <n v="169"/>
    <n v="93220"/>
    <x v="14"/>
    <x v="3"/>
  </r>
  <r>
    <n v="170"/>
    <n v="44570"/>
    <x v="16"/>
    <x v="1"/>
  </r>
  <r>
    <n v="171"/>
    <n v="104910"/>
    <x v="20"/>
    <x v="1"/>
  </r>
  <r>
    <n v="172"/>
    <n v="69410"/>
    <x v="1"/>
    <x v="1"/>
  </r>
  <r>
    <n v="173"/>
    <n v="67980"/>
    <x v="2"/>
    <x v="1"/>
  </r>
  <r>
    <n v="174"/>
    <n v="67570"/>
    <x v="0"/>
    <x v="0"/>
  </r>
  <r>
    <n v="175"/>
    <n v="49100"/>
    <x v="9"/>
    <x v="0"/>
  </r>
  <r>
    <n v="176"/>
    <n v="72950"/>
    <x v="7"/>
    <x v="2"/>
  </r>
  <r>
    <n v="177"/>
    <n v="61610"/>
    <x v="22"/>
    <x v="1"/>
  </r>
  <r>
    <n v="178"/>
    <n v="53140"/>
    <x v="6"/>
    <x v="1"/>
  </r>
  <r>
    <n v="179"/>
    <n v="71330"/>
    <x v="2"/>
    <x v="1"/>
  </r>
  <r>
    <n v="180"/>
    <n v="57870"/>
    <x v="16"/>
    <x v="1"/>
  </r>
  <r>
    <n v="181"/>
    <n v="75120"/>
    <x v="19"/>
    <x v="2"/>
  </r>
  <r>
    <n v="182"/>
    <n v="50980"/>
    <x v="16"/>
    <x v="1"/>
  </r>
  <r>
    <n v="183"/>
    <n v="48900"/>
    <x v="16"/>
    <x v="2"/>
  </r>
  <r>
    <n v="184"/>
    <n v="51850"/>
    <x v="14"/>
    <x v="0"/>
  </r>
  <r>
    <n v="185"/>
    <n v="33400"/>
    <x v="15"/>
    <x v="0"/>
  </r>
  <r>
    <n v="186"/>
    <n v="51510"/>
    <x v="11"/>
    <x v="0"/>
  </r>
  <r>
    <n v="187"/>
    <n v="60080"/>
    <x v="5"/>
    <x v="0"/>
  </r>
  <r>
    <n v="188"/>
    <n v="89850"/>
    <x v="4"/>
    <x v="3"/>
  </r>
  <r>
    <n v="189"/>
    <n v="65900"/>
    <x v="21"/>
    <x v="1"/>
  </r>
  <r>
    <n v="190"/>
    <n v="85900"/>
    <x v="18"/>
    <x v="0"/>
  </r>
  <r>
    <n v="191"/>
    <n v="62350"/>
    <x v="6"/>
    <x v="1"/>
  </r>
  <r>
    <n v="192"/>
    <n v="92150"/>
    <x v="8"/>
    <x v="1"/>
  </r>
  <r>
    <n v="193"/>
    <n v="59380"/>
    <x v="12"/>
    <x v="1"/>
  </r>
  <r>
    <n v="194"/>
    <n v="56230"/>
    <x v="2"/>
    <x v="2"/>
  </r>
  <r>
    <n v="195"/>
    <n v="53530"/>
    <x v="12"/>
    <x v="0"/>
  </r>
  <r>
    <n v="196"/>
    <n v="84630"/>
    <x v="14"/>
    <x v="1"/>
  </r>
  <r>
    <n v="197"/>
    <n v="41950"/>
    <x v="1"/>
    <x v="1"/>
  </r>
  <r>
    <n v="198"/>
    <n v="61770"/>
    <x v="12"/>
    <x v="1"/>
  </r>
  <r>
    <n v="199"/>
    <n v="57320"/>
    <x v="12"/>
    <x v="1"/>
  </r>
  <r>
    <n v="200"/>
    <n v="52790"/>
    <x v="1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10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1:B6" firstHeaderRow="2" firstDataRow="2" firstDataCol="1"/>
  <pivotFields count="4">
    <pivotField compact="0" outline="0" subtotalTop="0" showAll="0" includeNewItemsInFilter="1"/>
    <pivotField dataField="1" compact="0" numFmtId="165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2"/>
        <item x="1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Salary" fld="1" subtotal="average" baseField="0" baseItem="0" numFmtId="164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workbookViewId="0">
      <selection activeCell="D3" sqref="D3"/>
    </sheetView>
  </sheetViews>
  <sheetFormatPr baseColWidth="10" defaultColWidth="8" defaultRowHeight="13"/>
  <cols>
    <col min="1" max="1" width="8" style="4"/>
    <col min="2" max="2" width="8.6640625" style="4" bestFit="1" customWidth="1"/>
    <col min="3" max="10" width="8" style="4"/>
    <col min="11" max="11" width="8.33203125" style="4" bestFit="1" customWidth="1"/>
    <col min="12" max="16384" width="8" style="4"/>
  </cols>
  <sheetData>
    <row r="1" spans="1:9">
      <c r="A1" s="3" t="s">
        <v>14</v>
      </c>
    </row>
    <row r="3" spans="1:9">
      <c r="A3" s="14" t="s">
        <v>8</v>
      </c>
      <c r="B3" s="14" t="s">
        <v>9</v>
      </c>
      <c r="C3" s="14" t="s">
        <v>10</v>
      </c>
      <c r="D3" s="14" t="s">
        <v>11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>
      <c r="A4" s="14">
        <v>1</v>
      </c>
      <c r="B4" s="15">
        <v>80570</v>
      </c>
      <c r="C4" s="14">
        <v>19</v>
      </c>
      <c r="D4" s="14">
        <v>1</v>
      </c>
      <c r="E4" s="4">
        <f>IF(D4&lt;3,0,1)</f>
        <v>0</v>
      </c>
      <c r="F4" s="4">
        <f>IF(D4=1,1,0)</f>
        <v>1</v>
      </c>
      <c r="G4" s="4">
        <f>IF(D4=2,1,0)</f>
        <v>0</v>
      </c>
      <c r="H4" s="4">
        <f>IF(D4=3,1,0)</f>
        <v>0</v>
      </c>
      <c r="I4" s="4">
        <f>IF(D4=4,1,0)</f>
        <v>0</v>
      </c>
    </row>
    <row r="5" spans="1:9">
      <c r="A5" s="14">
        <v>2</v>
      </c>
      <c r="B5" s="15">
        <v>32010</v>
      </c>
      <c r="C5" s="14">
        <v>3</v>
      </c>
      <c r="D5" s="14">
        <v>1</v>
      </c>
      <c r="E5" s="4">
        <f t="shared" ref="E5:E68" si="0">IF(D5&lt;3,0,1)</f>
        <v>0</v>
      </c>
      <c r="F5" s="4">
        <f t="shared" ref="F5:F68" si="1">IF(D5=1,1,0)</f>
        <v>1</v>
      </c>
      <c r="G5" s="4">
        <f t="shared" ref="G5:G68" si="2">IF(D5=2,1,0)</f>
        <v>0</v>
      </c>
      <c r="H5" s="4">
        <f t="shared" ref="H5:H68" si="3">IF(D5=3,1,0)</f>
        <v>0</v>
      </c>
      <c r="I5" s="4">
        <f t="shared" ref="I5:I68" si="4">IF(D5=4,1,0)</f>
        <v>0</v>
      </c>
    </row>
    <row r="6" spans="1:9">
      <c r="A6" s="14">
        <v>3</v>
      </c>
      <c r="B6" s="15">
        <v>68410</v>
      </c>
      <c r="C6" s="14">
        <v>9</v>
      </c>
      <c r="D6" s="14">
        <v>3</v>
      </c>
      <c r="E6" s="4">
        <f t="shared" si="0"/>
        <v>1</v>
      </c>
      <c r="F6" s="4">
        <f t="shared" si="1"/>
        <v>0</v>
      </c>
      <c r="G6" s="4">
        <f t="shared" si="2"/>
        <v>0</v>
      </c>
      <c r="H6" s="4">
        <f t="shared" si="3"/>
        <v>1</v>
      </c>
      <c r="I6" s="4">
        <f t="shared" si="4"/>
        <v>0</v>
      </c>
    </row>
    <row r="7" spans="1:9">
      <c r="A7" s="14">
        <v>4</v>
      </c>
      <c r="B7" s="15">
        <v>24610</v>
      </c>
      <c r="C7" s="14">
        <v>2</v>
      </c>
      <c r="D7" s="14">
        <v>1</v>
      </c>
      <c r="E7" s="4">
        <f t="shared" si="0"/>
        <v>0</v>
      </c>
      <c r="F7" s="4">
        <f t="shared" si="1"/>
        <v>1</v>
      </c>
      <c r="G7" s="4">
        <f t="shared" si="2"/>
        <v>0</v>
      </c>
      <c r="H7" s="4">
        <f t="shared" si="3"/>
        <v>0</v>
      </c>
      <c r="I7" s="4">
        <f t="shared" si="4"/>
        <v>0</v>
      </c>
    </row>
    <row r="8" spans="1:9">
      <c r="A8" s="14">
        <v>5</v>
      </c>
      <c r="B8" s="15">
        <v>76090</v>
      </c>
      <c r="C8" s="14">
        <v>19</v>
      </c>
      <c r="D8" s="14">
        <v>1</v>
      </c>
      <c r="E8" s="4">
        <f t="shared" si="0"/>
        <v>0</v>
      </c>
      <c r="F8" s="4">
        <f t="shared" si="1"/>
        <v>1</v>
      </c>
      <c r="G8" s="4">
        <f t="shared" si="2"/>
        <v>0</v>
      </c>
      <c r="H8" s="4">
        <f t="shared" si="3"/>
        <v>0</v>
      </c>
      <c r="I8" s="4">
        <f t="shared" si="4"/>
        <v>0</v>
      </c>
    </row>
    <row r="9" spans="1:9">
      <c r="A9" s="14">
        <v>6</v>
      </c>
      <c r="B9" s="15">
        <v>68120</v>
      </c>
      <c r="C9" s="14">
        <v>14</v>
      </c>
      <c r="D9" s="14">
        <v>2</v>
      </c>
      <c r="E9" s="4">
        <f t="shared" si="0"/>
        <v>0</v>
      </c>
      <c r="F9" s="4">
        <f t="shared" si="1"/>
        <v>0</v>
      </c>
      <c r="G9" s="4">
        <f t="shared" si="2"/>
        <v>1</v>
      </c>
      <c r="H9" s="4">
        <f t="shared" si="3"/>
        <v>0</v>
      </c>
      <c r="I9" s="4">
        <f t="shared" si="4"/>
        <v>0</v>
      </c>
    </row>
    <row r="10" spans="1:9">
      <c r="A10" s="14">
        <v>7</v>
      </c>
      <c r="B10" s="15">
        <v>81040</v>
      </c>
      <c r="C10" s="14">
        <v>16</v>
      </c>
      <c r="D10" s="14">
        <v>3</v>
      </c>
      <c r="E10" s="4">
        <f t="shared" si="0"/>
        <v>1</v>
      </c>
      <c r="F10" s="4">
        <f t="shared" si="1"/>
        <v>0</v>
      </c>
      <c r="G10" s="4">
        <f t="shared" si="2"/>
        <v>0</v>
      </c>
      <c r="H10" s="4">
        <f t="shared" si="3"/>
        <v>1</v>
      </c>
      <c r="I10" s="4">
        <f t="shared" si="4"/>
        <v>0</v>
      </c>
    </row>
    <row r="11" spans="1:9">
      <c r="A11" s="14">
        <v>8</v>
      </c>
      <c r="B11" s="15">
        <v>54450</v>
      </c>
      <c r="C11" s="14">
        <v>6</v>
      </c>
      <c r="D11" s="14">
        <v>3</v>
      </c>
      <c r="E11" s="4">
        <f t="shared" si="0"/>
        <v>1</v>
      </c>
      <c r="F11" s="4">
        <f t="shared" si="1"/>
        <v>0</v>
      </c>
      <c r="G11" s="4">
        <f t="shared" si="2"/>
        <v>0</v>
      </c>
      <c r="H11" s="4">
        <f t="shared" si="3"/>
        <v>1</v>
      </c>
      <c r="I11" s="4">
        <f t="shared" si="4"/>
        <v>0</v>
      </c>
    </row>
    <row r="12" spans="1:9">
      <c r="A12" s="14">
        <v>9</v>
      </c>
      <c r="B12" s="15">
        <v>45160</v>
      </c>
      <c r="C12" s="14">
        <v>2</v>
      </c>
      <c r="D12" s="14">
        <v>2</v>
      </c>
      <c r="E12" s="4">
        <f t="shared" si="0"/>
        <v>0</v>
      </c>
      <c r="F12" s="4">
        <f t="shared" si="1"/>
        <v>0</v>
      </c>
      <c r="G12" s="4">
        <f t="shared" si="2"/>
        <v>1</v>
      </c>
      <c r="H12" s="4">
        <f t="shared" si="3"/>
        <v>0</v>
      </c>
      <c r="I12" s="4">
        <f t="shared" si="4"/>
        <v>0</v>
      </c>
    </row>
    <row r="13" spans="1:9">
      <c r="A13" s="14">
        <v>10</v>
      </c>
      <c r="B13" s="15">
        <v>60950</v>
      </c>
      <c r="C13" s="14">
        <v>9</v>
      </c>
      <c r="D13" s="14">
        <v>2</v>
      </c>
      <c r="E13" s="4">
        <f t="shared" si="0"/>
        <v>0</v>
      </c>
      <c r="F13" s="4">
        <f t="shared" si="1"/>
        <v>0</v>
      </c>
      <c r="G13" s="4">
        <f t="shared" si="2"/>
        <v>1</v>
      </c>
      <c r="H13" s="4">
        <f t="shared" si="3"/>
        <v>0</v>
      </c>
      <c r="I13" s="4">
        <f t="shared" si="4"/>
        <v>0</v>
      </c>
    </row>
    <row r="14" spans="1:9">
      <c r="A14" s="14">
        <v>11</v>
      </c>
      <c r="B14" s="15">
        <v>83960</v>
      </c>
      <c r="C14" s="14">
        <v>24</v>
      </c>
      <c r="D14" s="14">
        <v>2</v>
      </c>
      <c r="E14" s="4">
        <f t="shared" si="0"/>
        <v>0</v>
      </c>
      <c r="F14" s="4">
        <f t="shared" si="1"/>
        <v>0</v>
      </c>
      <c r="G14" s="4">
        <f t="shared" si="2"/>
        <v>1</v>
      </c>
      <c r="H14" s="4">
        <f t="shared" si="3"/>
        <v>0</v>
      </c>
      <c r="I14" s="4">
        <f t="shared" si="4"/>
        <v>0</v>
      </c>
    </row>
    <row r="15" spans="1:9">
      <c r="A15" s="14">
        <v>12</v>
      </c>
      <c r="B15" s="15">
        <v>72880</v>
      </c>
      <c r="C15" s="14">
        <v>17</v>
      </c>
      <c r="D15" s="14">
        <v>2</v>
      </c>
      <c r="E15" s="4">
        <f t="shared" si="0"/>
        <v>0</v>
      </c>
      <c r="F15" s="4">
        <f t="shared" si="1"/>
        <v>0</v>
      </c>
      <c r="G15" s="4">
        <f t="shared" si="2"/>
        <v>1</v>
      </c>
      <c r="H15" s="4">
        <f t="shared" si="3"/>
        <v>0</v>
      </c>
      <c r="I15" s="4">
        <f t="shared" si="4"/>
        <v>0</v>
      </c>
    </row>
    <row r="16" spans="1:9">
      <c r="A16" s="14">
        <v>13</v>
      </c>
      <c r="B16" s="15">
        <v>75410</v>
      </c>
      <c r="C16" s="14">
        <v>17</v>
      </c>
      <c r="D16" s="14">
        <v>2</v>
      </c>
      <c r="E16" s="4">
        <f t="shared" si="0"/>
        <v>0</v>
      </c>
      <c r="F16" s="4">
        <f t="shared" si="1"/>
        <v>0</v>
      </c>
      <c r="G16" s="4">
        <f t="shared" si="2"/>
        <v>1</v>
      </c>
      <c r="H16" s="4">
        <f t="shared" si="3"/>
        <v>0</v>
      </c>
      <c r="I16" s="4">
        <f t="shared" si="4"/>
        <v>0</v>
      </c>
    </row>
    <row r="17" spans="1:9">
      <c r="A17" s="14">
        <v>14</v>
      </c>
      <c r="B17" s="15">
        <v>37030</v>
      </c>
      <c r="C17" s="14">
        <v>12</v>
      </c>
      <c r="D17" s="14">
        <v>1</v>
      </c>
      <c r="E17" s="4">
        <f t="shared" si="0"/>
        <v>0</v>
      </c>
      <c r="F17" s="4">
        <f t="shared" si="1"/>
        <v>1</v>
      </c>
      <c r="G17" s="4">
        <f t="shared" si="2"/>
        <v>0</v>
      </c>
      <c r="H17" s="4">
        <f t="shared" si="3"/>
        <v>0</v>
      </c>
      <c r="I17" s="4">
        <f t="shared" si="4"/>
        <v>0</v>
      </c>
    </row>
    <row r="18" spans="1:9">
      <c r="A18" s="14">
        <v>15</v>
      </c>
      <c r="B18" s="15">
        <v>73720</v>
      </c>
      <c r="C18" s="14">
        <v>15</v>
      </c>
      <c r="D18" s="14">
        <v>2</v>
      </c>
      <c r="E18" s="4">
        <f t="shared" si="0"/>
        <v>0</v>
      </c>
      <c r="F18" s="4">
        <f t="shared" si="1"/>
        <v>0</v>
      </c>
      <c r="G18" s="4">
        <f t="shared" si="2"/>
        <v>1</v>
      </c>
      <c r="H18" s="4">
        <f t="shared" si="3"/>
        <v>0</v>
      </c>
      <c r="I18" s="4">
        <f t="shared" si="4"/>
        <v>0</v>
      </c>
    </row>
    <row r="19" spans="1:9">
      <c r="A19" s="14">
        <v>16</v>
      </c>
      <c r="B19" s="15">
        <v>69540</v>
      </c>
      <c r="C19" s="14">
        <v>11</v>
      </c>
      <c r="D19" s="14">
        <v>3</v>
      </c>
      <c r="E19" s="4">
        <f t="shared" si="0"/>
        <v>1</v>
      </c>
      <c r="F19" s="4">
        <f t="shared" si="1"/>
        <v>0</v>
      </c>
      <c r="G19" s="4">
        <f t="shared" si="2"/>
        <v>0</v>
      </c>
      <c r="H19" s="4">
        <f t="shared" si="3"/>
        <v>1</v>
      </c>
      <c r="I19" s="4">
        <f t="shared" si="4"/>
        <v>0</v>
      </c>
    </row>
    <row r="20" spans="1:9">
      <c r="A20" s="14">
        <v>17</v>
      </c>
      <c r="B20" s="15">
        <v>83650</v>
      </c>
      <c r="C20" s="14">
        <v>15</v>
      </c>
      <c r="D20" s="14">
        <v>4</v>
      </c>
      <c r="E20" s="4">
        <f t="shared" si="0"/>
        <v>1</v>
      </c>
      <c r="F20" s="4">
        <f t="shared" si="1"/>
        <v>0</v>
      </c>
      <c r="G20" s="4">
        <f t="shared" si="2"/>
        <v>0</v>
      </c>
      <c r="H20" s="4">
        <f t="shared" si="3"/>
        <v>0</v>
      </c>
      <c r="I20" s="4">
        <f t="shared" si="4"/>
        <v>1</v>
      </c>
    </row>
    <row r="21" spans="1:9">
      <c r="A21" s="14">
        <v>18</v>
      </c>
      <c r="B21" s="15">
        <v>61180</v>
      </c>
      <c r="C21" s="14">
        <v>16</v>
      </c>
      <c r="D21" s="14">
        <v>1</v>
      </c>
      <c r="E21" s="4">
        <f t="shared" si="0"/>
        <v>0</v>
      </c>
      <c r="F21" s="4">
        <f t="shared" si="1"/>
        <v>1</v>
      </c>
      <c r="G21" s="4">
        <f t="shared" si="2"/>
        <v>0</v>
      </c>
      <c r="H21" s="4">
        <f t="shared" si="3"/>
        <v>0</v>
      </c>
      <c r="I21" s="4">
        <f t="shared" si="4"/>
        <v>0</v>
      </c>
    </row>
    <row r="22" spans="1:9">
      <c r="A22" s="14">
        <v>19</v>
      </c>
      <c r="B22" s="15">
        <v>62340</v>
      </c>
      <c r="C22" s="14">
        <v>14</v>
      </c>
      <c r="D22" s="14">
        <v>2</v>
      </c>
      <c r="E22" s="4">
        <f t="shared" si="0"/>
        <v>0</v>
      </c>
      <c r="F22" s="4">
        <f t="shared" si="1"/>
        <v>0</v>
      </c>
      <c r="G22" s="4">
        <f t="shared" si="2"/>
        <v>1</v>
      </c>
      <c r="H22" s="4">
        <f t="shared" si="3"/>
        <v>0</v>
      </c>
      <c r="I22" s="4">
        <f t="shared" si="4"/>
        <v>0</v>
      </c>
    </row>
    <row r="23" spans="1:9">
      <c r="A23" s="14">
        <v>20</v>
      </c>
      <c r="B23" s="15">
        <v>44520</v>
      </c>
      <c r="C23" s="14">
        <v>6</v>
      </c>
      <c r="D23" s="14">
        <v>1</v>
      </c>
      <c r="E23" s="4">
        <f t="shared" si="0"/>
        <v>0</v>
      </c>
      <c r="F23" s="4">
        <f t="shared" si="1"/>
        <v>1</v>
      </c>
      <c r="G23" s="4">
        <f t="shared" si="2"/>
        <v>0</v>
      </c>
      <c r="H23" s="4">
        <f t="shared" si="3"/>
        <v>0</v>
      </c>
      <c r="I23" s="4">
        <f t="shared" si="4"/>
        <v>0</v>
      </c>
    </row>
    <row r="24" spans="1:9">
      <c r="A24" s="14">
        <v>21</v>
      </c>
      <c r="B24" s="15">
        <v>52890</v>
      </c>
      <c r="C24" s="14">
        <v>15</v>
      </c>
      <c r="D24" s="14">
        <v>2</v>
      </c>
      <c r="E24" s="4">
        <f t="shared" si="0"/>
        <v>0</v>
      </c>
      <c r="F24" s="4">
        <f t="shared" si="1"/>
        <v>0</v>
      </c>
      <c r="G24" s="4">
        <f t="shared" si="2"/>
        <v>1</v>
      </c>
      <c r="H24" s="4">
        <f t="shared" si="3"/>
        <v>0</v>
      </c>
      <c r="I24" s="4">
        <f t="shared" si="4"/>
        <v>0</v>
      </c>
    </row>
    <row r="25" spans="1:9">
      <c r="A25" s="14">
        <v>22</v>
      </c>
      <c r="B25" s="15">
        <v>56990</v>
      </c>
      <c r="C25" s="14">
        <v>3</v>
      </c>
      <c r="D25" s="14">
        <v>3</v>
      </c>
      <c r="E25" s="4">
        <f t="shared" si="0"/>
        <v>1</v>
      </c>
      <c r="F25" s="4">
        <f t="shared" si="1"/>
        <v>0</v>
      </c>
      <c r="G25" s="4">
        <f t="shared" si="2"/>
        <v>0</v>
      </c>
      <c r="H25" s="4">
        <f t="shared" si="3"/>
        <v>1</v>
      </c>
      <c r="I25" s="4">
        <f t="shared" si="4"/>
        <v>0</v>
      </c>
    </row>
    <row r="26" spans="1:9">
      <c r="A26" s="14">
        <v>23</v>
      </c>
      <c r="B26" s="15">
        <v>70700</v>
      </c>
      <c r="C26" s="14">
        <v>15</v>
      </c>
      <c r="D26" s="14">
        <v>3</v>
      </c>
      <c r="E26" s="4">
        <f t="shared" si="0"/>
        <v>1</v>
      </c>
      <c r="F26" s="4">
        <f t="shared" si="1"/>
        <v>0</v>
      </c>
      <c r="G26" s="4">
        <f t="shared" si="2"/>
        <v>0</v>
      </c>
      <c r="H26" s="4">
        <f t="shared" si="3"/>
        <v>1</v>
      </c>
      <c r="I26" s="4">
        <f t="shared" si="4"/>
        <v>0</v>
      </c>
    </row>
    <row r="27" spans="1:9">
      <c r="A27" s="14">
        <v>24</v>
      </c>
      <c r="B27" s="15">
        <v>40670</v>
      </c>
      <c r="C27" s="14">
        <v>3</v>
      </c>
      <c r="D27" s="14">
        <v>2</v>
      </c>
      <c r="E27" s="4">
        <f t="shared" si="0"/>
        <v>0</v>
      </c>
      <c r="F27" s="4">
        <f t="shared" si="1"/>
        <v>0</v>
      </c>
      <c r="G27" s="4">
        <f t="shared" si="2"/>
        <v>1</v>
      </c>
      <c r="H27" s="4">
        <f t="shared" si="3"/>
        <v>0</v>
      </c>
      <c r="I27" s="4">
        <f t="shared" si="4"/>
        <v>0</v>
      </c>
    </row>
    <row r="28" spans="1:9">
      <c r="A28" s="14">
        <v>25</v>
      </c>
      <c r="B28" s="15">
        <v>71720</v>
      </c>
      <c r="C28" s="14">
        <v>16</v>
      </c>
      <c r="D28" s="14">
        <v>2</v>
      </c>
      <c r="E28" s="4">
        <f t="shared" si="0"/>
        <v>0</v>
      </c>
      <c r="F28" s="4">
        <f t="shared" si="1"/>
        <v>0</v>
      </c>
      <c r="G28" s="4">
        <f t="shared" si="2"/>
        <v>1</v>
      </c>
      <c r="H28" s="4">
        <f t="shared" si="3"/>
        <v>0</v>
      </c>
      <c r="I28" s="4">
        <f t="shared" si="4"/>
        <v>0</v>
      </c>
    </row>
    <row r="29" spans="1:9">
      <c r="A29" s="14">
        <v>26</v>
      </c>
      <c r="B29" s="15">
        <v>62270</v>
      </c>
      <c r="C29" s="14">
        <v>16</v>
      </c>
      <c r="D29" s="14">
        <v>1</v>
      </c>
      <c r="E29" s="4">
        <f t="shared" si="0"/>
        <v>0</v>
      </c>
      <c r="F29" s="4">
        <f t="shared" si="1"/>
        <v>1</v>
      </c>
      <c r="G29" s="4">
        <f t="shared" si="2"/>
        <v>0</v>
      </c>
      <c r="H29" s="4">
        <f t="shared" si="3"/>
        <v>0</v>
      </c>
      <c r="I29" s="4">
        <f t="shared" si="4"/>
        <v>0</v>
      </c>
    </row>
    <row r="30" spans="1:9">
      <c r="A30" s="14">
        <v>27</v>
      </c>
      <c r="B30" s="15">
        <v>48220</v>
      </c>
      <c r="C30" s="14">
        <v>4</v>
      </c>
      <c r="D30" s="14">
        <v>3</v>
      </c>
      <c r="E30" s="4">
        <f t="shared" si="0"/>
        <v>1</v>
      </c>
      <c r="F30" s="4">
        <f t="shared" si="1"/>
        <v>0</v>
      </c>
      <c r="G30" s="4">
        <f t="shared" si="2"/>
        <v>0</v>
      </c>
      <c r="H30" s="4">
        <f t="shared" si="3"/>
        <v>1</v>
      </c>
      <c r="I30" s="4">
        <f t="shared" si="4"/>
        <v>0</v>
      </c>
    </row>
    <row r="31" spans="1:9">
      <c r="A31" s="14">
        <v>28</v>
      </c>
      <c r="B31" s="15">
        <v>53430</v>
      </c>
      <c r="C31" s="14">
        <v>14</v>
      </c>
      <c r="D31" s="14">
        <v>1</v>
      </c>
      <c r="E31" s="4">
        <f t="shared" si="0"/>
        <v>0</v>
      </c>
      <c r="F31" s="4">
        <f t="shared" si="1"/>
        <v>1</v>
      </c>
      <c r="G31" s="4">
        <f t="shared" si="2"/>
        <v>0</v>
      </c>
      <c r="H31" s="4">
        <f t="shared" si="3"/>
        <v>0</v>
      </c>
      <c r="I31" s="4">
        <f t="shared" si="4"/>
        <v>0</v>
      </c>
    </row>
    <row r="32" spans="1:9">
      <c r="A32" s="14">
        <v>29</v>
      </c>
      <c r="B32" s="15">
        <v>48730</v>
      </c>
      <c r="C32" s="14">
        <v>7</v>
      </c>
      <c r="D32" s="14">
        <v>3</v>
      </c>
      <c r="E32" s="4">
        <f t="shared" si="0"/>
        <v>1</v>
      </c>
      <c r="F32" s="4">
        <f t="shared" si="1"/>
        <v>0</v>
      </c>
      <c r="G32" s="4">
        <f t="shared" si="2"/>
        <v>0</v>
      </c>
      <c r="H32" s="4">
        <f t="shared" si="3"/>
        <v>1</v>
      </c>
      <c r="I32" s="4">
        <f t="shared" si="4"/>
        <v>0</v>
      </c>
    </row>
    <row r="33" spans="1:9">
      <c r="A33" s="14">
        <v>30</v>
      </c>
      <c r="B33" s="15">
        <v>70740</v>
      </c>
      <c r="C33" s="14">
        <v>19</v>
      </c>
      <c r="D33" s="14">
        <v>1</v>
      </c>
      <c r="E33" s="4">
        <f t="shared" si="0"/>
        <v>0</v>
      </c>
      <c r="F33" s="4">
        <f t="shared" si="1"/>
        <v>1</v>
      </c>
      <c r="G33" s="4">
        <f t="shared" si="2"/>
        <v>0</v>
      </c>
      <c r="H33" s="4">
        <f t="shared" si="3"/>
        <v>0</v>
      </c>
      <c r="I33" s="4">
        <f t="shared" si="4"/>
        <v>0</v>
      </c>
    </row>
    <row r="34" spans="1:9">
      <c r="A34" s="14">
        <v>31</v>
      </c>
      <c r="B34" s="15">
        <v>69670</v>
      </c>
      <c r="C34" s="14">
        <v>20</v>
      </c>
      <c r="D34" s="14">
        <v>1</v>
      </c>
      <c r="E34" s="4">
        <f t="shared" si="0"/>
        <v>0</v>
      </c>
      <c r="F34" s="4">
        <f t="shared" si="1"/>
        <v>1</v>
      </c>
      <c r="G34" s="4">
        <f t="shared" si="2"/>
        <v>0</v>
      </c>
      <c r="H34" s="4">
        <f t="shared" si="3"/>
        <v>0</v>
      </c>
      <c r="I34" s="4">
        <f t="shared" si="4"/>
        <v>0</v>
      </c>
    </row>
    <row r="35" spans="1:9">
      <c r="A35" s="14">
        <v>32</v>
      </c>
      <c r="B35" s="15">
        <v>44100</v>
      </c>
      <c r="C35" s="14">
        <v>2</v>
      </c>
      <c r="D35" s="14">
        <v>2</v>
      </c>
      <c r="E35" s="4">
        <f t="shared" si="0"/>
        <v>0</v>
      </c>
      <c r="F35" s="4">
        <f t="shared" si="1"/>
        <v>0</v>
      </c>
      <c r="G35" s="4">
        <f t="shared" si="2"/>
        <v>1</v>
      </c>
      <c r="H35" s="4">
        <f t="shared" si="3"/>
        <v>0</v>
      </c>
      <c r="I35" s="4">
        <f t="shared" si="4"/>
        <v>0</v>
      </c>
    </row>
    <row r="36" spans="1:9">
      <c r="A36" s="14">
        <v>33</v>
      </c>
      <c r="B36" s="15">
        <v>54620</v>
      </c>
      <c r="C36" s="14">
        <v>5</v>
      </c>
      <c r="D36" s="14">
        <v>3</v>
      </c>
      <c r="E36" s="4">
        <f t="shared" si="0"/>
        <v>1</v>
      </c>
      <c r="F36" s="4">
        <f t="shared" si="1"/>
        <v>0</v>
      </c>
      <c r="G36" s="4">
        <f t="shared" si="2"/>
        <v>0</v>
      </c>
      <c r="H36" s="4">
        <f t="shared" si="3"/>
        <v>1</v>
      </c>
      <c r="I36" s="4">
        <f t="shared" si="4"/>
        <v>0</v>
      </c>
    </row>
    <row r="37" spans="1:9">
      <c r="A37" s="14">
        <v>34</v>
      </c>
      <c r="B37" s="15">
        <v>44810</v>
      </c>
      <c r="C37" s="14">
        <v>4</v>
      </c>
      <c r="D37" s="14">
        <v>3</v>
      </c>
      <c r="E37" s="4">
        <f t="shared" si="0"/>
        <v>1</v>
      </c>
      <c r="F37" s="4">
        <f t="shared" si="1"/>
        <v>0</v>
      </c>
      <c r="G37" s="4">
        <f t="shared" si="2"/>
        <v>0</v>
      </c>
      <c r="H37" s="4">
        <f t="shared" si="3"/>
        <v>1</v>
      </c>
      <c r="I37" s="4">
        <f t="shared" si="4"/>
        <v>0</v>
      </c>
    </row>
    <row r="38" spans="1:9">
      <c r="A38" s="14">
        <v>35</v>
      </c>
      <c r="B38" s="15">
        <v>62290</v>
      </c>
      <c r="C38" s="14">
        <v>19</v>
      </c>
      <c r="D38" s="14">
        <v>2</v>
      </c>
      <c r="E38" s="4">
        <f t="shared" si="0"/>
        <v>0</v>
      </c>
      <c r="F38" s="4">
        <f t="shared" si="1"/>
        <v>0</v>
      </c>
      <c r="G38" s="4">
        <f t="shared" si="2"/>
        <v>1</v>
      </c>
      <c r="H38" s="4">
        <f t="shared" si="3"/>
        <v>0</v>
      </c>
      <c r="I38" s="4">
        <f t="shared" si="4"/>
        <v>0</v>
      </c>
    </row>
    <row r="39" spans="1:9">
      <c r="A39" s="14">
        <v>36</v>
      </c>
      <c r="B39" s="15">
        <v>52550</v>
      </c>
      <c r="C39" s="14">
        <v>8</v>
      </c>
      <c r="D39" s="14">
        <v>3</v>
      </c>
      <c r="E39" s="4">
        <f t="shared" si="0"/>
        <v>1</v>
      </c>
      <c r="F39" s="4">
        <f t="shared" si="1"/>
        <v>0</v>
      </c>
      <c r="G39" s="4">
        <f t="shared" si="2"/>
        <v>0</v>
      </c>
      <c r="H39" s="4">
        <f t="shared" si="3"/>
        <v>1</v>
      </c>
      <c r="I39" s="4">
        <f t="shared" si="4"/>
        <v>0</v>
      </c>
    </row>
    <row r="40" spans="1:9">
      <c r="A40" s="14">
        <v>37</v>
      </c>
      <c r="B40" s="15">
        <v>64410</v>
      </c>
      <c r="C40" s="14">
        <v>9</v>
      </c>
      <c r="D40" s="14">
        <v>3</v>
      </c>
      <c r="E40" s="4">
        <f t="shared" si="0"/>
        <v>1</v>
      </c>
      <c r="F40" s="4">
        <f t="shared" si="1"/>
        <v>0</v>
      </c>
      <c r="G40" s="4">
        <f t="shared" si="2"/>
        <v>0</v>
      </c>
      <c r="H40" s="4">
        <f t="shared" si="3"/>
        <v>1</v>
      </c>
      <c r="I40" s="4">
        <f t="shared" si="4"/>
        <v>0</v>
      </c>
    </row>
    <row r="41" spans="1:9">
      <c r="A41" s="14">
        <v>38</v>
      </c>
      <c r="B41" s="15">
        <v>56410</v>
      </c>
      <c r="C41" s="14">
        <v>20</v>
      </c>
      <c r="D41" s="14">
        <v>1</v>
      </c>
      <c r="E41" s="4">
        <f t="shared" si="0"/>
        <v>0</v>
      </c>
      <c r="F41" s="4">
        <f t="shared" si="1"/>
        <v>1</v>
      </c>
      <c r="G41" s="4">
        <f t="shared" si="2"/>
        <v>0</v>
      </c>
      <c r="H41" s="4">
        <f t="shared" si="3"/>
        <v>0</v>
      </c>
      <c r="I41" s="4">
        <f t="shared" si="4"/>
        <v>0</v>
      </c>
    </row>
    <row r="42" spans="1:9">
      <c r="A42" s="14">
        <v>39</v>
      </c>
      <c r="B42" s="15">
        <v>72120</v>
      </c>
      <c r="C42" s="14">
        <v>24</v>
      </c>
      <c r="D42" s="14">
        <v>1</v>
      </c>
      <c r="E42" s="4">
        <f t="shared" si="0"/>
        <v>0</v>
      </c>
      <c r="F42" s="4">
        <f t="shared" si="1"/>
        <v>1</v>
      </c>
      <c r="G42" s="4">
        <f t="shared" si="2"/>
        <v>0</v>
      </c>
      <c r="H42" s="4">
        <f t="shared" si="3"/>
        <v>0</v>
      </c>
      <c r="I42" s="4">
        <f t="shared" si="4"/>
        <v>0</v>
      </c>
    </row>
    <row r="43" spans="1:9">
      <c r="A43" s="14">
        <v>40</v>
      </c>
      <c r="B43" s="15">
        <v>56020</v>
      </c>
      <c r="C43" s="14">
        <v>11</v>
      </c>
      <c r="D43" s="14">
        <v>2</v>
      </c>
      <c r="E43" s="4">
        <f t="shared" si="0"/>
        <v>0</v>
      </c>
      <c r="F43" s="4">
        <f t="shared" si="1"/>
        <v>0</v>
      </c>
      <c r="G43" s="4">
        <f t="shared" si="2"/>
        <v>1</v>
      </c>
      <c r="H43" s="4">
        <f t="shared" si="3"/>
        <v>0</v>
      </c>
      <c r="I43" s="4">
        <f t="shared" si="4"/>
        <v>0</v>
      </c>
    </row>
    <row r="44" spans="1:9">
      <c r="A44" s="14">
        <v>41</v>
      </c>
      <c r="B44" s="15">
        <v>62600</v>
      </c>
      <c r="C44" s="14">
        <v>17</v>
      </c>
      <c r="D44" s="14">
        <v>1</v>
      </c>
      <c r="E44" s="4">
        <f t="shared" si="0"/>
        <v>0</v>
      </c>
      <c r="F44" s="4">
        <f t="shared" si="1"/>
        <v>1</v>
      </c>
      <c r="G44" s="4">
        <f t="shared" si="2"/>
        <v>0</v>
      </c>
      <c r="H44" s="4">
        <f t="shared" si="3"/>
        <v>0</v>
      </c>
      <c r="I44" s="4">
        <f t="shared" si="4"/>
        <v>0</v>
      </c>
    </row>
    <row r="45" spans="1:9">
      <c r="A45" s="14">
        <v>42</v>
      </c>
      <c r="B45" s="15">
        <v>71670</v>
      </c>
      <c r="C45" s="14">
        <v>15</v>
      </c>
      <c r="D45" s="14">
        <v>2</v>
      </c>
      <c r="E45" s="4">
        <f t="shared" si="0"/>
        <v>0</v>
      </c>
      <c r="F45" s="4">
        <f t="shared" si="1"/>
        <v>0</v>
      </c>
      <c r="G45" s="4">
        <f t="shared" si="2"/>
        <v>1</v>
      </c>
      <c r="H45" s="4">
        <f t="shared" si="3"/>
        <v>0</v>
      </c>
      <c r="I45" s="4">
        <f t="shared" si="4"/>
        <v>0</v>
      </c>
    </row>
    <row r="46" spans="1:9">
      <c r="A46" s="14">
        <v>43</v>
      </c>
      <c r="B46" s="15">
        <v>55670</v>
      </c>
      <c r="C46" s="14">
        <v>14</v>
      </c>
      <c r="D46" s="14">
        <v>2</v>
      </c>
      <c r="E46" s="4">
        <f t="shared" si="0"/>
        <v>0</v>
      </c>
      <c r="F46" s="4">
        <f t="shared" si="1"/>
        <v>0</v>
      </c>
      <c r="G46" s="4">
        <f t="shared" si="2"/>
        <v>1</v>
      </c>
      <c r="H46" s="4">
        <f t="shared" si="3"/>
        <v>0</v>
      </c>
      <c r="I46" s="4">
        <f t="shared" si="4"/>
        <v>0</v>
      </c>
    </row>
    <row r="47" spans="1:9">
      <c r="A47" s="14">
        <v>44</v>
      </c>
      <c r="B47" s="15">
        <v>76200</v>
      </c>
      <c r="C47" s="14">
        <v>16</v>
      </c>
      <c r="D47" s="14">
        <v>1</v>
      </c>
      <c r="E47" s="4">
        <f t="shared" si="0"/>
        <v>0</v>
      </c>
      <c r="F47" s="4">
        <f t="shared" si="1"/>
        <v>1</v>
      </c>
      <c r="G47" s="4">
        <f t="shared" si="2"/>
        <v>0</v>
      </c>
      <c r="H47" s="4">
        <f t="shared" si="3"/>
        <v>0</v>
      </c>
      <c r="I47" s="4">
        <f t="shared" si="4"/>
        <v>0</v>
      </c>
    </row>
    <row r="48" spans="1:9">
      <c r="A48" s="14">
        <v>45</v>
      </c>
      <c r="B48" s="15">
        <v>59760</v>
      </c>
      <c r="C48" s="14">
        <v>7</v>
      </c>
      <c r="D48" s="14">
        <v>3</v>
      </c>
      <c r="E48" s="4">
        <f t="shared" si="0"/>
        <v>1</v>
      </c>
      <c r="F48" s="4">
        <f t="shared" si="1"/>
        <v>0</v>
      </c>
      <c r="G48" s="4">
        <f t="shared" si="2"/>
        <v>0</v>
      </c>
      <c r="H48" s="4">
        <f t="shared" si="3"/>
        <v>1</v>
      </c>
      <c r="I48" s="4">
        <f t="shared" si="4"/>
        <v>0</v>
      </c>
    </row>
    <row r="49" spans="1:9">
      <c r="A49" s="14">
        <v>46</v>
      </c>
      <c r="B49" s="15">
        <v>70690</v>
      </c>
      <c r="C49" s="14">
        <v>11</v>
      </c>
      <c r="D49" s="14">
        <v>2</v>
      </c>
      <c r="E49" s="4">
        <f t="shared" si="0"/>
        <v>0</v>
      </c>
      <c r="F49" s="4">
        <f t="shared" si="1"/>
        <v>0</v>
      </c>
      <c r="G49" s="4">
        <f t="shared" si="2"/>
        <v>1</v>
      </c>
      <c r="H49" s="4">
        <f t="shared" si="3"/>
        <v>0</v>
      </c>
      <c r="I49" s="4">
        <f t="shared" si="4"/>
        <v>0</v>
      </c>
    </row>
    <row r="50" spans="1:9">
      <c r="A50" s="14">
        <v>47</v>
      </c>
      <c r="B50" s="15">
        <v>56970</v>
      </c>
      <c r="C50" s="14">
        <v>5</v>
      </c>
      <c r="D50" s="14">
        <v>3</v>
      </c>
      <c r="E50" s="4">
        <f t="shared" si="0"/>
        <v>1</v>
      </c>
      <c r="F50" s="4">
        <f t="shared" si="1"/>
        <v>0</v>
      </c>
      <c r="G50" s="4">
        <f t="shared" si="2"/>
        <v>0</v>
      </c>
      <c r="H50" s="4">
        <f t="shared" si="3"/>
        <v>1</v>
      </c>
      <c r="I50" s="4">
        <f t="shared" si="4"/>
        <v>0</v>
      </c>
    </row>
    <row r="51" spans="1:9">
      <c r="A51" s="14">
        <v>48</v>
      </c>
      <c r="B51" s="15">
        <v>55230</v>
      </c>
      <c r="C51" s="14">
        <v>10</v>
      </c>
      <c r="D51" s="14">
        <v>1</v>
      </c>
      <c r="E51" s="4">
        <f t="shared" si="0"/>
        <v>0</v>
      </c>
      <c r="F51" s="4">
        <f t="shared" si="1"/>
        <v>1</v>
      </c>
      <c r="G51" s="4">
        <f t="shared" si="2"/>
        <v>0</v>
      </c>
      <c r="H51" s="4">
        <f t="shared" si="3"/>
        <v>0</v>
      </c>
      <c r="I51" s="4">
        <f t="shared" si="4"/>
        <v>0</v>
      </c>
    </row>
    <row r="52" spans="1:9">
      <c r="A52" s="14">
        <v>49</v>
      </c>
      <c r="B52" s="15">
        <v>63210</v>
      </c>
      <c r="C52" s="14">
        <v>24</v>
      </c>
      <c r="D52" s="14">
        <v>1</v>
      </c>
      <c r="E52" s="4">
        <f t="shared" si="0"/>
        <v>0</v>
      </c>
      <c r="F52" s="4">
        <f t="shared" si="1"/>
        <v>1</v>
      </c>
      <c r="G52" s="4">
        <f t="shared" si="2"/>
        <v>0</v>
      </c>
      <c r="H52" s="4">
        <f t="shared" si="3"/>
        <v>0</v>
      </c>
      <c r="I52" s="4">
        <f t="shared" si="4"/>
        <v>0</v>
      </c>
    </row>
    <row r="53" spans="1:9">
      <c r="A53" s="14">
        <v>50</v>
      </c>
      <c r="B53" s="15">
        <v>62480</v>
      </c>
      <c r="C53" s="14">
        <v>15</v>
      </c>
      <c r="D53" s="14">
        <v>2</v>
      </c>
      <c r="E53" s="4">
        <f t="shared" si="0"/>
        <v>0</v>
      </c>
      <c r="F53" s="4">
        <f t="shared" si="1"/>
        <v>0</v>
      </c>
      <c r="G53" s="4">
        <f t="shared" si="2"/>
        <v>1</v>
      </c>
      <c r="H53" s="4">
        <f t="shared" si="3"/>
        <v>0</v>
      </c>
      <c r="I53" s="4">
        <f t="shared" si="4"/>
        <v>0</v>
      </c>
    </row>
    <row r="54" spans="1:9">
      <c r="A54" s="14">
        <v>51</v>
      </c>
      <c r="B54" s="15">
        <v>85580</v>
      </c>
      <c r="C54" s="14">
        <v>22</v>
      </c>
      <c r="D54" s="14">
        <v>2</v>
      </c>
      <c r="E54" s="4">
        <f t="shared" si="0"/>
        <v>0</v>
      </c>
      <c r="F54" s="4">
        <f t="shared" si="1"/>
        <v>0</v>
      </c>
      <c r="G54" s="4">
        <f t="shared" si="2"/>
        <v>1</v>
      </c>
      <c r="H54" s="4">
        <f t="shared" si="3"/>
        <v>0</v>
      </c>
      <c r="I54" s="4">
        <f t="shared" si="4"/>
        <v>0</v>
      </c>
    </row>
    <row r="55" spans="1:9">
      <c r="A55" s="14">
        <v>52</v>
      </c>
      <c r="B55" s="15">
        <v>72590</v>
      </c>
      <c r="C55" s="14">
        <v>23</v>
      </c>
      <c r="D55" s="14">
        <v>1</v>
      </c>
      <c r="E55" s="4">
        <f t="shared" si="0"/>
        <v>0</v>
      </c>
      <c r="F55" s="4">
        <f t="shared" si="1"/>
        <v>1</v>
      </c>
      <c r="G55" s="4">
        <f t="shared" si="2"/>
        <v>0</v>
      </c>
      <c r="H55" s="4">
        <f t="shared" si="3"/>
        <v>0</v>
      </c>
      <c r="I55" s="4">
        <f t="shared" si="4"/>
        <v>0</v>
      </c>
    </row>
    <row r="56" spans="1:9">
      <c r="A56" s="14">
        <v>53</v>
      </c>
      <c r="B56" s="15">
        <v>78010</v>
      </c>
      <c r="C56" s="14">
        <v>23</v>
      </c>
      <c r="D56" s="14">
        <v>2</v>
      </c>
      <c r="E56" s="4">
        <f t="shared" si="0"/>
        <v>0</v>
      </c>
      <c r="F56" s="4">
        <f t="shared" si="1"/>
        <v>0</v>
      </c>
      <c r="G56" s="4">
        <f t="shared" si="2"/>
        <v>1</v>
      </c>
      <c r="H56" s="4">
        <f t="shared" si="3"/>
        <v>0</v>
      </c>
      <c r="I56" s="4">
        <f t="shared" si="4"/>
        <v>0</v>
      </c>
    </row>
    <row r="57" spans="1:9">
      <c r="A57" s="14">
        <v>54</v>
      </c>
      <c r="B57" s="15">
        <v>40790</v>
      </c>
      <c r="C57" s="14">
        <v>2</v>
      </c>
      <c r="D57" s="14">
        <v>2</v>
      </c>
      <c r="E57" s="4">
        <f t="shared" si="0"/>
        <v>0</v>
      </c>
      <c r="F57" s="4">
        <f t="shared" si="1"/>
        <v>0</v>
      </c>
      <c r="G57" s="4">
        <f t="shared" si="2"/>
        <v>1</v>
      </c>
      <c r="H57" s="4">
        <f t="shared" si="3"/>
        <v>0</v>
      </c>
      <c r="I57" s="4">
        <f t="shared" si="4"/>
        <v>0</v>
      </c>
    </row>
    <row r="58" spans="1:9">
      <c r="A58" s="14">
        <v>55</v>
      </c>
      <c r="B58" s="15">
        <v>60690</v>
      </c>
      <c r="C58" s="14">
        <v>4</v>
      </c>
      <c r="D58" s="14">
        <v>3</v>
      </c>
      <c r="E58" s="4">
        <f t="shared" si="0"/>
        <v>1</v>
      </c>
      <c r="F58" s="4">
        <f t="shared" si="1"/>
        <v>0</v>
      </c>
      <c r="G58" s="4">
        <f t="shared" si="2"/>
        <v>0</v>
      </c>
      <c r="H58" s="4">
        <f t="shared" si="3"/>
        <v>1</v>
      </c>
      <c r="I58" s="4">
        <f t="shared" si="4"/>
        <v>0</v>
      </c>
    </row>
    <row r="59" spans="1:9">
      <c r="A59" s="14">
        <v>56</v>
      </c>
      <c r="B59" s="15">
        <v>55910</v>
      </c>
      <c r="C59" s="14">
        <v>2</v>
      </c>
      <c r="D59" s="14">
        <v>3</v>
      </c>
      <c r="E59" s="4">
        <f t="shared" si="0"/>
        <v>1</v>
      </c>
      <c r="F59" s="4">
        <f t="shared" si="1"/>
        <v>0</v>
      </c>
      <c r="G59" s="4">
        <f t="shared" si="2"/>
        <v>0</v>
      </c>
      <c r="H59" s="4">
        <f t="shared" si="3"/>
        <v>1</v>
      </c>
      <c r="I59" s="4">
        <f t="shared" si="4"/>
        <v>0</v>
      </c>
    </row>
    <row r="60" spans="1:9">
      <c r="A60" s="14">
        <v>57</v>
      </c>
      <c r="B60" s="15">
        <v>56160</v>
      </c>
      <c r="C60" s="14">
        <v>6</v>
      </c>
      <c r="D60" s="14">
        <v>3</v>
      </c>
      <c r="E60" s="4">
        <f t="shared" si="0"/>
        <v>1</v>
      </c>
      <c r="F60" s="4">
        <f t="shared" si="1"/>
        <v>0</v>
      </c>
      <c r="G60" s="4">
        <f t="shared" si="2"/>
        <v>0</v>
      </c>
      <c r="H60" s="4">
        <f t="shared" si="3"/>
        <v>1</v>
      </c>
      <c r="I60" s="4">
        <f t="shared" si="4"/>
        <v>0</v>
      </c>
    </row>
    <row r="61" spans="1:9">
      <c r="A61" s="14">
        <v>58</v>
      </c>
      <c r="B61" s="15">
        <v>93430</v>
      </c>
      <c r="C61" s="14">
        <v>21</v>
      </c>
      <c r="D61" s="14">
        <v>3</v>
      </c>
      <c r="E61" s="4">
        <f t="shared" si="0"/>
        <v>1</v>
      </c>
      <c r="F61" s="4">
        <f t="shared" si="1"/>
        <v>0</v>
      </c>
      <c r="G61" s="4">
        <f t="shared" si="2"/>
        <v>0</v>
      </c>
      <c r="H61" s="4">
        <f t="shared" si="3"/>
        <v>1</v>
      </c>
      <c r="I61" s="4">
        <f t="shared" si="4"/>
        <v>0</v>
      </c>
    </row>
    <row r="62" spans="1:9">
      <c r="A62" s="14">
        <v>59</v>
      </c>
      <c r="B62" s="15">
        <v>63260</v>
      </c>
      <c r="C62" s="14">
        <v>12</v>
      </c>
      <c r="D62" s="14">
        <v>2</v>
      </c>
      <c r="E62" s="4">
        <f t="shared" si="0"/>
        <v>0</v>
      </c>
      <c r="F62" s="4">
        <f t="shared" si="1"/>
        <v>0</v>
      </c>
      <c r="G62" s="4">
        <f t="shared" si="2"/>
        <v>1</v>
      </c>
      <c r="H62" s="4">
        <f t="shared" si="3"/>
        <v>0</v>
      </c>
      <c r="I62" s="4">
        <f t="shared" si="4"/>
        <v>0</v>
      </c>
    </row>
    <row r="63" spans="1:9">
      <c r="A63" s="14">
        <v>60</v>
      </c>
      <c r="B63" s="15">
        <v>54050</v>
      </c>
      <c r="C63" s="14">
        <v>13</v>
      </c>
      <c r="D63" s="14">
        <v>2</v>
      </c>
      <c r="E63" s="4">
        <f t="shared" si="0"/>
        <v>0</v>
      </c>
      <c r="F63" s="4">
        <f t="shared" si="1"/>
        <v>0</v>
      </c>
      <c r="G63" s="4">
        <f t="shared" si="2"/>
        <v>1</v>
      </c>
      <c r="H63" s="4">
        <f t="shared" si="3"/>
        <v>0</v>
      </c>
      <c r="I63" s="4">
        <f t="shared" si="4"/>
        <v>0</v>
      </c>
    </row>
    <row r="64" spans="1:9">
      <c r="A64" s="14">
        <v>61</v>
      </c>
      <c r="B64" s="15">
        <v>99420</v>
      </c>
      <c r="C64" s="14">
        <v>21</v>
      </c>
      <c r="D64" s="14">
        <v>4</v>
      </c>
      <c r="E64" s="4">
        <f t="shared" si="0"/>
        <v>1</v>
      </c>
      <c r="F64" s="4">
        <f t="shared" si="1"/>
        <v>0</v>
      </c>
      <c r="G64" s="4">
        <f t="shared" si="2"/>
        <v>0</v>
      </c>
      <c r="H64" s="4">
        <f t="shared" si="3"/>
        <v>0</v>
      </c>
      <c r="I64" s="4">
        <f t="shared" si="4"/>
        <v>1</v>
      </c>
    </row>
    <row r="65" spans="1:9">
      <c r="A65" s="14">
        <v>62</v>
      </c>
      <c r="B65" s="15">
        <v>88790</v>
      </c>
      <c r="C65" s="14">
        <v>17</v>
      </c>
      <c r="D65" s="14">
        <v>3</v>
      </c>
      <c r="E65" s="4">
        <f t="shared" si="0"/>
        <v>1</v>
      </c>
      <c r="F65" s="4">
        <f t="shared" si="1"/>
        <v>0</v>
      </c>
      <c r="G65" s="4">
        <f t="shared" si="2"/>
        <v>0</v>
      </c>
      <c r="H65" s="4">
        <f t="shared" si="3"/>
        <v>1</v>
      </c>
      <c r="I65" s="4">
        <f t="shared" si="4"/>
        <v>0</v>
      </c>
    </row>
    <row r="66" spans="1:9">
      <c r="A66" s="14">
        <v>63</v>
      </c>
      <c r="B66" s="15">
        <v>38190</v>
      </c>
      <c r="C66" s="14">
        <v>10</v>
      </c>
      <c r="D66" s="14">
        <v>1</v>
      </c>
      <c r="E66" s="4">
        <f t="shared" si="0"/>
        <v>0</v>
      </c>
      <c r="F66" s="4">
        <f t="shared" si="1"/>
        <v>1</v>
      </c>
      <c r="G66" s="4">
        <f t="shared" si="2"/>
        <v>0</v>
      </c>
      <c r="H66" s="4">
        <f t="shared" si="3"/>
        <v>0</v>
      </c>
      <c r="I66" s="4">
        <f t="shared" si="4"/>
        <v>0</v>
      </c>
    </row>
    <row r="67" spans="1:9">
      <c r="A67" s="14">
        <v>64</v>
      </c>
      <c r="B67" s="15">
        <v>32080</v>
      </c>
      <c r="C67" s="14">
        <v>6</v>
      </c>
      <c r="D67" s="14">
        <v>3</v>
      </c>
      <c r="E67" s="4">
        <f t="shared" si="0"/>
        <v>1</v>
      </c>
      <c r="F67" s="4">
        <f t="shared" si="1"/>
        <v>0</v>
      </c>
      <c r="G67" s="4">
        <f t="shared" si="2"/>
        <v>0</v>
      </c>
      <c r="H67" s="4">
        <f t="shared" si="3"/>
        <v>1</v>
      </c>
      <c r="I67" s="4">
        <f t="shared" si="4"/>
        <v>0</v>
      </c>
    </row>
    <row r="68" spans="1:9">
      <c r="A68" s="14">
        <v>65</v>
      </c>
      <c r="B68" s="15">
        <v>61820</v>
      </c>
      <c r="C68" s="14">
        <v>11</v>
      </c>
      <c r="D68" s="14">
        <v>1</v>
      </c>
      <c r="E68" s="4">
        <f t="shared" si="0"/>
        <v>0</v>
      </c>
      <c r="F68" s="4">
        <f t="shared" si="1"/>
        <v>1</v>
      </c>
      <c r="G68" s="4">
        <f t="shared" si="2"/>
        <v>0</v>
      </c>
      <c r="H68" s="4">
        <f t="shared" si="3"/>
        <v>0</v>
      </c>
      <c r="I68" s="4">
        <f t="shared" si="4"/>
        <v>0</v>
      </c>
    </row>
    <row r="69" spans="1:9">
      <c r="A69" s="14">
        <v>66</v>
      </c>
      <c r="B69" s="15">
        <v>26920</v>
      </c>
      <c r="C69" s="14">
        <v>1</v>
      </c>
      <c r="D69" s="14">
        <v>1</v>
      </c>
      <c r="E69" s="4">
        <f t="shared" ref="E69:E132" si="5">IF(D69&lt;3,0,1)</f>
        <v>0</v>
      </c>
      <c r="F69" s="4">
        <f t="shared" ref="F69:F132" si="6">IF(D69=1,1,0)</f>
        <v>1</v>
      </c>
      <c r="G69" s="4">
        <f t="shared" ref="G69:G132" si="7">IF(D69=2,1,0)</f>
        <v>0</v>
      </c>
      <c r="H69" s="4">
        <f t="shared" ref="H69:H132" si="8">IF(D69=3,1,0)</f>
        <v>0</v>
      </c>
      <c r="I69" s="4">
        <f t="shared" ref="I69:I132" si="9">IF(D69=4,1,0)</f>
        <v>0</v>
      </c>
    </row>
    <row r="70" spans="1:9">
      <c r="A70" s="14">
        <v>67</v>
      </c>
      <c r="B70" s="15">
        <v>52430</v>
      </c>
      <c r="C70" s="14">
        <v>8</v>
      </c>
      <c r="D70" s="14">
        <v>2</v>
      </c>
      <c r="E70" s="4">
        <f t="shared" si="5"/>
        <v>0</v>
      </c>
      <c r="F70" s="4">
        <f t="shared" si="6"/>
        <v>0</v>
      </c>
      <c r="G70" s="4">
        <f t="shared" si="7"/>
        <v>1</v>
      </c>
      <c r="H70" s="4">
        <f t="shared" si="8"/>
        <v>0</v>
      </c>
      <c r="I70" s="4">
        <f t="shared" si="9"/>
        <v>0</v>
      </c>
    </row>
    <row r="71" spans="1:9">
      <c r="A71" s="14">
        <v>68</v>
      </c>
      <c r="B71" s="15">
        <v>20140</v>
      </c>
      <c r="C71" s="14">
        <v>1</v>
      </c>
      <c r="D71" s="14">
        <v>1</v>
      </c>
      <c r="E71" s="4">
        <f t="shared" si="5"/>
        <v>0</v>
      </c>
      <c r="F71" s="4">
        <f t="shared" si="6"/>
        <v>1</v>
      </c>
      <c r="G71" s="4">
        <f t="shared" si="7"/>
        <v>0</v>
      </c>
      <c r="H71" s="4">
        <f t="shared" si="8"/>
        <v>0</v>
      </c>
      <c r="I71" s="4">
        <f t="shared" si="9"/>
        <v>0</v>
      </c>
    </row>
    <row r="72" spans="1:9">
      <c r="A72" s="14">
        <v>69</v>
      </c>
      <c r="B72" s="15">
        <v>66860</v>
      </c>
      <c r="C72" s="14">
        <v>18</v>
      </c>
      <c r="D72" s="14">
        <v>1</v>
      </c>
      <c r="E72" s="4">
        <f t="shared" si="5"/>
        <v>0</v>
      </c>
      <c r="F72" s="4">
        <f t="shared" si="6"/>
        <v>1</v>
      </c>
      <c r="G72" s="4">
        <f t="shared" si="7"/>
        <v>0</v>
      </c>
      <c r="H72" s="4">
        <f t="shared" si="8"/>
        <v>0</v>
      </c>
      <c r="I72" s="4">
        <f t="shared" si="9"/>
        <v>0</v>
      </c>
    </row>
    <row r="73" spans="1:9">
      <c r="A73" s="14">
        <v>70</v>
      </c>
      <c r="B73" s="15">
        <v>60930</v>
      </c>
      <c r="C73" s="14">
        <v>13</v>
      </c>
      <c r="D73" s="14">
        <v>1</v>
      </c>
      <c r="E73" s="4">
        <f t="shared" si="5"/>
        <v>0</v>
      </c>
      <c r="F73" s="4">
        <f t="shared" si="6"/>
        <v>1</v>
      </c>
      <c r="G73" s="4">
        <f t="shared" si="7"/>
        <v>0</v>
      </c>
      <c r="H73" s="4">
        <f t="shared" si="8"/>
        <v>0</v>
      </c>
      <c r="I73" s="4">
        <f t="shared" si="9"/>
        <v>0</v>
      </c>
    </row>
    <row r="74" spans="1:9">
      <c r="A74" s="14">
        <v>71</v>
      </c>
      <c r="B74" s="15">
        <v>64110</v>
      </c>
      <c r="C74" s="14">
        <v>8</v>
      </c>
      <c r="D74" s="14">
        <v>3</v>
      </c>
      <c r="E74" s="4">
        <f t="shared" si="5"/>
        <v>1</v>
      </c>
      <c r="F74" s="4">
        <f t="shared" si="6"/>
        <v>0</v>
      </c>
      <c r="G74" s="4">
        <f t="shared" si="7"/>
        <v>0</v>
      </c>
      <c r="H74" s="4">
        <f t="shared" si="8"/>
        <v>1</v>
      </c>
      <c r="I74" s="4">
        <f t="shared" si="9"/>
        <v>0</v>
      </c>
    </row>
    <row r="75" spans="1:9">
      <c r="A75" s="14">
        <v>72</v>
      </c>
      <c r="B75" s="15">
        <v>48970</v>
      </c>
      <c r="C75" s="14">
        <v>4</v>
      </c>
      <c r="D75" s="14">
        <v>3</v>
      </c>
      <c r="E75" s="4">
        <f t="shared" si="5"/>
        <v>1</v>
      </c>
      <c r="F75" s="4">
        <f t="shared" si="6"/>
        <v>0</v>
      </c>
      <c r="G75" s="4">
        <f t="shared" si="7"/>
        <v>0</v>
      </c>
      <c r="H75" s="4">
        <f t="shared" si="8"/>
        <v>1</v>
      </c>
      <c r="I75" s="4">
        <f t="shared" si="9"/>
        <v>0</v>
      </c>
    </row>
    <row r="76" spans="1:9">
      <c r="A76" s="14">
        <v>73</v>
      </c>
      <c r="B76" s="15">
        <v>80060</v>
      </c>
      <c r="C76" s="14">
        <v>25</v>
      </c>
      <c r="D76" s="14">
        <v>1</v>
      </c>
      <c r="E76" s="4">
        <f t="shared" si="5"/>
        <v>0</v>
      </c>
      <c r="F76" s="4">
        <f t="shared" si="6"/>
        <v>1</v>
      </c>
      <c r="G76" s="4">
        <f t="shared" si="7"/>
        <v>0</v>
      </c>
      <c r="H76" s="4">
        <f t="shared" si="8"/>
        <v>0</v>
      </c>
      <c r="I76" s="4">
        <f t="shared" si="9"/>
        <v>0</v>
      </c>
    </row>
    <row r="77" spans="1:9">
      <c r="A77" s="14">
        <v>74</v>
      </c>
      <c r="B77" s="15">
        <v>47060</v>
      </c>
      <c r="C77" s="14">
        <v>8</v>
      </c>
      <c r="D77" s="14">
        <v>1</v>
      </c>
      <c r="E77" s="4">
        <f t="shared" si="5"/>
        <v>0</v>
      </c>
      <c r="F77" s="4">
        <f t="shared" si="6"/>
        <v>1</v>
      </c>
      <c r="G77" s="4">
        <f t="shared" si="7"/>
        <v>0</v>
      </c>
      <c r="H77" s="4">
        <f t="shared" si="8"/>
        <v>0</v>
      </c>
      <c r="I77" s="4">
        <f t="shared" si="9"/>
        <v>0</v>
      </c>
    </row>
    <row r="78" spans="1:9">
      <c r="A78" s="14">
        <v>75</v>
      </c>
      <c r="B78" s="15">
        <v>78780</v>
      </c>
      <c r="C78" s="14">
        <v>22</v>
      </c>
      <c r="D78" s="14">
        <v>2</v>
      </c>
      <c r="E78" s="4">
        <f t="shared" si="5"/>
        <v>0</v>
      </c>
      <c r="F78" s="4">
        <f t="shared" si="6"/>
        <v>0</v>
      </c>
      <c r="G78" s="4">
        <f t="shared" si="7"/>
        <v>1</v>
      </c>
      <c r="H78" s="4">
        <f t="shared" si="8"/>
        <v>0</v>
      </c>
      <c r="I78" s="4">
        <f t="shared" si="9"/>
        <v>0</v>
      </c>
    </row>
    <row r="79" spans="1:9">
      <c r="A79" s="14">
        <v>76</v>
      </c>
      <c r="B79" s="15">
        <v>67520</v>
      </c>
      <c r="C79" s="14">
        <v>15</v>
      </c>
      <c r="D79" s="14">
        <v>2</v>
      </c>
      <c r="E79" s="4">
        <f t="shared" si="5"/>
        <v>0</v>
      </c>
      <c r="F79" s="4">
        <f t="shared" si="6"/>
        <v>0</v>
      </c>
      <c r="G79" s="4">
        <f t="shared" si="7"/>
        <v>1</v>
      </c>
      <c r="H79" s="4">
        <f t="shared" si="8"/>
        <v>0</v>
      </c>
      <c r="I79" s="4">
        <f t="shared" si="9"/>
        <v>0</v>
      </c>
    </row>
    <row r="80" spans="1:9">
      <c r="A80" s="14">
        <v>77</v>
      </c>
      <c r="B80" s="15">
        <v>67710</v>
      </c>
      <c r="C80" s="14">
        <v>16</v>
      </c>
      <c r="D80" s="14">
        <v>1</v>
      </c>
      <c r="E80" s="4">
        <f t="shared" si="5"/>
        <v>0</v>
      </c>
      <c r="F80" s="4">
        <f t="shared" si="6"/>
        <v>1</v>
      </c>
      <c r="G80" s="4">
        <f t="shared" si="7"/>
        <v>0</v>
      </c>
      <c r="H80" s="4">
        <f t="shared" si="8"/>
        <v>0</v>
      </c>
      <c r="I80" s="4">
        <f t="shared" si="9"/>
        <v>0</v>
      </c>
    </row>
    <row r="81" spans="1:9">
      <c r="A81" s="14">
        <v>78</v>
      </c>
      <c r="B81" s="15">
        <v>78600</v>
      </c>
      <c r="C81" s="14">
        <v>10</v>
      </c>
      <c r="D81" s="14">
        <v>4</v>
      </c>
      <c r="E81" s="4">
        <f t="shared" si="5"/>
        <v>1</v>
      </c>
      <c r="F81" s="4">
        <f t="shared" si="6"/>
        <v>0</v>
      </c>
      <c r="G81" s="4">
        <f t="shared" si="7"/>
        <v>0</v>
      </c>
      <c r="H81" s="4">
        <f t="shared" si="8"/>
        <v>0</v>
      </c>
      <c r="I81" s="4">
        <f t="shared" si="9"/>
        <v>1</v>
      </c>
    </row>
    <row r="82" spans="1:9">
      <c r="A82" s="14">
        <v>79</v>
      </c>
      <c r="B82" s="15">
        <v>45550</v>
      </c>
      <c r="C82" s="14">
        <v>1</v>
      </c>
      <c r="D82" s="14">
        <v>3</v>
      </c>
      <c r="E82" s="4">
        <f t="shared" si="5"/>
        <v>1</v>
      </c>
      <c r="F82" s="4">
        <f t="shared" si="6"/>
        <v>0</v>
      </c>
      <c r="G82" s="4">
        <f t="shared" si="7"/>
        <v>0</v>
      </c>
      <c r="H82" s="4">
        <f t="shared" si="8"/>
        <v>1</v>
      </c>
      <c r="I82" s="4">
        <f t="shared" si="9"/>
        <v>0</v>
      </c>
    </row>
    <row r="83" spans="1:9">
      <c r="A83" s="14">
        <v>80</v>
      </c>
      <c r="B83" s="15">
        <v>89270</v>
      </c>
      <c r="C83" s="14">
        <v>15</v>
      </c>
      <c r="D83" s="14">
        <v>3</v>
      </c>
      <c r="E83" s="4">
        <f t="shared" si="5"/>
        <v>1</v>
      </c>
      <c r="F83" s="4">
        <f t="shared" si="6"/>
        <v>0</v>
      </c>
      <c r="G83" s="4">
        <f t="shared" si="7"/>
        <v>0</v>
      </c>
      <c r="H83" s="4">
        <f t="shared" si="8"/>
        <v>1</v>
      </c>
      <c r="I83" s="4">
        <f t="shared" si="9"/>
        <v>0</v>
      </c>
    </row>
    <row r="84" spans="1:9">
      <c r="A84" s="14">
        <v>81</v>
      </c>
      <c r="B84" s="15">
        <v>75740</v>
      </c>
      <c r="C84" s="14">
        <v>19</v>
      </c>
      <c r="D84" s="14">
        <v>1</v>
      </c>
      <c r="E84" s="4">
        <f t="shared" si="5"/>
        <v>0</v>
      </c>
      <c r="F84" s="4">
        <f t="shared" si="6"/>
        <v>1</v>
      </c>
      <c r="G84" s="4">
        <f t="shared" si="7"/>
        <v>0</v>
      </c>
      <c r="H84" s="4">
        <f t="shared" si="8"/>
        <v>0</v>
      </c>
      <c r="I84" s="4">
        <f t="shared" si="9"/>
        <v>0</v>
      </c>
    </row>
    <row r="85" spans="1:9">
      <c r="A85" s="14">
        <v>82</v>
      </c>
      <c r="B85" s="15">
        <v>51120</v>
      </c>
      <c r="C85" s="14">
        <v>1</v>
      </c>
      <c r="D85" s="14">
        <v>3</v>
      </c>
      <c r="E85" s="4">
        <f t="shared" si="5"/>
        <v>1</v>
      </c>
      <c r="F85" s="4">
        <f t="shared" si="6"/>
        <v>0</v>
      </c>
      <c r="G85" s="4">
        <f t="shared" si="7"/>
        <v>0</v>
      </c>
      <c r="H85" s="4">
        <f t="shared" si="8"/>
        <v>1</v>
      </c>
      <c r="I85" s="4">
        <f t="shared" si="9"/>
        <v>0</v>
      </c>
    </row>
    <row r="86" spans="1:9">
      <c r="A86" s="14">
        <v>83</v>
      </c>
      <c r="B86" s="15">
        <v>114560</v>
      </c>
      <c r="C86" s="14">
        <v>24</v>
      </c>
      <c r="D86" s="14">
        <v>4</v>
      </c>
      <c r="E86" s="4">
        <f t="shared" si="5"/>
        <v>1</v>
      </c>
      <c r="F86" s="4">
        <f t="shared" si="6"/>
        <v>0</v>
      </c>
      <c r="G86" s="4">
        <f t="shared" si="7"/>
        <v>0</v>
      </c>
      <c r="H86" s="4">
        <f t="shared" si="8"/>
        <v>0</v>
      </c>
      <c r="I86" s="4">
        <f t="shared" si="9"/>
        <v>1</v>
      </c>
    </row>
    <row r="87" spans="1:9">
      <c r="A87" s="14">
        <v>84</v>
      </c>
      <c r="B87" s="15">
        <v>55800</v>
      </c>
      <c r="C87" s="14">
        <v>17</v>
      </c>
      <c r="D87" s="14">
        <v>2</v>
      </c>
      <c r="E87" s="4">
        <f t="shared" si="5"/>
        <v>0</v>
      </c>
      <c r="F87" s="4">
        <f t="shared" si="6"/>
        <v>0</v>
      </c>
      <c r="G87" s="4">
        <f t="shared" si="7"/>
        <v>1</v>
      </c>
      <c r="H87" s="4">
        <f t="shared" si="8"/>
        <v>0</v>
      </c>
      <c r="I87" s="4">
        <f t="shared" si="9"/>
        <v>0</v>
      </c>
    </row>
    <row r="88" spans="1:9">
      <c r="A88" s="14">
        <v>85</v>
      </c>
      <c r="B88" s="15">
        <v>79810</v>
      </c>
      <c r="C88" s="14">
        <v>25</v>
      </c>
      <c r="D88" s="14">
        <v>1</v>
      </c>
      <c r="E88" s="4">
        <f t="shared" si="5"/>
        <v>0</v>
      </c>
      <c r="F88" s="4">
        <f t="shared" si="6"/>
        <v>1</v>
      </c>
      <c r="G88" s="4">
        <f t="shared" si="7"/>
        <v>0</v>
      </c>
      <c r="H88" s="4">
        <f t="shared" si="8"/>
        <v>0</v>
      </c>
      <c r="I88" s="4">
        <f t="shared" si="9"/>
        <v>0</v>
      </c>
    </row>
    <row r="89" spans="1:9">
      <c r="A89" s="14">
        <v>86</v>
      </c>
      <c r="B89" s="15">
        <v>53560</v>
      </c>
      <c r="C89" s="14">
        <v>13</v>
      </c>
      <c r="D89" s="14">
        <v>1</v>
      </c>
      <c r="E89" s="4">
        <f t="shared" si="5"/>
        <v>0</v>
      </c>
      <c r="F89" s="4">
        <f t="shared" si="6"/>
        <v>1</v>
      </c>
      <c r="G89" s="4">
        <f t="shared" si="7"/>
        <v>0</v>
      </c>
      <c r="H89" s="4">
        <f t="shared" si="8"/>
        <v>0</v>
      </c>
      <c r="I89" s="4">
        <f t="shared" si="9"/>
        <v>0</v>
      </c>
    </row>
    <row r="90" spans="1:9">
      <c r="A90" s="14">
        <v>87</v>
      </c>
      <c r="B90" s="15">
        <v>67460</v>
      </c>
      <c r="C90" s="14">
        <v>6</v>
      </c>
      <c r="D90" s="14">
        <v>3</v>
      </c>
      <c r="E90" s="4">
        <f t="shared" si="5"/>
        <v>1</v>
      </c>
      <c r="F90" s="4">
        <f t="shared" si="6"/>
        <v>0</v>
      </c>
      <c r="G90" s="4">
        <f t="shared" si="7"/>
        <v>0</v>
      </c>
      <c r="H90" s="4">
        <f t="shared" si="8"/>
        <v>1</v>
      </c>
      <c r="I90" s="4">
        <f t="shared" si="9"/>
        <v>0</v>
      </c>
    </row>
    <row r="91" spans="1:9">
      <c r="A91" s="14">
        <v>88</v>
      </c>
      <c r="B91" s="15">
        <v>80830</v>
      </c>
      <c r="C91" s="14">
        <v>20</v>
      </c>
      <c r="D91" s="14">
        <v>3</v>
      </c>
      <c r="E91" s="4">
        <f t="shared" si="5"/>
        <v>1</v>
      </c>
      <c r="F91" s="4">
        <f t="shared" si="6"/>
        <v>0</v>
      </c>
      <c r="G91" s="4">
        <f t="shared" si="7"/>
        <v>0</v>
      </c>
      <c r="H91" s="4">
        <f t="shared" si="8"/>
        <v>1</v>
      </c>
      <c r="I91" s="4">
        <f t="shared" si="9"/>
        <v>0</v>
      </c>
    </row>
    <row r="92" spans="1:9">
      <c r="A92" s="14">
        <v>89</v>
      </c>
      <c r="B92" s="15">
        <v>49000</v>
      </c>
      <c r="C92" s="14">
        <v>8</v>
      </c>
      <c r="D92" s="14">
        <v>2</v>
      </c>
      <c r="E92" s="4">
        <f t="shared" si="5"/>
        <v>0</v>
      </c>
      <c r="F92" s="4">
        <f t="shared" si="6"/>
        <v>0</v>
      </c>
      <c r="G92" s="4">
        <f t="shared" si="7"/>
        <v>1</v>
      </c>
      <c r="H92" s="4">
        <f t="shared" si="8"/>
        <v>0</v>
      </c>
      <c r="I92" s="4">
        <f t="shared" si="9"/>
        <v>0</v>
      </c>
    </row>
    <row r="93" spans="1:9">
      <c r="A93" s="14">
        <v>90</v>
      </c>
      <c r="B93" s="15">
        <v>64250</v>
      </c>
      <c r="C93" s="14">
        <v>8</v>
      </c>
      <c r="D93" s="14">
        <v>4</v>
      </c>
      <c r="E93" s="4">
        <f t="shared" si="5"/>
        <v>1</v>
      </c>
      <c r="F93" s="4">
        <f t="shared" si="6"/>
        <v>0</v>
      </c>
      <c r="G93" s="4">
        <f t="shared" si="7"/>
        <v>0</v>
      </c>
      <c r="H93" s="4">
        <f t="shared" si="8"/>
        <v>0</v>
      </c>
      <c r="I93" s="4">
        <f t="shared" si="9"/>
        <v>1</v>
      </c>
    </row>
    <row r="94" spans="1:9">
      <c r="A94" s="14">
        <v>91</v>
      </c>
      <c r="B94" s="15">
        <v>90870</v>
      </c>
      <c r="C94" s="14">
        <v>14</v>
      </c>
      <c r="D94" s="14">
        <v>4</v>
      </c>
      <c r="E94" s="4">
        <f t="shared" si="5"/>
        <v>1</v>
      </c>
      <c r="F94" s="4">
        <f t="shared" si="6"/>
        <v>0</v>
      </c>
      <c r="G94" s="4">
        <f t="shared" si="7"/>
        <v>0</v>
      </c>
      <c r="H94" s="4">
        <f t="shared" si="8"/>
        <v>0</v>
      </c>
      <c r="I94" s="4">
        <f t="shared" si="9"/>
        <v>1</v>
      </c>
    </row>
    <row r="95" spans="1:9">
      <c r="A95" s="14">
        <v>92</v>
      </c>
      <c r="B95" s="15">
        <v>96410</v>
      </c>
      <c r="C95" s="14">
        <v>23</v>
      </c>
      <c r="D95" s="14">
        <v>3</v>
      </c>
      <c r="E95" s="4">
        <f t="shared" si="5"/>
        <v>1</v>
      </c>
      <c r="F95" s="4">
        <f t="shared" si="6"/>
        <v>0</v>
      </c>
      <c r="G95" s="4">
        <f t="shared" si="7"/>
        <v>0</v>
      </c>
      <c r="H95" s="4">
        <f t="shared" si="8"/>
        <v>1</v>
      </c>
      <c r="I95" s="4">
        <f t="shared" si="9"/>
        <v>0</v>
      </c>
    </row>
    <row r="96" spans="1:9">
      <c r="A96" s="14">
        <v>93</v>
      </c>
      <c r="B96" s="15">
        <v>77400</v>
      </c>
      <c r="C96" s="14">
        <v>22</v>
      </c>
      <c r="D96" s="14">
        <v>1</v>
      </c>
      <c r="E96" s="4">
        <f t="shared" si="5"/>
        <v>0</v>
      </c>
      <c r="F96" s="4">
        <f t="shared" si="6"/>
        <v>1</v>
      </c>
      <c r="G96" s="4">
        <f t="shared" si="7"/>
        <v>0</v>
      </c>
      <c r="H96" s="4">
        <f t="shared" si="8"/>
        <v>0</v>
      </c>
      <c r="I96" s="4">
        <f t="shared" si="9"/>
        <v>0</v>
      </c>
    </row>
    <row r="97" spans="1:9">
      <c r="A97" s="14">
        <v>94</v>
      </c>
      <c r="B97" s="15">
        <v>60320</v>
      </c>
      <c r="C97" s="14">
        <v>9</v>
      </c>
      <c r="D97" s="14">
        <v>3</v>
      </c>
      <c r="E97" s="4">
        <f t="shared" si="5"/>
        <v>1</v>
      </c>
      <c r="F97" s="4">
        <f t="shared" si="6"/>
        <v>0</v>
      </c>
      <c r="G97" s="4">
        <f t="shared" si="7"/>
        <v>0</v>
      </c>
      <c r="H97" s="4">
        <f t="shared" si="8"/>
        <v>1</v>
      </c>
      <c r="I97" s="4">
        <f t="shared" si="9"/>
        <v>0</v>
      </c>
    </row>
    <row r="98" spans="1:9">
      <c r="A98" s="14">
        <v>95</v>
      </c>
      <c r="B98" s="15">
        <v>67640</v>
      </c>
      <c r="C98" s="14">
        <v>11</v>
      </c>
      <c r="D98" s="14">
        <v>4</v>
      </c>
      <c r="E98" s="4">
        <f t="shared" si="5"/>
        <v>1</v>
      </c>
      <c r="F98" s="4">
        <f t="shared" si="6"/>
        <v>0</v>
      </c>
      <c r="G98" s="4">
        <f t="shared" si="7"/>
        <v>0</v>
      </c>
      <c r="H98" s="4">
        <f t="shared" si="8"/>
        <v>0</v>
      </c>
      <c r="I98" s="4">
        <f t="shared" si="9"/>
        <v>1</v>
      </c>
    </row>
    <row r="99" spans="1:9">
      <c r="A99" s="14">
        <v>96</v>
      </c>
      <c r="B99" s="15">
        <v>66400</v>
      </c>
      <c r="C99" s="14">
        <v>17</v>
      </c>
      <c r="D99" s="14">
        <v>2</v>
      </c>
      <c r="E99" s="4">
        <f t="shared" si="5"/>
        <v>0</v>
      </c>
      <c r="F99" s="4">
        <f t="shared" si="6"/>
        <v>0</v>
      </c>
      <c r="G99" s="4">
        <f t="shared" si="7"/>
        <v>1</v>
      </c>
      <c r="H99" s="4">
        <f t="shared" si="8"/>
        <v>0</v>
      </c>
      <c r="I99" s="4">
        <f t="shared" si="9"/>
        <v>0</v>
      </c>
    </row>
    <row r="100" spans="1:9">
      <c r="A100" s="14">
        <v>97</v>
      </c>
      <c r="B100" s="15">
        <v>98710</v>
      </c>
      <c r="C100" s="14">
        <v>14</v>
      </c>
      <c r="D100" s="14">
        <v>3</v>
      </c>
      <c r="E100" s="4">
        <f t="shared" si="5"/>
        <v>1</v>
      </c>
      <c r="F100" s="4">
        <f t="shared" si="6"/>
        <v>0</v>
      </c>
      <c r="G100" s="4">
        <f t="shared" si="7"/>
        <v>0</v>
      </c>
      <c r="H100" s="4">
        <f t="shared" si="8"/>
        <v>1</v>
      </c>
      <c r="I100" s="4">
        <f t="shared" si="9"/>
        <v>0</v>
      </c>
    </row>
    <row r="101" spans="1:9">
      <c r="A101" s="14">
        <v>98</v>
      </c>
      <c r="B101" s="15">
        <v>77170</v>
      </c>
      <c r="C101" s="14">
        <v>13</v>
      </c>
      <c r="D101" s="14">
        <v>3</v>
      </c>
      <c r="E101" s="4">
        <f t="shared" si="5"/>
        <v>1</v>
      </c>
      <c r="F101" s="4">
        <f t="shared" si="6"/>
        <v>0</v>
      </c>
      <c r="G101" s="4">
        <f t="shared" si="7"/>
        <v>0</v>
      </c>
      <c r="H101" s="4">
        <f t="shared" si="8"/>
        <v>1</v>
      </c>
      <c r="I101" s="4">
        <f t="shared" si="9"/>
        <v>0</v>
      </c>
    </row>
    <row r="102" spans="1:9">
      <c r="A102" s="14">
        <v>99</v>
      </c>
      <c r="B102" s="15">
        <v>40400</v>
      </c>
      <c r="C102" s="14">
        <v>3</v>
      </c>
      <c r="D102" s="14">
        <v>1</v>
      </c>
      <c r="E102" s="4">
        <f t="shared" si="5"/>
        <v>0</v>
      </c>
      <c r="F102" s="4">
        <f t="shared" si="6"/>
        <v>1</v>
      </c>
      <c r="G102" s="4">
        <f t="shared" si="7"/>
        <v>0</v>
      </c>
      <c r="H102" s="4">
        <f t="shared" si="8"/>
        <v>0</v>
      </c>
      <c r="I102" s="4">
        <f t="shared" si="9"/>
        <v>0</v>
      </c>
    </row>
    <row r="103" spans="1:9">
      <c r="A103" s="14">
        <v>100</v>
      </c>
      <c r="B103" s="15">
        <v>79350</v>
      </c>
      <c r="C103" s="14">
        <v>12</v>
      </c>
      <c r="D103" s="14">
        <v>4</v>
      </c>
      <c r="E103" s="4">
        <f t="shared" si="5"/>
        <v>1</v>
      </c>
      <c r="F103" s="4">
        <f t="shared" si="6"/>
        <v>0</v>
      </c>
      <c r="G103" s="4">
        <f t="shared" si="7"/>
        <v>0</v>
      </c>
      <c r="H103" s="4">
        <f t="shared" si="8"/>
        <v>0</v>
      </c>
      <c r="I103" s="4">
        <f t="shared" si="9"/>
        <v>1</v>
      </c>
    </row>
    <row r="104" spans="1:9">
      <c r="A104" s="14">
        <v>101</v>
      </c>
      <c r="B104" s="15">
        <v>32500</v>
      </c>
      <c r="C104" s="14">
        <v>5</v>
      </c>
      <c r="D104" s="14">
        <v>1</v>
      </c>
      <c r="E104" s="4">
        <f t="shared" si="5"/>
        <v>0</v>
      </c>
      <c r="F104" s="4">
        <f t="shared" si="6"/>
        <v>1</v>
      </c>
      <c r="G104" s="4">
        <f t="shared" si="7"/>
        <v>0</v>
      </c>
      <c r="H104" s="4">
        <f t="shared" si="8"/>
        <v>0</v>
      </c>
      <c r="I104" s="4">
        <f t="shared" si="9"/>
        <v>0</v>
      </c>
    </row>
    <row r="105" spans="1:9">
      <c r="A105" s="14">
        <v>102</v>
      </c>
      <c r="B105" s="15">
        <v>43410</v>
      </c>
      <c r="C105" s="14">
        <v>16</v>
      </c>
      <c r="D105" s="14">
        <v>1</v>
      </c>
      <c r="E105" s="4">
        <f t="shared" si="5"/>
        <v>0</v>
      </c>
      <c r="F105" s="4">
        <f t="shared" si="6"/>
        <v>1</v>
      </c>
      <c r="G105" s="4">
        <f t="shared" si="7"/>
        <v>0</v>
      </c>
      <c r="H105" s="4">
        <f t="shared" si="8"/>
        <v>0</v>
      </c>
      <c r="I105" s="4">
        <f t="shared" si="9"/>
        <v>0</v>
      </c>
    </row>
    <row r="106" spans="1:9">
      <c r="A106" s="14">
        <v>103</v>
      </c>
      <c r="B106" s="15">
        <v>82150</v>
      </c>
      <c r="C106" s="14">
        <v>24</v>
      </c>
      <c r="D106" s="14">
        <v>1</v>
      </c>
      <c r="E106" s="4">
        <f t="shared" si="5"/>
        <v>0</v>
      </c>
      <c r="F106" s="4">
        <f t="shared" si="6"/>
        <v>1</v>
      </c>
      <c r="G106" s="4">
        <f t="shared" si="7"/>
        <v>0</v>
      </c>
      <c r="H106" s="4">
        <f t="shared" si="8"/>
        <v>0</v>
      </c>
      <c r="I106" s="4">
        <f t="shared" si="9"/>
        <v>0</v>
      </c>
    </row>
    <row r="107" spans="1:9">
      <c r="A107" s="14">
        <v>104</v>
      </c>
      <c r="B107" s="15">
        <v>69760</v>
      </c>
      <c r="C107" s="14">
        <v>19</v>
      </c>
      <c r="D107" s="14">
        <v>1</v>
      </c>
      <c r="E107" s="4">
        <f t="shared" si="5"/>
        <v>0</v>
      </c>
      <c r="F107" s="4">
        <f t="shared" si="6"/>
        <v>1</v>
      </c>
      <c r="G107" s="4">
        <f t="shared" si="7"/>
        <v>0</v>
      </c>
      <c r="H107" s="4">
        <f t="shared" si="8"/>
        <v>0</v>
      </c>
      <c r="I107" s="4">
        <f t="shared" si="9"/>
        <v>0</v>
      </c>
    </row>
    <row r="108" spans="1:9">
      <c r="A108" s="14">
        <v>105</v>
      </c>
      <c r="B108" s="15">
        <v>65010</v>
      </c>
      <c r="C108" s="14">
        <v>12</v>
      </c>
      <c r="D108" s="14">
        <v>2</v>
      </c>
      <c r="E108" s="4">
        <f t="shared" si="5"/>
        <v>0</v>
      </c>
      <c r="F108" s="4">
        <f t="shared" si="6"/>
        <v>0</v>
      </c>
      <c r="G108" s="4">
        <f t="shared" si="7"/>
        <v>1</v>
      </c>
      <c r="H108" s="4">
        <f t="shared" si="8"/>
        <v>0</v>
      </c>
      <c r="I108" s="4">
        <f t="shared" si="9"/>
        <v>0</v>
      </c>
    </row>
    <row r="109" spans="1:9">
      <c r="A109" s="14">
        <v>106</v>
      </c>
      <c r="B109" s="15">
        <v>66600</v>
      </c>
      <c r="C109" s="14">
        <v>19</v>
      </c>
      <c r="D109" s="14">
        <v>1</v>
      </c>
      <c r="E109" s="4">
        <f t="shared" si="5"/>
        <v>0</v>
      </c>
      <c r="F109" s="4">
        <f t="shared" si="6"/>
        <v>1</v>
      </c>
      <c r="G109" s="4">
        <f t="shared" si="7"/>
        <v>0</v>
      </c>
      <c r="H109" s="4">
        <f t="shared" si="8"/>
        <v>0</v>
      </c>
      <c r="I109" s="4">
        <f t="shared" si="9"/>
        <v>0</v>
      </c>
    </row>
    <row r="110" spans="1:9">
      <c r="A110" s="14">
        <v>107</v>
      </c>
      <c r="B110" s="15">
        <v>39250</v>
      </c>
      <c r="C110" s="14">
        <v>3</v>
      </c>
      <c r="D110" s="14">
        <v>1</v>
      </c>
      <c r="E110" s="4">
        <f t="shared" si="5"/>
        <v>0</v>
      </c>
      <c r="F110" s="4">
        <f t="shared" si="6"/>
        <v>1</v>
      </c>
      <c r="G110" s="4">
        <f t="shared" si="7"/>
        <v>0</v>
      </c>
      <c r="H110" s="4">
        <f t="shared" si="8"/>
        <v>0</v>
      </c>
      <c r="I110" s="4">
        <f t="shared" si="9"/>
        <v>0</v>
      </c>
    </row>
    <row r="111" spans="1:9">
      <c r="A111" s="14">
        <v>108</v>
      </c>
      <c r="B111" s="15">
        <v>71940</v>
      </c>
      <c r="C111" s="14">
        <v>3</v>
      </c>
      <c r="D111" s="14">
        <v>3</v>
      </c>
      <c r="E111" s="4">
        <f t="shared" si="5"/>
        <v>1</v>
      </c>
      <c r="F111" s="4">
        <f t="shared" si="6"/>
        <v>0</v>
      </c>
      <c r="G111" s="4">
        <f t="shared" si="7"/>
        <v>0</v>
      </c>
      <c r="H111" s="4">
        <f t="shared" si="8"/>
        <v>1</v>
      </c>
      <c r="I111" s="4">
        <f t="shared" si="9"/>
        <v>0</v>
      </c>
    </row>
    <row r="112" spans="1:9">
      <c r="A112" s="14">
        <v>109</v>
      </c>
      <c r="B112" s="15">
        <v>70160</v>
      </c>
      <c r="C112" s="14">
        <v>10</v>
      </c>
      <c r="D112" s="14">
        <v>3</v>
      </c>
      <c r="E112" s="4">
        <f t="shared" si="5"/>
        <v>1</v>
      </c>
      <c r="F112" s="4">
        <f t="shared" si="6"/>
        <v>0</v>
      </c>
      <c r="G112" s="4">
        <f t="shared" si="7"/>
        <v>0</v>
      </c>
      <c r="H112" s="4">
        <f t="shared" si="8"/>
        <v>1</v>
      </c>
      <c r="I112" s="4">
        <f t="shared" si="9"/>
        <v>0</v>
      </c>
    </row>
    <row r="113" spans="1:9">
      <c r="A113" s="14">
        <v>110</v>
      </c>
      <c r="B113" s="15">
        <v>73730</v>
      </c>
      <c r="C113" s="14">
        <v>20</v>
      </c>
      <c r="D113" s="14">
        <v>2</v>
      </c>
      <c r="E113" s="4">
        <f t="shared" si="5"/>
        <v>0</v>
      </c>
      <c r="F113" s="4">
        <f t="shared" si="6"/>
        <v>0</v>
      </c>
      <c r="G113" s="4">
        <f t="shared" si="7"/>
        <v>1</v>
      </c>
      <c r="H113" s="4">
        <f t="shared" si="8"/>
        <v>0</v>
      </c>
      <c r="I113" s="4">
        <f t="shared" si="9"/>
        <v>0</v>
      </c>
    </row>
    <row r="114" spans="1:9">
      <c r="A114" s="14">
        <v>111</v>
      </c>
      <c r="B114" s="15">
        <v>49300</v>
      </c>
      <c r="C114" s="14">
        <v>12</v>
      </c>
      <c r="D114" s="14">
        <v>1</v>
      </c>
      <c r="E114" s="4">
        <f t="shared" si="5"/>
        <v>0</v>
      </c>
      <c r="F114" s="4">
        <f t="shared" si="6"/>
        <v>1</v>
      </c>
      <c r="G114" s="4">
        <f t="shared" si="7"/>
        <v>0</v>
      </c>
      <c r="H114" s="4">
        <f t="shared" si="8"/>
        <v>0</v>
      </c>
      <c r="I114" s="4">
        <f t="shared" si="9"/>
        <v>0</v>
      </c>
    </row>
    <row r="115" spans="1:9">
      <c r="A115" s="14">
        <v>112</v>
      </c>
      <c r="B115" s="15">
        <v>50280</v>
      </c>
      <c r="C115" s="14">
        <v>6</v>
      </c>
      <c r="D115" s="14">
        <v>3</v>
      </c>
      <c r="E115" s="4">
        <f t="shared" si="5"/>
        <v>1</v>
      </c>
      <c r="F115" s="4">
        <f t="shared" si="6"/>
        <v>0</v>
      </c>
      <c r="G115" s="4">
        <f t="shared" si="7"/>
        <v>0</v>
      </c>
      <c r="H115" s="4">
        <f t="shared" si="8"/>
        <v>1</v>
      </c>
      <c r="I115" s="4">
        <f t="shared" si="9"/>
        <v>0</v>
      </c>
    </row>
    <row r="116" spans="1:9">
      <c r="A116" s="14">
        <v>113</v>
      </c>
      <c r="B116" s="15">
        <v>62320</v>
      </c>
      <c r="C116" s="14">
        <v>1</v>
      </c>
      <c r="D116" s="14">
        <v>3</v>
      </c>
      <c r="E116" s="4">
        <f t="shared" si="5"/>
        <v>1</v>
      </c>
      <c r="F116" s="4">
        <f t="shared" si="6"/>
        <v>0</v>
      </c>
      <c r="G116" s="4">
        <f t="shared" si="7"/>
        <v>0</v>
      </c>
      <c r="H116" s="4">
        <f t="shared" si="8"/>
        <v>1</v>
      </c>
      <c r="I116" s="4">
        <f t="shared" si="9"/>
        <v>0</v>
      </c>
    </row>
    <row r="117" spans="1:9">
      <c r="A117" s="14">
        <v>114</v>
      </c>
      <c r="B117" s="15">
        <v>57450</v>
      </c>
      <c r="C117" s="14">
        <v>14</v>
      </c>
      <c r="D117" s="14">
        <v>2</v>
      </c>
      <c r="E117" s="4">
        <f t="shared" si="5"/>
        <v>0</v>
      </c>
      <c r="F117" s="4">
        <f t="shared" si="6"/>
        <v>0</v>
      </c>
      <c r="G117" s="4">
        <f t="shared" si="7"/>
        <v>1</v>
      </c>
      <c r="H117" s="4">
        <f t="shared" si="8"/>
        <v>0</v>
      </c>
      <c r="I117" s="4">
        <f t="shared" si="9"/>
        <v>0</v>
      </c>
    </row>
    <row r="118" spans="1:9">
      <c r="A118" s="14">
        <v>115</v>
      </c>
      <c r="B118" s="15">
        <v>61950</v>
      </c>
      <c r="C118" s="14">
        <v>10</v>
      </c>
      <c r="D118" s="14">
        <v>2</v>
      </c>
      <c r="E118" s="4">
        <f t="shared" si="5"/>
        <v>0</v>
      </c>
      <c r="F118" s="4">
        <f t="shared" si="6"/>
        <v>0</v>
      </c>
      <c r="G118" s="4">
        <f t="shared" si="7"/>
        <v>1</v>
      </c>
      <c r="H118" s="4">
        <f t="shared" si="8"/>
        <v>0</v>
      </c>
      <c r="I118" s="4">
        <f t="shared" si="9"/>
        <v>0</v>
      </c>
    </row>
    <row r="119" spans="1:9">
      <c r="A119" s="14">
        <v>116</v>
      </c>
      <c r="B119" s="15">
        <v>66260</v>
      </c>
      <c r="C119" s="14">
        <v>9</v>
      </c>
      <c r="D119" s="14">
        <v>3</v>
      </c>
      <c r="E119" s="4">
        <f t="shared" si="5"/>
        <v>1</v>
      </c>
      <c r="F119" s="4">
        <f t="shared" si="6"/>
        <v>0</v>
      </c>
      <c r="G119" s="4">
        <f t="shared" si="7"/>
        <v>0</v>
      </c>
      <c r="H119" s="4">
        <f t="shared" si="8"/>
        <v>1</v>
      </c>
      <c r="I119" s="4">
        <f t="shared" si="9"/>
        <v>0</v>
      </c>
    </row>
    <row r="120" spans="1:9">
      <c r="A120" s="14">
        <v>117</v>
      </c>
      <c r="B120" s="15">
        <v>85470</v>
      </c>
      <c r="C120" s="14">
        <v>25</v>
      </c>
      <c r="D120" s="14">
        <v>2</v>
      </c>
      <c r="E120" s="4">
        <f t="shared" si="5"/>
        <v>0</v>
      </c>
      <c r="F120" s="4">
        <f t="shared" si="6"/>
        <v>0</v>
      </c>
      <c r="G120" s="4">
        <f t="shared" si="7"/>
        <v>1</v>
      </c>
      <c r="H120" s="4">
        <f t="shared" si="8"/>
        <v>0</v>
      </c>
      <c r="I120" s="4">
        <f t="shared" si="9"/>
        <v>0</v>
      </c>
    </row>
    <row r="121" spans="1:9">
      <c r="A121" s="14">
        <v>118</v>
      </c>
      <c r="B121" s="15">
        <v>62600</v>
      </c>
      <c r="C121" s="14">
        <v>9</v>
      </c>
      <c r="D121" s="14">
        <v>3</v>
      </c>
      <c r="E121" s="4">
        <f t="shared" si="5"/>
        <v>1</v>
      </c>
      <c r="F121" s="4">
        <f t="shared" si="6"/>
        <v>0</v>
      </c>
      <c r="G121" s="4">
        <f t="shared" si="7"/>
        <v>0</v>
      </c>
      <c r="H121" s="4">
        <f t="shared" si="8"/>
        <v>1</v>
      </c>
      <c r="I121" s="4">
        <f t="shared" si="9"/>
        <v>0</v>
      </c>
    </row>
    <row r="122" spans="1:9">
      <c r="A122" s="14">
        <v>119</v>
      </c>
      <c r="B122" s="15">
        <v>53930</v>
      </c>
      <c r="C122" s="14">
        <v>10</v>
      </c>
      <c r="D122" s="14">
        <v>2</v>
      </c>
      <c r="E122" s="4">
        <f t="shared" si="5"/>
        <v>0</v>
      </c>
      <c r="F122" s="4">
        <f t="shared" si="6"/>
        <v>0</v>
      </c>
      <c r="G122" s="4">
        <f t="shared" si="7"/>
        <v>1</v>
      </c>
      <c r="H122" s="4">
        <f t="shared" si="8"/>
        <v>0</v>
      </c>
      <c r="I122" s="4">
        <f t="shared" si="9"/>
        <v>0</v>
      </c>
    </row>
    <row r="123" spans="1:9">
      <c r="A123" s="14">
        <v>120</v>
      </c>
      <c r="B123" s="15">
        <v>60480</v>
      </c>
      <c r="C123" s="14">
        <v>21</v>
      </c>
      <c r="D123" s="14">
        <v>1</v>
      </c>
      <c r="E123" s="4">
        <f t="shared" si="5"/>
        <v>0</v>
      </c>
      <c r="F123" s="4">
        <f t="shared" si="6"/>
        <v>1</v>
      </c>
      <c r="G123" s="4">
        <f t="shared" si="7"/>
        <v>0</v>
      </c>
      <c r="H123" s="4">
        <f t="shared" si="8"/>
        <v>0</v>
      </c>
      <c r="I123" s="4">
        <f t="shared" si="9"/>
        <v>0</v>
      </c>
    </row>
    <row r="124" spans="1:9">
      <c r="A124" s="14">
        <v>121</v>
      </c>
      <c r="B124" s="15">
        <v>74800</v>
      </c>
      <c r="C124" s="14">
        <v>25</v>
      </c>
      <c r="D124" s="14">
        <v>1</v>
      </c>
      <c r="E124" s="4">
        <f t="shared" si="5"/>
        <v>0</v>
      </c>
      <c r="F124" s="4">
        <f t="shared" si="6"/>
        <v>1</v>
      </c>
      <c r="G124" s="4">
        <f t="shared" si="7"/>
        <v>0</v>
      </c>
      <c r="H124" s="4">
        <f t="shared" si="8"/>
        <v>0</v>
      </c>
      <c r="I124" s="4">
        <f t="shared" si="9"/>
        <v>0</v>
      </c>
    </row>
    <row r="125" spans="1:9">
      <c r="A125" s="14">
        <v>122</v>
      </c>
      <c r="B125" s="15">
        <v>37610</v>
      </c>
      <c r="C125" s="14">
        <v>6</v>
      </c>
      <c r="D125" s="14">
        <v>1</v>
      </c>
      <c r="E125" s="4">
        <f t="shared" si="5"/>
        <v>0</v>
      </c>
      <c r="F125" s="4">
        <f t="shared" si="6"/>
        <v>1</v>
      </c>
      <c r="G125" s="4">
        <f t="shared" si="7"/>
        <v>0</v>
      </c>
      <c r="H125" s="4">
        <f t="shared" si="8"/>
        <v>0</v>
      </c>
      <c r="I125" s="4">
        <f t="shared" si="9"/>
        <v>0</v>
      </c>
    </row>
    <row r="126" spans="1:9">
      <c r="A126" s="14">
        <v>123</v>
      </c>
      <c r="B126" s="15">
        <v>59800</v>
      </c>
      <c r="C126" s="14">
        <v>18</v>
      </c>
      <c r="D126" s="14">
        <v>1</v>
      </c>
      <c r="E126" s="4">
        <f t="shared" si="5"/>
        <v>0</v>
      </c>
      <c r="F126" s="4">
        <f t="shared" si="6"/>
        <v>1</v>
      </c>
      <c r="G126" s="4">
        <f t="shared" si="7"/>
        <v>0</v>
      </c>
      <c r="H126" s="4">
        <f t="shared" si="8"/>
        <v>0</v>
      </c>
      <c r="I126" s="4">
        <f t="shared" si="9"/>
        <v>0</v>
      </c>
    </row>
    <row r="127" spans="1:9">
      <c r="A127" s="14">
        <v>124</v>
      </c>
      <c r="B127" s="15">
        <v>76220</v>
      </c>
      <c r="C127" s="14">
        <v>10</v>
      </c>
      <c r="D127" s="14">
        <v>3</v>
      </c>
      <c r="E127" s="4">
        <f t="shared" si="5"/>
        <v>1</v>
      </c>
      <c r="F127" s="4">
        <f t="shared" si="6"/>
        <v>0</v>
      </c>
      <c r="G127" s="4">
        <f t="shared" si="7"/>
        <v>0</v>
      </c>
      <c r="H127" s="4">
        <f t="shared" si="8"/>
        <v>1</v>
      </c>
      <c r="I127" s="4">
        <f t="shared" si="9"/>
        <v>0</v>
      </c>
    </row>
    <row r="128" spans="1:9">
      <c r="A128" s="14">
        <v>125</v>
      </c>
      <c r="B128" s="15">
        <v>57770</v>
      </c>
      <c r="C128" s="14">
        <v>8</v>
      </c>
      <c r="D128" s="14">
        <v>3</v>
      </c>
      <c r="E128" s="4">
        <f t="shared" si="5"/>
        <v>1</v>
      </c>
      <c r="F128" s="4">
        <f t="shared" si="6"/>
        <v>0</v>
      </c>
      <c r="G128" s="4">
        <f t="shared" si="7"/>
        <v>0</v>
      </c>
      <c r="H128" s="4">
        <f t="shared" si="8"/>
        <v>1</v>
      </c>
      <c r="I128" s="4">
        <f t="shared" si="9"/>
        <v>0</v>
      </c>
    </row>
    <row r="129" spans="1:9">
      <c r="A129" s="14">
        <v>126</v>
      </c>
      <c r="B129" s="15">
        <v>69030</v>
      </c>
      <c r="C129" s="14">
        <v>17</v>
      </c>
      <c r="D129" s="14">
        <v>1</v>
      </c>
      <c r="E129" s="4">
        <f t="shared" si="5"/>
        <v>0</v>
      </c>
      <c r="F129" s="4">
        <f t="shared" si="6"/>
        <v>1</v>
      </c>
      <c r="G129" s="4">
        <f t="shared" si="7"/>
        <v>0</v>
      </c>
      <c r="H129" s="4">
        <f t="shared" si="8"/>
        <v>0</v>
      </c>
      <c r="I129" s="4">
        <f t="shared" si="9"/>
        <v>0</v>
      </c>
    </row>
    <row r="130" spans="1:9">
      <c r="A130" s="14">
        <v>127</v>
      </c>
      <c r="B130" s="15">
        <v>48580</v>
      </c>
      <c r="C130" s="14">
        <v>1</v>
      </c>
      <c r="D130" s="14">
        <v>3</v>
      </c>
      <c r="E130" s="4">
        <f t="shared" si="5"/>
        <v>1</v>
      </c>
      <c r="F130" s="4">
        <f t="shared" si="6"/>
        <v>0</v>
      </c>
      <c r="G130" s="4">
        <f t="shared" si="7"/>
        <v>0</v>
      </c>
      <c r="H130" s="4">
        <f t="shared" si="8"/>
        <v>1</v>
      </c>
      <c r="I130" s="4">
        <f t="shared" si="9"/>
        <v>0</v>
      </c>
    </row>
    <row r="131" spans="1:9">
      <c r="A131" s="14">
        <v>128</v>
      </c>
      <c r="B131" s="15">
        <v>42380</v>
      </c>
      <c r="C131" s="14">
        <v>12</v>
      </c>
      <c r="D131" s="14">
        <v>2</v>
      </c>
      <c r="E131" s="4">
        <f t="shared" si="5"/>
        <v>0</v>
      </c>
      <c r="F131" s="4">
        <f t="shared" si="6"/>
        <v>0</v>
      </c>
      <c r="G131" s="4">
        <f t="shared" si="7"/>
        <v>1</v>
      </c>
      <c r="H131" s="4">
        <f t="shared" si="8"/>
        <v>0</v>
      </c>
      <c r="I131" s="4">
        <f t="shared" si="9"/>
        <v>0</v>
      </c>
    </row>
    <row r="132" spans="1:9">
      <c r="A132" s="14">
        <v>129</v>
      </c>
      <c r="B132" s="15">
        <v>59790</v>
      </c>
      <c r="C132" s="14">
        <v>6</v>
      </c>
      <c r="D132" s="14">
        <v>3</v>
      </c>
      <c r="E132" s="4">
        <f t="shared" si="5"/>
        <v>1</v>
      </c>
      <c r="F132" s="4">
        <f t="shared" si="6"/>
        <v>0</v>
      </c>
      <c r="G132" s="4">
        <f t="shared" si="7"/>
        <v>0</v>
      </c>
      <c r="H132" s="4">
        <f t="shared" si="8"/>
        <v>1</v>
      </c>
      <c r="I132" s="4">
        <f t="shared" si="9"/>
        <v>0</v>
      </c>
    </row>
    <row r="133" spans="1:9">
      <c r="A133" s="14">
        <v>130</v>
      </c>
      <c r="B133" s="15">
        <v>38670</v>
      </c>
      <c r="C133" s="14">
        <v>4</v>
      </c>
      <c r="D133" s="14">
        <v>1</v>
      </c>
      <c r="E133" s="4">
        <f t="shared" ref="E133:E196" si="10">IF(D133&lt;3,0,1)</f>
        <v>0</v>
      </c>
      <c r="F133" s="4">
        <f t="shared" ref="F133:F196" si="11">IF(D133=1,1,0)</f>
        <v>1</v>
      </c>
      <c r="G133" s="4">
        <f t="shared" ref="G133:G196" si="12">IF(D133=2,1,0)</f>
        <v>0</v>
      </c>
      <c r="H133" s="4">
        <f t="shared" ref="H133:H196" si="13">IF(D133=3,1,0)</f>
        <v>0</v>
      </c>
      <c r="I133" s="4">
        <f t="shared" ref="I133:I196" si="14">IF(D133=4,1,0)</f>
        <v>0</v>
      </c>
    </row>
    <row r="134" spans="1:9">
      <c r="A134" s="14">
        <v>131</v>
      </c>
      <c r="B134" s="15">
        <v>111380</v>
      </c>
      <c r="C134" s="14">
        <v>25</v>
      </c>
      <c r="D134" s="14">
        <v>4</v>
      </c>
      <c r="E134" s="4">
        <f t="shared" si="10"/>
        <v>1</v>
      </c>
      <c r="F134" s="4">
        <f t="shared" si="11"/>
        <v>0</v>
      </c>
      <c r="G134" s="4">
        <f t="shared" si="12"/>
        <v>0</v>
      </c>
      <c r="H134" s="4">
        <f t="shared" si="13"/>
        <v>0</v>
      </c>
      <c r="I134" s="4">
        <f t="shared" si="14"/>
        <v>1</v>
      </c>
    </row>
    <row r="135" spans="1:9">
      <c r="A135" s="14">
        <v>132</v>
      </c>
      <c r="B135" s="15">
        <v>80620</v>
      </c>
      <c r="C135" s="14">
        <v>16</v>
      </c>
      <c r="D135" s="14">
        <v>4</v>
      </c>
      <c r="E135" s="4">
        <f t="shared" si="10"/>
        <v>1</v>
      </c>
      <c r="F135" s="4">
        <f t="shared" si="11"/>
        <v>0</v>
      </c>
      <c r="G135" s="4">
        <f t="shared" si="12"/>
        <v>0</v>
      </c>
      <c r="H135" s="4">
        <f t="shared" si="13"/>
        <v>0</v>
      </c>
      <c r="I135" s="4">
        <f t="shared" si="14"/>
        <v>1</v>
      </c>
    </row>
    <row r="136" spans="1:9">
      <c r="A136" s="14">
        <v>133</v>
      </c>
      <c r="B136" s="15">
        <v>49460</v>
      </c>
      <c r="C136" s="14">
        <v>5</v>
      </c>
      <c r="D136" s="14">
        <v>3</v>
      </c>
      <c r="E136" s="4">
        <f t="shared" si="10"/>
        <v>1</v>
      </c>
      <c r="F136" s="4">
        <f t="shared" si="11"/>
        <v>0</v>
      </c>
      <c r="G136" s="4">
        <f t="shared" si="12"/>
        <v>0</v>
      </c>
      <c r="H136" s="4">
        <f t="shared" si="13"/>
        <v>1</v>
      </c>
      <c r="I136" s="4">
        <f t="shared" si="14"/>
        <v>0</v>
      </c>
    </row>
    <row r="137" spans="1:9">
      <c r="A137" s="14">
        <v>134</v>
      </c>
      <c r="B137" s="15">
        <v>48650</v>
      </c>
      <c r="C137" s="14">
        <v>6</v>
      </c>
      <c r="D137" s="14">
        <v>2</v>
      </c>
      <c r="E137" s="4">
        <f t="shared" si="10"/>
        <v>0</v>
      </c>
      <c r="F137" s="4">
        <f t="shared" si="11"/>
        <v>0</v>
      </c>
      <c r="G137" s="4">
        <f t="shared" si="12"/>
        <v>1</v>
      </c>
      <c r="H137" s="4">
        <f t="shared" si="13"/>
        <v>0</v>
      </c>
      <c r="I137" s="4">
        <f t="shared" si="14"/>
        <v>0</v>
      </c>
    </row>
    <row r="138" spans="1:9">
      <c r="A138" s="14">
        <v>135</v>
      </c>
      <c r="B138" s="15">
        <v>83130</v>
      </c>
      <c r="C138" s="14">
        <v>16</v>
      </c>
      <c r="D138" s="14">
        <v>3</v>
      </c>
      <c r="E138" s="4">
        <f t="shared" si="10"/>
        <v>1</v>
      </c>
      <c r="F138" s="4">
        <f t="shared" si="11"/>
        <v>0</v>
      </c>
      <c r="G138" s="4">
        <f t="shared" si="12"/>
        <v>0</v>
      </c>
      <c r="H138" s="4">
        <f t="shared" si="13"/>
        <v>1</v>
      </c>
      <c r="I138" s="4">
        <f t="shared" si="14"/>
        <v>0</v>
      </c>
    </row>
    <row r="139" spans="1:9">
      <c r="A139" s="14">
        <v>136</v>
      </c>
      <c r="B139" s="15">
        <v>97770</v>
      </c>
      <c r="C139" s="14">
        <v>20</v>
      </c>
      <c r="D139" s="14">
        <v>4</v>
      </c>
      <c r="E139" s="4">
        <f t="shared" si="10"/>
        <v>1</v>
      </c>
      <c r="F139" s="4">
        <f t="shared" si="11"/>
        <v>0</v>
      </c>
      <c r="G139" s="4">
        <f t="shared" si="12"/>
        <v>0</v>
      </c>
      <c r="H139" s="4">
        <f t="shared" si="13"/>
        <v>0</v>
      </c>
      <c r="I139" s="4">
        <f t="shared" si="14"/>
        <v>1</v>
      </c>
    </row>
    <row r="140" spans="1:9">
      <c r="A140" s="14">
        <v>137</v>
      </c>
      <c r="B140" s="15">
        <v>78170</v>
      </c>
      <c r="C140" s="14">
        <v>22</v>
      </c>
      <c r="D140" s="14">
        <v>2</v>
      </c>
      <c r="E140" s="4">
        <f t="shared" si="10"/>
        <v>0</v>
      </c>
      <c r="F140" s="4">
        <f t="shared" si="11"/>
        <v>0</v>
      </c>
      <c r="G140" s="4">
        <f t="shared" si="12"/>
        <v>1</v>
      </c>
      <c r="H140" s="4">
        <f t="shared" si="13"/>
        <v>0</v>
      </c>
      <c r="I140" s="4">
        <f t="shared" si="14"/>
        <v>0</v>
      </c>
    </row>
    <row r="141" spans="1:9">
      <c r="A141" s="14">
        <v>138</v>
      </c>
      <c r="B141" s="15">
        <v>50570</v>
      </c>
      <c r="C141" s="14">
        <v>2</v>
      </c>
      <c r="D141" s="14">
        <v>3</v>
      </c>
      <c r="E141" s="4">
        <f t="shared" si="10"/>
        <v>1</v>
      </c>
      <c r="F141" s="4">
        <f t="shared" si="11"/>
        <v>0</v>
      </c>
      <c r="G141" s="4">
        <f t="shared" si="12"/>
        <v>0</v>
      </c>
      <c r="H141" s="4">
        <f t="shared" si="13"/>
        <v>1</v>
      </c>
      <c r="I141" s="4">
        <f t="shared" si="14"/>
        <v>0</v>
      </c>
    </row>
    <row r="142" spans="1:9">
      <c r="A142" s="14">
        <v>139</v>
      </c>
      <c r="B142" s="15">
        <v>71760</v>
      </c>
      <c r="C142" s="14">
        <v>24</v>
      </c>
      <c r="D142" s="14">
        <v>2</v>
      </c>
      <c r="E142" s="4">
        <f t="shared" si="10"/>
        <v>0</v>
      </c>
      <c r="F142" s="4">
        <f t="shared" si="11"/>
        <v>0</v>
      </c>
      <c r="G142" s="4">
        <f t="shared" si="12"/>
        <v>1</v>
      </c>
      <c r="H142" s="4">
        <f t="shared" si="13"/>
        <v>0</v>
      </c>
      <c r="I142" s="4">
        <f t="shared" si="14"/>
        <v>0</v>
      </c>
    </row>
    <row r="143" spans="1:9">
      <c r="A143" s="14">
        <v>140</v>
      </c>
      <c r="B143" s="15">
        <v>63170</v>
      </c>
      <c r="C143" s="14">
        <v>15</v>
      </c>
      <c r="D143" s="14">
        <v>2</v>
      </c>
      <c r="E143" s="4">
        <f t="shared" si="10"/>
        <v>0</v>
      </c>
      <c r="F143" s="4">
        <f t="shared" si="11"/>
        <v>0</v>
      </c>
      <c r="G143" s="4">
        <f t="shared" si="12"/>
        <v>1</v>
      </c>
      <c r="H143" s="4">
        <f t="shared" si="13"/>
        <v>0</v>
      </c>
      <c r="I143" s="4">
        <f t="shared" si="14"/>
        <v>0</v>
      </c>
    </row>
    <row r="144" spans="1:9">
      <c r="A144" s="14">
        <v>141</v>
      </c>
      <c r="B144" s="15">
        <v>63240</v>
      </c>
      <c r="C144" s="14">
        <v>12</v>
      </c>
      <c r="D144" s="14">
        <v>2</v>
      </c>
      <c r="E144" s="4">
        <f t="shared" si="10"/>
        <v>0</v>
      </c>
      <c r="F144" s="4">
        <f t="shared" si="11"/>
        <v>0</v>
      </c>
      <c r="G144" s="4">
        <f t="shared" si="12"/>
        <v>1</v>
      </c>
      <c r="H144" s="4">
        <f t="shared" si="13"/>
        <v>0</v>
      </c>
      <c r="I144" s="4">
        <f t="shared" si="14"/>
        <v>0</v>
      </c>
    </row>
    <row r="145" spans="1:9">
      <c r="A145" s="14">
        <v>142</v>
      </c>
      <c r="B145" s="15">
        <v>72140</v>
      </c>
      <c r="C145" s="14">
        <v>13</v>
      </c>
      <c r="D145" s="14">
        <v>2</v>
      </c>
      <c r="E145" s="4">
        <f t="shared" si="10"/>
        <v>0</v>
      </c>
      <c r="F145" s="4">
        <f t="shared" si="11"/>
        <v>0</v>
      </c>
      <c r="G145" s="4">
        <f t="shared" si="12"/>
        <v>1</v>
      </c>
      <c r="H145" s="4">
        <f t="shared" si="13"/>
        <v>0</v>
      </c>
      <c r="I145" s="4">
        <f t="shared" si="14"/>
        <v>0</v>
      </c>
    </row>
    <row r="146" spans="1:9">
      <c r="A146" s="14">
        <v>143</v>
      </c>
      <c r="B146" s="15">
        <v>59310</v>
      </c>
      <c r="C146" s="14">
        <v>14</v>
      </c>
      <c r="D146" s="14">
        <v>2</v>
      </c>
      <c r="E146" s="4">
        <f t="shared" si="10"/>
        <v>0</v>
      </c>
      <c r="F146" s="4">
        <f t="shared" si="11"/>
        <v>0</v>
      </c>
      <c r="G146" s="4">
        <f t="shared" si="12"/>
        <v>1</v>
      </c>
      <c r="H146" s="4">
        <f t="shared" si="13"/>
        <v>0</v>
      </c>
      <c r="I146" s="4">
        <f t="shared" si="14"/>
        <v>0</v>
      </c>
    </row>
    <row r="147" spans="1:9">
      <c r="A147" s="14">
        <v>144</v>
      </c>
      <c r="B147" s="15">
        <v>69590</v>
      </c>
      <c r="C147" s="14">
        <v>17</v>
      </c>
      <c r="D147" s="14">
        <v>2</v>
      </c>
      <c r="E147" s="4">
        <f t="shared" si="10"/>
        <v>0</v>
      </c>
      <c r="F147" s="4">
        <f t="shared" si="11"/>
        <v>0</v>
      </c>
      <c r="G147" s="4">
        <f t="shared" si="12"/>
        <v>1</v>
      </c>
      <c r="H147" s="4">
        <f t="shared" si="13"/>
        <v>0</v>
      </c>
      <c r="I147" s="4">
        <f t="shared" si="14"/>
        <v>0</v>
      </c>
    </row>
    <row r="148" spans="1:9">
      <c r="A148" s="14">
        <v>145</v>
      </c>
      <c r="B148" s="15">
        <v>28120</v>
      </c>
      <c r="C148" s="14">
        <v>3</v>
      </c>
      <c r="D148" s="14">
        <v>2</v>
      </c>
      <c r="E148" s="4">
        <f t="shared" si="10"/>
        <v>0</v>
      </c>
      <c r="F148" s="4">
        <f t="shared" si="11"/>
        <v>0</v>
      </c>
      <c r="G148" s="4">
        <f t="shared" si="12"/>
        <v>1</v>
      </c>
      <c r="H148" s="4">
        <f t="shared" si="13"/>
        <v>0</v>
      </c>
      <c r="I148" s="4">
        <f t="shared" si="14"/>
        <v>0</v>
      </c>
    </row>
    <row r="149" spans="1:9">
      <c r="A149" s="14">
        <v>146</v>
      </c>
      <c r="B149" s="15">
        <v>88680</v>
      </c>
      <c r="C149" s="14">
        <v>25</v>
      </c>
      <c r="D149" s="14">
        <v>2</v>
      </c>
      <c r="E149" s="4">
        <f t="shared" si="10"/>
        <v>0</v>
      </c>
      <c r="F149" s="4">
        <f t="shared" si="11"/>
        <v>0</v>
      </c>
      <c r="G149" s="4">
        <f t="shared" si="12"/>
        <v>1</v>
      </c>
      <c r="H149" s="4">
        <f t="shared" si="13"/>
        <v>0</v>
      </c>
      <c r="I149" s="4">
        <f t="shared" si="14"/>
        <v>0</v>
      </c>
    </row>
    <row r="150" spans="1:9">
      <c r="A150" s="14">
        <v>147</v>
      </c>
      <c r="B150" s="15">
        <v>68320</v>
      </c>
      <c r="C150" s="14">
        <v>13</v>
      </c>
      <c r="D150" s="14">
        <v>1</v>
      </c>
      <c r="E150" s="4">
        <f t="shared" si="10"/>
        <v>0</v>
      </c>
      <c r="F150" s="4">
        <f t="shared" si="11"/>
        <v>1</v>
      </c>
      <c r="G150" s="4">
        <f t="shared" si="12"/>
        <v>0</v>
      </c>
      <c r="H150" s="4">
        <f t="shared" si="13"/>
        <v>0</v>
      </c>
      <c r="I150" s="4">
        <f t="shared" si="14"/>
        <v>0</v>
      </c>
    </row>
    <row r="151" spans="1:9">
      <c r="A151" s="14">
        <v>148</v>
      </c>
      <c r="B151" s="15">
        <v>74740</v>
      </c>
      <c r="C151" s="14">
        <v>21</v>
      </c>
      <c r="D151" s="14">
        <v>3</v>
      </c>
      <c r="E151" s="4">
        <f t="shared" si="10"/>
        <v>1</v>
      </c>
      <c r="F151" s="4">
        <f t="shared" si="11"/>
        <v>0</v>
      </c>
      <c r="G151" s="4">
        <f t="shared" si="12"/>
        <v>0</v>
      </c>
      <c r="H151" s="4">
        <f t="shared" si="13"/>
        <v>1</v>
      </c>
      <c r="I151" s="4">
        <f t="shared" si="14"/>
        <v>0</v>
      </c>
    </row>
    <row r="152" spans="1:9">
      <c r="A152" s="14">
        <v>149</v>
      </c>
      <c r="B152" s="15">
        <v>75340</v>
      </c>
      <c r="C152" s="14">
        <v>21</v>
      </c>
      <c r="D152" s="14">
        <v>1</v>
      </c>
      <c r="E152" s="4">
        <f t="shared" si="10"/>
        <v>0</v>
      </c>
      <c r="F152" s="4">
        <f t="shared" si="11"/>
        <v>1</v>
      </c>
      <c r="G152" s="4">
        <f t="shared" si="12"/>
        <v>0</v>
      </c>
      <c r="H152" s="4">
        <f t="shared" si="13"/>
        <v>0</v>
      </c>
      <c r="I152" s="4">
        <f t="shared" si="14"/>
        <v>0</v>
      </c>
    </row>
    <row r="153" spans="1:9">
      <c r="A153" s="14">
        <v>150</v>
      </c>
      <c r="B153" s="15">
        <v>63650</v>
      </c>
      <c r="C153" s="14">
        <v>14</v>
      </c>
      <c r="D153" s="14">
        <v>2</v>
      </c>
      <c r="E153" s="4">
        <f t="shared" si="10"/>
        <v>0</v>
      </c>
      <c r="F153" s="4">
        <f t="shared" si="11"/>
        <v>0</v>
      </c>
      <c r="G153" s="4">
        <f t="shared" si="12"/>
        <v>1</v>
      </c>
      <c r="H153" s="4">
        <f t="shared" si="13"/>
        <v>0</v>
      </c>
      <c r="I153" s="4">
        <f t="shared" si="14"/>
        <v>0</v>
      </c>
    </row>
    <row r="154" spans="1:9">
      <c r="A154" s="14">
        <v>151</v>
      </c>
      <c r="B154" s="15">
        <v>55930</v>
      </c>
      <c r="C154" s="14">
        <v>6</v>
      </c>
      <c r="D154" s="14">
        <v>3</v>
      </c>
      <c r="E154" s="4">
        <f t="shared" si="10"/>
        <v>1</v>
      </c>
      <c r="F154" s="4">
        <f t="shared" si="11"/>
        <v>0</v>
      </c>
      <c r="G154" s="4">
        <f t="shared" si="12"/>
        <v>0</v>
      </c>
      <c r="H154" s="4">
        <f t="shared" si="13"/>
        <v>1</v>
      </c>
      <c r="I154" s="4">
        <f t="shared" si="14"/>
        <v>0</v>
      </c>
    </row>
    <row r="155" spans="1:9">
      <c r="A155" s="14">
        <v>152</v>
      </c>
      <c r="B155" s="15">
        <v>46760</v>
      </c>
      <c r="C155" s="14">
        <v>8</v>
      </c>
      <c r="D155" s="14">
        <v>1</v>
      </c>
      <c r="E155" s="4">
        <f t="shared" si="10"/>
        <v>0</v>
      </c>
      <c r="F155" s="4">
        <f t="shared" si="11"/>
        <v>1</v>
      </c>
      <c r="G155" s="4">
        <f t="shared" si="12"/>
        <v>0</v>
      </c>
      <c r="H155" s="4">
        <f t="shared" si="13"/>
        <v>0</v>
      </c>
      <c r="I155" s="4">
        <f t="shared" si="14"/>
        <v>0</v>
      </c>
    </row>
    <row r="156" spans="1:9">
      <c r="A156" s="14">
        <v>153</v>
      </c>
      <c r="B156" s="15">
        <v>42900</v>
      </c>
      <c r="C156" s="14">
        <v>3</v>
      </c>
      <c r="D156" s="14">
        <v>3</v>
      </c>
      <c r="E156" s="4">
        <f t="shared" si="10"/>
        <v>1</v>
      </c>
      <c r="F156" s="4">
        <f t="shared" si="11"/>
        <v>0</v>
      </c>
      <c r="G156" s="4">
        <f t="shared" si="12"/>
        <v>0</v>
      </c>
      <c r="H156" s="4">
        <f t="shared" si="13"/>
        <v>1</v>
      </c>
      <c r="I156" s="4">
        <f t="shared" si="14"/>
        <v>0</v>
      </c>
    </row>
    <row r="157" spans="1:9">
      <c r="A157" s="14">
        <v>154</v>
      </c>
      <c r="B157" s="15">
        <v>68840</v>
      </c>
      <c r="C157" s="14">
        <v>17</v>
      </c>
      <c r="D157" s="14">
        <v>1</v>
      </c>
      <c r="E157" s="4">
        <f t="shared" si="10"/>
        <v>0</v>
      </c>
      <c r="F157" s="4">
        <f t="shared" si="11"/>
        <v>1</v>
      </c>
      <c r="G157" s="4">
        <f t="shared" si="12"/>
        <v>0</v>
      </c>
      <c r="H157" s="4">
        <f t="shared" si="13"/>
        <v>0</v>
      </c>
      <c r="I157" s="4">
        <f t="shared" si="14"/>
        <v>0</v>
      </c>
    </row>
    <row r="158" spans="1:9">
      <c r="A158" s="14">
        <v>155</v>
      </c>
      <c r="B158" s="15">
        <v>69040</v>
      </c>
      <c r="C158" s="14">
        <v>13</v>
      </c>
      <c r="D158" s="14">
        <v>3</v>
      </c>
      <c r="E158" s="4">
        <f t="shared" si="10"/>
        <v>1</v>
      </c>
      <c r="F158" s="4">
        <f t="shared" si="11"/>
        <v>0</v>
      </c>
      <c r="G158" s="4">
        <f t="shared" si="12"/>
        <v>0</v>
      </c>
      <c r="H158" s="4">
        <f t="shared" si="13"/>
        <v>1</v>
      </c>
      <c r="I158" s="4">
        <f t="shared" si="14"/>
        <v>0</v>
      </c>
    </row>
    <row r="159" spans="1:9">
      <c r="A159" s="14">
        <v>156</v>
      </c>
      <c r="B159" s="15">
        <v>86150</v>
      </c>
      <c r="C159" s="14">
        <v>21</v>
      </c>
      <c r="D159" s="14">
        <v>3</v>
      </c>
      <c r="E159" s="4">
        <f t="shared" si="10"/>
        <v>1</v>
      </c>
      <c r="F159" s="4">
        <f t="shared" si="11"/>
        <v>0</v>
      </c>
      <c r="G159" s="4">
        <f t="shared" si="12"/>
        <v>0</v>
      </c>
      <c r="H159" s="4">
        <f t="shared" si="13"/>
        <v>1</v>
      </c>
      <c r="I159" s="4">
        <f t="shared" si="14"/>
        <v>0</v>
      </c>
    </row>
    <row r="160" spans="1:9">
      <c r="A160" s="14">
        <v>157</v>
      </c>
      <c r="B160" s="15">
        <v>48850</v>
      </c>
      <c r="C160" s="14">
        <v>11</v>
      </c>
      <c r="D160" s="14">
        <v>1</v>
      </c>
      <c r="E160" s="4">
        <f t="shared" si="10"/>
        <v>0</v>
      </c>
      <c r="F160" s="4">
        <f t="shared" si="11"/>
        <v>1</v>
      </c>
      <c r="G160" s="4">
        <f t="shared" si="12"/>
        <v>0</v>
      </c>
      <c r="H160" s="4">
        <f t="shared" si="13"/>
        <v>0</v>
      </c>
      <c r="I160" s="4">
        <f t="shared" si="14"/>
        <v>0</v>
      </c>
    </row>
    <row r="161" spans="1:9">
      <c r="A161" s="14">
        <v>158</v>
      </c>
      <c r="B161" s="15">
        <v>41550</v>
      </c>
      <c r="C161" s="14">
        <v>4</v>
      </c>
      <c r="D161" s="14">
        <v>2</v>
      </c>
      <c r="E161" s="4">
        <f t="shared" si="10"/>
        <v>0</v>
      </c>
      <c r="F161" s="4">
        <f t="shared" si="11"/>
        <v>0</v>
      </c>
      <c r="G161" s="4">
        <f t="shared" si="12"/>
        <v>1</v>
      </c>
      <c r="H161" s="4">
        <f t="shared" si="13"/>
        <v>0</v>
      </c>
      <c r="I161" s="4">
        <f t="shared" si="14"/>
        <v>0</v>
      </c>
    </row>
    <row r="162" spans="1:9">
      <c r="A162" s="14">
        <v>159</v>
      </c>
      <c r="B162" s="15">
        <v>39370</v>
      </c>
      <c r="C162" s="14">
        <v>4</v>
      </c>
      <c r="D162" s="14">
        <v>1</v>
      </c>
      <c r="E162" s="4">
        <f t="shared" si="10"/>
        <v>0</v>
      </c>
      <c r="F162" s="4">
        <f t="shared" si="11"/>
        <v>1</v>
      </c>
      <c r="G162" s="4">
        <f t="shared" si="12"/>
        <v>0</v>
      </c>
      <c r="H162" s="4">
        <f t="shared" si="13"/>
        <v>0</v>
      </c>
      <c r="I162" s="4">
        <f t="shared" si="14"/>
        <v>0</v>
      </c>
    </row>
    <row r="163" spans="1:9">
      <c r="A163" s="14">
        <v>160</v>
      </c>
      <c r="B163" s="15">
        <v>94630</v>
      </c>
      <c r="C163" s="14">
        <v>24</v>
      </c>
      <c r="D163" s="14">
        <v>3</v>
      </c>
      <c r="E163" s="4">
        <f t="shared" si="10"/>
        <v>1</v>
      </c>
      <c r="F163" s="4">
        <f t="shared" si="11"/>
        <v>0</v>
      </c>
      <c r="G163" s="4">
        <f t="shared" si="12"/>
        <v>0</v>
      </c>
      <c r="H163" s="4">
        <f t="shared" si="13"/>
        <v>1</v>
      </c>
      <c r="I163" s="4">
        <f t="shared" si="14"/>
        <v>0</v>
      </c>
    </row>
    <row r="164" spans="1:9">
      <c r="A164" s="14">
        <v>161</v>
      </c>
      <c r="B164" s="15">
        <v>48620</v>
      </c>
      <c r="C164" s="14">
        <v>8</v>
      </c>
      <c r="D164" s="14">
        <v>1</v>
      </c>
      <c r="E164" s="4">
        <f t="shared" si="10"/>
        <v>0</v>
      </c>
      <c r="F164" s="4">
        <f t="shared" si="11"/>
        <v>1</v>
      </c>
      <c r="G164" s="4">
        <f t="shared" si="12"/>
        <v>0</v>
      </c>
      <c r="H164" s="4">
        <f t="shared" si="13"/>
        <v>0</v>
      </c>
      <c r="I164" s="4">
        <f t="shared" si="14"/>
        <v>0</v>
      </c>
    </row>
    <row r="165" spans="1:9">
      <c r="A165" s="14">
        <v>162</v>
      </c>
      <c r="B165" s="15">
        <v>71230</v>
      </c>
      <c r="C165" s="14">
        <v>23</v>
      </c>
      <c r="D165" s="14">
        <v>1</v>
      </c>
      <c r="E165" s="4">
        <f t="shared" si="10"/>
        <v>0</v>
      </c>
      <c r="F165" s="4">
        <f t="shared" si="11"/>
        <v>1</v>
      </c>
      <c r="G165" s="4">
        <f t="shared" si="12"/>
        <v>0</v>
      </c>
      <c r="H165" s="4">
        <f t="shared" si="13"/>
        <v>0</v>
      </c>
      <c r="I165" s="4">
        <f t="shared" si="14"/>
        <v>0</v>
      </c>
    </row>
    <row r="166" spans="1:9">
      <c r="A166" s="14">
        <v>163</v>
      </c>
      <c r="B166" s="15">
        <v>60480</v>
      </c>
      <c r="C166" s="14">
        <v>2</v>
      </c>
      <c r="D166" s="14">
        <v>3</v>
      </c>
      <c r="E166" s="4">
        <f t="shared" si="10"/>
        <v>1</v>
      </c>
      <c r="F166" s="4">
        <f t="shared" si="11"/>
        <v>0</v>
      </c>
      <c r="G166" s="4">
        <f t="shared" si="12"/>
        <v>0</v>
      </c>
      <c r="H166" s="4">
        <f t="shared" si="13"/>
        <v>1</v>
      </c>
      <c r="I166" s="4">
        <f t="shared" si="14"/>
        <v>0</v>
      </c>
    </row>
    <row r="167" spans="1:9">
      <c r="A167" s="14">
        <v>164</v>
      </c>
      <c r="B167" s="15">
        <v>70350</v>
      </c>
      <c r="C167" s="14">
        <v>21</v>
      </c>
      <c r="D167" s="14">
        <v>1</v>
      </c>
      <c r="E167" s="4">
        <f t="shared" si="10"/>
        <v>0</v>
      </c>
      <c r="F167" s="4">
        <f t="shared" si="11"/>
        <v>1</v>
      </c>
      <c r="G167" s="4">
        <f t="shared" si="12"/>
        <v>0</v>
      </c>
      <c r="H167" s="4">
        <f t="shared" si="13"/>
        <v>0</v>
      </c>
      <c r="I167" s="4">
        <f t="shared" si="14"/>
        <v>0</v>
      </c>
    </row>
    <row r="168" spans="1:9">
      <c r="A168" s="14">
        <v>165</v>
      </c>
      <c r="B168" s="15">
        <v>91820</v>
      </c>
      <c r="C168" s="14">
        <v>20</v>
      </c>
      <c r="D168" s="14">
        <v>3</v>
      </c>
      <c r="E168" s="4">
        <f t="shared" si="10"/>
        <v>1</v>
      </c>
      <c r="F168" s="4">
        <f t="shared" si="11"/>
        <v>0</v>
      </c>
      <c r="G168" s="4">
        <f t="shared" si="12"/>
        <v>0</v>
      </c>
      <c r="H168" s="4">
        <f t="shared" si="13"/>
        <v>1</v>
      </c>
      <c r="I168" s="4">
        <f t="shared" si="14"/>
        <v>0</v>
      </c>
    </row>
    <row r="169" spans="1:9">
      <c r="A169" s="14">
        <v>166</v>
      </c>
      <c r="B169" s="15">
        <v>66670</v>
      </c>
      <c r="C169" s="14">
        <v>5</v>
      </c>
      <c r="D169" s="14">
        <v>4</v>
      </c>
      <c r="E169" s="4">
        <f t="shared" si="10"/>
        <v>1</v>
      </c>
      <c r="F169" s="4">
        <f t="shared" si="11"/>
        <v>0</v>
      </c>
      <c r="G169" s="4">
        <f t="shared" si="12"/>
        <v>0</v>
      </c>
      <c r="H169" s="4">
        <f t="shared" si="13"/>
        <v>0</v>
      </c>
      <c r="I169" s="4">
        <f t="shared" si="14"/>
        <v>1</v>
      </c>
    </row>
    <row r="170" spans="1:9">
      <c r="A170" s="14">
        <v>167</v>
      </c>
      <c r="B170" s="15">
        <v>68400</v>
      </c>
      <c r="C170" s="14">
        <v>14</v>
      </c>
      <c r="D170" s="14">
        <v>4</v>
      </c>
      <c r="E170" s="4">
        <f t="shared" si="10"/>
        <v>1</v>
      </c>
      <c r="F170" s="4">
        <f t="shared" si="11"/>
        <v>0</v>
      </c>
      <c r="G170" s="4">
        <f t="shared" si="12"/>
        <v>0</v>
      </c>
      <c r="H170" s="4">
        <f t="shared" si="13"/>
        <v>0</v>
      </c>
      <c r="I170" s="4">
        <f t="shared" si="14"/>
        <v>1</v>
      </c>
    </row>
    <row r="171" spans="1:9">
      <c r="A171" s="14">
        <v>168</v>
      </c>
      <c r="B171" s="15">
        <v>72980</v>
      </c>
      <c r="C171" s="14">
        <v>8</v>
      </c>
      <c r="D171" s="14">
        <v>3</v>
      </c>
      <c r="E171" s="4">
        <f t="shared" si="10"/>
        <v>1</v>
      </c>
      <c r="F171" s="4">
        <f t="shared" si="11"/>
        <v>0</v>
      </c>
      <c r="G171" s="4">
        <f t="shared" si="12"/>
        <v>0</v>
      </c>
      <c r="H171" s="4">
        <f t="shared" si="13"/>
        <v>1</v>
      </c>
      <c r="I171" s="4">
        <f t="shared" si="14"/>
        <v>0</v>
      </c>
    </row>
    <row r="172" spans="1:9">
      <c r="A172" s="14">
        <v>169</v>
      </c>
      <c r="B172" s="15">
        <v>93220</v>
      </c>
      <c r="C172" s="14">
        <v>20</v>
      </c>
      <c r="D172" s="14">
        <v>4</v>
      </c>
      <c r="E172" s="4">
        <f t="shared" si="10"/>
        <v>1</v>
      </c>
      <c r="F172" s="4">
        <f t="shared" si="11"/>
        <v>0</v>
      </c>
      <c r="G172" s="4">
        <f t="shared" si="12"/>
        <v>0</v>
      </c>
      <c r="H172" s="4">
        <f t="shared" si="13"/>
        <v>0</v>
      </c>
      <c r="I172" s="4">
        <f t="shared" si="14"/>
        <v>1</v>
      </c>
    </row>
    <row r="173" spans="1:9">
      <c r="A173" s="14">
        <v>170</v>
      </c>
      <c r="B173" s="15">
        <v>44570</v>
      </c>
      <c r="C173" s="14">
        <v>8</v>
      </c>
      <c r="D173" s="14">
        <v>3</v>
      </c>
      <c r="E173" s="4">
        <f t="shared" si="10"/>
        <v>1</v>
      </c>
      <c r="F173" s="4">
        <f t="shared" si="11"/>
        <v>0</v>
      </c>
      <c r="G173" s="4">
        <f t="shared" si="12"/>
        <v>0</v>
      </c>
      <c r="H173" s="4">
        <f t="shared" si="13"/>
        <v>1</v>
      </c>
      <c r="I173" s="4">
        <f t="shared" si="14"/>
        <v>0</v>
      </c>
    </row>
    <row r="174" spans="1:9">
      <c r="A174" s="14">
        <v>171</v>
      </c>
      <c r="B174" s="15">
        <v>104910</v>
      </c>
      <c r="C174" s="14">
        <v>21</v>
      </c>
      <c r="D174" s="14">
        <v>3</v>
      </c>
      <c r="E174" s="4">
        <f t="shared" si="10"/>
        <v>1</v>
      </c>
      <c r="F174" s="4">
        <f t="shared" si="11"/>
        <v>0</v>
      </c>
      <c r="G174" s="4">
        <f t="shared" si="12"/>
        <v>0</v>
      </c>
      <c r="H174" s="4">
        <f t="shared" si="13"/>
        <v>1</v>
      </c>
      <c r="I174" s="4">
        <f t="shared" si="14"/>
        <v>0</v>
      </c>
    </row>
    <row r="175" spans="1:9">
      <c r="A175" s="14">
        <v>172</v>
      </c>
      <c r="B175" s="15">
        <v>69410</v>
      </c>
      <c r="C175" s="14">
        <v>3</v>
      </c>
      <c r="D175" s="14">
        <v>3</v>
      </c>
      <c r="E175" s="4">
        <f t="shared" si="10"/>
        <v>1</v>
      </c>
      <c r="F175" s="4">
        <f t="shared" si="11"/>
        <v>0</v>
      </c>
      <c r="G175" s="4">
        <f t="shared" si="12"/>
        <v>0</v>
      </c>
      <c r="H175" s="4">
        <f t="shared" si="13"/>
        <v>1</v>
      </c>
      <c r="I175" s="4">
        <f t="shared" si="14"/>
        <v>0</v>
      </c>
    </row>
    <row r="176" spans="1:9">
      <c r="A176" s="14">
        <v>173</v>
      </c>
      <c r="B176" s="15">
        <v>67980</v>
      </c>
      <c r="C176" s="14">
        <v>9</v>
      </c>
      <c r="D176" s="14">
        <v>3</v>
      </c>
      <c r="E176" s="4">
        <f t="shared" si="10"/>
        <v>1</v>
      </c>
      <c r="F176" s="4">
        <f t="shared" si="11"/>
        <v>0</v>
      </c>
      <c r="G176" s="4">
        <f t="shared" si="12"/>
        <v>0</v>
      </c>
      <c r="H176" s="4">
        <f t="shared" si="13"/>
        <v>1</v>
      </c>
      <c r="I176" s="4">
        <f t="shared" si="14"/>
        <v>0</v>
      </c>
    </row>
    <row r="177" spans="1:9">
      <c r="A177" s="14">
        <v>174</v>
      </c>
      <c r="B177" s="15">
        <v>67570</v>
      </c>
      <c r="C177" s="14">
        <v>19</v>
      </c>
      <c r="D177" s="14">
        <v>1</v>
      </c>
      <c r="E177" s="4">
        <f t="shared" si="10"/>
        <v>0</v>
      </c>
      <c r="F177" s="4">
        <f t="shared" si="11"/>
        <v>1</v>
      </c>
      <c r="G177" s="4">
        <f t="shared" si="12"/>
        <v>0</v>
      </c>
      <c r="H177" s="4">
        <f t="shared" si="13"/>
        <v>0</v>
      </c>
      <c r="I177" s="4">
        <f t="shared" si="14"/>
        <v>0</v>
      </c>
    </row>
    <row r="178" spans="1:9">
      <c r="A178" s="14">
        <v>175</v>
      </c>
      <c r="B178" s="15">
        <v>49100</v>
      </c>
      <c r="C178" s="14">
        <v>12</v>
      </c>
      <c r="D178" s="14">
        <v>1</v>
      </c>
      <c r="E178" s="4">
        <f t="shared" si="10"/>
        <v>0</v>
      </c>
      <c r="F178" s="4">
        <f t="shared" si="11"/>
        <v>1</v>
      </c>
      <c r="G178" s="4">
        <f t="shared" si="12"/>
        <v>0</v>
      </c>
      <c r="H178" s="4">
        <f t="shared" si="13"/>
        <v>0</v>
      </c>
      <c r="I178" s="4">
        <f t="shared" si="14"/>
        <v>0</v>
      </c>
    </row>
    <row r="179" spans="1:9">
      <c r="A179" s="14">
        <v>176</v>
      </c>
      <c r="B179" s="15">
        <v>72950</v>
      </c>
      <c r="C179" s="14">
        <v>24</v>
      </c>
      <c r="D179" s="14">
        <v>2</v>
      </c>
      <c r="E179" s="4">
        <f t="shared" si="10"/>
        <v>0</v>
      </c>
      <c r="F179" s="4">
        <f t="shared" si="11"/>
        <v>0</v>
      </c>
      <c r="G179" s="4">
        <f t="shared" si="12"/>
        <v>1</v>
      </c>
      <c r="H179" s="4">
        <f t="shared" si="13"/>
        <v>0</v>
      </c>
      <c r="I179" s="4">
        <f t="shared" si="14"/>
        <v>0</v>
      </c>
    </row>
    <row r="180" spans="1:9">
      <c r="A180" s="14">
        <v>177</v>
      </c>
      <c r="B180" s="15">
        <v>61610</v>
      </c>
      <c r="C180" s="14">
        <v>1</v>
      </c>
      <c r="D180" s="14">
        <v>3</v>
      </c>
      <c r="E180" s="4">
        <f t="shared" si="10"/>
        <v>1</v>
      </c>
      <c r="F180" s="4">
        <f t="shared" si="11"/>
        <v>0</v>
      </c>
      <c r="G180" s="4">
        <f t="shared" si="12"/>
        <v>0</v>
      </c>
      <c r="H180" s="4">
        <f t="shared" si="13"/>
        <v>1</v>
      </c>
      <c r="I180" s="4">
        <f t="shared" si="14"/>
        <v>0</v>
      </c>
    </row>
    <row r="181" spans="1:9">
      <c r="A181" s="14">
        <v>178</v>
      </c>
      <c r="B181" s="15">
        <v>53140</v>
      </c>
      <c r="C181" s="14">
        <v>6</v>
      </c>
      <c r="D181" s="14">
        <v>3</v>
      </c>
      <c r="E181" s="4">
        <f t="shared" si="10"/>
        <v>1</v>
      </c>
      <c r="F181" s="4">
        <f t="shared" si="11"/>
        <v>0</v>
      </c>
      <c r="G181" s="4">
        <f t="shared" si="12"/>
        <v>0</v>
      </c>
      <c r="H181" s="4">
        <f t="shared" si="13"/>
        <v>1</v>
      </c>
      <c r="I181" s="4">
        <f t="shared" si="14"/>
        <v>0</v>
      </c>
    </row>
    <row r="182" spans="1:9">
      <c r="A182" s="14">
        <v>179</v>
      </c>
      <c r="B182" s="15">
        <v>71330</v>
      </c>
      <c r="C182" s="14">
        <v>9</v>
      </c>
      <c r="D182" s="14">
        <v>3</v>
      </c>
      <c r="E182" s="4">
        <f t="shared" si="10"/>
        <v>1</v>
      </c>
      <c r="F182" s="4">
        <f t="shared" si="11"/>
        <v>0</v>
      </c>
      <c r="G182" s="4">
        <f t="shared" si="12"/>
        <v>0</v>
      </c>
      <c r="H182" s="4">
        <f t="shared" si="13"/>
        <v>1</v>
      </c>
      <c r="I182" s="4">
        <f t="shared" si="14"/>
        <v>0</v>
      </c>
    </row>
    <row r="183" spans="1:9">
      <c r="A183" s="14">
        <v>180</v>
      </c>
      <c r="B183" s="15">
        <v>57870</v>
      </c>
      <c r="C183" s="14">
        <v>8</v>
      </c>
      <c r="D183" s="14">
        <v>3</v>
      </c>
      <c r="E183" s="4">
        <f t="shared" si="10"/>
        <v>1</v>
      </c>
      <c r="F183" s="4">
        <f t="shared" si="11"/>
        <v>0</v>
      </c>
      <c r="G183" s="4">
        <f t="shared" si="12"/>
        <v>0</v>
      </c>
      <c r="H183" s="4">
        <f t="shared" si="13"/>
        <v>1</v>
      </c>
      <c r="I183" s="4">
        <f t="shared" si="14"/>
        <v>0</v>
      </c>
    </row>
    <row r="184" spans="1:9">
      <c r="A184" s="14">
        <v>181</v>
      </c>
      <c r="B184" s="15">
        <v>75120</v>
      </c>
      <c r="C184" s="14">
        <v>23</v>
      </c>
      <c r="D184" s="14">
        <v>2</v>
      </c>
      <c r="E184" s="4">
        <f t="shared" si="10"/>
        <v>0</v>
      </c>
      <c r="F184" s="4">
        <f t="shared" si="11"/>
        <v>0</v>
      </c>
      <c r="G184" s="4">
        <f t="shared" si="12"/>
        <v>1</v>
      </c>
      <c r="H184" s="4">
        <f t="shared" si="13"/>
        <v>0</v>
      </c>
      <c r="I184" s="4">
        <f t="shared" si="14"/>
        <v>0</v>
      </c>
    </row>
    <row r="185" spans="1:9">
      <c r="A185" s="14">
        <v>182</v>
      </c>
      <c r="B185" s="15">
        <v>50980</v>
      </c>
      <c r="C185" s="14">
        <v>8</v>
      </c>
      <c r="D185" s="14">
        <v>3</v>
      </c>
      <c r="E185" s="4">
        <f t="shared" si="10"/>
        <v>1</v>
      </c>
      <c r="F185" s="4">
        <f t="shared" si="11"/>
        <v>0</v>
      </c>
      <c r="G185" s="4">
        <f t="shared" si="12"/>
        <v>0</v>
      </c>
      <c r="H185" s="4">
        <f t="shared" si="13"/>
        <v>1</v>
      </c>
      <c r="I185" s="4">
        <f t="shared" si="14"/>
        <v>0</v>
      </c>
    </row>
    <row r="186" spans="1:9">
      <c r="A186" s="14">
        <v>183</v>
      </c>
      <c r="B186" s="15">
        <v>48900</v>
      </c>
      <c r="C186" s="14">
        <v>8</v>
      </c>
      <c r="D186" s="14">
        <v>2</v>
      </c>
      <c r="E186" s="4">
        <f t="shared" si="10"/>
        <v>0</v>
      </c>
      <c r="F186" s="4">
        <f t="shared" si="11"/>
        <v>0</v>
      </c>
      <c r="G186" s="4">
        <f t="shared" si="12"/>
        <v>1</v>
      </c>
      <c r="H186" s="4">
        <f t="shared" si="13"/>
        <v>0</v>
      </c>
      <c r="I186" s="4">
        <f t="shared" si="14"/>
        <v>0</v>
      </c>
    </row>
    <row r="187" spans="1:9">
      <c r="A187" s="14">
        <v>184</v>
      </c>
      <c r="B187" s="15">
        <v>51850</v>
      </c>
      <c r="C187" s="14">
        <v>20</v>
      </c>
      <c r="D187" s="14">
        <v>1</v>
      </c>
      <c r="E187" s="4">
        <f t="shared" si="10"/>
        <v>0</v>
      </c>
      <c r="F187" s="4">
        <f t="shared" si="11"/>
        <v>1</v>
      </c>
      <c r="G187" s="4">
        <f t="shared" si="12"/>
        <v>0</v>
      </c>
      <c r="H187" s="4">
        <f t="shared" si="13"/>
        <v>0</v>
      </c>
      <c r="I187" s="4">
        <f t="shared" si="14"/>
        <v>0</v>
      </c>
    </row>
    <row r="188" spans="1:9">
      <c r="A188" s="14">
        <v>185</v>
      </c>
      <c r="B188" s="15">
        <v>33400</v>
      </c>
      <c r="C188" s="14">
        <v>5</v>
      </c>
      <c r="D188" s="14">
        <v>1</v>
      </c>
      <c r="E188" s="4">
        <f t="shared" si="10"/>
        <v>0</v>
      </c>
      <c r="F188" s="4">
        <f t="shared" si="11"/>
        <v>1</v>
      </c>
      <c r="G188" s="4">
        <f t="shared" si="12"/>
        <v>0</v>
      </c>
      <c r="H188" s="4">
        <f t="shared" si="13"/>
        <v>0</v>
      </c>
      <c r="I188" s="4">
        <f t="shared" si="14"/>
        <v>0</v>
      </c>
    </row>
    <row r="189" spans="1:9">
      <c r="A189" s="14">
        <v>186</v>
      </c>
      <c r="B189" s="15">
        <v>51510</v>
      </c>
      <c r="C189" s="14">
        <v>11</v>
      </c>
      <c r="D189" s="14">
        <v>1</v>
      </c>
      <c r="E189" s="4">
        <f t="shared" si="10"/>
        <v>0</v>
      </c>
      <c r="F189" s="4">
        <f t="shared" si="11"/>
        <v>1</v>
      </c>
      <c r="G189" s="4">
        <f t="shared" si="12"/>
        <v>0</v>
      </c>
      <c r="H189" s="4">
        <f t="shared" si="13"/>
        <v>0</v>
      </c>
      <c r="I189" s="4">
        <f t="shared" si="14"/>
        <v>0</v>
      </c>
    </row>
    <row r="190" spans="1:9">
      <c r="A190" s="14">
        <v>187</v>
      </c>
      <c r="B190" s="15">
        <v>60080</v>
      </c>
      <c r="C190" s="14">
        <v>16</v>
      </c>
      <c r="D190" s="14">
        <v>1</v>
      </c>
      <c r="E190" s="4">
        <f t="shared" si="10"/>
        <v>0</v>
      </c>
      <c r="F190" s="4">
        <f t="shared" si="11"/>
        <v>1</v>
      </c>
      <c r="G190" s="4">
        <f t="shared" si="12"/>
        <v>0</v>
      </c>
      <c r="H190" s="4">
        <f t="shared" si="13"/>
        <v>0</v>
      </c>
      <c r="I190" s="4">
        <f t="shared" si="14"/>
        <v>0</v>
      </c>
    </row>
    <row r="191" spans="1:9">
      <c r="A191" s="14">
        <v>188</v>
      </c>
      <c r="B191" s="15">
        <v>89850</v>
      </c>
      <c r="C191" s="14">
        <v>14</v>
      </c>
      <c r="D191" s="14">
        <v>4</v>
      </c>
      <c r="E191" s="4">
        <f t="shared" si="10"/>
        <v>1</v>
      </c>
      <c r="F191" s="4">
        <f t="shared" si="11"/>
        <v>0</v>
      </c>
      <c r="G191" s="4">
        <f t="shared" si="12"/>
        <v>0</v>
      </c>
      <c r="H191" s="4">
        <f t="shared" si="13"/>
        <v>0</v>
      </c>
      <c r="I191" s="4">
        <f t="shared" si="14"/>
        <v>1</v>
      </c>
    </row>
    <row r="192" spans="1:9">
      <c r="A192" s="14">
        <v>189</v>
      </c>
      <c r="B192" s="15">
        <v>65900</v>
      </c>
      <c r="C192" s="14">
        <v>13</v>
      </c>
      <c r="D192" s="14">
        <v>3</v>
      </c>
      <c r="E192" s="4">
        <f t="shared" si="10"/>
        <v>1</v>
      </c>
      <c r="F192" s="4">
        <f t="shared" si="11"/>
        <v>0</v>
      </c>
      <c r="G192" s="4">
        <f t="shared" si="12"/>
        <v>0</v>
      </c>
      <c r="H192" s="4">
        <f t="shared" si="13"/>
        <v>1</v>
      </c>
      <c r="I192" s="4">
        <f t="shared" si="14"/>
        <v>0</v>
      </c>
    </row>
    <row r="193" spans="1:9">
      <c r="A193" s="14">
        <v>190</v>
      </c>
      <c r="B193" s="15">
        <v>85900</v>
      </c>
      <c r="C193" s="14">
        <v>22</v>
      </c>
      <c r="D193" s="14">
        <v>1</v>
      </c>
      <c r="E193" s="4">
        <f t="shared" si="10"/>
        <v>0</v>
      </c>
      <c r="F193" s="4">
        <f t="shared" si="11"/>
        <v>1</v>
      </c>
      <c r="G193" s="4">
        <f t="shared" si="12"/>
        <v>0</v>
      </c>
      <c r="H193" s="4">
        <f t="shared" si="13"/>
        <v>0</v>
      </c>
      <c r="I193" s="4">
        <f t="shared" si="14"/>
        <v>0</v>
      </c>
    </row>
    <row r="194" spans="1:9">
      <c r="A194" s="14">
        <v>191</v>
      </c>
      <c r="B194" s="15">
        <v>62350</v>
      </c>
      <c r="C194" s="14">
        <v>6</v>
      </c>
      <c r="D194" s="14">
        <v>3</v>
      </c>
      <c r="E194" s="4">
        <f t="shared" si="10"/>
        <v>1</v>
      </c>
      <c r="F194" s="4">
        <f t="shared" si="11"/>
        <v>0</v>
      </c>
      <c r="G194" s="4">
        <f t="shared" si="12"/>
        <v>0</v>
      </c>
      <c r="H194" s="4">
        <f t="shared" si="13"/>
        <v>1</v>
      </c>
      <c r="I194" s="4">
        <f t="shared" si="14"/>
        <v>0</v>
      </c>
    </row>
    <row r="195" spans="1:9">
      <c r="A195" s="14">
        <v>192</v>
      </c>
      <c r="B195" s="15">
        <v>92150</v>
      </c>
      <c r="C195" s="14">
        <v>17</v>
      </c>
      <c r="D195" s="14">
        <v>3</v>
      </c>
      <c r="E195" s="4">
        <f t="shared" si="10"/>
        <v>1</v>
      </c>
      <c r="F195" s="4">
        <f t="shared" si="11"/>
        <v>0</v>
      </c>
      <c r="G195" s="4">
        <f t="shared" si="12"/>
        <v>0</v>
      </c>
      <c r="H195" s="4">
        <f t="shared" si="13"/>
        <v>1</v>
      </c>
      <c r="I195" s="4">
        <f t="shared" si="14"/>
        <v>0</v>
      </c>
    </row>
    <row r="196" spans="1:9">
      <c r="A196" s="14">
        <v>193</v>
      </c>
      <c r="B196" s="15">
        <v>59380</v>
      </c>
      <c r="C196" s="14">
        <v>4</v>
      </c>
      <c r="D196" s="14">
        <v>3</v>
      </c>
      <c r="E196" s="4">
        <f t="shared" si="10"/>
        <v>1</v>
      </c>
      <c r="F196" s="4">
        <f t="shared" si="11"/>
        <v>0</v>
      </c>
      <c r="G196" s="4">
        <f t="shared" si="12"/>
        <v>0</v>
      </c>
      <c r="H196" s="4">
        <f t="shared" si="13"/>
        <v>1</v>
      </c>
      <c r="I196" s="4">
        <f t="shared" si="14"/>
        <v>0</v>
      </c>
    </row>
    <row r="197" spans="1:9">
      <c r="A197" s="14">
        <v>194</v>
      </c>
      <c r="B197" s="15">
        <v>56230</v>
      </c>
      <c r="C197" s="14">
        <v>9</v>
      </c>
      <c r="D197" s="14">
        <v>2</v>
      </c>
      <c r="E197" s="4">
        <f t="shared" ref="E197:E203" si="15">IF(D197&lt;3,0,1)</f>
        <v>0</v>
      </c>
      <c r="F197" s="4">
        <f t="shared" ref="F197:F203" si="16">IF(D197=1,1,0)</f>
        <v>0</v>
      </c>
      <c r="G197" s="4">
        <f t="shared" ref="G197:G203" si="17">IF(D197=2,1,0)</f>
        <v>1</v>
      </c>
      <c r="H197" s="4">
        <f t="shared" ref="H197:H203" si="18">IF(D197=3,1,0)</f>
        <v>0</v>
      </c>
      <c r="I197" s="4">
        <f t="shared" ref="I197:I203" si="19">IF(D197=4,1,0)</f>
        <v>0</v>
      </c>
    </row>
    <row r="198" spans="1:9">
      <c r="A198" s="14">
        <v>195</v>
      </c>
      <c r="B198" s="15">
        <v>53530</v>
      </c>
      <c r="C198" s="14">
        <v>4</v>
      </c>
      <c r="D198" s="14">
        <v>1</v>
      </c>
      <c r="E198" s="4">
        <f t="shared" si="15"/>
        <v>0</v>
      </c>
      <c r="F198" s="4">
        <f t="shared" si="16"/>
        <v>1</v>
      </c>
      <c r="G198" s="4">
        <f t="shared" si="17"/>
        <v>0</v>
      </c>
      <c r="H198" s="4">
        <f t="shared" si="18"/>
        <v>0</v>
      </c>
      <c r="I198" s="4">
        <f t="shared" si="19"/>
        <v>0</v>
      </c>
    </row>
    <row r="199" spans="1:9">
      <c r="A199" s="14">
        <v>196</v>
      </c>
      <c r="B199" s="15">
        <v>84630</v>
      </c>
      <c r="C199" s="14">
        <v>20</v>
      </c>
      <c r="D199" s="14">
        <v>3</v>
      </c>
      <c r="E199" s="4">
        <f t="shared" si="15"/>
        <v>1</v>
      </c>
      <c r="F199" s="4">
        <f t="shared" si="16"/>
        <v>0</v>
      </c>
      <c r="G199" s="4">
        <f t="shared" si="17"/>
        <v>0</v>
      </c>
      <c r="H199" s="4">
        <f t="shared" si="18"/>
        <v>1</v>
      </c>
      <c r="I199" s="4">
        <f t="shared" si="19"/>
        <v>0</v>
      </c>
    </row>
    <row r="200" spans="1:9">
      <c r="A200" s="14">
        <v>197</v>
      </c>
      <c r="B200" s="15">
        <v>41950</v>
      </c>
      <c r="C200" s="14">
        <v>3</v>
      </c>
      <c r="D200" s="14">
        <v>3</v>
      </c>
      <c r="E200" s="4">
        <f t="shared" si="15"/>
        <v>1</v>
      </c>
      <c r="F200" s="4">
        <f t="shared" si="16"/>
        <v>0</v>
      </c>
      <c r="G200" s="4">
        <f t="shared" si="17"/>
        <v>0</v>
      </c>
      <c r="H200" s="4">
        <f t="shared" si="18"/>
        <v>1</v>
      </c>
      <c r="I200" s="4">
        <f t="shared" si="19"/>
        <v>0</v>
      </c>
    </row>
    <row r="201" spans="1:9">
      <c r="A201" s="14">
        <v>198</v>
      </c>
      <c r="B201" s="15">
        <v>61770</v>
      </c>
      <c r="C201" s="14">
        <v>4</v>
      </c>
      <c r="D201" s="14">
        <v>3</v>
      </c>
      <c r="E201" s="4">
        <f t="shared" si="15"/>
        <v>1</v>
      </c>
      <c r="F201" s="4">
        <f t="shared" si="16"/>
        <v>0</v>
      </c>
      <c r="G201" s="4">
        <f t="shared" si="17"/>
        <v>0</v>
      </c>
      <c r="H201" s="4">
        <f t="shared" si="18"/>
        <v>1</v>
      </c>
      <c r="I201" s="4">
        <f t="shared" si="19"/>
        <v>0</v>
      </c>
    </row>
    <row r="202" spans="1:9">
      <c r="A202" s="14">
        <v>199</v>
      </c>
      <c r="B202" s="15">
        <v>57320</v>
      </c>
      <c r="C202" s="14">
        <v>4</v>
      </c>
      <c r="D202" s="14">
        <v>3</v>
      </c>
      <c r="E202" s="4">
        <f t="shared" si="15"/>
        <v>1</v>
      </c>
      <c r="F202" s="4">
        <f t="shared" si="16"/>
        <v>0</v>
      </c>
      <c r="G202" s="4">
        <f t="shared" si="17"/>
        <v>0</v>
      </c>
      <c r="H202" s="4">
        <f t="shared" si="18"/>
        <v>1</v>
      </c>
      <c r="I202" s="4">
        <f t="shared" si="19"/>
        <v>0</v>
      </c>
    </row>
    <row r="203" spans="1:9">
      <c r="A203" s="14">
        <v>200</v>
      </c>
      <c r="B203" s="15">
        <v>52790</v>
      </c>
      <c r="C203" s="14">
        <v>7</v>
      </c>
      <c r="D203" s="14">
        <v>3</v>
      </c>
      <c r="E203" s="4">
        <f t="shared" si="15"/>
        <v>1</v>
      </c>
      <c r="F203" s="4">
        <f t="shared" si="16"/>
        <v>0</v>
      </c>
      <c r="G203" s="4">
        <f t="shared" si="17"/>
        <v>0</v>
      </c>
      <c r="H203" s="4">
        <f t="shared" si="18"/>
        <v>1</v>
      </c>
      <c r="I203" s="4">
        <f t="shared" si="19"/>
        <v>0</v>
      </c>
    </row>
  </sheetData>
  <phoneticPr fontId="6" type="noConversion"/>
  <pageMargins left="0.75" right="0.75" top="1" bottom="1" header="0.5" footer="0.5"/>
  <pageSetup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726A-057C-1E40-AF7D-E455EEB59FCB}">
  <dimension ref="A1:N226"/>
  <sheetViews>
    <sheetView topLeftCell="B1" zoomScale="82" workbookViewId="0">
      <selection activeCell="C2" sqref="C2:C201"/>
    </sheetView>
  </sheetViews>
  <sheetFormatPr baseColWidth="10" defaultRowHeight="13"/>
  <sheetData>
    <row r="1" spans="1:11">
      <c r="A1" s="14" t="s">
        <v>8</v>
      </c>
      <c r="B1" s="14" t="s">
        <v>9</v>
      </c>
      <c r="C1" s="14" t="s">
        <v>10</v>
      </c>
      <c r="D1" s="14" t="s">
        <v>11</v>
      </c>
    </row>
    <row r="2" spans="1:11">
      <c r="A2" s="14">
        <v>1</v>
      </c>
      <c r="B2" s="15">
        <v>80570</v>
      </c>
      <c r="C2" s="14">
        <v>19</v>
      </c>
      <c r="D2" s="14">
        <v>1</v>
      </c>
      <c r="F2" t="s">
        <v>22</v>
      </c>
    </row>
    <row r="3" spans="1:11" ht="14" thickBot="1">
      <c r="A3" s="14">
        <v>2</v>
      </c>
      <c r="B3" s="15">
        <v>32010</v>
      </c>
      <c r="C3" s="14">
        <v>3</v>
      </c>
      <c r="D3" s="14">
        <v>1</v>
      </c>
    </row>
    <row r="4" spans="1:11">
      <c r="A4" s="14">
        <v>3</v>
      </c>
      <c r="B4" s="15">
        <v>68410</v>
      </c>
      <c r="C4" s="14">
        <v>9</v>
      </c>
      <c r="D4" s="14">
        <v>3</v>
      </c>
      <c r="F4" s="19" t="s">
        <v>23</v>
      </c>
      <c r="G4" s="19"/>
    </row>
    <row r="5" spans="1:11">
      <c r="A5" s="14">
        <v>4</v>
      </c>
      <c r="B5" s="15">
        <v>24610</v>
      </c>
      <c r="C5" s="14">
        <v>2</v>
      </c>
      <c r="D5" s="14">
        <v>1</v>
      </c>
      <c r="F5" s="16" t="s">
        <v>24</v>
      </c>
      <c r="G5" s="16">
        <v>0.88207725729648767</v>
      </c>
    </row>
    <row r="6" spans="1:11">
      <c r="A6" s="14">
        <v>5</v>
      </c>
      <c r="B6" s="15">
        <v>76090</v>
      </c>
      <c r="C6" s="14">
        <v>19</v>
      </c>
      <c r="D6" s="14">
        <v>1</v>
      </c>
      <c r="F6" s="16" t="s">
        <v>25</v>
      </c>
      <c r="G6" s="16">
        <v>0.77806028783969405</v>
      </c>
    </row>
    <row r="7" spans="1:11">
      <c r="A7" s="14">
        <v>6</v>
      </c>
      <c r="B7" s="15">
        <v>68120</v>
      </c>
      <c r="C7" s="14">
        <v>14</v>
      </c>
      <c r="D7" s="14">
        <v>2</v>
      </c>
      <c r="F7" s="16" t="s">
        <v>26</v>
      </c>
      <c r="G7" s="16">
        <v>0.77580709279238125</v>
      </c>
    </row>
    <row r="8" spans="1:11">
      <c r="A8" s="14">
        <v>7</v>
      </c>
      <c r="B8" s="15">
        <v>81040</v>
      </c>
      <c r="C8" s="14">
        <v>16</v>
      </c>
      <c r="D8" s="14">
        <v>3</v>
      </c>
      <c r="F8" s="16" t="s">
        <v>27</v>
      </c>
      <c r="G8" s="16">
        <v>7890.3574977134513</v>
      </c>
    </row>
    <row r="9" spans="1:11" ht="14" thickBot="1">
      <c r="A9" s="14">
        <v>8</v>
      </c>
      <c r="B9" s="15">
        <v>54450</v>
      </c>
      <c r="C9" s="14">
        <v>6</v>
      </c>
      <c r="D9" s="14">
        <v>3</v>
      </c>
      <c r="F9" s="17" t="s">
        <v>28</v>
      </c>
      <c r="G9" s="17">
        <v>200</v>
      </c>
    </row>
    <row r="10" spans="1:11">
      <c r="A10" s="14">
        <v>9</v>
      </c>
      <c r="B10" s="15">
        <v>45160</v>
      </c>
      <c r="C10" s="14">
        <v>2</v>
      </c>
      <c r="D10" s="14">
        <v>2</v>
      </c>
    </row>
    <row r="11" spans="1:11" ht="14" thickBot="1">
      <c r="A11" s="14">
        <v>10</v>
      </c>
      <c r="B11" s="15">
        <v>60950</v>
      </c>
      <c r="C11" s="14">
        <v>9</v>
      </c>
      <c r="D11" s="14">
        <v>2</v>
      </c>
      <c r="F11" t="s">
        <v>29</v>
      </c>
    </row>
    <row r="12" spans="1:11">
      <c r="A12" s="14">
        <v>11</v>
      </c>
      <c r="B12" s="15">
        <v>83960</v>
      </c>
      <c r="C12" s="14">
        <v>24</v>
      </c>
      <c r="D12" s="14">
        <v>2</v>
      </c>
      <c r="F12" s="18"/>
      <c r="G12" s="18" t="s">
        <v>33</v>
      </c>
      <c r="H12" s="18" t="s">
        <v>34</v>
      </c>
      <c r="I12" s="18" t="s">
        <v>35</v>
      </c>
      <c r="J12" s="18" t="s">
        <v>36</v>
      </c>
      <c r="K12" s="18" t="s">
        <v>37</v>
      </c>
    </row>
    <row r="13" spans="1:11">
      <c r="A13" s="14">
        <v>12</v>
      </c>
      <c r="B13" s="15">
        <v>72880</v>
      </c>
      <c r="C13" s="14">
        <v>17</v>
      </c>
      <c r="D13" s="14">
        <v>2</v>
      </c>
      <c r="F13" s="16" t="s">
        <v>30</v>
      </c>
      <c r="G13" s="16">
        <v>2</v>
      </c>
      <c r="H13" s="16">
        <v>42996966715.480713</v>
      </c>
      <c r="I13" s="16">
        <v>21498483357.740356</v>
      </c>
      <c r="J13" s="16">
        <v>345.31421892110041</v>
      </c>
      <c r="K13" s="16">
        <v>4.0192897673736744E-65</v>
      </c>
    </row>
    <row r="14" spans="1:11">
      <c r="A14" s="14">
        <v>13</v>
      </c>
      <c r="B14" s="15">
        <v>75410</v>
      </c>
      <c r="C14" s="14">
        <v>17</v>
      </c>
      <c r="D14" s="14">
        <v>2</v>
      </c>
      <c r="F14" s="16" t="s">
        <v>31</v>
      </c>
      <c r="G14" s="16">
        <v>197</v>
      </c>
      <c r="H14" s="16">
        <v>12264775064.019405</v>
      </c>
      <c r="I14" s="16">
        <v>62257741.44172287</v>
      </c>
      <c r="J14" s="16"/>
      <c r="K14" s="16"/>
    </row>
    <row r="15" spans="1:11" ht="14" thickBot="1">
      <c r="A15" s="14">
        <v>14</v>
      </c>
      <c r="B15" s="15">
        <v>37030</v>
      </c>
      <c r="C15" s="14">
        <v>12</v>
      </c>
      <c r="D15" s="14">
        <v>1</v>
      </c>
      <c r="F15" s="17" t="s">
        <v>13</v>
      </c>
      <c r="G15" s="17">
        <v>199</v>
      </c>
      <c r="H15" s="17">
        <v>55261741779.500122</v>
      </c>
      <c r="I15" s="17"/>
      <c r="J15" s="17"/>
      <c r="K15" s="17"/>
    </row>
    <row r="16" spans="1:11" ht="14" thickBot="1">
      <c r="A16" s="14">
        <v>15</v>
      </c>
      <c r="B16" s="15">
        <v>73720</v>
      </c>
      <c r="C16" s="14">
        <v>15</v>
      </c>
      <c r="D16" s="14">
        <v>2</v>
      </c>
    </row>
    <row r="17" spans="1:14">
      <c r="A17" s="14">
        <v>16</v>
      </c>
      <c r="B17" s="15">
        <v>69540</v>
      </c>
      <c r="C17" s="14">
        <v>11</v>
      </c>
      <c r="D17" s="14">
        <v>3</v>
      </c>
      <c r="F17" s="18"/>
      <c r="G17" s="18" t="s">
        <v>38</v>
      </c>
      <c r="H17" s="18" t="s">
        <v>27</v>
      </c>
      <c r="I17" s="18" t="s">
        <v>39</v>
      </c>
      <c r="J17" s="18" t="s">
        <v>40</v>
      </c>
      <c r="K17" s="18" t="s">
        <v>41</v>
      </c>
      <c r="L17" s="18" t="s">
        <v>42</v>
      </c>
      <c r="M17" s="18" t="s">
        <v>43</v>
      </c>
      <c r="N17" s="18" t="s">
        <v>44</v>
      </c>
    </row>
    <row r="18" spans="1:14">
      <c r="A18" s="14">
        <v>17</v>
      </c>
      <c r="B18" s="15">
        <v>83650</v>
      </c>
      <c r="C18" s="14">
        <v>15</v>
      </c>
      <c r="D18" s="14">
        <v>4</v>
      </c>
      <c r="F18" s="16" t="s">
        <v>32</v>
      </c>
      <c r="G18" s="16">
        <v>19341.3725103244</v>
      </c>
      <c r="H18" s="16">
        <v>1895.6346760887618</v>
      </c>
      <c r="I18" s="16">
        <v>10.203111788517818</v>
      </c>
      <c r="J18" s="16">
        <v>6.7945713988512939E-20</v>
      </c>
      <c r="K18" s="16">
        <v>15603.031109906251</v>
      </c>
      <c r="L18" s="16">
        <v>23079.713910742546</v>
      </c>
      <c r="M18" s="16">
        <v>15603.031109906251</v>
      </c>
      <c r="N18" s="16">
        <v>23079.713910742546</v>
      </c>
    </row>
    <row r="19" spans="1:14">
      <c r="A19" s="14">
        <v>18</v>
      </c>
      <c r="B19" s="15">
        <v>61180</v>
      </c>
      <c r="C19" s="14">
        <v>16</v>
      </c>
      <c r="D19" s="14">
        <v>1</v>
      </c>
      <c r="F19" s="16" t="s">
        <v>10</v>
      </c>
      <c r="G19" s="16">
        <v>1978.8019971931005</v>
      </c>
      <c r="H19" s="16">
        <v>82.051985309352759</v>
      </c>
      <c r="I19" s="16">
        <v>24.116442639780285</v>
      </c>
      <c r="J19" s="16">
        <v>1.0643028156719089E-60</v>
      </c>
      <c r="K19" s="16">
        <v>1816.9889972846242</v>
      </c>
      <c r="L19" s="16">
        <v>2140.6149971015766</v>
      </c>
      <c r="M19" s="16">
        <v>1816.9889972846242</v>
      </c>
      <c r="N19" s="16">
        <v>2140.6149971015766</v>
      </c>
    </row>
    <row r="20" spans="1:14" ht="14" thickBot="1">
      <c r="A20" s="14">
        <v>19</v>
      </c>
      <c r="B20" s="15">
        <v>62340</v>
      </c>
      <c r="C20" s="14">
        <v>14</v>
      </c>
      <c r="D20" s="14">
        <v>2</v>
      </c>
      <c r="F20" s="17" t="s">
        <v>11</v>
      </c>
      <c r="G20" s="17">
        <v>9045.7552275540547</v>
      </c>
      <c r="H20" s="17">
        <v>592.64991831806731</v>
      </c>
      <c r="I20" s="17">
        <v>15.263235424423561</v>
      </c>
      <c r="J20" s="17">
        <v>3.140708123364127E-35</v>
      </c>
      <c r="K20" s="17">
        <v>7877.0027492684521</v>
      </c>
      <c r="L20" s="17">
        <v>10214.507705839656</v>
      </c>
      <c r="M20" s="17">
        <v>7877.0027492684521</v>
      </c>
      <c r="N20" s="17">
        <v>10214.507705839656</v>
      </c>
    </row>
    <row r="21" spans="1:14">
      <c r="A21" s="14">
        <v>20</v>
      </c>
      <c r="B21" s="15">
        <v>44520</v>
      </c>
      <c r="C21" s="14">
        <v>6</v>
      </c>
      <c r="D21" s="14">
        <v>1</v>
      </c>
    </row>
    <row r="22" spans="1:14">
      <c r="A22" s="14">
        <v>21</v>
      </c>
      <c r="B22" s="15">
        <v>52890</v>
      </c>
      <c r="C22" s="14">
        <v>15</v>
      </c>
      <c r="D22" s="14">
        <v>2</v>
      </c>
    </row>
    <row r="23" spans="1:14">
      <c r="A23" s="14">
        <v>22</v>
      </c>
      <c r="B23" s="15">
        <v>56990</v>
      </c>
      <c r="C23" s="14">
        <v>3</v>
      </c>
      <c r="D23" s="14">
        <v>3</v>
      </c>
    </row>
    <row r="24" spans="1:14">
      <c r="A24" s="14">
        <v>23</v>
      </c>
      <c r="B24" s="15">
        <v>70700</v>
      </c>
      <c r="C24" s="14">
        <v>15</v>
      </c>
      <c r="D24" s="14">
        <v>3</v>
      </c>
      <c r="F24" t="s">
        <v>45</v>
      </c>
      <c r="K24" t="s">
        <v>50</v>
      </c>
    </row>
    <row r="25" spans="1:14" ht="14" thickBot="1">
      <c r="A25" s="14">
        <v>24</v>
      </c>
      <c r="B25" s="15">
        <v>40670</v>
      </c>
      <c r="C25" s="14">
        <v>3</v>
      </c>
      <c r="D25" s="14">
        <v>2</v>
      </c>
    </row>
    <row r="26" spans="1:14">
      <c r="A26" s="14">
        <v>25</v>
      </c>
      <c r="B26" s="15">
        <v>71720</v>
      </c>
      <c r="C26" s="14">
        <v>16</v>
      </c>
      <c r="D26" s="14">
        <v>2</v>
      </c>
      <c r="F26" s="18" t="s">
        <v>46</v>
      </c>
      <c r="G26" s="18" t="s">
        <v>47</v>
      </c>
      <c r="H26" s="18" t="s">
        <v>48</v>
      </c>
      <c r="I26" s="18" t="s">
        <v>49</v>
      </c>
      <c r="K26" s="18" t="s">
        <v>51</v>
      </c>
      <c r="L26" s="18" t="s">
        <v>9</v>
      </c>
    </row>
    <row r="27" spans="1:14">
      <c r="A27" s="14">
        <v>26</v>
      </c>
      <c r="B27" s="15">
        <v>62270</v>
      </c>
      <c r="C27" s="14">
        <v>16</v>
      </c>
      <c r="D27" s="14">
        <v>1</v>
      </c>
      <c r="F27" s="16">
        <v>1</v>
      </c>
      <c r="G27" s="16">
        <v>65984.36568454736</v>
      </c>
      <c r="H27" s="16">
        <v>14585.63431545264</v>
      </c>
      <c r="I27" s="16">
        <v>1.8578988474009202</v>
      </c>
      <c r="K27" s="16">
        <v>0.25</v>
      </c>
      <c r="L27" s="16">
        <v>20140</v>
      </c>
    </row>
    <row r="28" spans="1:14">
      <c r="A28" s="14">
        <v>27</v>
      </c>
      <c r="B28" s="15">
        <v>48220</v>
      </c>
      <c r="C28" s="14">
        <v>4</v>
      </c>
      <c r="D28" s="14">
        <v>3</v>
      </c>
      <c r="F28" s="16">
        <v>2</v>
      </c>
      <c r="G28" s="16">
        <v>34323.533729457755</v>
      </c>
      <c r="H28" s="16">
        <v>-2313.5337294577548</v>
      </c>
      <c r="I28" s="16">
        <v>-0.29469487280569628</v>
      </c>
      <c r="K28" s="16">
        <v>0.75</v>
      </c>
      <c r="L28" s="16">
        <v>24610</v>
      </c>
    </row>
    <row r="29" spans="1:14">
      <c r="A29" s="14">
        <v>28</v>
      </c>
      <c r="B29" s="15">
        <v>53430</v>
      </c>
      <c r="C29" s="14">
        <v>14</v>
      </c>
      <c r="D29" s="14">
        <v>1</v>
      </c>
      <c r="F29" s="16">
        <v>3</v>
      </c>
      <c r="G29" s="16">
        <v>64287.856167724472</v>
      </c>
      <c r="H29" s="16">
        <v>4122.1438322755275</v>
      </c>
      <c r="I29" s="16">
        <v>0.52507324050293425</v>
      </c>
      <c r="K29" s="16">
        <v>1.25</v>
      </c>
      <c r="L29" s="16">
        <v>26920</v>
      </c>
    </row>
    <row r="30" spans="1:14">
      <c r="A30" s="14">
        <v>29</v>
      </c>
      <c r="B30" s="15">
        <v>48730</v>
      </c>
      <c r="C30" s="14">
        <v>7</v>
      </c>
      <c r="D30" s="14">
        <v>3</v>
      </c>
      <c r="F30" s="16">
        <v>4</v>
      </c>
      <c r="G30" s="16">
        <v>32344.731732264656</v>
      </c>
      <c r="H30" s="16">
        <v>-7734.7317322646559</v>
      </c>
      <c r="I30" s="16">
        <v>-0.98523991891838858</v>
      </c>
      <c r="K30" s="16">
        <v>1.75</v>
      </c>
      <c r="L30" s="16">
        <v>28120</v>
      </c>
    </row>
    <row r="31" spans="1:14">
      <c r="A31" s="14">
        <v>30</v>
      </c>
      <c r="B31" s="15">
        <v>70740</v>
      </c>
      <c r="C31" s="14">
        <v>19</v>
      </c>
      <c r="D31" s="14">
        <v>1</v>
      </c>
      <c r="F31" s="16">
        <v>5</v>
      </c>
      <c r="G31" s="16">
        <v>65984.36568454736</v>
      </c>
      <c r="H31" s="16">
        <v>10105.63431545264</v>
      </c>
      <c r="I31" s="16">
        <v>1.2872423605906089</v>
      </c>
      <c r="K31" s="16">
        <v>2.25</v>
      </c>
      <c r="L31" s="16">
        <v>32010</v>
      </c>
    </row>
    <row r="32" spans="1:14">
      <c r="A32" s="14">
        <v>31</v>
      </c>
      <c r="B32" s="15">
        <v>69670</v>
      </c>
      <c r="C32" s="14">
        <v>20</v>
      </c>
      <c r="D32" s="14">
        <v>1</v>
      </c>
      <c r="F32" s="16">
        <v>6</v>
      </c>
      <c r="G32" s="16">
        <v>65136.110926135916</v>
      </c>
      <c r="H32" s="16">
        <v>2983.8890738640839</v>
      </c>
      <c r="I32" s="16">
        <v>0.38008385176851589</v>
      </c>
      <c r="K32" s="16">
        <v>2.75</v>
      </c>
      <c r="L32" s="16">
        <v>32080</v>
      </c>
    </row>
    <row r="33" spans="1:12">
      <c r="A33" s="14">
        <v>32</v>
      </c>
      <c r="B33" s="15">
        <v>44100</v>
      </c>
      <c r="C33" s="14">
        <v>2</v>
      </c>
      <c r="D33" s="14">
        <v>2</v>
      </c>
      <c r="F33" s="16">
        <v>7</v>
      </c>
      <c r="G33" s="16">
        <v>78139.470148076172</v>
      </c>
      <c r="H33" s="16">
        <v>2900.5298519238277</v>
      </c>
      <c r="I33" s="16">
        <v>0.36946566410430437</v>
      </c>
      <c r="K33" s="16">
        <v>3.25</v>
      </c>
      <c r="L33" s="16">
        <v>32500</v>
      </c>
    </row>
    <row r="34" spans="1:12">
      <c r="A34" s="14">
        <v>33</v>
      </c>
      <c r="B34" s="15">
        <v>54620</v>
      </c>
      <c r="C34" s="14">
        <v>5</v>
      </c>
      <c r="D34" s="14">
        <v>3</v>
      </c>
      <c r="F34" s="16">
        <v>8</v>
      </c>
      <c r="G34" s="16">
        <v>58351.450176145168</v>
      </c>
      <c r="H34" s="16">
        <v>-3901.4501761451684</v>
      </c>
      <c r="I34" s="16">
        <v>-0.49696157388046241</v>
      </c>
      <c r="K34" s="16">
        <v>3.75</v>
      </c>
      <c r="L34" s="16">
        <v>33400</v>
      </c>
    </row>
    <row r="35" spans="1:12">
      <c r="A35" s="14">
        <v>34</v>
      </c>
      <c r="B35" s="15">
        <v>44810</v>
      </c>
      <c r="C35" s="14">
        <v>4</v>
      </c>
      <c r="D35" s="14">
        <v>3</v>
      </c>
      <c r="F35" s="16">
        <v>9</v>
      </c>
      <c r="G35" s="16">
        <v>41390.486959818707</v>
      </c>
      <c r="H35" s="16">
        <v>3769.513040181293</v>
      </c>
      <c r="I35" s="16">
        <v>0.48015559564631966</v>
      </c>
      <c r="K35" s="16">
        <v>4.25</v>
      </c>
      <c r="L35" s="16">
        <v>37030</v>
      </c>
    </row>
    <row r="36" spans="1:12">
      <c r="A36" s="14">
        <v>35</v>
      </c>
      <c r="B36" s="15">
        <v>62290</v>
      </c>
      <c r="C36" s="14">
        <v>19</v>
      </c>
      <c r="D36" s="14">
        <v>2</v>
      </c>
      <c r="F36" s="16">
        <v>10</v>
      </c>
      <c r="G36" s="16">
        <v>55242.100940170414</v>
      </c>
      <c r="H36" s="16">
        <v>5707.8990598295859</v>
      </c>
      <c r="I36" s="16">
        <v>0.72706464833710482</v>
      </c>
      <c r="K36" s="16">
        <v>4.75</v>
      </c>
      <c r="L36" s="16">
        <v>37610</v>
      </c>
    </row>
    <row r="37" spans="1:12">
      <c r="A37" s="14">
        <v>36</v>
      </c>
      <c r="B37" s="15">
        <v>52550</v>
      </c>
      <c r="C37" s="14">
        <v>8</v>
      </c>
      <c r="D37" s="14">
        <v>3</v>
      </c>
      <c r="F37" s="16">
        <v>11</v>
      </c>
      <c r="G37" s="16">
        <v>84924.130898066913</v>
      </c>
      <c r="H37" s="16">
        <v>-964.13089806691278</v>
      </c>
      <c r="I37" s="16">
        <v>-0.12280972123128006</v>
      </c>
      <c r="K37" s="16">
        <v>5.25</v>
      </c>
      <c r="L37" s="16">
        <v>38190</v>
      </c>
    </row>
    <row r="38" spans="1:12">
      <c r="A38" s="14">
        <v>37</v>
      </c>
      <c r="B38" s="15">
        <v>64410</v>
      </c>
      <c r="C38" s="14">
        <v>9</v>
      </c>
      <c r="D38" s="14">
        <v>3</v>
      </c>
      <c r="F38" s="16">
        <v>12</v>
      </c>
      <c r="G38" s="16">
        <v>71072.516917715227</v>
      </c>
      <c r="H38" s="16">
        <v>1807.4830822847725</v>
      </c>
      <c r="I38" s="16">
        <v>0.23023480930930823</v>
      </c>
      <c r="K38" s="16">
        <v>5.75</v>
      </c>
      <c r="L38" s="16">
        <v>38670</v>
      </c>
    </row>
    <row r="39" spans="1:12">
      <c r="A39" s="14">
        <v>38</v>
      </c>
      <c r="B39" s="15">
        <v>56410</v>
      </c>
      <c r="C39" s="14">
        <v>20</v>
      </c>
      <c r="D39" s="14">
        <v>1</v>
      </c>
      <c r="F39" s="16">
        <v>13</v>
      </c>
      <c r="G39" s="16">
        <v>71072.516917715227</v>
      </c>
      <c r="H39" s="16">
        <v>4337.4830822847725</v>
      </c>
      <c r="I39" s="16">
        <v>0.55250286994102416</v>
      </c>
      <c r="K39" s="16">
        <v>6.25</v>
      </c>
      <c r="L39" s="16">
        <v>39250</v>
      </c>
    </row>
    <row r="40" spans="1:12">
      <c r="A40" s="14">
        <v>39</v>
      </c>
      <c r="B40" s="15">
        <v>72120</v>
      </c>
      <c r="C40" s="14">
        <v>24</v>
      </c>
      <c r="D40" s="14">
        <v>1</v>
      </c>
      <c r="F40" s="16">
        <v>14</v>
      </c>
      <c r="G40" s="16">
        <v>52132.75170419566</v>
      </c>
      <c r="H40" s="16">
        <v>-15102.75170419566</v>
      </c>
      <c r="I40" s="16">
        <v>-1.9237685778314142</v>
      </c>
      <c r="K40" s="16">
        <v>6.75</v>
      </c>
      <c r="L40" s="16">
        <v>39370</v>
      </c>
    </row>
    <row r="41" spans="1:12">
      <c r="A41" s="14">
        <v>40</v>
      </c>
      <c r="B41" s="15">
        <v>56020</v>
      </c>
      <c r="C41" s="14">
        <v>11</v>
      </c>
      <c r="D41" s="14">
        <v>2</v>
      </c>
      <c r="F41" s="16">
        <v>15</v>
      </c>
      <c r="G41" s="16">
        <v>67114.912923329015</v>
      </c>
      <c r="H41" s="16">
        <v>6605.087076670985</v>
      </c>
      <c r="I41" s="16">
        <v>0.8413472737163511</v>
      </c>
      <c r="K41" s="16">
        <v>7.25</v>
      </c>
      <c r="L41" s="16">
        <v>40400</v>
      </c>
    </row>
    <row r="42" spans="1:12">
      <c r="A42" s="14">
        <v>41</v>
      </c>
      <c r="B42" s="15">
        <v>62600</v>
      </c>
      <c r="C42" s="14">
        <v>17</v>
      </c>
      <c r="D42" s="14">
        <v>1</v>
      </c>
      <c r="F42" s="16">
        <v>16</v>
      </c>
      <c r="G42" s="16">
        <v>68245.46016211067</v>
      </c>
      <c r="H42" s="16">
        <v>1294.5398378893296</v>
      </c>
      <c r="I42" s="16">
        <v>0.16489677587632023</v>
      </c>
      <c r="K42" s="16">
        <v>7.75</v>
      </c>
      <c r="L42" s="16">
        <v>40670</v>
      </c>
    </row>
    <row r="43" spans="1:12">
      <c r="A43" s="14">
        <v>42</v>
      </c>
      <c r="B43" s="15">
        <v>71670</v>
      </c>
      <c r="C43" s="14">
        <v>15</v>
      </c>
      <c r="D43" s="14">
        <v>2</v>
      </c>
      <c r="F43" s="16">
        <v>17</v>
      </c>
      <c r="G43" s="16">
        <v>85206.423378437132</v>
      </c>
      <c r="H43" s="16">
        <v>-1556.4233784371318</v>
      </c>
      <c r="I43" s="16">
        <v>-0.19825515560901094</v>
      </c>
      <c r="K43" s="16">
        <v>8.25</v>
      </c>
      <c r="L43" s="16">
        <v>40790</v>
      </c>
    </row>
    <row r="44" spans="1:12">
      <c r="A44" s="14">
        <v>43</v>
      </c>
      <c r="B44" s="15">
        <v>55670</v>
      </c>
      <c r="C44" s="14">
        <v>14</v>
      </c>
      <c r="D44" s="14">
        <v>2</v>
      </c>
      <c r="F44" s="16">
        <v>18</v>
      </c>
      <c r="G44" s="16">
        <v>60047.959692968056</v>
      </c>
      <c r="H44" s="16">
        <v>1132.0403070319444</v>
      </c>
      <c r="I44" s="16">
        <v>0.14419780012020433</v>
      </c>
      <c r="K44" s="16">
        <v>8.75</v>
      </c>
      <c r="L44" s="16">
        <v>41550</v>
      </c>
    </row>
    <row r="45" spans="1:12">
      <c r="A45" s="14">
        <v>44</v>
      </c>
      <c r="B45" s="15">
        <v>76200</v>
      </c>
      <c r="C45" s="14">
        <v>16</v>
      </c>
      <c r="D45" s="14">
        <v>1</v>
      </c>
      <c r="F45" s="16">
        <v>19</v>
      </c>
      <c r="G45" s="16">
        <v>65136.110926135916</v>
      </c>
      <c r="H45" s="16">
        <v>-2796.1109261359161</v>
      </c>
      <c r="I45" s="16">
        <v>-0.35616491916085879</v>
      </c>
      <c r="K45" s="16">
        <v>9.25</v>
      </c>
      <c r="L45" s="16">
        <v>41950</v>
      </c>
    </row>
    <row r="46" spans="1:12">
      <c r="A46" s="14">
        <v>45</v>
      </c>
      <c r="B46" s="15">
        <v>59760</v>
      </c>
      <c r="C46" s="14">
        <v>7</v>
      </c>
      <c r="D46" s="14">
        <v>3</v>
      </c>
      <c r="F46" s="16">
        <v>20</v>
      </c>
      <c r="G46" s="16">
        <v>40259.939721037052</v>
      </c>
      <c r="H46" s="16">
        <v>4260.0602789629484</v>
      </c>
      <c r="I46" s="16">
        <v>0.54264085544489959</v>
      </c>
      <c r="K46" s="16">
        <v>9.75</v>
      </c>
      <c r="L46" s="16">
        <v>42380</v>
      </c>
    </row>
    <row r="47" spans="1:12">
      <c r="A47" s="14">
        <v>46</v>
      </c>
      <c r="B47" s="15">
        <v>70690</v>
      </c>
      <c r="C47" s="14">
        <v>11</v>
      </c>
      <c r="D47" s="14">
        <v>2</v>
      </c>
      <c r="F47" s="16">
        <v>21</v>
      </c>
      <c r="G47" s="16">
        <v>67114.912923329015</v>
      </c>
      <c r="H47" s="16">
        <v>-14224.912923329015</v>
      </c>
      <c r="I47" s="16">
        <v>-1.8119506325914128</v>
      </c>
      <c r="K47" s="16">
        <v>10.25</v>
      </c>
      <c r="L47" s="16">
        <v>42900</v>
      </c>
    </row>
    <row r="48" spans="1:12">
      <c r="A48" s="14">
        <v>47</v>
      </c>
      <c r="B48" s="15">
        <v>56970</v>
      </c>
      <c r="C48" s="14">
        <v>5</v>
      </c>
      <c r="D48" s="14">
        <v>3</v>
      </c>
      <c r="F48" s="16">
        <v>22</v>
      </c>
      <c r="G48" s="16">
        <v>52415.044184565864</v>
      </c>
      <c r="H48" s="16">
        <v>4574.9558154341357</v>
      </c>
      <c r="I48" s="16">
        <v>0.58275183324733182</v>
      </c>
      <c r="K48" s="16">
        <v>10.75</v>
      </c>
      <c r="L48" s="16">
        <v>43410</v>
      </c>
    </row>
    <row r="49" spans="1:12">
      <c r="A49" s="14">
        <v>48</v>
      </c>
      <c r="B49" s="15">
        <v>55230</v>
      </c>
      <c r="C49" s="14">
        <v>10</v>
      </c>
      <c r="D49" s="14">
        <v>1</v>
      </c>
      <c r="F49" s="16">
        <v>23</v>
      </c>
      <c r="G49" s="16">
        <v>76160.668150883081</v>
      </c>
      <c r="H49" s="16">
        <v>-5460.6681508830807</v>
      </c>
      <c r="I49" s="16">
        <v>-0.6955727014776556</v>
      </c>
      <c r="K49" s="16">
        <v>11.25</v>
      </c>
      <c r="L49" s="16">
        <v>44100</v>
      </c>
    </row>
    <row r="50" spans="1:12">
      <c r="A50" s="14">
        <v>49</v>
      </c>
      <c r="B50" s="15">
        <v>63210</v>
      </c>
      <c r="C50" s="14">
        <v>24</v>
      </c>
      <c r="D50" s="14">
        <v>1</v>
      </c>
      <c r="F50" s="16">
        <v>24</v>
      </c>
      <c r="G50" s="16">
        <v>43369.288957011813</v>
      </c>
      <c r="H50" s="16">
        <v>-2699.2889570118132</v>
      </c>
      <c r="I50" s="16">
        <v>-0.34383186452996217</v>
      </c>
      <c r="K50" s="16">
        <v>11.75</v>
      </c>
      <c r="L50" s="16">
        <v>44520</v>
      </c>
    </row>
    <row r="51" spans="1:12">
      <c r="A51" s="14">
        <v>50</v>
      </c>
      <c r="B51" s="15">
        <v>62480</v>
      </c>
      <c r="C51" s="14">
        <v>15</v>
      </c>
      <c r="D51" s="14">
        <v>2</v>
      </c>
      <c r="F51" s="16">
        <v>25</v>
      </c>
      <c r="G51" s="16">
        <v>69093.714920522121</v>
      </c>
      <c r="H51" s="16">
        <v>2626.2850794778788</v>
      </c>
      <c r="I51" s="16">
        <v>0.3345327269681217</v>
      </c>
      <c r="K51" s="16">
        <v>12.25</v>
      </c>
      <c r="L51" s="16">
        <v>44570</v>
      </c>
    </row>
    <row r="52" spans="1:12">
      <c r="A52" s="14">
        <v>51</v>
      </c>
      <c r="B52" s="15">
        <v>85580</v>
      </c>
      <c r="C52" s="14">
        <v>22</v>
      </c>
      <c r="D52" s="14">
        <v>2</v>
      </c>
      <c r="F52" s="16">
        <v>26</v>
      </c>
      <c r="G52" s="16">
        <v>60047.959692968056</v>
      </c>
      <c r="H52" s="16">
        <v>2222.0403070319444</v>
      </c>
      <c r="I52" s="16">
        <v>0.28304056142003453</v>
      </c>
      <c r="K52" s="16">
        <v>12.75</v>
      </c>
      <c r="L52" s="16">
        <v>44810</v>
      </c>
    </row>
    <row r="53" spans="1:12">
      <c r="A53" s="14">
        <v>52</v>
      </c>
      <c r="B53" s="15">
        <v>72590</v>
      </c>
      <c r="C53" s="14">
        <v>23</v>
      </c>
      <c r="D53" s="14">
        <v>1</v>
      </c>
      <c r="F53" s="16">
        <v>27</v>
      </c>
      <c r="G53" s="16">
        <v>54393.84618175897</v>
      </c>
      <c r="H53" s="16">
        <v>-6173.8461817589705</v>
      </c>
      <c r="I53" s="16">
        <v>-0.78641637772094375</v>
      </c>
      <c r="K53" s="16">
        <v>13.25</v>
      </c>
      <c r="L53" s="16">
        <v>45160</v>
      </c>
    </row>
    <row r="54" spans="1:12">
      <c r="A54" s="14">
        <v>53</v>
      </c>
      <c r="B54" s="15">
        <v>78010</v>
      </c>
      <c r="C54" s="14">
        <v>23</v>
      </c>
      <c r="D54" s="14">
        <v>2</v>
      </c>
      <c r="F54" s="16">
        <v>28</v>
      </c>
      <c r="G54" s="16">
        <v>56090.355698581858</v>
      </c>
      <c r="H54" s="16">
        <v>-2660.3556985818577</v>
      </c>
      <c r="I54" s="16">
        <v>-0.33887259745948978</v>
      </c>
      <c r="K54" s="16">
        <v>13.75</v>
      </c>
      <c r="L54" s="16">
        <v>45550</v>
      </c>
    </row>
    <row r="55" spans="1:12">
      <c r="A55" s="14">
        <v>54</v>
      </c>
      <c r="B55" s="15">
        <v>40790</v>
      </c>
      <c r="C55" s="14">
        <v>2</v>
      </c>
      <c r="D55" s="14">
        <v>2</v>
      </c>
      <c r="F55" s="16">
        <v>29</v>
      </c>
      <c r="G55" s="16">
        <v>60330.252173338275</v>
      </c>
      <c r="H55" s="16">
        <v>-11600.252173338275</v>
      </c>
      <c r="I55" s="16">
        <v>-1.4776248105693965</v>
      </c>
      <c r="K55" s="16">
        <v>14.25</v>
      </c>
      <c r="L55" s="16">
        <v>46760</v>
      </c>
    </row>
    <row r="56" spans="1:12">
      <c r="A56" s="14">
        <v>55</v>
      </c>
      <c r="B56" s="15">
        <v>60690</v>
      </c>
      <c r="C56" s="14">
        <v>4</v>
      </c>
      <c r="D56" s="14">
        <v>3</v>
      </c>
      <c r="F56" s="16">
        <v>30</v>
      </c>
      <c r="G56" s="16">
        <v>65984.36568454736</v>
      </c>
      <c r="H56" s="16">
        <v>4755.6343154526403</v>
      </c>
      <c r="I56" s="16">
        <v>0.60576642210061671</v>
      </c>
      <c r="K56" s="16">
        <v>14.75</v>
      </c>
      <c r="L56" s="16">
        <v>47060</v>
      </c>
    </row>
    <row r="57" spans="1:12">
      <c r="A57" s="14">
        <v>56</v>
      </c>
      <c r="B57" s="15">
        <v>55910</v>
      </c>
      <c r="C57" s="14">
        <v>2</v>
      </c>
      <c r="D57" s="14">
        <v>3</v>
      </c>
      <c r="F57" s="16">
        <v>31</v>
      </c>
      <c r="G57" s="16">
        <v>67963.167681740466</v>
      </c>
      <c r="H57" s="16">
        <v>1706.8323182595341</v>
      </c>
      <c r="I57" s="16">
        <v>0.21741404783756355</v>
      </c>
      <c r="K57" s="16">
        <v>15.25</v>
      </c>
      <c r="L57" s="16">
        <v>48220</v>
      </c>
    </row>
    <row r="58" spans="1:12">
      <c r="A58" s="14">
        <v>57</v>
      </c>
      <c r="B58" s="15">
        <v>56160</v>
      </c>
      <c r="C58" s="14">
        <v>6</v>
      </c>
      <c r="D58" s="14">
        <v>3</v>
      </c>
      <c r="F58" s="16">
        <v>32</v>
      </c>
      <c r="G58" s="16">
        <v>41390.486959818707</v>
      </c>
      <c r="H58" s="16">
        <v>2709.513040181293</v>
      </c>
      <c r="I58" s="16">
        <v>0.34513419474923712</v>
      </c>
      <c r="K58" s="16">
        <v>15.75</v>
      </c>
      <c r="L58" s="16">
        <v>48580</v>
      </c>
    </row>
    <row r="59" spans="1:12">
      <c r="A59" s="14">
        <v>58</v>
      </c>
      <c r="B59" s="15">
        <v>93430</v>
      </c>
      <c r="C59" s="14">
        <v>21</v>
      </c>
      <c r="D59" s="14">
        <v>3</v>
      </c>
      <c r="F59" s="16">
        <v>33</v>
      </c>
      <c r="G59" s="16">
        <v>56372.648178952062</v>
      </c>
      <c r="H59" s="16">
        <v>-1752.6481789520622</v>
      </c>
      <c r="I59" s="16">
        <v>-0.22325001169983782</v>
      </c>
      <c r="K59" s="16">
        <v>16.25</v>
      </c>
      <c r="L59" s="16">
        <v>48620</v>
      </c>
    </row>
    <row r="60" spans="1:12">
      <c r="A60" s="14">
        <v>59</v>
      </c>
      <c r="B60" s="15">
        <v>63260</v>
      </c>
      <c r="C60" s="14">
        <v>12</v>
      </c>
      <c r="D60" s="14">
        <v>2</v>
      </c>
      <c r="F60" s="16">
        <v>34</v>
      </c>
      <c r="G60" s="16">
        <v>54393.84618175897</v>
      </c>
      <c r="H60" s="16">
        <v>-9583.8461817589705</v>
      </c>
      <c r="I60" s="16">
        <v>-1.2207776768332566</v>
      </c>
      <c r="K60" s="16">
        <v>16.75</v>
      </c>
      <c r="L60" s="16">
        <v>48650</v>
      </c>
    </row>
    <row r="61" spans="1:12">
      <c r="A61" s="14">
        <v>60</v>
      </c>
      <c r="B61" s="15">
        <v>54050</v>
      </c>
      <c r="C61" s="14">
        <v>13</v>
      </c>
      <c r="D61" s="14">
        <v>2</v>
      </c>
      <c r="F61" s="16">
        <v>35</v>
      </c>
      <c r="G61" s="16">
        <v>75030.120912101411</v>
      </c>
      <c r="H61" s="16">
        <v>-12740.120912101411</v>
      </c>
      <c r="I61" s="16">
        <v>-1.6228197859907072</v>
      </c>
      <c r="K61" s="16">
        <v>17.25</v>
      </c>
      <c r="L61" s="16">
        <v>48730</v>
      </c>
    </row>
    <row r="62" spans="1:12">
      <c r="A62" s="14">
        <v>61</v>
      </c>
      <c r="B62" s="15">
        <v>99420</v>
      </c>
      <c r="C62" s="14">
        <v>21</v>
      </c>
      <c r="D62" s="14">
        <v>4</v>
      </c>
      <c r="F62" s="16">
        <v>36</v>
      </c>
      <c r="G62" s="16">
        <v>62309.054170531366</v>
      </c>
      <c r="H62" s="16">
        <v>-9759.0541705313663</v>
      </c>
      <c r="I62" s="16">
        <v>-1.2430954391845859</v>
      </c>
      <c r="K62" s="16">
        <v>17.75</v>
      </c>
      <c r="L62" s="16">
        <v>48850</v>
      </c>
    </row>
    <row r="63" spans="1:12">
      <c r="A63" s="14">
        <v>62</v>
      </c>
      <c r="B63" s="15">
        <v>88790</v>
      </c>
      <c r="C63" s="14">
        <v>17</v>
      </c>
      <c r="D63" s="14">
        <v>3</v>
      </c>
      <c r="F63" s="16">
        <v>37</v>
      </c>
      <c r="G63" s="16">
        <v>64287.856167724472</v>
      </c>
      <c r="H63" s="16">
        <v>122.14383227552753</v>
      </c>
      <c r="I63" s="16">
        <v>1.555852013658492E-2</v>
      </c>
      <c r="K63" s="16">
        <v>18.25</v>
      </c>
      <c r="L63" s="16">
        <v>48900</v>
      </c>
    </row>
    <row r="64" spans="1:12">
      <c r="A64" s="14">
        <v>63</v>
      </c>
      <c r="B64" s="15">
        <v>38190</v>
      </c>
      <c r="C64" s="14">
        <v>10</v>
      </c>
      <c r="D64" s="14">
        <v>1</v>
      </c>
      <c r="F64" s="16">
        <v>38</v>
      </c>
      <c r="G64" s="16">
        <v>67963.167681740466</v>
      </c>
      <c r="H64" s="16">
        <v>-11553.167681740466</v>
      </c>
      <c r="I64" s="16">
        <v>-1.4716272501768843</v>
      </c>
      <c r="K64" s="16">
        <v>18.75</v>
      </c>
      <c r="L64" s="16">
        <v>48970</v>
      </c>
    </row>
    <row r="65" spans="1:12">
      <c r="A65" s="14">
        <v>64</v>
      </c>
      <c r="B65" s="15">
        <v>32080</v>
      </c>
      <c r="C65" s="14">
        <v>6</v>
      </c>
      <c r="D65" s="14">
        <v>3</v>
      </c>
      <c r="F65" s="16">
        <v>39</v>
      </c>
      <c r="G65" s="16">
        <v>75878.375670512862</v>
      </c>
      <c r="H65" s="16">
        <v>-3758.3756705128617</v>
      </c>
      <c r="I65" s="16">
        <v>-0.4787369321982628</v>
      </c>
      <c r="K65" s="16">
        <v>19.25</v>
      </c>
      <c r="L65" s="16">
        <v>49000</v>
      </c>
    </row>
    <row r="66" spans="1:12">
      <c r="A66" s="14">
        <v>65</v>
      </c>
      <c r="B66" s="15">
        <v>61820</v>
      </c>
      <c r="C66" s="14">
        <v>11</v>
      </c>
      <c r="D66" s="14">
        <v>1</v>
      </c>
      <c r="F66" s="16">
        <v>40</v>
      </c>
      <c r="G66" s="16">
        <v>59199.704934556612</v>
      </c>
      <c r="H66" s="16">
        <v>-3179.704934556612</v>
      </c>
      <c r="I66" s="16">
        <v>-0.4050266176445283</v>
      </c>
      <c r="K66" s="16">
        <v>19.75</v>
      </c>
      <c r="L66" s="16">
        <v>49100</v>
      </c>
    </row>
    <row r="67" spans="1:12">
      <c r="A67" s="14">
        <v>66</v>
      </c>
      <c r="B67" s="15">
        <v>26920</v>
      </c>
      <c r="C67" s="14">
        <v>1</v>
      </c>
      <c r="D67" s="14">
        <v>1</v>
      </c>
      <c r="F67" s="16">
        <v>41</v>
      </c>
      <c r="G67" s="16">
        <v>62026.761690161162</v>
      </c>
      <c r="H67" s="16">
        <v>573.23830983883818</v>
      </c>
      <c r="I67" s="16">
        <v>7.3018339285203585E-2</v>
      </c>
      <c r="K67" s="16">
        <v>20.25</v>
      </c>
      <c r="L67" s="16">
        <v>49300</v>
      </c>
    </row>
    <row r="68" spans="1:12">
      <c r="A68" s="14">
        <v>67</v>
      </c>
      <c r="B68" s="15">
        <v>52430</v>
      </c>
      <c r="C68" s="14">
        <v>8</v>
      </c>
      <c r="D68" s="14">
        <v>2</v>
      </c>
      <c r="F68" s="16">
        <v>42</v>
      </c>
      <c r="G68" s="16">
        <v>67114.912923329015</v>
      </c>
      <c r="H68" s="16">
        <v>4555.087076670985</v>
      </c>
      <c r="I68" s="16">
        <v>0.58022097952859708</v>
      </c>
      <c r="K68" s="16">
        <v>20.75</v>
      </c>
      <c r="L68" s="16">
        <v>49460</v>
      </c>
    </row>
    <row r="69" spans="1:12">
      <c r="A69" s="14">
        <v>68</v>
      </c>
      <c r="B69" s="15">
        <v>20140</v>
      </c>
      <c r="C69" s="14">
        <v>1</v>
      </c>
      <c r="D69" s="14">
        <v>1</v>
      </c>
      <c r="F69" s="16">
        <v>43</v>
      </c>
      <c r="G69" s="16">
        <v>65136.110926135916</v>
      </c>
      <c r="H69" s="16">
        <v>-9466.1109261359161</v>
      </c>
      <c r="I69" s="16">
        <v>-1.2057807153717461</v>
      </c>
      <c r="K69" s="16">
        <v>21.25</v>
      </c>
      <c r="L69" s="16">
        <v>50280</v>
      </c>
    </row>
    <row r="70" spans="1:12">
      <c r="A70" s="14">
        <v>69</v>
      </c>
      <c r="B70" s="15">
        <v>66860</v>
      </c>
      <c r="C70" s="14">
        <v>18</v>
      </c>
      <c r="D70" s="14">
        <v>1</v>
      </c>
      <c r="F70" s="16">
        <v>44</v>
      </c>
      <c r="G70" s="16">
        <v>60047.959692968056</v>
      </c>
      <c r="H70" s="16">
        <v>16152.040307031944</v>
      </c>
      <c r="I70" s="16">
        <v>2.0574255750958459</v>
      </c>
      <c r="K70" s="16">
        <v>21.75</v>
      </c>
      <c r="L70" s="16">
        <v>50570</v>
      </c>
    </row>
    <row r="71" spans="1:12">
      <c r="A71" s="14">
        <v>70</v>
      </c>
      <c r="B71" s="15">
        <v>60930</v>
      </c>
      <c r="C71" s="14">
        <v>13</v>
      </c>
      <c r="D71" s="14">
        <v>1</v>
      </c>
      <c r="F71" s="16">
        <v>45</v>
      </c>
      <c r="G71" s="16">
        <v>60330.252173338275</v>
      </c>
      <c r="H71" s="16">
        <v>-570.25217333827459</v>
      </c>
      <c r="I71" s="16">
        <v>-7.2637969159188479E-2</v>
      </c>
      <c r="K71" s="16">
        <v>22.25</v>
      </c>
      <c r="L71" s="16">
        <v>50980</v>
      </c>
    </row>
    <row r="72" spans="1:12">
      <c r="A72" s="14">
        <v>71</v>
      </c>
      <c r="B72" s="15">
        <v>64110</v>
      </c>
      <c r="C72" s="14">
        <v>8</v>
      </c>
      <c r="D72" s="14">
        <v>3</v>
      </c>
      <c r="F72" s="16">
        <v>46</v>
      </c>
      <c r="G72" s="16">
        <v>59199.704934556612</v>
      </c>
      <c r="H72" s="16">
        <v>11490.295065443388</v>
      </c>
      <c r="I72" s="16">
        <v>1.4636186192990577</v>
      </c>
      <c r="K72" s="16">
        <v>22.75</v>
      </c>
      <c r="L72" s="16">
        <v>51120</v>
      </c>
    </row>
    <row r="73" spans="1:12">
      <c r="A73" s="14">
        <v>72</v>
      </c>
      <c r="B73" s="15">
        <v>48970</v>
      </c>
      <c r="C73" s="14">
        <v>4</v>
      </c>
      <c r="D73" s="14">
        <v>3</v>
      </c>
      <c r="F73" s="16">
        <v>47</v>
      </c>
      <c r="G73" s="16">
        <v>56372.648178952062</v>
      </c>
      <c r="H73" s="16">
        <v>597.35182104793785</v>
      </c>
      <c r="I73" s="16">
        <v>7.6089886515392391E-2</v>
      </c>
      <c r="K73" s="16">
        <v>23.25</v>
      </c>
      <c r="L73" s="16">
        <v>51510</v>
      </c>
    </row>
    <row r="74" spans="1:12">
      <c r="A74" s="14">
        <v>73</v>
      </c>
      <c r="B74" s="15">
        <v>80060</v>
      </c>
      <c r="C74" s="14">
        <v>25</v>
      </c>
      <c r="D74" s="14">
        <v>1</v>
      </c>
      <c r="F74" s="16">
        <v>48</v>
      </c>
      <c r="G74" s="16">
        <v>48175.147709809462</v>
      </c>
      <c r="H74" s="16">
        <v>7054.852290190538</v>
      </c>
      <c r="I74" s="16">
        <v>0.89863777296558267</v>
      </c>
      <c r="K74" s="16">
        <v>23.75</v>
      </c>
      <c r="L74" s="16">
        <v>51850</v>
      </c>
    </row>
    <row r="75" spans="1:12">
      <c r="A75" s="14">
        <v>74</v>
      </c>
      <c r="B75" s="15">
        <v>47060</v>
      </c>
      <c r="C75" s="14">
        <v>8</v>
      </c>
      <c r="D75" s="14">
        <v>1</v>
      </c>
      <c r="F75" s="16">
        <v>49</v>
      </c>
      <c r="G75" s="16">
        <v>75878.375670512862</v>
      </c>
      <c r="H75" s="16">
        <v>-12668.375670512862</v>
      </c>
      <c r="I75" s="16">
        <v>-1.6136809718143059</v>
      </c>
      <c r="K75" s="16">
        <v>24.25</v>
      </c>
      <c r="L75" s="16">
        <v>52430</v>
      </c>
    </row>
    <row r="76" spans="1:12">
      <c r="A76" s="14">
        <v>75</v>
      </c>
      <c r="B76" s="15">
        <v>78780</v>
      </c>
      <c r="C76" s="14">
        <v>22</v>
      </c>
      <c r="D76" s="14">
        <v>2</v>
      </c>
      <c r="F76" s="16">
        <v>50</v>
      </c>
      <c r="G76" s="16">
        <v>67114.912923329015</v>
      </c>
      <c r="H76" s="16">
        <v>-4634.912923329015</v>
      </c>
      <c r="I76" s="16">
        <v>-0.59038909051309041</v>
      </c>
      <c r="K76" s="16">
        <v>24.75</v>
      </c>
      <c r="L76" s="16">
        <v>52550</v>
      </c>
    </row>
    <row r="77" spans="1:12">
      <c r="A77" s="14">
        <v>76</v>
      </c>
      <c r="B77" s="15">
        <v>67520</v>
      </c>
      <c r="C77" s="14">
        <v>15</v>
      </c>
      <c r="D77" s="14">
        <v>2</v>
      </c>
      <c r="F77" s="16">
        <v>51</v>
      </c>
      <c r="G77" s="16">
        <v>80966.526903680729</v>
      </c>
      <c r="H77" s="16">
        <v>4613.4730963192706</v>
      </c>
      <c r="I77" s="16">
        <v>0.58765811364719722</v>
      </c>
      <c r="K77" s="16">
        <v>25.25</v>
      </c>
      <c r="L77" s="16">
        <v>52790</v>
      </c>
    </row>
    <row r="78" spans="1:12">
      <c r="A78" s="14">
        <v>77</v>
      </c>
      <c r="B78" s="15">
        <v>67710</v>
      </c>
      <c r="C78" s="14">
        <v>16</v>
      </c>
      <c r="D78" s="14">
        <v>1</v>
      </c>
      <c r="F78" s="16">
        <v>52</v>
      </c>
      <c r="G78" s="16">
        <v>73899.57367331977</v>
      </c>
      <c r="H78" s="16">
        <v>-1309.57367331977</v>
      </c>
      <c r="I78" s="16">
        <v>-0.16681176599016387</v>
      </c>
      <c r="K78" s="16">
        <v>25.75</v>
      </c>
      <c r="L78" s="16">
        <v>52890</v>
      </c>
    </row>
    <row r="79" spans="1:12">
      <c r="A79" s="14">
        <v>78</v>
      </c>
      <c r="B79" s="15">
        <v>78600</v>
      </c>
      <c r="C79" s="14">
        <v>10</v>
      </c>
      <c r="D79" s="14">
        <v>4</v>
      </c>
      <c r="F79" s="16">
        <v>53</v>
      </c>
      <c r="G79" s="16">
        <v>82945.328900873821</v>
      </c>
      <c r="H79" s="16">
        <v>-4935.3289008738211</v>
      </c>
      <c r="I79" s="16">
        <v>-0.62865568121117177</v>
      </c>
      <c r="K79" s="16">
        <v>26.25</v>
      </c>
      <c r="L79" s="16">
        <v>53140</v>
      </c>
    </row>
    <row r="80" spans="1:12">
      <c r="A80" s="14">
        <v>79</v>
      </c>
      <c r="B80" s="15">
        <v>45550</v>
      </c>
      <c r="C80" s="14">
        <v>1</v>
      </c>
      <c r="D80" s="14">
        <v>3</v>
      </c>
      <c r="F80" s="16">
        <v>54</v>
      </c>
      <c r="G80" s="16">
        <v>41390.486959818707</v>
      </c>
      <c r="H80" s="16">
        <v>-600.48695981870696</v>
      </c>
      <c r="I80" s="16">
        <v>-7.6489236353916926E-2</v>
      </c>
      <c r="K80" s="16">
        <v>26.75</v>
      </c>
      <c r="L80" s="16">
        <v>53430</v>
      </c>
    </row>
    <row r="81" spans="1:12">
      <c r="A81" s="14">
        <v>80</v>
      </c>
      <c r="B81" s="15">
        <v>89270</v>
      </c>
      <c r="C81" s="14">
        <v>15</v>
      </c>
      <c r="D81" s="14">
        <v>3</v>
      </c>
      <c r="F81" s="16">
        <v>55</v>
      </c>
      <c r="G81" s="16">
        <v>54393.84618175897</v>
      </c>
      <c r="H81" s="16">
        <v>6296.1538182410295</v>
      </c>
      <c r="I81" s="16">
        <v>0.80199576302115017</v>
      </c>
      <c r="K81" s="16">
        <v>27.25</v>
      </c>
      <c r="L81" s="16">
        <v>53530</v>
      </c>
    </row>
    <row r="82" spans="1:12">
      <c r="A82" s="14">
        <v>81</v>
      </c>
      <c r="B82" s="15">
        <v>75740</v>
      </c>
      <c r="C82" s="14">
        <v>19</v>
      </c>
      <c r="D82" s="14">
        <v>1</v>
      </c>
      <c r="F82" s="16">
        <v>56</v>
      </c>
      <c r="G82" s="16">
        <v>50436.242187372765</v>
      </c>
      <c r="H82" s="16">
        <v>5473.7578126272347</v>
      </c>
      <c r="I82" s="16">
        <v>0.69724004531347128</v>
      </c>
      <c r="K82" s="16">
        <v>27.75</v>
      </c>
      <c r="L82" s="16">
        <v>53560</v>
      </c>
    </row>
    <row r="83" spans="1:12">
      <c r="A83" s="14">
        <v>82</v>
      </c>
      <c r="B83" s="15">
        <v>51120</v>
      </c>
      <c r="C83" s="14">
        <v>1</v>
      </c>
      <c r="D83" s="14">
        <v>3</v>
      </c>
      <c r="F83" s="16">
        <v>57</v>
      </c>
      <c r="G83" s="16">
        <v>58351.450176145168</v>
      </c>
      <c r="H83" s="16">
        <v>-2191.4501761451684</v>
      </c>
      <c r="I83" s="16">
        <v>-0.2791440309238481</v>
      </c>
      <c r="K83" s="16">
        <v>28.25</v>
      </c>
      <c r="L83" s="16">
        <v>53930</v>
      </c>
    </row>
    <row r="84" spans="1:12">
      <c r="A84" s="14">
        <v>83</v>
      </c>
      <c r="B84" s="15">
        <v>114560</v>
      </c>
      <c r="C84" s="14">
        <v>24</v>
      </c>
      <c r="D84" s="14">
        <v>4</v>
      </c>
      <c r="F84" s="16">
        <v>58</v>
      </c>
      <c r="G84" s="16">
        <v>88033.480134041674</v>
      </c>
      <c r="H84" s="16">
        <v>5396.5198659583257</v>
      </c>
      <c r="I84" s="16">
        <v>0.68740157761380127</v>
      </c>
      <c r="K84" s="16">
        <v>28.75</v>
      </c>
      <c r="L84" s="16">
        <v>54050</v>
      </c>
    </row>
    <row r="85" spans="1:12">
      <c r="A85" s="14">
        <v>84</v>
      </c>
      <c r="B85" s="15">
        <v>55800</v>
      </c>
      <c r="C85" s="14">
        <v>17</v>
      </c>
      <c r="D85" s="14">
        <v>2</v>
      </c>
      <c r="F85" s="16">
        <v>59</v>
      </c>
      <c r="G85" s="16">
        <v>61178.506931749718</v>
      </c>
      <c r="H85" s="16">
        <v>2081.4930682502818</v>
      </c>
      <c r="I85" s="16">
        <v>0.26513783965350918</v>
      </c>
      <c r="K85" s="16">
        <v>29.25</v>
      </c>
      <c r="L85" s="16">
        <v>54450</v>
      </c>
    </row>
    <row r="86" spans="1:12">
      <c r="A86" s="14">
        <v>85</v>
      </c>
      <c r="B86" s="15">
        <v>79810</v>
      </c>
      <c r="C86" s="14">
        <v>25</v>
      </c>
      <c r="D86" s="14">
        <v>1</v>
      </c>
      <c r="F86" s="16">
        <v>60</v>
      </c>
      <c r="G86" s="16">
        <v>63157.308928942817</v>
      </c>
      <c r="H86" s="16">
        <v>-9107.3089289428171</v>
      </c>
      <c r="I86" s="16">
        <v>-1.1600769905550639</v>
      </c>
      <c r="K86" s="16">
        <v>29.75</v>
      </c>
      <c r="L86" s="16">
        <v>54620</v>
      </c>
    </row>
    <row r="87" spans="1:12">
      <c r="A87" s="14">
        <v>86</v>
      </c>
      <c r="B87" s="15">
        <v>53560</v>
      </c>
      <c r="C87" s="14">
        <v>13</v>
      </c>
      <c r="D87" s="14">
        <v>1</v>
      </c>
      <c r="F87" s="16">
        <v>61</v>
      </c>
      <c r="G87" s="16">
        <v>97079.235361595725</v>
      </c>
      <c r="H87" s="16">
        <v>2340.7646384042746</v>
      </c>
      <c r="I87" s="16">
        <v>0.29816351004499819</v>
      </c>
      <c r="K87" s="16">
        <v>30.25</v>
      </c>
      <c r="L87" s="16">
        <v>55230</v>
      </c>
    </row>
    <row r="88" spans="1:12">
      <c r="A88" s="14">
        <v>87</v>
      </c>
      <c r="B88" s="15">
        <v>67460</v>
      </c>
      <c r="C88" s="14">
        <v>6</v>
      </c>
      <c r="D88" s="14">
        <v>3</v>
      </c>
      <c r="F88" s="16">
        <v>62</v>
      </c>
      <c r="G88" s="16">
        <v>80118.272145269279</v>
      </c>
      <c r="H88" s="16">
        <v>8671.7278547307214</v>
      </c>
      <c r="I88" s="16">
        <v>1.1045932482490515</v>
      </c>
      <c r="K88" s="16">
        <v>30.75</v>
      </c>
      <c r="L88" s="16">
        <v>55670</v>
      </c>
    </row>
    <row r="89" spans="1:12">
      <c r="A89" s="14">
        <v>88</v>
      </c>
      <c r="B89" s="15">
        <v>80830</v>
      </c>
      <c r="C89" s="14">
        <v>20</v>
      </c>
      <c r="D89" s="14">
        <v>3</v>
      </c>
      <c r="F89" s="16">
        <v>63</v>
      </c>
      <c r="G89" s="16">
        <v>48175.147709809462</v>
      </c>
      <c r="H89" s="16">
        <v>-9985.147709809462</v>
      </c>
      <c r="I89" s="16">
        <v>-1.2718949357950653</v>
      </c>
      <c r="K89" s="16">
        <v>31.25</v>
      </c>
      <c r="L89" s="16">
        <v>55800</v>
      </c>
    </row>
    <row r="90" spans="1:12">
      <c r="A90" s="14">
        <v>89</v>
      </c>
      <c r="B90" s="15">
        <v>49000</v>
      </c>
      <c r="C90" s="14">
        <v>8</v>
      </c>
      <c r="D90" s="14">
        <v>2</v>
      </c>
      <c r="F90" s="16">
        <v>64</v>
      </c>
      <c r="G90" s="16">
        <v>58351.450176145168</v>
      </c>
      <c r="H90" s="16">
        <v>-26271.450176145168</v>
      </c>
      <c r="I90" s="16">
        <v>-3.3464226475292707</v>
      </c>
      <c r="K90" s="16">
        <v>31.75</v>
      </c>
      <c r="L90" s="16">
        <v>55910</v>
      </c>
    </row>
    <row r="91" spans="1:12">
      <c r="A91" s="14">
        <v>90</v>
      </c>
      <c r="B91" s="15">
        <v>64250</v>
      </c>
      <c r="C91" s="14">
        <v>8</v>
      </c>
      <c r="D91" s="14">
        <v>4</v>
      </c>
      <c r="F91" s="16">
        <v>65</v>
      </c>
      <c r="G91" s="16">
        <v>50153.949707002554</v>
      </c>
      <c r="H91" s="16">
        <v>11666.050292997446</v>
      </c>
      <c r="I91" s="16">
        <v>1.4860060882040902</v>
      </c>
      <c r="K91" s="16">
        <v>32.25</v>
      </c>
      <c r="L91" s="16">
        <v>55930</v>
      </c>
    </row>
    <row r="92" spans="1:12">
      <c r="A92" s="14">
        <v>91</v>
      </c>
      <c r="B92" s="15">
        <v>90870</v>
      </c>
      <c r="C92" s="14">
        <v>14</v>
      </c>
      <c r="D92" s="14">
        <v>4</v>
      </c>
      <c r="F92" s="16">
        <v>66</v>
      </c>
      <c r="G92" s="16">
        <v>30365.929735071553</v>
      </c>
      <c r="H92" s="16">
        <v>-3445.9297350715533</v>
      </c>
      <c r="I92" s="16">
        <v>-0.43893798134176765</v>
      </c>
      <c r="K92" s="16">
        <v>32.75</v>
      </c>
      <c r="L92" s="16">
        <v>56020</v>
      </c>
    </row>
    <row r="93" spans="1:12">
      <c r="A93" s="14">
        <v>92</v>
      </c>
      <c r="B93" s="15">
        <v>96410</v>
      </c>
      <c r="C93" s="14">
        <v>23</v>
      </c>
      <c r="D93" s="14">
        <v>3</v>
      </c>
      <c r="F93" s="16">
        <v>67</v>
      </c>
      <c r="G93" s="16">
        <v>53263.298942977315</v>
      </c>
      <c r="H93" s="16">
        <v>-833.29894297731516</v>
      </c>
      <c r="I93" s="16">
        <v>-0.10614451947816529</v>
      </c>
      <c r="K93" s="16">
        <v>33.25</v>
      </c>
      <c r="L93" s="16">
        <v>56160</v>
      </c>
    </row>
    <row r="94" spans="1:12">
      <c r="A94" s="14">
        <v>93</v>
      </c>
      <c r="B94" s="15">
        <v>77400</v>
      </c>
      <c r="C94" s="14">
        <v>22</v>
      </c>
      <c r="D94" s="14">
        <v>1</v>
      </c>
      <c r="F94" s="16">
        <v>68</v>
      </c>
      <c r="G94" s="16">
        <v>30365.929735071553</v>
      </c>
      <c r="H94" s="16">
        <v>-10225.929735071553</v>
      </c>
      <c r="I94" s="16">
        <v>-1.3025654323627296</v>
      </c>
      <c r="K94" s="16">
        <v>33.75</v>
      </c>
      <c r="L94" s="16">
        <v>56230</v>
      </c>
    </row>
    <row r="95" spans="1:12">
      <c r="A95" s="14">
        <v>94</v>
      </c>
      <c r="B95" s="15">
        <v>60320</v>
      </c>
      <c r="C95" s="14">
        <v>9</v>
      </c>
      <c r="D95" s="14">
        <v>3</v>
      </c>
      <c r="F95" s="16">
        <v>69</v>
      </c>
      <c r="G95" s="16">
        <v>64005.563687354268</v>
      </c>
      <c r="H95" s="16">
        <v>2854.436312645732</v>
      </c>
      <c r="I95" s="16">
        <v>0.36359432991031082</v>
      </c>
      <c r="K95" s="16">
        <v>34.25</v>
      </c>
      <c r="L95" s="16">
        <v>56410</v>
      </c>
    </row>
    <row r="96" spans="1:12">
      <c r="A96" s="14">
        <v>95</v>
      </c>
      <c r="B96" s="15">
        <v>67640</v>
      </c>
      <c r="C96" s="14">
        <v>11</v>
      </c>
      <c r="D96" s="14">
        <v>4</v>
      </c>
      <c r="F96" s="16">
        <v>70</v>
      </c>
      <c r="G96" s="16">
        <v>54111.553701388766</v>
      </c>
      <c r="H96" s="16">
        <v>6818.4462986112339</v>
      </c>
      <c r="I96" s="16">
        <v>0.868524689792468</v>
      </c>
      <c r="K96" s="16">
        <v>34.75</v>
      </c>
      <c r="L96" s="16">
        <v>56970</v>
      </c>
    </row>
    <row r="97" spans="1:12">
      <c r="A97" s="14">
        <v>96</v>
      </c>
      <c r="B97" s="15">
        <v>66400</v>
      </c>
      <c r="C97" s="14">
        <v>17</v>
      </c>
      <c r="D97" s="14">
        <v>2</v>
      </c>
      <c r="F97" s="16">
        <v>71</v>
      </c>
      <c r="G97" s="16">
        <v>62309.054170531366</v>
      </c>
      <c r="H97" s="16">
        <v>1800.9458294686337</v>
      </c>
      <c r="I97" s="16">
        <v>0.22940210267416347</v>
      </c>
      <c r="K97" s="16">
        <v>35.25</v>
      </c>
      <c r="L97" s="16">
        <v>56990</v>
      </c>
    </row>
    <row r="98" spans="1:12">
      <c r="A98" s="14">
        <v>97</v>
      </c>
      <c r="B98" s="15">
        <v>98710</v>
      </c>
      <c r="C98" s="14">
        <v>14</v>
      </c>
      <c r="D98" s="14">
        <v>3</v>
      </c>
      <c r="F98" s="16">
        <v>72</v>
      </c>
      <c r="G98" s="16">
        <v>54393.84618175897</v>
      </c>
      <c r="H98" s="16">
        <v>-5423.8461817589705</v>
      </c>
      <c r="I98" s="16">
        <v>-0.6908823676522533</v>
      </c>
      <c r="K98" s="16">
        <v>35.75</v>
      </c>
      <c r="L98" s="16">
        <v>57320</v>
      </c>
    </row>
    <row r="99" spans="1:12">
      <c r="A99" s="14">
        <v>98</v>
      </c>
      <c r="B99" s="15">
        <v>77170</v>
      </c>
      <c r="C99" s="14">
        <v>13</v>
      </c>
      <c r="D99" s="14">
        <v>3</v>
      </c>
      <c r="F99" s="16">
        <v>73</v>
      </c>
      <c r="G99" s="16">
        <v>77857.177667705968</v>
      </c>
      <c r="H99" s="16">
        <v>2202.8223322940321</v>
      </c>
      <c r="I99" s="16">
        <v>0.28059260116388579</v>
      </c>
      <c r="K99" s="16">
        <v>36.25</v>
      </c>
      <c r="L99" s="16">
        <v>57450</v>
      </c>
    </row>
    <row r="100" spans="1:12">
      <c r="A100" s="14">
        <v>99</v>
      </c>
      <c r="B100" s="15">
        <v>40400</v>
      </c>
      <c r="C100" s="14">
        <v>3</v>
      </c>
      <c r="D100" s="14">
        <v>1</v>
      </c>
      <c r="F100" s="16">
        <v>74</v>
      </c>
      <c r="G100" s="16">
        <v>44217.543715423264</v>
      </c>
      <c r="H100" s="16">
        <v>2842.4562845767359</v>
      </c>
      <c r="I100" s="16">
        <v>0.36206832974742192</v>
      </c>
      <c r="K100" s="16">
        <v>36.75</v>
      </c>
      <c r="L100" s="16">
        <v>57770</v>
      </c>
    </row>
    <row r="101" spans="1:12">
      <c r="A101" s="14">
        <v>100</v>
      </c>
      <c r="B101" s="15">
        <v>79350</v>
      </c>
      <c r="C101" s="14">
        <v>12</v>
      </c>
      <c r="D101" s="14">
        <v>4</v>
      </c>
      <c r="F101" s="16">
        <v>75</v>
      </c>
      <c r="G101" s="16">
        <v>80966.526903680729</v>
      </c>
      <c r="H101" s="16">
        <v>-2186.5269036807294</v>
      </c>
      <c r="I101" s="16">
        <v>-0.27851691097559661</v>
      </c>
      <c r="K101" s="16">
        <v>37.25</v>
      </c>
      <c r="L101" s="16">
        <v>57870</v>
      </c>
    </row>
    <row r="102" spans="1:12">
      <c r="A102" s="14">
        <v>101</v>
      </c>
      <c r="B102" s="15">
        <v>32500</v>
      </c>
      <c r="C102" s="14">
        <v>5</v>
      </c>
      <c r="D102" s="14">
        <v>1</v>
      </c>
      <c r="F102" s="16">
        <v>76</v>
      </c>
      <c r="G102" s="16">
        <v>67114.912923329015</v>
      </c>
      <c r="H102" s="16">
        <v>405.08707667098497</v>
      </c>
      <c r="I102" s="16">
        <v>5.1599457148509699E-2</v>
      </c>
      <c r="K102" s="16">
        <v>37.75</v>
      </c>
      <c r="L102" s="16">
        <v>59310</v>
      </c>
    </row>
    <row r="103" spans="1:12">
      <c r="A103" s="14">
        <v>102</v>
      </c>
      <c r="B103" s="15">
        <v>43410</v>
      </c>
      <c r="C103" s="14">
        <v>16</v>
      </c>
      <c r="D103" s="14">
        <v>1</v>
      </c>
      <c r="F103" s="16">
        <v>77</v>
      </c>
      <c r="G103" s="16">
        <v>60047.959692968056</v>
      </c>
      <c r="H103" s="16">
        <v>7662.0403070319444</v>
      </c>
      <c r="I103" s="16">
        <v>0.97598058111826957</v>
      </c>
      <c r="K103" s="16">
        <v>38.25</v>
      </c>
      <c r="L103" s="16">
        <v>59380</v>
      </c>
    </row>
    <row r="104" spans="1:12">
      <c r="A104" s="14">
        <v>103</v>
      </c>
      <c r="B104" s="15">
        <v>82150</v>
      </c>
      <c r="C104" s="14">
        <v>24</v>
      </c>
      <c r="D104" s="14">
        <v>1</v>
      </c>
      <c r="F104" s="16">
        <v>78</v>
      </c>
      <c r="G104" s="16">
        <v>75312.413392471615</v>
      </c>
      <c r="H104" s="16">
        <v>3287.5866075283848</v>
      </c>
      <c r="I104" s="16">
        <v>0.41876844275374497</v>
      </c>
      <c r="K104" s="16">
        <v>38.75</v>
      </c>
      <c r="L104" s="16">
        <v>59760</v>
      </c>
    </row>
    <row r="105" spans="1:12">
      <c r="A105" s="14">
        <v>104</v>
      </c>
      <c r="B105" s="15">
        <v>69760</v>
      </c>
      <c r="C105" s="14">
        <v>19</v>
      </c>
      <c r="D105" s="14">
        <v>1</v>
      </c>
      <c r="F105" s="16">
        <v>79</v>
      </c>
      <c r="G105" s="16">
        <v>48457.440190179666</v>
      </c>
      <c r="H105" s="16">
        <v>-2907.4401901796664</v>
      </c>
      <c r="I105" s="16">
        <v>-0.37034589387031952</v>
      </c>
      <c r="K105" s="16">
        <v>39.25</v>
      </c>
      <c r="L105" s="16">
        <v>59790</v>
      </c>
    </row>
    <row r="106" spans="1:12">
      <c r="A106" s="14">
        <v>105</v>
      </c>
      <c r="B106" s="15">
        <v>65010</v>
      </c>
      <c r="C106" s="14">
        <v>12</v>
      </c>
      <c r="D106" s="14">
        <v>2</v>
      </c>
      <c r="F106" s="16">
        <v>80</v>
      </c>
      <c r="G106" s="16">
        <v>76160.668150883081</v>
      </c>
      <c r="H106" s="16">
        <v>13109.331849116919</v>
      </c>
      <c r="I106" s="16">
        <v>1.6698493878231209</v>
      </c>
      <c r="K106" s="16">
        <v>39.75</v>
      </c>
      <c r="L106" s="16">
        <v>59800</v>
      </c>
    </row>
    <row r="107" spans="1:12">
      <c r="A107" s="14">
        <v>106</v>
      </c>
      <c r="B107" s="15">
        <v>66600</v>
      </c>
      <c r="C107" s="14">
        <v>19</v>
      </c>
      <c r="D107" s="14">
        <v>1</v>
      </c>
      <c r="F107" s="16">
        <v>81</v>
      </c>
      <c r="G107" s="16">
        <v>65984.36568454736</v>
      </c>
      <c r="H107" s="16">
        <v>9755.6343154526403</v>
      </c>
      <c r="I107" s="16">
        <v>1.2426598225585532</v>
      </c>
      <c r="K107" s="16">
        <v>40.25</v>
      </c>
      <c r="L107" s="16">
        <v>60080</v>
      </c>
    </row>
    <row r="108" spans="1:12">
      <c r="A108" s="14">
        <v>107</v>
      </c>
      <c r="B108" s="15">
        <v>39250</v>
      </c>
      <c r="C108" s="14">
        <v>3</v>
      </c>
      <c r="D108" s="14">
        <v>1</v>
      </c>
      <c r="F108" s="16">
        <v>82</v>
      </c>
      <c r="G108" s="16">
        <v>48457.440190179666</v>
      </c>
      <c r="H108" s="16">
        <v>2662.5598098203336</v>
      </c>
      <c r="I108" s="16">
        <v>0.33915335423982185</v>
      </c>
      <c r="K108" s="16">
        <v>40.75</v>
      </c>
      <c r="L108" s="16">
        <v>60320</v>
      </c>
    </row>
    <row r="109" spans="1:12">
      <c r="A109" s="14">
        <v>108</v>
      </c>
      <c r="B109" s="15">
        <v>71940</v>
      </c>
      <c r="C109" s="14">
        <v>3</v>
      </c>
      <c r="D109" s="14">
        <v>3</v>
      </c>
      <c r="F109" s="16">
        <v>83</v>
      </c>
      <c r="G109" s="16">
        <v>103015.64135317503</v>
      </c>
      <c r="H109" s="16">
        <v>11544.35864682497</v>
      </c>
      <c r="I109" s="16">
        <v>1.4705051669364677</v>
      </c>
      <c r="K109" s="16">
        <v>41.25</v>
      </c>
      <c r="L109" s="16">
        <v>60480</v>
      </c>
    </row>
    <row r="110" spans="1:12">
      <c r="A110" s="14">
        <v>109</v>
      </c>
      <c r="B110" s="15">
        <v>70160</v>
      </c>
      <c r="C110" s="14">
        <v>10</v>
      </c>
      <c r="D110" s="14">
        <v>3</v>
      </c>
      <c r="F110" s="16">
        <v>84</v>
      </c>
      <c r="G110" s="16">
        <v>71072.516917715227</v>
      </c>
      <c r="H110" s="16">
        <v>-15272.516917715227</v>
      </c>
      <c r="I110" s="16">
        <v>-1.9453930466550031</v>
      </c>
      <c r="K110" s="16">
        <v>41.75</v>
      </c>
      <c r="L110" s="16">
        <v>60480</v>
      </c>
    </row>
    <row r="111" spans="1:12">
      <c r="A111" s="14">
        <v>110</v>
      </c>
      <c r="B111" s="15">
        <v>73730</v>
      </c>
      <c r="C111" s="14">
        <v>20</v>
      </c>
      <c r="D111" s="14">
        <v>2</v>
      </c>
      <c r="F111" s="16">
        <v>85</v>
      </c>
      <c r="G111" s="16">
        <v>77857.177667705968</v>
      </c>
      <c r="H111" s="16">
        <v>1952.8223322940321</v>
      </c>
      <c r="I111" s="16">
        <v>0.24874793114098895</v>
      </c>
      <c r="K111" s="16">
        <v>42.25</v>
      </c>
      <c r="L111" s="16">
        <v>60690</v>
      </c>
    </row>
    <row r="112" spans="1:12">
      <c r="A112" s="14">
        <v>111</v>
      </c>
      <c r="B112" s="15">
        <v>49300</v>
      </c>
      <c r="C112" s="14">
        <v>12</v>
      </c>
      <c r="D112" s="14">
        <v>1</v>
      </c>
      <c r="F112" s="16">
        <v>86</v>
      </c>
      <c r="G112" s="16">
        <v>54111.553701388766</v>
      </c>
      <c r="H112" s="16">
        <v>-551.55370138876606</v>
      </c>
      <c r="I112" s="16">
        <v>-7.0256182482530516E-2</v>
      </c>
      <c r="K112" s="16">
        <v>42.75</v>
      </c>
      <c r="L112" s="16">
        <v>60930</v>
      </c>
    </row>
    <row r="113" spans="1:12">
      <c r="A113" s="14">
        <v>112</v>
      </c>
      <c r="B113" s="15">
        <v>50280</v>
      </c>
      <c r="C113" s="14">
        <v>6</v>
      </c>
      <c r="D113" s="14">
        <v>3</v>
      </c>
      <c r="F113" s="16">
        <v>87</v>
      </c>
      <c r="G113" s="16">
        <v>58351.450176145168</v>
      </c>
      <c r="H113" s="16">
        <v>9108.5498238548316</v>
      </c>
      <c r="I113" s="16">
        <v>1.1602350541110886</v>
      </c>
      <c r="K113" s="16">
        <v>43.25</v>
      </c>
      <c r="L113" s="16">
        <v>60950</v>
      </c>
    </row>
    <row r="114" spans="1:12">
      <c r="A114" s="14">
        <v>113</v>
      </c>
      <c r="B114" s="15">
        <v>62320</v>
      </c>
      <c r="C114" s="14">
        <v>1</v>
      </c>
      <c r="D114" s="14">
        <v>3</v>
      </c>
      <c r="F114" s="16">
        <v>88</v>
      </c>
      <c r="G114" s="16">
        <v>86054.678136848568</v>
      </c>
      <c r="H114" s="16">
        <v>-5224.6781368485681</v>
      </c>
      <c r="I114" s="16">
        <v>-0.6655126049751442</v>
      </c>
      <c r="K114" s="16">
        <v>43.75</v>
      </c>
      <c r="L114" s="16">
        <v>61180</v>
      </c>
    </row>
    <row r="115" spans="1:12">
      <c r="A115" s="14">
        <v>114</v>
      </c>
      <c r="B115" s="15">
        <v>57450</v>
      </c>
      <c r="C115" s="14">
        <v>14</v>
      </c>
      <c r="D115" s="14">
        <v>2</v>
      </c>
      <c r="F115" s="16">
        <v>89</v>
      </c>
      <c r="G115" s="16">
        <v>53263.298942977315</v>
      </c>
      <c r="H115" s="16">
        <v>-4263.2989429773152</v>
      </c>
      <c r="I115" s="16">
        <v>-0.54305339219230986</v>
      </c>
      <c r="K115" s="16">
        <v>44.25</v>
      </c>
      <c r="L115" s="16">
        <v>61610</v>
      </c>
    </row>
    <row r="116" spans="1:12">
      <c r="A116" s="14">
        <v>115</v>
      </c>
      <c r="B116" s="15">
        <v>61950</v>
      </c>
      <c r="C116" s="14">
        <v>10</v>
      </c>
      <c r="D116" s="14">
        <v>2</v>
      </c>
      <c r="F116" s="16">
        <v>90</v>
      </c>
      <c r="G116" s="16">
        <v>71354.809398085432</v>
      </c>
      <c r="H116" s="16">
        <v>-7104.8093980854319</v>
      </c>
      <c r="I116" s="16">
        <v>-0.90500124343042732</v>
      </c>
      <c r="K116" s="16">
        <v>44.75</v>
      </c>
      <c r="L116" s="16">
        <v>61770</v>
      </c>
    </row>
    <row r="117" spans="1:12">
      <c r="A117" s="14">
        <v>116</v>
      </c>
      <c r="B117" s="15">
        <v>66260</v>
      </c>
      <c r="C117" s="14">
        <v>9</v>
      </c>
      <c r="D117" s="14">
        <v>3</v>
      </c>
      <c r="F117" s="16">
        <v>91</v>
      </c>
      <c r="G117" s="16">
        <v>83227.621381244026</v>
      </c>
      <c r="H117" s="16">
        <v>7642.3786187559745</v>
      </c>
      <c r="I117" s="16">
        <v>0.97347610121730421</v>
      </c>
      <c r="K117" s="16">
        <v>45.25</v>
      </c>
      <c r="L117" s="16">
        <v>61820</v>
      </c>
    </row>
    <row r="118" spans="1:12">
      <c r="A118" s="14">
        <v>117</v>
      </c>
      <c r="B118" s="15">
        <v>85470</v>
      </c>
      <c r="C118" s="14">
        <v>25</v>
      </c>
      <c r="D118" s="14">
        <v>2</v>
      </c>
      <c r="F118" s="16">
        <v>92</v>
      </c>
      <c r="G118" s="16">
        <v>91991.084128427872</v>
      </c>
      <c r="H118" s="16">
        <v>4418.9158715721278</v>
      </c>
      <c r="I118" s="16">
        <v>0.56287567115662385</v>
      </c>
      <c r="K118" s="16">
        <v>45.75</v>
      </c>
      <c r="L118" s="16">
        <v>61950</v>
      </c>
    </row>
    <row r="119" spans="1:12">
      <c r="A119" s="14">
        <v>118</v>
      </c>
      <c r="B119" s="15">
        <v>62600</v>
      </c>
      <c r="C119" s="14">
        <v>9</v>
      </c>
      <c r="D119" s="14">
        <v>3</v>
      </c>
      <c r="F119" s="16">
        <v>93</v>
      </c>
      <c r="G119" s="16">
        <v>71920.771676126664</v>
      </c>
      <c r="H119" s="16">
        <v>5479.2283238733362</v>
      </c>
      <c r="I119" s="16">
        <v>0.69793687181542585</v>
      </c>
      <c r="K119" s="16">
        <v>46.25</v>
      </c>
      <c r="L119" s="16">
        <v>62270</v>
      </c>
    </row>
    <row r="120" spans="1:12">
      <c r="A120" s="14">
        <v>119</v>
      </c>
      <c r="B120" s="15">
        <v>53930</v>
      </c>
      <c r="C120" s="14">
        <v>10</v>
      </c>
      <c r="D120" s="14">
        <v>2</v>
      </c>
      <c r="F120" s="16">
        <v>94</v>
      </c>
      <c r="G120" s="16">
        <v>64287.856167724472</v>
      </c>
      <c r="H120" s="16">
        <v>-3967.8561677244725</v>
      </c>
      <c r="I120" s="16">
        <v>-0.50542028143800721</v>
      </c>
      <c r="K120" s="16">
        <v>46.75</v>
      </c>
      <c r="L120" s="16">
        <v>62290</v>
      </c>
    </row>
    <row r="121" spans="1:12">
      <c r="A121" s="14">
        <v>120</v>
      </c>
      <c r="B121" s="15">
        <v>60480</v>
      </c>
      <c r="C121" s="14">
        <v>21</v>
      </c>
      <c r="D121" s="14">
        <v>1</v>
      </c>
      <c r="F121" s="16">
        <v>95</v>
      </c>
      <c r="G121" s="16">
        <v>77291.215389664721</v>
      </c>
      <c r="H121" s="16">
        <v>-9651.2153896647214</v>
      </c>
      <c r="I121" s="16">
        <v>-1.2293590776151069</v>
      </c>
      <c r="K121" s="16">
        <v>47.25</v>
      </c>
      <c r="L121" s="16">
        <v>62320</v>
      </c>
    </row>
    <row r="122" spans="1:12">
      <c r="A122" s="14">
        <v>121</v>
      </c>
      <c r="B122" s="15">
        <v>74800</v>
      </c>
      <c r="C122" s="14">
        <v>25</v>
      </c>
      <c r="D122" s="14">
        <v>1</v>
      </c>
      <c r="F122" s="16">
        <v>96</v>
      </c>
      <c r="G122" s="16">
        <v>71072.516917715227</v>
      </c>
      <c r="H122" s="16">
        <v>-4672.5169177152275</v>
      </c>
      <c r="I122" s="16">
        <v>-0.59517903768417757</v>
      </c>
      <c r="K122" s="16">
        <v>47.75</v>
      </c>
      <c r="L122" s="16">
        <v>62340</v>
      </c>
    </row>
    <row r="123" spans="1:12">
      <c r="A123" s="14">
        <v>122</v>
      </c>
      <c r="B123" s="15">
        <v>37610</v>
      </c>
      <c r="C123" s="14">
        <v>6</v>
      </c>
      <c r="D123" s="14">
        <v>1</v>
      </c>
      <c r="F123" s="16">
        <v>97</v>
      </c>
      <c r="G123" s="16">
        <v>74181.866153689974</v>
      </c>
      <c r="H123" s="16">
        <v>24528.133846310026</v>
      </c>
      <c r="I123" s="16">
        <v>3.1243613144527598</v>
      </c>
      <c r="K123" s="16">
        <v>48.25</v>
      </c>
      <c r="L123" s="16">
        <v>62350</v>
      </c>
    </row>
    <row r="124" spans="1:12">
      <c r="A124" s="14">
        <v>123</v>
      </c>
      <c r="B124" s="15">
        <v>59800</v>
      </c>
      <c r="C124" s="14">
        <v>18</v>
      </c>
      <c r="D124" s="14">
        <v>1</v>
      </c>
      <c r="F124" s="16">
        <v>98</v>
      </c>
      <c r="G124" s="16">
        <v>72203.064156496868</v>
      </c>
      <c r="H124" s="16">
        <v>4966.9358435031318</v>
      </c>
      <c r="I124" s="16">
        <v>0.63268173184502385</v>
      </c>
      <c r="K124" s="16">
        <v>48.75</v>
      </c>
      <c r="L124" s="16">
        <v>62480</v>
      </c>
    </row>
    <row r="125" spans="1:12">
      <c r="A125" s="14">
        <v>124</v>
      </c>
      <c r="B125" s="15">
        <v>76220</v>
      </c>
      <c r="C125" s="14">
        <v>10</v>
      </c>
      <c r="D125" s="14">
        <v>3</v>
      </c>
      <c r="F125" s="16">
        <v>99</v>
      </c>
      <c r="G125" s="16">
        <v>34323.533729457755</v>
      </c>
      <c r="H125" s="16">
        <v>6076.4662705422452</v>
      </c>
      <c r="I125" s="16">
        <v>0.77401225316272138</v>
      </c>
      <c r="K125" s="16">
        <v>49.25</v>
      </c>
      <c r="L125" s="16">
        <v>62600</v>
      </c>
    </row>
    <row r="126" spans="1:12">
      <c r="A126" s="14">
        <v>125</v>
      </c>
      <c r="B126" s="15">
        <v>57770</v>
      </c>
      <c r="C126" s="14">
        <v>8</v>
      </c>
      <c r="D126" s="14">
        <v>3</v>
      </c>
      <c r="F126" s="16">
        <v>100</v>
      </c>
      <c r="G126" s="16">
        <v>79270.017386857828</v>
      </c>
      <c r="H126" s="16">
        <v>79.98261314217234</v>
      </c>
      <c r="I126" s="16">
        <v>1.0188079692325958E-2</v>
      </c>
      <c r="K126" s="16">
        <v>49.75</v>
      </c>
      <c r="L126" s="16">
        <v>62600</v>
      </c>
    </row>
    <row r="127" spans="1:12">
      <c r="A127" s="14">
        <v>126</v>
      </c>
      <c r="B127" s="15">
        <v>69030</v>
      </c>
      <c r="C127" s="14">
        <v>17</v>
      </c>
      <c r="D127" s="14">
        <v>1</v>
      </c>
      <c r="F127" s="16">
        <v>101</v>
      </c>
      <c r="G127" s="16">
        <v>38281.13772384396</v>
      </c>
      <c r="H127" s="16">
        <v>-5781.13772384396</v>
      </c>
      <c r="I127" s="16">
        <v>-0.73639369269092703</v>
      </c>
      <c r="K127" s="16">
        <v>50.25</v>
      </c>
      <c r="L127" s="16">
        <v>63170</v>
      </c>
    </row>
    <row r="128" spans="1:12">
      <c r="A128" s="14">
        <v>127</v>
      </c>
      <c r="B128" s="15">
        <v>48580</v>
      </c>
      <c r="C128" s="14">
        <v>1</v>
      </c>
      <c r="D128" s="14">
        <v>3</v>
      </c>
      <c r="F128" s="16">
        <v>102</v>
      </c>
      <c r="G128" s="16">
        <v>60047.959692968056</v>
      </c>
      <c r="H128" s="16">
        <v>-16637.959692968056</v>
      </c>
      <c r="I128" s="16">
        <v>-2.1193213451073025</v>
      </c>
      <c r="K128" s="16">
        <v>50.75</v>
      </c>
      <c r="L128" s="16">
        <v>63210</v>
      </c>
    </row>
    <row r="129" spans="1:12">
      <c r="A129" s="14">
        <v>128</v>
      </c>
      <c r="B129" s="15">
        <v>42380</v>
      </c>
      <c r="C129" s="14">
        <v>12</v>
      </c>
      <c r="D129" s="14">
        <v>2</v>
      </c>
      <c r="F129" s="16">
        <v>103</v>
      </c>
      <c r="G129" s="16">
        <v>75878.375670512862</v>
      </c>
      <c r="H129" s="16">
        <v>6271.6243294871383</v>
      </c>
      <c r="I129" s="16">
        <v>0.79887122912035802</v>
      </c>
      <c r="K129" s="16">
        <v>51.25</v>
      </c>
      <c r="L129" s="16">
        <v>63240</v>
      </c>
    </row>
    <row r="130" spans="1:12">
      <c r="A130" s="14">
        <v>129</v>
      </c>
      <c r="B130" s="15">
        <v>59790</v>
      </c>
      <c r="C130" s="14">
        <v>6</v>
      </c>
      <c r="D130" s="14">
        <v>3</v>
      </c>
      <c r="F130" s="16">
        <v>104</v>
      </c>
      <c r="G130" s="16">
        <v>65984.36568454736</v>
      </c>
      <c r="H130" s="16">
        <v>3775.6343154526403</v>
      </c>
      <c r="I130" s="16">
        <v>0.48093531561086117</v>
      </c>
      <c r="K130" s="16">
        <v>51.75</v>
      </c>
      <c r="L130" s="16">
        <v>63260</v>
      </c>
    </row>
    <row r="131" spans="1:12">
      <c r="A131" s="14">
        <v>130</v>
      </c>
      <c r="B131" s="15">
        <v>38670</v>
      </c>
      <c r="C131" s="14">
        <v>4</v>
      </c>
      <c r="D131" s="14">
        <v>1</v>
      </c>
      <c r="F131" s="16">
        <v>105</v>
      </c>
      <c r="G131" s="16">
        <v>61178.506931749718</v>
      </c>
      <c r="H131" s="16">
        <v>3831.4930682502818</v>
      </c>
      <c r="I131" s="16">
        <v>0.48805052981378699</v>
      </c>
      <c r="K131" s="16">
        <v>52.25</v>
      </c>
      <c r="L131" s="16">
        <v>63650</v>
      </c>
    </row>
    <row r="132" spans="1:12">
      <c r="A132" s="14">
        <v>131</v>
      </c>
      <c r="B132" s="15">
        <v>111380</v>
      </c>
      <c r="C132" s="14">
        <v>25</v>
      </c>
      <c r="D132" s="14">
        <v>4</v>
      </c>
      <c r="F132" s="16">
        <v>106</v>
      </c>
      <c r="G132" s="16">
        <v>65984.36568454736</v>
      </c>
      <c r="H132" s="16">
        <v>615.63431545264029</v>
      </c>
      <c r="I132" s="16">
        <v>7.8418686521445222E-2</v>
      </c>
      <c r="K132" s="16">
        <v>52.75</v>
      </c>
      <c r="L132" s="16">
        <v>64110</v>
      </c>
    </row>
    <row r="133" spans="1:12">
      <c r="A133" s="14">
        <v>132</v>
      </c>
      <c r="B133" s="15">
        <v>80620</v>
      </c>
      <c r="C133" s="14">
        <v>16</v>
      </c>
      <c r="D133" s="14">
        <v>4</v>
      </c>
      <c r="F133" s="16">
        <v>107</v>
      </c>
      <c r="G133" s="16">
        <v>34323.533729457755</v>
      </c>
      <c r="H133" s="16">
        <v>4926.4662705422452</v>
      </c>
      <c r="I133" s="16">
        <v>0.62752677105739596</v>
      </c>
      <c r="K133" s="16">
        <v>53.25</v>
      </c>
      <c r="L133" s="16">
        <v>64250</v>
      </c>
    </row>
    <row r="134" spans="1:12">
      <c r="A134" s="14">
        <v>133</v>
      </c>
      <c r="B134" s="15">
        <v>49460</v>
      </c>
      <c r="C134" s="14">
        <v>5</v>
      </c>
      <c r="D134" s="14">
        <v>3</v>
      </c>
      <c r="F134" s="16">
        <v>108</v>
      </c>
      <c r="G134" s="16">
        <v>52415.044184565864</v>
      </c>
      <c r="H134" s="16">
        <v>19524.955815434136</v>
      </c>
      <c r="I134" s="16">
        <v>2.4870631006165622</v>
      </c>
      <c r="K134" s="16">
        <v>53.75</v>
      </c>
      <c r="L134" s="16">
        <v>64410</v>
      </c>
    </row>
    <row r="135" spans="1:12">
      <c r="A135" s="14">
        <v>134</v>
      </c>
      <c r="B135" s="15">
        <v>48650</v>
      </c>
      <c r="C135" s="14">
        <v>6</v>
      </c>
      <c r="D135" s="14">
        <v>2</v>
      </c>
      <c r="F135" s="16">
        <v>109</v>
      </c>
      <c r="G135" s="16">
        <v>66266.658164917564</v>
      </c>
      <c r="H135" s="16">
        <v>3893.3418350824359</v>
      </c>
      <c r="I135" s="16">
        <v>0.49592874409815912</v>
      </c>
      <c r="K135" s="16">
        <v>54.25</v>
      </c>
      <c r="L135" s="16">
        <v>65010</v>
      </c>
    </row>
    <row r="136" spans="1:12">
      <c r="A136" s="14">
        <v>135</v>
      </c>
      <c r="B136" s="15">
        <v>83130</v>
      </c>
      <c r="C136" s="14">
        <v>16</v>
      </c>
      <c r="D136" s="14">
        <v>3</v>
      </c>
      <c r="F136" s="16">
        <v>110</v>
      </c>
      <c r="G136" s="16">
        <v>77008.922909294517</v>
      </c>
      <c r="H136" s="16">
        <v>-3278.922909294517</v>
      </c>
      <c r="I136" s="16">
        <v>-0.41766487230800309</v>
      </c>
      <c r="K136" s="16">
        <v>54.75</v>
      </c>
      <c r="L136" s="16">
        <v>65900</v>
      </c>
    </row>
    <row r="137" spans="1:12">
      <c r="A137" s="14">
        <v>136</v>
      </c>
      <c r="B137" s="15">
        <v>97770</v>
      </c>
      <c r="C137" s="14">
        <v>20</v>
      </c>
      <c r="D137" s="14">
        <v>4</v>
      </c>
      <c r="F137" s="16">
        <v>111</v>
      </c>
      <c r="G137" s="16">
        <v>52132.75170419566</v>
      </c>
      <c r="H137" s="16">
        <v>-2832.7517041956598</v>
      </c>
      <c r="I137" s="16">
        <v>-0.36083217310763777</v>
      </c>
      <c r="K137" s="16">
        <v>55.25</v>
      </c>
      <c r="L137" s="16">
        <v>66260</v>
      </c>
    </row>
    <row r="138" spans="1:12">
      <c r="A138" s="14">
        <v>137</v>
      </c>
      <c r="B138" s="15">
        <v>78170</v>
      </c>
      <c r="C138" s="14">
        <v>22</v>
      </c>
      <c r="D138" s="14">
        <v>2</v>
      </c>
      <c r="F138" s="16">
        <v>112</v>
      </c>
      <c r="G138" s="16">
        <v>58351.450176145168</v>
      </c>
      <c r="H138" s="16">
        <v>-8071.4501761451684</v>
      </c>
      <c r="I138" s="16">
        <v>-1.0281306698623816</v>
      </c>
      <c r="K138" s="16">
        <v>55.75</v>
      </c>
      <c r="L138" s="16">
        <v>66400</v>
      </c>
    </row>
    <row r="139" spans="1:12">
      <c r="A139" s="14">
        <v>138</v>
      </c>
      <c r="B139" s="15">
        <v>50570</v>
      </c>
      <c r="C139" s="14">
        <v>2</v>
      </c>
      <c r="D139" s="14">
        <v>3</v>
      </c>
      <c r="F139" s="16">
        <v>113</v>
      </c>
      <c r="G139" s="16">
        <v>48457.440190179666</v>
      </c>
      <c r="H139" s="16">
        <v>13862.559809820334</v>
      </c>
      <c r="I139" s="16">
        <v>1.7657945712655998</v>
      </c>
      <c r="K139" s="16">
        <v>56.25</v>
      </c>
      <c r="L139" s="16">
        <v>66600</v>
      </c>
    </row>
    <row r="140" spans="1:12">
      <c r="A140" s="14">
        <v>139</v>
      </c>
      <c r="B140" s="15">
        <v>71760</v>
      </c>
      <c r="C140" s="14">
        <v>24</v>
      </c>
      <c r="D140" s="14">
        <v>2</v>
      </c>
      <c r="F140" s="16">
        <v>114</v>
      </c>
      <c r="G140" s="16">
        <v>65136.110926135916</v>
      </c>
      <c r="H140" s="16">
        <v>-7686.1109261359161</v>
      </c>
      <c r="I140" s="16">
        <v>-0.97904666480872082</v>
      </c>
      <c r="K140" s="16">
        <v>56.75</v>
      </c>
      <c r="L140" s="16">
        <v>66670</v>
      </c>
    </row>
    <row r="141" spans="1:12">
      <c r="A141" s="14">
        <v>140</v>
      </c>
      <c r="B141" s="15">
        <v>63170</v>
      </c>
      <c r="C141" s="14">
        <v>15</v>
      </c>
      <c r="D141" s="14">
        <v>2</v>
      </c>
      <c r="F141" s="16">
        <v>115</v>
      </c>
      <c r="G141" s="16">
        <v>57220.902937363513</v>
      </c>
      <c r="H141" s="16">
        <v>4729.097062636487</v>
      </c>
      <c r="I141" s="16">
        <v>0.60238614186363837</v>
      </c>
      <c r="K141" s="16">
        <v>57.25</v>
      </c>
      <c r="L141" s="16">
        <v>66860</v>
      </c>
    </row>
    <row r="142" spans="1:12">
      <c r="A142" s="14">
        <v>141</v>
      </c>
      <c r="B142" s="15">
        <v>63240</v>
      </c>
      <c r="C142" s="14">
        <v>12</v>
      </c>
      <c r="D142" s="14">
        <v>2</v>
      </c>
      <c r="F142" s="16">
        <v>116</v>
      </c>
      <c r="G142" s="16">
        <v>64287.856167724472</v>
      </c>
      <c r="H142" s="16">
        <v>1972.1438322755275</v>
      </c>
      <c r="I142" s="16">
        <v>0.25120907830602146</v>
      </c>
      <c r="K142" s="16">
        <v>57.75</v>
      </c>
      <c r="L142" s="16">
        <v>67460</v>
      </c>
    </row>
    <row r="143" spans="1:12">
      <c r="A143" s="14">
        <v>142</v>
      </c>
      <c r="B143" s="15">
        <v>72140</v>
      </c>
      <c r="C143" s="14">
        <v>13</v>
      </c>
      <c r="D143" s="14">
        <v>2</v>
      </c>
      <c r="F143" s="16">
        <v>117</v>
      </c>
      <c r="G143" s="16">
        <v>86902.932895260019</v>
      </c>
      <c r="H143" s="16">
        <v>-1432.932895260019</v>
      </c>
      <c r="I143" s="16">
        <v>-0.18252510085803797</v>
      </c>
      <c r="K143" s="16">
        <v>58.25</v>
      </c>
      <c r="L143" s="16">
        <v>67520</v>
      </c>
    </row>
    <row r="144" spans="1:12">
      <c r="A144" s="14">
        <v>143</v>
      </c>
      <c r="B144" s="15">
        <v>59310</v>
      </c>
      <c r="C144" s="14">
        <v>14</v>
      </c>
      <c r="D144" s="14">
        <v>2</v>
      </c>
      <c r="F144" s="16">
        <v>118</v>
      </c>
      <c r="G144" s="16">
        <v>64287.856167724472</v>
      </c>
      <c r="H144" s="16">
        <v>-1687.8561677244725</v>
      </c>
      <c r="I144" s="16">
        <v>-0.21499689082918813</v>
      </c>
      <c r="K144" s="16">
        <v>58.75</v>
      </c>
      <c r="L144" s="16">
        <v>67570</v>
      </c>
    </row>
    <row r="145" spans="1:12">
      <c r="A145" s="14">
        <v>144</v>
      </c>
      <c r="B145" s="15">
        <v>69590</v>
      </c>
      <c r="C145" s="14">
        <v>17</v>
      </c>
      <c r="D145" s="14">
        <v>2</v>
      </c>
      <c r="F145" s="16">
        <v>119</v>
      </c>
      <c r="G145" s="16">
        <v>57220.902937363513</v>
      </c>
      <c r="H145" s="16">
        <v>-3290.902937363513</v>
      </c>
      <c r="I145" s="16">
        <v>-0.41919087247089193</v>
      </c>
      <c r="K145" s="16">
        <v>59.25</v>
      </c>
      <c r="L145" s="16">
        <v>67640</v>
      </c>
    </row>
    <row r="146" spans="1:12">
      <c r="A146" s="14">
        <v>145</v>
      </c>
      <c r="B146" s="15">
        <v>28120</v>
      </c>
      <c r="C146" s="14">
        <v>3</v>
      </c>
      <c r="D146" s="14">
        <v>2</v>
      </c>
      <c r="F146" s="16">
        <v>120</v>
      </c>
      <c r="G146" s="16">
        <v>69941.969678933572</v>
      </c>
      <c r="H146" s="16">
        <v>-9461.9696789335721</v>
      </c>
      <c r="I146" s="16">
        <v>-1.2052532087691787</v>
      </c>
      <c r="K146" s="16">
        <v>59.75</v>
      </c>
      <c r="L146" s="16">
        <v>67710</v>
      </c>
    </row>
    <row r="147" spans="1:12">
      <c r="A147" s="14">
        <v>146</v>
      </c>
      <c r="B147" s="15">
        <v>88680</v>
      </c>
      <c r="C147" s="14">
        <v>25</v>
      </c>
      <c r="D147" s="14">
        <v>2</v>
      </c>
      <c r="F147" s="16">
        <v>121</v>
      </c>
      <c r="G147" s="16">
        <v>77857.177667705968</v>
      </c>
      <c r="H147" s="16">
        <v>-3057.1776677059679</v>
      </c>
      <c r="I147" s="16">
        <v>-0.38941925611786354</v>
      </c>
      <c r="K147" s="16">
        <v>60.25</v>
      </c>
      <c r="L147" s="16">
        <v>67980</v>
      </c>
    </row>
    <row r="148" spans="1:12">
      <c r="A148" s="14">
        <v>147</v>
      </c>
      <c r="B148" s="15">
        <v>68320</v>
      </c>
      <c r="C148" s="14">
        <v>13</v>
      </c>
      <c r="D148" s="14">
        <v>1</v>
      </c>
      <c r="F148" s="16">
        <v>122</v>
      </c>
      <c r="G148" s="16">
        <v>40259.939721037052</v>
      </c>
      <c r="H148" s="16">
        <v>-2649.9397210370516</v>
      </c>
      <c r="I148" s="16">
        <v>-0.33754582398796873</v>
      </c>
      <c r="K148" s="16">
        <v>60.75</v>
      </c>
      <c r="L148" s="16">
        <v>68120</v>
      </c>
    </row>
    <row r="149" spans="1:12">
      <c r="A149" s="14">
        <v>148</v>
      </c>
      <c r="B149" s="15">
        <v>74740</v>
      </c>
      <c r="C149" s="14">
        <v>21</v>
      </c>
      <c r="D149" s="14">
        <v>3</v>
      </c>
      <c r="F149" s="16">
        <v>123</v>
      </c>
      <c r="G149" s="16">
        <v>64005.563687354268</v>
      </c>
      <c r="H149" s="16">
        <v>-4205.563687354268</v>
      </c>
      <c r="I149" s="16">
        <v>-0.53569915153629566</v>
      </c>
      <c r="K149" s="16">
        <v>61.25</v>
      </c>
      <c r="L149" s="16">
        <v>68320</v>
      </c>
    </row>
    <row r="150" spans="1:12">
      <c r="A150" s="14">
        <v>149</v>
      </c>
      <c r="B150" s="15">
        <v>75340</v>
      </c>
      <c r="C150" s="14">
        <v>21</v>
      </c>
      <c r="D150" s="14">
        <v>1</v>
      </c>
      <c r="F150" s="16">
        <v>124</v>
      </c>
      <c r="G150" s="16">
        <v>66266.658164917564</v>
      </c>
      <c r="H150" s="16">
        <v>9953.3418350824359</v>
      </c>
      <c r="I150" s="16">
        <v>1.2678435454531782</v>
      </c>
      <c r="K150" s="16">
        <v>61.75</v>
      </c>
      <c r="L150" s="16">
        <v>68400</v>
      </c>
    </row>
    <row r="151" spans="1:12">
      <c r="A151" s="14">
        <v>150</v>
      </c>
      <c r="B151" s="15">
        <v>63650</v>
      </c>
      <c r="C151" s="14">
        <v>14</v>
      </c>
      <c r="D151" s="14">
        <v>2</v>
      </c>
      <c r="F151" s="16">
        <v>125</v>
      </c>
      <c r="G151" s="16">
        <v>62309.054170531366</v>
      </c>
      <c r="H151" s="16">
        <v>-4539.0541705313663</v>
      </c>
      <c r="I151" s="16">
        <v>-0.57817872910650014</v>
      </c>
      <c r="K151" s="16">
        <v>62.25</v>
      </c>
      <c r="L151" s="16">
        <v>68410</v>
      </c>
    </row>
    <row r="152" spans="1:12">
      <c r="A152" s="14">
        <v>151</v>
      </c>
      <c r="B152" s="15">
        <v>55930</v>
      </c>
      <c r="C152" s="14">
        <v>6</v>
      </c>
      <c r="D152" s="14">
        <v>3</v>
      </c>
      <c r="F152" s="16">
        <v>126</v>
      </c>
      <c r="G152" s="16">
        <v>62026.761690161162</v>
      </c>
      <c r="H152" s="16">
        <v>7003.2383098388382</v>
      </c>
      <c r="I152" s="16">
        <v>0.8920632522741101</v>
      </c>
      <c r="K152" s="16">
        <v>62.75</v>
      </c>
      <c r="L152" s="16">
        <v>68840</v>
      </c>
    </row>
    <row r="153" spans="1:12">
      <c r="A153" s="14">
        <v>152</v>
      </c>
      <c r="B153" s="15">
        <v>46760</v>
      </c>
      <c r="C153" s="14">
        <v>8</v>
      </c>
      <c r="D153" s="14">
        <v>1</v>
      </c>
      <c r="F153" s="16">
        <v>127</v>
      </c>
      <c r="G153" s="16">
        <v>48457.440190179666</v>
      </c>
      <c r="H153" s="16">
        <v>122.55980982033361</v>
      </c>
      <c r="I153" s="16">
        <v>1.5611506807190057E-2</v>
      </c>
      <c r="K153" s="16">
        <v>63.25</v>
      </c>
      <c r="L153" s="16">
        <v>69030</v>
      </c>
    </row>
    <row r="154" spans="1:12">
      <c r="A154" s="14">
        <v>153</v>
      </c>
      <c r="B154" s="15">
        <v>42900</v>
      </c>
      <c r="C154" s="14">
        <v>3</v>
      </c>
      <c r="D154" s="14">
        <v>3</v>
      </c>
      <c r="F154" s="16">
        <v>128</v>
      </c>
      <c r="G154" s="16">
        <v>61178.506931749718</v>
      </c>
      <c r="H154" s="16">
        <v>-18798.506931749718</v>
      </c>
      <c r="I154" s="16">
        <v>-2.3945290006588342</v>
      </c>
      <c r="K154" s="16">
        <v>63.75</v>
      </c>
      <c r="L154" s="16">
        <v>69040</v>
      </c>
    </row>
    <row r="155" spans="1:12">
      <c r="A155" s="14">
        <v>154</v>
      </c>
      <c r="B155" s="15">
        <v>68840</v>
      </c>
      <c r="C155" s="14">
        <v>17</v>
      </c>
      <c r="D155" s="14">
        <v>1</v>
      </c>
      <c r="F155" s="16">
        <v>129</v>
      </c>
      <c r="G155" s="16">
        <v>58351.450176145168</v>
      </c>
      <c r="H155" s="16">
        <v>1438.5498238548316</v>
      </c>
      <c r="I155" s="16">
        <v>0.18324057780861389</v>
      </c>
      <c r="K155" s="16">
        <v>64.25</v>
      </c>
      <c r="L155" s="16">
        <v>69410</v>
      </c>
    </row>
    <row r="156" spans="1:12">
      <c r="A156" s="14">
        <v>155</v>
      </c>
      <c r="B156" s="15">
        <v>69040</v>
      </c>
      <c r="C156" s="14">
        <v>13</v>
      </c>
      <c r="D156" s="14">
        <v>3</v>
      </c>
      <c r="F156" s="16">
        <v>130</v>
      </c>
      <c r="G156" s="16">
        <v>36302.335726650854</v>
      </c>
      <c r="H156" s="16">
        <v>2367.6642733491462</v>
      </c>
      <c r="I156" s="16">
        <v>0.30158995003922145</v>
      </c>
      <c r="K156" s="16">
        <v>64.75</v>
      </c>
      <c r="L156" s="16">
        <v>69540</v>
      </c>
    </row>
    <row r="157" spans="1:12">
      <c r="A157" s="14">
        <v>156</v>
      </c>
      <c r="B157" s="15">
        <v>86150</v>
      </c>
      <c r="C157" s="14">
        <v>21</v>
      </c>
      <c r="D157" s="14">
        <v>3</v>
      </c>
      <c r="F157" s="16">
        <v>131</v>
      </c>
      <c r="G157" s="16">
        <v>104994.44335036814</v>
      </c>
      <c r="H157" s="16">
        <v>6385.5566496318643</v>
      </c>
      <c r="I157" s="16">
        <v>0.81338377768016534</v>
      </c>
      <c r="K157" s="16">
        <v>65.25</v>
      </c>
      <c r="L157" s="16">
        <v>69590</v>
      </c>
    </row>
    <row r="158" spans="1:12">
      <c r="A158" s="14">
        <v>157</v>
      </c>
      <c r="B158" s="15">
        <v>48850</v>
      </c>
      <c r="C158" s="14">
        <v>11</v>
      </c>
      <c r="D158" s="14">
        <v>1</v>
      </c>
      <c r="F158" s="16">
        <v>132</v>
      </c>
      <c r="G158" s="16">
        <v>87185.225375630223</v>
      </c>
      <c r="H158" s="16">
        <v>-6565.2253756302234</v>
      </c>
      <c r="I158" s="16">
        <v>-0.83626974285157341</v>
      </c>
      <c r="K158" s="16">
        <v>65.75</v>
      </c>
      <c r="L158" s="16">
        <v>69670</v>
      </c>
    </row>
    <row r="159" spans="1:12">
      <c r="A159" s="14">
        <v>158</v>
      </c>
      <c r="B159" s="15">
        <v>41550</v>
      </c>
      <c r="C159" s="14">
        <v>4</v>
      </c>
      <c r="D159" s="14">
        <v>2</v>
      </c>
      <c r="F159" s="16">
        <v>133</v>
      </c>
      <c r="G159" s="16">
        <v>56372.648178952062</v>
      </c>
      <c r="H159" s="16">
        <v>-6912.6481789520622</v>
      </c>
      <c r="I159" s="16">
        <v>-0.88052400097242833</v>
      </c>
      <c r="K159" s="16">
        <v>66.25</v>
      </c>
      <c r="L159" s="16">
        <v>69760</v>
      </c>
    </row>
    <row r="160" spans="1:12">
      <c r="A160" s="14">
        <v>159</v>
      </c>
      <c r="B160" s="15">
        <v>39370</v>
      </c>
      <c r="C160" s="14">
        <v>4</v>
      </c>
      <c r="D160" s="14">
        <v>1</v>
      </c>
      <c r="F160" s="16">
        <v>134</v>
      </c>
      <c r="G160" s="16">
        <v>49305.69494859111</v>
      </c>
      <c r="H160" s="16">
        <v>-655.69494859111001</v>
      </c>
      <c r="I160" s="16">
        <v>-8.3521557094256793E-2</v>
      </c>
      <c r="K160" s="16">
        <v>66.75</v>
      </c>
      <c r="L160" s="16">
        <v>70160</v>
      </c>
    </row>
    <row r="161" spans="1:12">
      <c r="A161" s="14">
        <v>160</v>
      </c>
      <c r="B161" s="15">
        <v>94630</v>
      </c>
      <c r="C161" s="14">
        <v>24</v>
      </c>
      <c r="D161" s="14">
        <v>3</v>
      </c>
      <c r="F161" s="16">
        <v>135</v>
      </c>
      <c r="G161" s="16">
        <v>78139.470148076172</v>
      </c>
      <c r="H161" s="16">
        <v>4990.5298519238277</v>
      </c>
      <c r="I161" s="16">
        <v>0.63568710549572194</v>
      </c>
      <c r="K161" s="16">
        <v>67.25</v>
      </c>
      <c r="L161" s="16">
        <v>70350</v>
      </c>
    </row>
    <row r="162" spans="1:12">
      <c r="A162" s="14">
        <v>161</v>
      </c>
      <c r="B162" s="15">
        <v>48620</v>
      </c>
      <c r="C162" s="14">
        <v>8</v>
      </c>
      <c r="D162" s="14">
        <v>1</v>
      </c>
      <c r="F162" s="16">
        <v>136</v>
      </c>
      <c r="G162" s="16">
        <v>95100.433364402619</v>
      </c>
      <c r="H162" s="16">
        <v>2669.5666355973808</v>
      </c>
      <c r="I162" s="16">
        <v>0.34004587445893386</v>
      </c>
      <c r="K162" s="16">
        <v>67.75</v>
      </c>
      <c r="L162" s="16">
        <v>70690</v>
      </c>
    </row>
    <row r="163" spans="1:12">
      <c r="A163" s="14">
        <v>162</v>
      </c>
      <c r="B163" s="15">
        <v>71230</v>
      </c>
      <c r="C163" s="14">
        <v>23</v>
      </c>
      <c r="D163" s="14">
        <v>1</v>
      </c>
      <c r="F163" s="16">
        <v>137</v>
      </c>
      <c r="G163" s="16">
        <v>80966.526903680729</v>
      </c>
      <c r="H163" s="16">
        <v>-2796.5269036807294</v>
      </c>
      <c r="I163" s="16">
        <v>-0.35621790583146484</v>
      </c>
      <c r="K163" s="16">
        <v>68.25</v>
      </c>
      <c r="L163" s="16">
        <v>70700</v>
      </c>
    </row>
    <row r="164" spans="1:12">
      <c r="A164" s="14">
        <v>163</v>
      </c>
      <c r="B164" s="15">
        <v>60480</v>
      </c>
      <c r="C164" s="14">
        <v>2</v>
      </c>
      <c r="D164" s="14">
        <v>3</v>
      </c>
      <c r="F164" s="16">
        <v>138</v>
      </c>
      <c r="G164" s="16">
        <v>50436.242187372765</v>
      </c>
      <c r="H164" s="16">
        <v>133.75781262723467</v>
      </c>
      <c r="I164" s="16">
        <v>1.7037893624395003E-2</v>
      </c>
      <c r="K164" s="16">
        <v>68.75</v>
      </c>
      <c r="L164" s="16">
        <v>70740</v>
      </c>
    </row>
    <row r="165" spans="1:12">
      <c r="A165" s="14">
        <v>164</v>
      </c>
      <c r="B165" s="15">
        <v>70350</v>
      </c>
      <c r="C165" s="14">
        <v>21</v>
      </c>
      <c r="D165" s="14">
        <v>1</v>
      </c>
      <c r="F165" s="16">
        <v>139</v>
      </c>
      <c r="G165" s="16">
        <v>84924.130898066913</v>
      </c>
      <c r="H165" s="16">
        <v>-13164.130898066913</v>
      </c>
      <c r="I165" s="16">
        <v>-1.6768296183486453</v>
      </c>
      <c r="K165" s="16">
        <v>69.25</v>
      </c>
      <c r="L165" s="16">
        <v>71230</v>
      </c>
    </row>
    <row r="166" spans="1:12">
      <c r="A166" s="14">
        <v>165</v>
      </c>
      <c r="B166" s="15">
        <v>91820</v>
      </c>
      <c r="C166" s="14">
        <v>20</v>
      </c>
      <c r="D166" s="14">
        <v>3</v>
      </c>
      <c r="F166" s="16">
        <v>140</v>
      </c>
      <c r="G166" s="16">
        <v>67114.912923329015</v>
      </c>
      <c r="H166" s="16">
        <v>-3944.912923329015</v>
      </c>
      <c r="I166" s="16">
        <v>-0.50249780124989518</v>
      </c>
      <c r="K166" s="16">
        <v>69.75</v>
      </c>
      <c r="L166" s="16">
        <v>71330</v>
      </c>
    </row>
    <row r="167" spans="1:12">
      <c r="A167" s="14">
        <v>166</v>
      </c>
      <c r="B167" s="15">
        <v>66670</v>
      </c>
      <c r="C167" s="14">
        <v>5</v>
      </c>
      <c r="D167" s="14">
        <v>4</v>
      </c>
      <c r="F167" s="16">
        <v>141</v>
      </c>
      <c r="G167" s="16">
        <v>61178.506931749718</v>
      </c>
      <c r="H167" s="16">
        <v>2061.4930682502818</v>
      </c>
      <c r="I167" s="16">
        <v>0.26259026605167746</v>
      </c>
      <c r="K167" s="16">
        <v>70.25</v>
      </c>
      <c r="L167" s="16">
        <v>71670</v>
      </c>
    </row>
    <row r="168" spans="1:12">
      <c r="A168" s="14">
        <v>167</v>
      </c>
      <c r="B168" s="15">
        <v>68400</v>
      </c>
      <c r="C168" s="14">
        <v>14</v>
      </c>
      <c r="D168" s="14">
        <v>4</v>
      </c>
      <c r="F168" s="16">
        <v>142</v>
      </c>
      <c r="G168" s="16">
        <v>63157.308928942817</v>
      </c>
      <c r="H168" s="16">
        <v>8982.6910710571829</v>
      </c>
      <c r="I168" s="16">
        <v>1.1442033323017509</v>
      </c>
      <c r="K168" s="16">
        <v>70.75</v>
      </c>
      <c r="L168" s="16">
        <v>71720</v>
      </c>
    </row>
    <row r="169" spans="1:12">
      <c r="A169" s="14">
        <v>168</v>
      </c>
      <c r="B169" s="15">
        <v>72980</v>
      </c>
      <c r="C169" s="14">
        <v>8</v>
      </c>
      <c r="D169" s="14">
        <v>3</v>
      </c>
      <c r="F169" s="16">
        <v>143</v>
      </c>
      <c r="G169" s="16">
        <v>65136.110926135916</v>
      </c>
      <c r="H169" s="16">
        <v>-5826.1109261359161</v>
      </c>
      <c r="I169" s="16">
        <v>-0.7421223198383684</v>
      </c>
      <c r="K169" s="16">
        <v>71.25</v>
      </c>
      <c r="L169" s="16">
        <v>71760</v>
      </c>
    </row>
    <row r="170" spans="1:12">
      <c r="A170" s="14">
        <v>169</v>
      </c>
      <c r="B170" s="15">
        <v>93220</v>
      </c>
      <c r="C170" s="14">
        <v>20</v>
      </c>
      <c r="D170" s="14">
        <v>4</v>
      </c>
      <c r="F170" s="16">
        <v>144</v>
      </c>
      <c r="G170" s="16">
        <v>71072.516917715227</v>
      </c>
      <c r="H170" s="16">
        <v>-1482.5169177152275</v>
      </c>
      <c r="I170" s="16">
        <v>-0.18884104819201405</v>
      </c>
      <c r="K170" s="16">
        <v>71.75</v>
      </c>
      <c r="L170" s="16">
        <v>71940</v>
      </c>
    </row>
    <row r="171" spans="1:12">
      <c r="A171" s="14">
        <v>170</v>
      </c>
      <c r="B171" s="15">
        <v>44570</v>
      </c>
      <c r="C171" s="14">
        <v>8</v>
      </c>
      <c r="D171" s="14">
        <v>3</v>
      </c>
      <c r="F171" s="16">
        <v>145</v>
      </c>
      <c r="G171" s="16">
        <v>43369.288957011813</v>
      </c>
      <c r="H171" s="16">
        <v>-15249.288957011813</v>
      </c>
      <c r="I171" s="16">
        <v>-1.9424342996793831</v>
      </c>
      <c r="K171" s="16">
        <v>72.25</v>
      </c>
      <c r="L171" s="16">
        <v>72120</v>
      </c>
    </row>
    <row r="172" spans="1:12">
      <c r="A172" s="14">
        <v>171</v>
      </c>
      <c r="B172" s="15">
        <v>104910</v>
      </c>
      <c r="C172" s="14">
        <v>21</v>
      </c>
      <c r="D172" s="14">
        <v>3</v>
      </c>
      <c r="F172" s="16">
        <v>146</v>
      </c>
      <c r="G172" s="16">
        <v>86902.932895260019</v>
      </c>
      <c r="H172" s="16">
        <v>1777.067104739981</v>
      </c>
      <c r="I172" s="16">
        <v>0.22636046223595735</v>
      </c>
      <c r="K172" s="16">
        <v>72.75</v>
      </c>
      <c r="L172" s="16">
        <v>72140</v>
      </c>
    </row>
    <row r="173" spans="1:12">
      <c r="A173" s="14">
        <v>172</v>
      </c>
      <c r="B173" s="15">
        <v>69410</v>
      </c>
      <c r="C173" s="14">
        <v>3</v>
      </c>
      <c r="D173" s="14">
        <v>3</v>
      </c>
      <c r="F173" s="16">
        <v>147</v>
      </c>
      <c r="G173" s="16">
        <v>54111.553701388766</v>
      </c>
      <c r="H173" s="16">
        <v>14208.446298611234</v>
      </c>
      <c r="I173" s="16">
        <v>1.8098531356692984</v>
      </c>
      <c r="K173" s="16">
        <v>73.25</v>
      </c>
      <c r="L173" s="16">
        <v>72590</v>
      </c>
    </row>
    <row r="174" spans="1:12">
      <c r="A174" s="14">
        <v>173</v>
      </c>
      <c r="B174" s="15">
        <v>67980</v>
      </c>
      <c r="C174" s="14">
        <v>9</v>
      </c>
      <c r="D174" s="14">
        <v>3</v>
      </c>
      <c r="F174" s="16">
        <v>148</v>
      </c>
      <c r="G174" s="16">
        <v>88033.480134041674</v>
      </c>
      <c r="H174" s="16">
        <v>-13293.480134041674</v>
      </c>
      <c r="I174" s="16">
        <v>-1.6933059532979657</v>
      </c>
      <c r="K174" s="16">
        <v>73.75</v>
      </c>
      <c r="L174" s="16">
        <v>72880</v>
      </c>
    </row>
    <row r="175" spans="1:12">
      <c r="A175" s="14">
        <v>174</v>
      </c>
      <c r="B175" s="15">
        <v>67570</v>
      </c>
      <c r="C175" s="14">
        <v>19</v>
      </c>
      <c r="D175" s="14">
        <v>1</v>
      </c>
      <c r="F175" s="16">
        <v>149</v>
      </c>
      <c r="G175" s="16">
        <v>69941.969678933572</v>
      </c>
      <c r="H175" s="16">
        <v>5398.0303210664279</v>
      </c>
      <c r="I175" s="16">
        <v>0.68759397739180894</v>
      </c>
      <c r="K175" s="16">
        <v>74.25</v>
      </c>
      <c r="L175" s="16">
        <v>72950</v>
      </c>
    </row>
    <row r="176" spans="1:12">
      <c r="A176" s="14">
        <v>175</v>
      </c>
      <c r="B176" s="15">
        <v>49100</v>
      </c>
      <c r="C176" s="14">
        <v>12</v>
      </c>
      <c r="D176" s="14">
        <v>1</v>
      </c>
      <c r="F176" s="16">
        <v>150</v>
      </c>
      <c r="G176" s="16">
        <v>65136.110926135916</v>
      </c>
      <c r="H176" s="16">
        <v>-1486.1109261359161</v>
      </c>
      <c r="I176" s="16">
        <v>-0.18929884824087942</v>
      </c>
      <c r="K176" s="16">
        <v>74.75</v>
      </c>
      <c r="L176" s="16">
        <v>72980</v>
      </c>
    </row>
    <row r="177" spans="1:12">
      <c r="A177" s="14">
        <v>176</v>
      </c>
      <c r="B177" s="15">
        <v>72950</v>
      </c>
      <c r="C177" s="14">
        <v>24</v>
      </c>
      <c r="D177" s="14">
        <v>2</v>
      </c>
      <c r="F177" s="16">
        <v>151</v>
      </c>
      <c r="G177" s="16">
        <v>58351.450176145168</v>
      </c>
      <c r="H177" s="16">
        <v>-2421.4501761451684</v>
      </c>
      <c r="I177" s="16">
        <v>-0.30844112734491319</v>
      </c>
      <c r="K177" s="16">
        <v>75.25</v>
      </c>
      <c r="L177" s="16">
        <v>73720</v>
      </c>
    </row>
    <row r="178" spans="1:12">
      <c r="A178" s="14">
        <v>177</v>
      </c>
      <c r="B178" s="15">
        <v>61610</v>
      </c>
      <c r="C178" s="14">
        <v>1</v>
      </c>
      <c r="D178" s="14">
        <v>3</v>
      </c>
      <c r="F178" s="16">
        <v>152</v>
      </c>
      <c r="G178" s="16">
        <v>44217.543715423264</v>
      </c>
      <c r="H178" s="16">
        <v>2542.4562845767359</v>
      </c>
      <c r="I178" s="16">
        <v>0.32385472571994572</v>
      </c>
      <c r="K178" s="16">
        <v>75.75</v>
      </c>
      <c r="L178" s="16">
        <v>73730</v>
      </c>
    </row>
    <row r="179" spans="1:12">
      <c r="A179" s="14">
        <v>178</v>
      </c>
      <c r="B179" s="15">
        <v>53140</v>
      </c>
      <c r="C179" s="14">
        <v>6</v>
      </c>
      <c r="D179" s="14">
        <v>3</v>
      </c>
      <c r="F179" s="16">
        <v>153</v>
      </c>
      <c r="G179" s="16">
        <v>52415.044184565864</v>
      </c>
      <c r="H179" s="16">
        <v>-9515.0441845658643</v>
      </c>
      <c r="I179" s="16">
        <v>-1.2120137692431336</v>
      </c>
      <c r="K179" s="16">
        <v>76.25</v>
      </c>
      <c r="L179" s="16">
        <v>74740</v>
      </c>
    </row>
    <row r="180" spans="1:12">
      <c r="A180" s="14">
        <v>179</v>
      </c>
      <c r="B180" s="15">
        <v>71330</v>
      </c>
      <c r="C180" s="14">
        <v>9</v>
      </c>
      <c r="D180" s="14">
        <v>3</v>
      </c>
      <c r="F180" s="16">
        <v>154</v>
      </c>
      <c r="G180" s="16">
        <v>62026.761690161162</v>
      </c>
      <c r="H180" s="16">
        <v>6813.2383098388382</v>
      </c>
      <c r="I180" s="16">
        <v>0.8678613030567085</v>
      </c>
      <c r="K180" s="16">
        <v>76.75</v>
      </c>
      <c r="L180" s="16">
        <v>74800</v>
      </c>
    </row>
    <row r="181" spans="1:12">
      <c r="A181" s="14">
        <v>180</v>
      </c>
      <c r="B181" s="15">
        <v>57870</v>
      </c>
      <c r="C181" s="14">
        <v>8</v>
      </c>
      <c r="D181" s="14">
        <v>3</v>
      </c>
      <c r="F181" s="16">
        <v>155</v>
      </c>
      <c r="G181" s="16">
        <v>72203.064156496868</v>
      </c>
      <c r="H181" s="16">
        <v>-3163.0641564968682</v>
      </c>
      <c r="I181" s="16">
        <v>-0.40290693729958105</v>
      </c>
      <c r="K181" s="16">
        <v>77.25</v>
      </c>
      <c r="L181" s="16">
        <v>75120</v>
      </c>
    </row>
    <row r="182" spans="1:12">
      <c r="A182" s="14">
        <v>181</v>
      </c>
      <c r="B182" s="15">
        <v>75120</v>
      </c>
      <c r="C182" s="14">
        <v>23</v>
      </c>
      <c r="D182" s="14">
        <v>2</v>
      </c>
      <c r="F182" s="16">
        <v>156</v>
      </c>
      <c r="G182" s="16">
        <v>88033.480134041674</v>
      </c>
      <c r="H182" s="16">
        <v>-1883.4801340416743</v>
      </c>
      <c r="I182" s="16">
        <v>-0.23991521345295444</v>
      </c>
      <c r="K182" s="16">
        <v>77.75</v>
      </c>
      <c r="L182" s="16">
        <v>75340</v>
      </c>
    </row>
    <row r="183" spans="1:12">
      <c r="A183" s="14">
        <v>182</v>
      </c>
      <c r="B183" s="15">
        <v>50980</v>
      </c>
      <c r="C183" s="14">
        <v>8</v>
      </c>
      <c r="D183" s="14">
        <v>3</v>
      </c>
      <c r="F183" s="16">
        <v>157</v>
      </c>
      <c r="G183" s="16">
        <v>50153.949707002554</v>
      </c>
      <c r="H183" s="16">
        <v>-1303.9497070025536</v>
      </c>
      <c r="I183" s="16">
        <v>-0.1660953925837973</v>
      </c>
      <c r="K183" s="16">
        <v>78.25</v>
      </c>
      <c r="L183" s="16">
        <v>75410</v>
      </c>
    </row>
    <row r="184" spans="1:12">
      <c r="A184" s="14">
        <v>183</v>
      </c>
      <c r="B184" s="15">
        <v>48900</v>
      </c>
      <c r="C184" s="14">
        <v>8</v>
      </c>
      <c r="D184" s="14">
        <v>2</v>
      </c>
      <c r="F184" s="16">
        <v>158</v>
      </c>
      <c r="G184" s="16">
        <v>45348.090954204912</v>
      </c>
      <c r="H184" s="16">
        <v>-3798.0909542049121</v>
      </c>
      <c r="I184" s="16">
        <v>-0.48379581261441912</v>
      </c>
      <c r="K184" s="16">
        <v>78.75</v>
      </c>
      <c r="L184" s="16">
        <v>75740</v>
      </c>
    </row>
    <row r="185" spans="1:12">
      <c r="A185" s="14">
        <v>184</v>
      </c>
      <c r="B185" s="15">
        <v>51850</v>
      </c>
      <c r="C185" s="14">
        <v>20</v>
      </c>
      <c r="D185" s="14">
        <v>1</v>
      </c>
      <c r="F185" s="16">
        <v>159</v>
      </c>
      <c r="G185" s="16">
        <v>36302.335726650854</v>
      </c>
      <c r="H185" s="16">
        <v>3067.6642733491462</v>
      </c>
      <c r="I185" s="16">
        <v>0.39075502610333257</v>
      </c>
      <c r="K185" s="16">
        <v>79.25</v>
      </c>
      <c r="L185" s="16">
        <v>76090</v>
      </c>
    </row>
    <row r="186" spans="1:12">
      <c r="A186" s="14">
        <v>185</v>
      </c>
      <c r="B186" s="15">
        <v>33400</v>
      </c>
      <c r="C186" s="14">
        <v>5</v>
      </c>
      <c r="D186" s="14">
        <v>1</v>
      </c>
      <c r="F186" s="16">
        <v>160</v>
      </c>
      <c r="G186" s="16">
        <v>93969.886125620978</v>
      </c>
      <c r="H186" s="16">
        <v>660.11387437902158</v>
      </c>
      <c r="I186" s="16">
        <v>8.4084434028543653E-2</v>
      </c>
      <c r="K186" s="16">
        <v>79.75</v>
      </c>
      <c r="L186" s="16">
        <v>76200</v>
      </c>
    </row>
    <row r="187" spans="1:12">
      <c r="A187" s="14">
        <v>186</v>
      </c>
      <c r="B187" s="15">
        <v>51510</v>
      </c>
      <c r="C187" s="14">
        <v>11</v>
      </c>
      <c r="D187" s="14">
        <v>1</v>
      </c>
      <c r="F187" s="16">
        <v>161</v>
      </c>
      <c r="G187" s="16">
        <v>44217.543715423264</v>
      </c>
      <c r="H187" s="16">
        <v>4402.4562845767359</v>
      </c>
      <c r="I187" s="16">
        <v>0.5607790706902982</v>
      </c>
      <c r="K187" s="16">
        <v>80.25</v>
      </c>
      <c r="L187" s="16">
        <v>76220</v>
      </c>
    </row>
    <row r="188" spans="1:12">
      <c r="A188" s="14">
        <v>187</v>
      </c>
      <c r="B188" s="15">
        <v>60080</v>
      </c>
      <c r="C188" s="14">
        <v>16</v>
      </c>
      <c r="D188" s="14">
        <v>1</v>
      </c>
      <c r="F188" s="16">
        <v>162</v>
      </c>
      <c r="G188" s="16">
        <v>73899.57367331977</v>
      </c>
      <c r="H188" s="16">
        <v>-2669.57367331977</v>
      </c>
      <c r="I188" s="16">
        <v>-0.34004677091472263</v>
      </c>
      <c r="K188" s="16">
        <v>80.75</v>
      </c>
      <c r="L188" s="16">
        <v>77170</v>
      </c>
    </row>
    <row r="189" spans="1:12">
      <c r="A189" s="14">
        <v>188</v>
      </c>
      <c r="B189" s="15">
        <v>89850</v>
      </c>
      <c r="C189" s="14">
        <v>14</v>
      </c>
      <c r="D189" s="14">
        <v>4</v>
      </c>
      <c r="F189" s="16">
        <v>163</v>
      </c>
      <c r="G189" s="16">
        <v>50436.242187372765</v>
      </c>
      <c r="H189" s="16">
        <v>10043.757812627235</v>
      </c>
      <c r="I189" s="16">
        <v>1.2793606133320254</v>
      </c>
      <c r="K189" s="16">
        <v>81.25</v>
      </c>
      <c r="L189" s="16">
        <v>77400</v>
      </c>
    </row>
    <row r="190" spans="1:12">
      <c r="A190" s="14">
        <v>189</v>
      </c>
      <c r="B190" s="15">
        <v>65900</v>
      </c>
      <c r="C190" s="14">
        <v>13</v>
      </c>
      <c r="D190" s="14">
        <v>3</v>
      </c>
      <c r="F190" s="16">
        <v>164</v>
      </c>
      <c r="G190" s="16">
        <v>69941.969678933572</v>
      </c>
      <c r="H190" s="16">
        <v>408.03032106642786</v>
      </c>
      <c r="I190" s="16">
        <v>5.1974363734788177E-2</v>
      </c>
      <c r="K190" s="16">
        <v>81.75</v>
      </c>
      <c r="L190" s="16">
        <v>78010</v>
      </c>
    </row>
    <row r="191" spans="1:12">
      <c r="A191" s="14">
        <v>190</v>
      </c>
      <c r="B191" s="15">
        <v>85900</v>
      </c>
      <c r="C191" s="14">
        <v>22</v>
      </c>
      <c r="D191" s="14">
        <v>1</v>
      </c>
      <c r="F191" s="16">
        <v>165</v>
      </c>
      <c r="G191" s="16">
        <v>86054.678136848568</v>
      </c>
      <c r="H191" s="16">
        <v>5765.3218631514319</v>
      </c>
      <c r="I191" s="16">
        <v>0.73437908923140038</v>
      </c>
      <c r="K191" s="16">
        <v>82.25</v>
      </c>
      <c r="L191" s="16">
        <v>78170</v>
      </c>
    </row>
    <row r="192" spans="1:12">
      <c r="A192" s="14">
        <v>191</v>
      </c>
      <c r="B192" s="15">
        <v>62350</v>
      </c>
      <c r="C192" s="14">
        <v>6</v>
      </c>
      <c r="D192" s="14">
        <v>3</v>
      </c>
      <c r="F192" s="16">
        <v>166</v>
      </c>
      <c r="G192" s="16">
        <v>65418.403406506121</v>
      </c>
      <c r="H192" s="16">
        <v>1251.5965934938795</v>
      </c>
      <c r="I192" s="16">
        <v>0.15942672208637734</v>
      </c>
      <c r="K192" s="16">
        <v>82.75</v>
      </c>
      <c r="L192" s="16">
        <v>78600</v>
      </c>
    </row>
    <row r="193" spans="1:12">
      <c r="A193" s="14">
        <v>192</v>
      </c>
      <c r="B193" s="15">
        <v>92150</v>
      </c>
      <c r="C193" s="14">
        <v>17</v>
      </c>
      <c r="D193" s="14">
        <v>3</v>
      </c>
      <c r="F193" s="16">
        <v>167</v>
      </c>
      <c r="G193" s="16">
        <v>83227.621381244026</v>
      </c>
      <c r="H193" s="16">
        <v>-14827.621381244026</v>
      </c>
      <c r="I193" s="16">
        <v>-1.8887228404406629</v>
      </c>
      <c r="K193" s="16">
        <v>83.25</v>
      </c>
      <c r="L193" s="16">
        <v>78780</v>
      </c>
    </row>
    <row r="194" spans="1:12">
      <c r="A194" s="14">
        <v>193</v>
      </c>
      <c r="B194" s="15">
        <v>59380</v>
      </c>
      <c r="C194" s="14">
        <v>4</v>
      </c>
      <c r="D194" s="14">
        <v>3</v>
      </c>
      <c r="F194" s="16">
        <v>168</v>
      </c>
      <c r="G194" s="16">
        <v>62309.054170531366</v>
      </c>
      <c r="H194" s="16">
        <v>10670.945829468634</v>
      </c>
      <c r="I194" s="16">
        <v>1.359250995086543</v>
      </c>
      <c r="K194" s="16">
        <v>83.75</v>
      </c>
      <c r="L194" s="16">
        <v>79350</v>
      </c>
    </row>
    <row r="195" spans="1:12">
      <c r="A195" s="14">
        <v>194</v>
      </c>
      <c r="B195" s="15">
        <v>56230</v>
      </c>
      <c r="C195" s="14">
        <v>9</v>
      </c>
      <c r="D195" s="14">
        <v>2</v>
      </c>
      <c r="F195" s="16">
        <v>169</v>
      </c>
      <c r="G195" s="16">
        <v>95100.433364402619</v>
      </c>
      <c r="H195" s="16">
        <v>-1880.4333644026192</v>
      </c>
      <c r="I195" s="16">
        <v>-0.23952711995778847</v>
      </c>
      <c r="K195" s="16">
        <v>84.25</v>
      </c>
      <c r="L195" s="16">
        <v>79810</v>
      </c>
    </row>
    <row r="196" spans="1:12">
      <c r="A196" s="14">
        <v>195</v>
      </c>
      <c r="B196" s="15">
        <v>53530</v>
      </c>
      <c r="C196" s="14">
        <v>4</v>
      </c>
      <c r="D196" s="14">
        <v>1</v>
      </c>
      <c r="F196" s="16">
        <v>170</v>
      </c>
      <c r="G196" s="16">
        <v>62309.054170531366</v>
      </c>
      <c r="H196" s="16">
        <v>-17739.054170531366</v>
      </c>
      <c r="I196" s="16">
        <v>-2.2595773063154527</v>
      </c>
      <c r="K196" s="16">
        <v>84.75</v>
      </c>
      <c r="L196" s="16">
        <v>80060</v>
      </c>
    </row>
    <row r="197" spans="1:12">
      <c r="A197" s="14">
        <v>196</v>
      </c>
      <c r="B197" s="15">
        <v>84630</v>
      </c>
      <c r="C197" s="14">
        <v>20</v>
      </c>
      <c r="D197" s="14">
        <v>3</v>
      </c>
      <c r="F197" s="16">
        <v>171</v>
      </c>
      <c r="G197" s="16">
        <v>88033.480134041674</v>
      </c>
      <c r="H197" s="16">
        <v>16876.519865958326</v>
      </c>
      <c r="I197" s="16">
        <v>2.1497088250652236</v>
      </c>
      <c r="K197" s="16">
        <v>85.25</v>
      </c>
      <c r="L197" s="16">
        <v>80570</v>
      </c>
    </row>
    <row r="198" spans="1:12">
      <c r="A198" s="14">
        <v>197</v>
      </c>
      <c r="B198" s="15">
        <v>41950</v>
      </c>
      <c r="C198" s="14">
        <v>3</v>
      </c>
      <c r="D198" s="14">
        <v>3</v>
      </c>
      <c r="F198" s="16">
        <v>172</v>
      </c>
      <c r="G198" s="16">
        <v>52415.044184565864</v>
      </c>
      <c r="H198" s="16">
        <v>16994.955815434136</v>
      </c>
      <c r="I198" s="16">
        <v>2.1647950399848463</v>
      </c>
      <c r="K198" s="16">
        <v>85.75</v>
      </c>
      <c r="L198" s="16">
        <v>80620</v>
      </c>
    </row>
    <row r="199" spans="1:12">
      <c r="A199" s="14">
        <v>198</v>
      </c>
      <c r="B199" s="15">
        <v>61770</v>
      </c>
      <c r="C199" s="14">
        <v>4</v>
      </c>
      <c r="D199" s="14">
        <v>3</v>
      </c>
      <c r="F199" s="16">
        <v>173</v>
      </c>
      <c r="G199" s="16">
        <v>64287.856167724472</v>
      </c>
      <c r="H199" s="16">
        <v>3692.1438322755275</v>
      </c>
      <c r="I199" s="16">
        <v>0.47030040806355167</v>
      </c>
      <c r="K199" s="16">
        <v>86.25</v>
      </c>
      <c r="L199" s="16">
        <v>80830</v>
      </c>
    </row>
    <row r="200" spans="1:12">
      <c r="A200" s="14">
        <v>199</v>
      </c>
      <c r="B200" s="15">
        <v>57320</v>
      </c>
      <c r="C200" s="14">
        <v>4</v>
      </c>
      <c r="D200" s="14">
        <v>3</v>
      </c>
      <c r="F200" s="16">
        <v>174</v>
      </c>
      <c r="G200" s="16">
        <v>65984.36568454736</v>
      </c>
      <c r="H200" s="16">
        <v>1585.6343154526403</v>
      </c>
      <c r="I200" s="16">
        <v>0.20197600621028491</v>
      </c>
      <c r="K200" s="16">
        <v>86.75</v>
      </c>
      <c r="L200" s="16">
        <v>81040</v>
      </c>
    </row>
    <row r="201" spans="1:12">
      <c r="A201" s="14">
        <v>200</v>
      </c>
      <c r="B201" s="15">
        <v>52790</v>
      </c>
      <c r="C201" s="14">
        <v>7</v>
      </c>
      <c r="D201" s="14">
        <v>3</v>
      </c>
      <c r="F201" s="16">
        <v>175</v>
      </c>
      <c r="G201" s="16">
        <v>52132.75170419566</v>
      </c>
      <c r="H201" s="16">
        <v>-3032.7517041956598</v>
      </c>
      <c r="I201" s="16">
        <v>-0.3863079091259552</v>
      </c>
      <c r="K201" s="16">
        <v>87.25</v>
      </c>
      <c r="L201" s="16">
        <v>82150</v>
      </c>
    </row>
    <row r="202" spans="1:12">
      <c r="F202" s="16">
        <v>176</v>
      </c>
      <c r="G202" s="16">
        <v>84924.130898066913</v>
      </c>
      <c r="H202" s="16">
        <v>-11974.130898066913</v>
      </c>
      <c r="I202" s="16">
        <v>-1.5252489890396566</v>
      </c>
      <c r="K202" s="16">
        <v>87.75</v>
      </c>
      <c r="L202" s="16">
        <v>83130</v>
      </c>
    </row>
    <row r="203" spans="1:12">
      <c r="F203" s="16">
        <v>177</v>
      </c>
      <c r="G203" s="16">
        <v>48457.440190179666</v>
      </c>
      <c r="H203" s="16">
        <v>13152.559809820334</v>
      </c>
      <c r="I203" s="16">
        <v>1.6753557084005728</v>
      </c>
      <c r="K203" s="16">
        <v>88.25</v>
      </c>
      <c r="L203" s="16">
        <v>83650</v>
      </c>
    </row>
    <row r="204" spans="1:12">
      <c r="F204" s="16">
        <v>178</v>
      </c>
      <c r="G204" s="16">
        <v>58351.450176145168</v>
      </c>
      <c r="H204" s="16">
        <v>-5211.4501761451684</v>
      </c>
      <c r="I204" s="16">
        <v>-0.66382764480044176</v>
      </c>
      <c r="K204" s="16">
        <v>88.75</v>
      </c>
      <c r="L204" s="16">
        <v>83960</v>
      </c>
    </row>
    <row r="205" spans="1:12">
      <c r="F205" s="16">
        <v>179</v>
      </c>
      <c r="G205" s="16">
        <v>64287.856167724472</v>
      </c>
      <c r="H205" s="16">
        <v>7042.1438322755275</v>
      </c>
      <c r="I205" s="16">
        <v>0.89701898637036914</v>
      </c>
      <c r="K205" s="16">
        <v>89.25</v>
      </c>
      <c r="L205" s="16">
        <v>84630</v>
      </c>
    </row>
    <row r="206" spans="1:12">
      <c r="F206" s="16">
        <v>180</v>
      </c>
      <c r="G206" s="16">
        <v>62309.054170531366</v>
      </c>
      <c r="H206" s="16">
        <v>-4439.0541705313663</v>
      </c>
      <c r="I206" s="16">
        <v>-0.56544086109734137</v>
      </c>
      <c r="K206" s="16">
        <v>89.75</v>
      </c>
      <c r="L206" s="16">
        <v>85470</v>
      </c>
    </row>
    <row r="207" spans="1:12">
      <c r="F207" s="16">
        <v>181</v>
      </c>
      <c r="G207" s="16">
        <v>82945.328900873821</v>
      </c>
      <c r="H207" s="16">
        <v>-7825.3289008738211</v>
      </c>
      <c r="I207" s="16">
        <v>-0.99678006667585906</v>
      </c>
      <c r="K207" s="16">
        <v>90.25</v>
      </c>
      <c r="L207" s="16">
        <v>85580</v>
      </c>
    </row>
    <row r="208" spans="1:12">
      <c r="F208" s="16">
        <v>182</v>
      </c>
      <c r="G208" s="16">
        <v>62309.054170531366</v>
      </c>
      <c r="H208" s="16">
        <v>-11329.054170531366</v>
      </c>
      <c r="I208" s="16">
        <v>-1.443079966928378</v>
      </c>
      <c r="K208" s="16">
        <v>90.75</v>
      </c>
      <c r="L208" s="16">
        <v>85900</v>
      </c>
    </row>
    <row r="209" spans="6:12">
      <c r="F209" s="16">
        <v>183</v>
      </c>
      <c r="G209" s="16">
        <v>53263.298942977315</v>
      </c>
      <c r="H209" s="16">
        <v>-4363.2989429773152</v>
      </c>
      <c r="I209" s="16">
        <v>-0.55579126020146852</v>
      </c>
      <c r="K209" s="16">
        <v>91.25</v>
      </c>
      <c r="L209" s="16">
        <v>86150</v>
      </c>
    </row>
    <row r="210" spans="6:12">
      <c r="F210" s="16">
        <v>184</v>
      </c>
      <c r="G210" s="16">
        <v>67963.167681740466</v>
      </c>
      <c r="H210" s="16">
        <v>-16113.167681740466</v>
      </c>
      <c r="I210" s="16">
        <v>-2.0524740313945227</v>
      </c>
      <c r="K210" s="16">
        <v>91.75</v>
      </c>
      <c r="L210" s="16">
        <v>88680</v>
      </c>
    </row>
    <row r="211" spans="6:12">
      <c r="F211" s="16">
        <v>185</v>
      </c>
      <c r="G211" s="16">
        <v>38281.13772384396</v>
      </c>
      <c r="H211" s="16">
        <v>-4881.13772384396</v>
      </c>
      <c r="I211" s="16">
        <v>-0.62175288060849843</v>
      </c>
      <c r="K211" s="16">
        <v>92.25</v>
      </c>
      <c r="L211" s="16">
        <v>88790</v>
      </c>
    </row>
    <row r="212" spans="6:12">
      <c r="F212" s="16">
        <v>186</v>
      </c>
      <c r="G212" s="16">
        <v>50153.949707002554</v>
      </c>
      <c r="H212" s="16">
        <v>1356.0502929974464</v>
      </c>
      <c r="I212" s="16">
        <v>0.17273189645982498</v>
      </c>
      <c r="K212" s="16">
        <v>92.75</v>
      </c>
      <c r="L212" s="16">
        <v>89270</v>
      </c>
    </row>
    <row r="213" spans="6:12">
      <c r="F213" s="16">
        <v>187</v>
      </c>
      <c r="G213" s="16">
        <v>60047.959692968056</v>
      </c>
      <c r="H213" s="16">
        <v>32.040307031944394</v>
      </c>
      <c r="I213" s="16">
        <v>4.081252019458281E-3</v>
      </c>
      <c r="K213" s="16">
        <v>93.25</v>
      </c>
      <c r="L213" s="16">
        <v>89850</v>
      </c>
    </row>
    <row r="214" spans="6:12">
      <c r="F214" s="16">
        <v>188</v>
      </c>
      <c r="G214" s="16">
        <v>83227.621381244026</v>
      </c>
      <c r="H214" s="16">
        <v>6622.3786187559745</v>
      </c>
      <c r="I214" s="16">
        <v>0.84354984752388518</v>
      </c>
      <c r="K214" s="16">
        <v>93.75</v>
      </c>
      <c r="L214" s="16">
        <v>90870</v>
      </c>
    </row>
    <row r="215" spans="6:12">
      <c r="F215" s="16">
        <v>189</v>
      </c>
      <c r="G215" s="16">
        <v>72203.064156496868</v>
      </c>
      <c r="H215" s="16">
        <v>-6303.0641564968682</v>
      </c>
      <c r="I215" s="16">
        <v>-0.80287599278716526</v>
      </c>
      <c r="K215" s="16">
        <v>94.25</v>
      </c>
      <c r="L215" s="16">
        <v>91820</v>
      </c>
    </row>
    <row r="216" spans="6:12">
      <c r="F216" s="16">
        <v>190</v>
      </c>
      <c r="G216" s="16">
        <v>71920.771676126664</v>
      </c>
      <c r="H216" s="16">
        <v>13979.228323873336</v>
      </c>
      <c r="I216" s="16">
        <v>1.7806556525939181</v>
      </c>
      <c r="K216" s="16">
        <v>94.75</v>
      </c>
      <c r="L216" s="16">
        <v>92150</v>
      </c>
    </row>
    <row r="217" spans="6:12">
      <c r="F217" s="16">
        <v>191</v>
      </c>
      <c r="G217" s="16">
        <v>58351.450176145168</v>
      </c>
      <c r="H217" s="16">
        <v>3998.5498238548316</v>
      </c>
      <c r="I217" s="16">
        <v>0.50932999884307739</v>
      </c>
      <c r="K217" s="16">
        <v>95.25</v>
      </c>
      <c r="L217" s="16">
        <v>93220</v>
      </c>
    </row>
    <row r="218" spans="6:12">
      <c r="F218" s="16">
        <v>192</v>
      </c>
      <c r="G218" s="16">
        <v>80118.272145269279</v>
      </c>
      <c r="H218" s="16">
        <v>12031.727854730721</v>
      </c>
      <c r="I218" s="16">
        <v>1.5325856133567848</v>
      </c>
      <c r="K218" s="16">
        <v>95.75</v>
      </c>
      <c r="L218" s="16">
        <v>93430</v>
      </c>
    </row>
    <row r="219" spans="6:12">
      <c r="F219" s="16">
        <v>193</v>
      </c>
      <c r="G219" s="16">
        <v>54393.84618175897</v>
      </c>
      <c r="H219" s="16">
        <v>4986.1538182410295</v>
      </c>
      <c r="I219" s="16">
        <v>0.63512969210117076</v>
      </c>
      <c r="K219" s="16">
        <v>96.25</v>
      </c>
      <c r="L219" s="16">
        <v>94630</v>
      </c>
    </row>
    <row r="220" spans="6:12">
      <c r="F220" s="16">
        <v>194</v>
      </c>
      <c r="G220" s="16">
        <v>55242.100940170414</v>
      </c>
      <c r="H220" s="16">
        <v>987.89905982958589</v>
      </c>
      <c r="I220" s="16">
        <v>0.1258372783048127</v>
      </c>
      <c r="K220" s="16">
        <v>96.75</v>
      </c>
      <c r="L220" s="16">
        <v>96410</v>
      </c>
    </row>
    <row r="221" spans="6:12">
      <c r="F221" s="16">
        <v>195</v>
      </c>
      <c r="G221" s="16">
        <v>36302.335726650854</v>
      </c>
      <c r="H221" s="16">
        <v>17227.664273349146</v>
      </c>
      <c r="I221" s="16">
        <v>2.1944371362002091</v>
      </c>
      <c r="K221" s="16">
        <v>97.25</v>
      </c>
      <c r="L221" s="16">
        <v>97770</v>
      </c>
    </row>
    <row r="222" spans="6:12">
      <c r="F222" s="16">
        <v>196</v>
      </c>
      <c r="G222" s="16">
        <v>86054.678136848568</v>
      </c>
      <c r="H222" s="16">
        <v>-1424.6781368485681</v>
      </c>
      <c r="I222" s="16">
        <v>-0.18147362062711242</v>
      </c>
      <c r="K222" s="16">
        <v>97.75</v>
      </c>
      <c r="L222" s="16">
        <v>98710</v>
      </c>
    </row>
    <row r="223" spans="6:12">
      <c r="F223" s="16">
        <v>197</v>
      </c>
      <c r="G223" s="16">
        <v>52415.044184565864</v>
      </c>
      <c r="H223" s="16">
        <v>-10465.044184565864</v>
      </c>
      <c r="I223" s="16">
        <v>-1.3330235153301415</v>
      </c>
      <c r="K223" s="16">
        <v>98.25</v>
      </c>
      <c r="L223" s="16">
        <v>99420</v>
      </c>
    </row>
    <row r="224" spans="6:12">
      <c r="F224" s="16">
        <v>198</v>
      </c>
      <c r="G224" s="16">
        <v>54393.84618175897</v>
      </c>
      <c r="H224" s="16">
        <v>7376.1538182410295</v>
      </c>
      <c r="I224" s="16">
        <v>0.93956473752006442</v>
      </c>
      <c r="K224" s="16">
        <v>98.75</v>
      </c>
      <c r="L224" s="16">
        <v>104910</v>
      </c>
    </row>
    <row r="225" spans="6:12">
      <c r="F225" s="16">
        <v>199</v>
      </c>
      <c r="G225" s="16">
        <v>54393.84618175897</v>
      </c>
      <c r="H225" s="16">
        <v>2926.1538182410295</v>
      </c>
      <c r="I225" s="16">
        <v>0.37272961111250086</v>
      </c>
      <c r="K225" s="16">
        <v>99.25</v>
      </c>
      <c r="L225" s="16">
        <v>111380</v>
      </c>
    </row>
    <row r="226" spans="6:12" ht="14" thickBot="1">
      <c r="F226" s="17">
        <v>200</v>
      </c>
      <c r="G226" s="17">
        <v>60330.252173338275</v>
      </c>
      <c r="H226" s="17">
        <v>-7540.2521733382746</v>
      </c>
      <c r="I226" s="17">
        <v>-0.96046736939755206</v>
      </c>
      <c r="K226" s="17">
        <v>99.75</v>
      </c>
      <c r="L226" s="17">
        <v>114560</v>
      </c>
    </row>
  </sheetData>
  <sortState ref="L27:L226">
    <sortCondition ref="L27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DEF9-93F5-7543-953F-057D85059C05}">
  <dimension ref="A1:N226"/>
  <sheetViews>
    <sheetView topLeftCell="D1" workbookViewId="0">
      <selection activeCell="G22" sqref="G22"/>
    </sheetView>
  </sheetViews>
  <sheetFormatPr baseColWidth="10" defaultRowHeight="13"/>
  <cols>
    <col min="1" max="1" width="10.83203125" style="4"/>
    <col min="2" max="2" width="8.6640625" style="4" bestFit="1" customWidth="1"/>
    <col min="3" max="4" width="10.83203125" style="4"/>
  </cols>
  <sheetData>
    <row r="1" spans="1:11">
      <c r="A1" s="3"/>
    </row>
    <row r="2" spans="1:11">
      <c r="F2" t="s">
        <v>22</v>
      </c>
    </row>
    <row r="3" spans="1:11" ht="14" thickBot="1">
      <c r="A3" s="14" t="s">
        <v>8</v>
      </c>
      <c r="B3" s="14" t="s">
        <v>9</v>
      </c>
      <c r="C3" s="14" t="s">
        <v>10</v>
      </c>
      <c r="D3" s="4" t="s">
        <v>17</v>
      </c>
    </row>
    <row r="4" spans="1:11">
      <c r="A4" s="14">
        <v>1</v>
      </c>
      <c r="B4" s="15">
        <v>80570</v>
      </c>
      <c r="C4" s="14">
        <v>19</v>
      </c>
      <c r="D4" s="4">
        <f>IF('Salary Data'!D4&lt;3,0,1)</f>
        <v>0</v>
      </c>
      <c r="F4" s="19" t="s">
        <v>23</v>
      </c>
      <c r="G4" s="19"/>
    </row>
    <row r="5" spans="1:11">
      <c r="A5" s="14">
        <v>2</v>
      </c>
      <c r="B5" s="15">
        <v>32010</v>
      </c>
      <c r="C5" s="14">
        <v>3</v>
      </c>
      <c r="D5" s="4">
        <f>IF('Salary Data'!D5&lt;3,0,1)</f>
        <v>0</v>
      </c>
      <c r="F5" s="16" t="s">
        <v>24</v>
      </c>
      <c r="G5" s="16">
        <v>0.86920920447912076</v>
      </c>
    </row>
    <row r="6" spans="1:11">
      <c r="A6" s="14">
        <v>3</v>
      </c>
      <c r="B6" s="15">
        <v>68410</v>
      </c>
      <c r="C6" s="14">
        <v>9</v>
      </c>
      <c r="D6" s="4">
        <f>IF('Salary Data'!D6&lt;3,0,1)</f>
        <v>1</v>
      </c>
      <c r="F6" s="16" t="s">
        <v>25</v>
      </c>
      <c r="G6" s="16">
        <v>0.75552464115122586</v>
      </c>
    </row>
    <row r="7" spans="1:11">
      <c r="A7" s="14">
        <v>4</v>
      </c>
      <c r="B7" s="15">
        <v>24610</v>
      </c>
      <c r="C7" s="14">
        <v>2</v>
      </c>
      <c r="D7" s="4">
        <f>IF('Salary Data'!D7&lt;3,0,1)</f>
        <v>0</v>
      </c>
      <c r="F7" s="16" t="s">
        <v>26</v>
      </c>
      <c r="G7" s="16">
        <v>0.75304265781265967</v>
      </c>
    </row>
    <row r="8" spans="1:11">
      <c r="A8" s="14">
        <v>5</v>
      </c>
      <c r="B8" s="15">
        <v>76090</v>
      </c>
      <c r="C8" s="14">
        <v>19</v>
      </c>
      <c r="D8" s="4">
        <f>IF('Salary Data'!D8&lt;3,0,1)</f>
        <v>0</v>
      </c>
      <c r="F8" s="16" t="s">
        <v>27</v>
      </c>
      <c r="G8" s="16">
        <v>8281.2656749095095</v>
      </c>
    </row>
    <row r="9" spans="1:11" ht="14" thickBot="1">
      <c r="A9" s="14">
        <v>6</v>
      </c>
      <c r="B9" s="15">
        <v>68120</v>
      </c>
      <c r="C9" s="14">
        <v>14</v>
      </c>
      <c r="D9" s="4">
        <f>IF('Salary Data'!D9&lt;3,0,1)</f>
        <v>0</v>
      </c>
      <c r="F9" s="17" t="s">
        <v>28</v>
      </c>
      <c r="G9" s="17">
        <v>200</v>
      </c>
    </row>
    <row r="10" spans="1:11">
      <c r="A10" s="14">
        <v>7</v>
      </c>
      <c r="B10" s="15">
        <v>81040</v>
      </c>
      <c r="C10" s="14">
        <v>16</v>
      </c>
      <c r="D10" s="4">
        <f>IF('Salary Data'!D10&lt;3,0,1)</f>
        <v>1</v>
      </c>
    </row>
    <row r="11" spans="1:11" ht="14" thickBot="1">
      <c r="A11" s="14">
        <v>8</v>
      </c>
      <c r="B11" s="15">
        <v>54450</v>
      </c>
      <c r="C11" s="14">
        <v>6</v>
      </c>
      <c r="D11" s="4">
        <f>IF('Salary Data'!D11&lt;3,0,1)</f>
        <v>1</v>
      </c>
      <c r="F11" t="s">
        <v>29</v>
      </c>
    </row>
    <row r="12" spans="1:11">
      <c r="A12" s="14">
        <v>9</v>
      </c>
      <c r="B12" s="15">
        <v>45160</v>
      </c>
      <c r="C12" s="14">
        <v>2</v>
      </c>
      <c r="D12" s="4">
        <f>IF('Salary Data'!D12&lt;3,0,1)</f>
        <v>0</v>
      </c>
      <c r="F12" s="18"/>
      <c r="G12" s="18" t="s">
        <v>33</v>
      </c>
      <c r="H12" s="18" t="s">
        <v>34</v>
      </c>
      <c r="I12" s="18" t="s">
        <v>35</v>
      </c>
      <c r="J12" s="18" t="s">
        <v>36</v>
      </c>
      <c r="K12" s="18" t="s">
        <v>37</v>
      </c>
    </row>
    <row r="13" spans="1:11">
      <c r="A13" s="14">
        <v>10</v>
      </c>
      <c r="B13" s="15">
        <v>60950</v>
      </c>
      <c r="C13" s="14">
        <v>9</v>
      </c>
      <c r="D13" s="4">
        <f>IF('Salary Data'!D13&lt;3,0,1)</f>
        <v>0</v>
      </c>
      <c r="F13" s="16" t="s">
        <v>30</v>
      </c>
      <c r="G13" s="16">
        <v>2</v>
      </c>
      <c r="H13" s="16">
        <v>41751607627.348534</v>
      </c>
      <c r="I13" s="16">
        <v>20875803813.674267</v>
      </c>
      <c r="J13" s="16">
        <v>304.40359103605783</v>
      </c>
      <c r="K13" s="16">
        <v>5.5100633093475277E-61</v>
      </c>
    </row>
    <row r="14" spans="1:11">
      <c r="A14" s="14">
        <v>11</v>
      </c>
      <c r="B14" s="15">
        <v>83960</v>
      </c>
      <c r="C14" s="14">
        <v>24</v>
      </c>
      <c r="D14" s="4">
        <f>IF('Salary Data'!D14&lt;3,0,1)</f>
        <v>0</v>
      </c>
      <c r="F14" s="16" t="s">
        <v>31</v>
      </c>
      <c r="G14" s="16">
        <v>197</v>
      </c>
      <c r="H14" s="16">
        <v>13510134152.15159</v>
      </c>
      <c r="I14" s="16">
        <v>68579361.178434461</v>
      </c>
      <c r="J14" s="16"/>
      <c r="K14" s="16"/>
    </row>
    <row r="15" spans="1:11" ht="14" thickBot="1">
      <c r="A15" s="14">
        <v>12</v>
      </c>
      <c r="B15" s="15">
        <v>72880</v>
      </c>
      <c r="C15" s="14">
        <v>17</v>
      </c>
      <c r="D15" s="4">
        <f>IF('Salary Data'!D15&lt;3,0,1)</f>
        <v>0</v>
      </c>
      <c r="F15" s="17" t="s">
        <v>13</v>
      </c>
      <c r="G15" s="17">
        <v>199</v>
      </c>
      <c r="H15" s="17">
        <v>55261741779.500122</v>
      </c>
      <c r="I15" s="17"/>
      <c r="J15" s="17"/>
      <c r="K15" s="17"/>
    </row>
    <row r="16" spans="1:11" ht="14" thickBot="1">
      <c r="A16" s="14">
        <v>13</v>
      </c>
      <c r="B16" s="15">
        <v>75410</v>
      </c>
      <c r="C16" s="14">
        <v>17</v>
      </c>
      <c r="D16" s="4">
        <f>IF('Salary Data'!D16&lt;3,0,1)</f>
        <v>0</v>
      </c>
    </row>
    <row r="17" spans="1:14">
      <c r="A17" s="14">
        <v>14</v>
      </c>
      <c r="B17" s="15">
        <v>37030</v>
      </c>
      <c r="C17" s="14">
        <v>12</v>
      </c>
      <c r="D17" s="4">
        <f>IF('Salary Data'!D17&lt;3,0,1)</f>
        <v>0</v>
      </c>
      <c r="F17" s="18"/>
      <c r="G17" s="18" t="s">
        <v>38</v>
      </c>
      <c r="H17" s="18" t="s">
        <v>27</v>
      </c>
      <c r="I17" s="18" t="s">
        <v>39</v>
      </c>
      <c r="J17" s="18" t="s">
        <v>40</v>
      </c>
      <c r="K17" s="18" t="s">
        <v>41</v>
      </c>
      <c r="L17" s="18" t="s">
        <v>42</v>
      </c>
      <c r="M17" s="18" t="s">
        <v>43</v>
      </c>
      <c r="N17" s="18" t="s">
        <v>44</v>
      </c>
    </row>
    <row r="18" spans="1:14">
      <c r="A18" s="14">
        <v>15</v>
      </c>
      <c r="B18" s="15">
        <v>73720</v>
      </c>
      <c r="C18" s="14">
        <v>15</v>
      </c>
      <c r="D18" s="4">
        <f>IF('Salary Data'!D18&lt;3,0,1)</f>
        <v>0</v>
      </c>
      <c r="F18" s="16" t="s">
        <v>32</v>
      </c>
      <c r="G18" s="16">
        <v>30559.872646411823</v>
      </c>
      <c r="H18" s="16">
        <v>1471.2258453257346</v>
      </c>
      <c r="I18" s="16">
        <v>20.771707310270749</v>
      </c>
      <c r="J18" s="16">
        <v>1.6186323064665384E-51</v>
      </c>
      <c r="K18" s="16">
        <v>27658.499002891887</v>
      </c>
      <c r="L18" s="16">
        <v>33461.246289931754</v>
      </c>
      <c r="M18" s="16">
        <v>27658.499002891887</v>
      </c>
      <c r="N18" s="16">
        <v>33461.246289931754</v>
      </c>
    </row>
    <row r="19" spans="1:14">
      <c r="A19" s="14">
        <v>16</v>
      </c>
      <c r="B19" s="15">
        <v>69540</v>
      </c>
      <c r="C19" s="14">
        <v>11</v>
      </c>
      <c r="D19" s="4">
        <f>IF('Salary Data'!D19&lt;3,0,1)</f>
        <v>1</v>
      </c>
      <c r="F19" s="16" t="s">
        <v>10</v>
      </c>
      <c r="G19" s="16">
        <v>2078.382509776779</v>
      </c>
      <c r="H19" s="16">
        <v>88.138345341383982</v>
      </c>
      <c r="I19" s="16">
        <v>23.580911369808835</v>
      </c>
      <c r="J19" s="16">
        <v>2.8607825752118451E-59</v>
      </c>
      <c r="K19" s="16">
        <v>1904.5667268571065</v>
      </c>
      <c r="L19" s="16">
        <v>2252.1982926964515</v>
      </c>
      <c r="M19" s="16">
        <v>1904.5667268571065</v>
      </c>
      <c r="N19" s="16">
        <v>2252.1982926964515</v>
      </c>
    </row>
    <row r="20" spans="1:14" ht="14" thickBot="1">
      <c r="A20" s="14">
        <v>17</v>
      </c>
      <c r="B20" s="15">
        <v>83650</v>
      </c>
      <c r="C20" s="14">
        <v>15</v>
      </c>
      <c r="D20" s="4">
        <f>IF('Salary Data'!D20&lt;3,0,1)</f>
        <v>1</v>
      </c>
      <c r="F20" s="17" t="s">
        <v>17</v>
      </c>
      <c r="G20" s="17">
        <v>17214.265656642121</v>
      </c>
      <c r="H20" s="17">
        <v>1238.0448659550618</v>
      </c>
      <c r="I20" s="17">
        <v>13.904395656422809</v>
      </c>
      <c r="J20" s="17">
        <v>4.499450101953873E-31</v>
      </c>
      <c r="K20" s="17">
        <v>14772.743333615028</v>
      </c>
      <c r="L20" s="17">
        <v>19655.787979669214</v>
      </c>
      <c r="M20" s="17">
        <v>14772.743333615028</v>
      </c>
      <c r="N20" s="17">
        <v>19655.787979669214</v>
      </c>
    </row>
    <row r="21" spans="1:14">
      <c r="A21" s="14">
        <v>18</v>
      </c>
      <c r="B21" s="15">
        <v>61180</v>
      </c>
      <c r="C21" s="14">
        <v>16</v>
      </c>
      <c r="D21" s="4">
        <f>IF('Salary Data'!D21&lt;3,0,1)</f>
        <v>0</v>
      </c>
    </row>
    <row r="22" spans="1:14">
      <c r="A22" s="14">
        <v>19</v>
      </c>
      <c r="B22" s="15">
        <v>62340</v>
      </c>
      <c r="C22" s="14">
        <v>14</v>
      </c>
      <c r="D22" s="4">
        <f>IF('Salary Data'!D22&lt;3,0,1)</f>
        <v>0</v>
      </c>
    </row>
    <row r="23" spans="1:14">
      <c r="A23" s="14">
        <v>20</v>
      </c>
      <c r="B23" s="15">
        <v>44520</v>
      </c>
      <c r="C23" s="14">
        <v>6</v>
      </c>
      <c r="D23" s="4">
        <f>IF('Salary Data'!D23&lt;3,0,1)</f>
        <v>0</v>
      </c>
    </row>
    <row r="24" spans="1:14">
      <c r="A24" s="14">
        <v>21</v>
      </c>
      <c r="B24" s="15">
        <v>52890</v>
      </c>
      <c r="C24" s="14">
        <v>15</v>
      </c>
      <c r="D24" s="4">
        <f>IF('Salary Data'!D24&lt;3,0,1)</f>
        <v>0</v>
      </c>
      <c r="F24" t="s">
        <v>45</v>
      </c>
      <c r="K24" t="s">
        <v>50</v>
      </c>
    </row>
    <row r="25" spans="1:14" ht="14" thickBot="1">
      <c r="A25" s="14">
        <v>22</v>
      </c>
      <c r="B25" s="15">
        <v>56990</v>
      </c>
      <c r="C25" s="14">
        <v>3</v>
      </c>
      <c r="D25" s="4">
        <f>IF('Salary Data'!D25&lt;3,0,1)</f>
        <v>1</v>
      </c>
    </row>
    <row r="26" spans="1:14">
      <c r="A26" s="14">
        <v>23</v>
      </c>
      <c r="B26" s="15">
        <v>70700</v>
      </c>
      <c r="C26" s="14">
        <v>15</v>
      </c>
      <c r="D26" s="4">
        <f>IF('Salary Data'!D26&lt;3,0,1)</f>
        <v>1</v>
      </c>
      <c r="F26" s="18" t="s">
        <v>46</v>
      </c>
      <c r="G26" s="18" t="s">
        <v>47</v>
      </c>
      <c r="H26" s="18" t="s">
        <v>48</v>
      </c>
      <c r="I26" s="18" t="s">
        <v>49</v>
      </c>
      <c r="K26" s="18" t="s">
        <v>51</v>
      </c>
      <c r="L26" s="18" t="s">
        <v>9</v>
      </c>
    </row>
    <row r="27" spans="1:14">
      <c r="A27" s="14">
        <v>24</v>
      </c>
      <c r="B27" s="15">
        <v>40670</v>
      </c>
      <c r="C27" s="14">
        <v>3</v>
      </c>
      <c r="D27" s="4">
        <f>IF('Salary Data'!D27&lt;3,0,1)</f>
        <v>0</v>
      </c>
      <c r="F27" s="16">
        <v>1</v>
      </c>
      <c r="G27" s="16">
        <v>70049.140332170617</v>
      </c>
      <c r="H27" s="16">
        <v>10520.859667829383</v>
      </c>
      <c r="I27" s="16">
        <v>1.2768736807904884</v>
      </c>
      <c r="K27" s="16">
        <v>0.25</v>
      </c>
      <c r="L27" s="16">
        <v>20140</v>
      </c>
    </row>
    <row r="28" spans="1:14">
      <c r="A28" s="14">
        <v>25</v>
      </c>
      <c r="B28" s="15">
        <v>71720</v>
      </c>
      <c r="C28" s="14">
        <v>16</v>
      </c>
      <c r="D28" s="4">
        <f>IF('Salary Data'!D28&lt;3,0,1)</f>
        <v>0</v>
      </c>
      <c r="F28" s="16">
        <v>2</v>
      </c>
      <c r="G28" s="16">
        <v>36795.02017574216</v>
      </c>
      <c r="H28" s="16">
        <v>-4785.0201757421601</v>
      </c>
      <c r="I28" s="16">
        <v>-0.58073831581836899</v>
      </c>
      <c r="K28" s="16">
        <v>0.75</v>
      </c>
      <c r="L28" s="16">
        <v>24610</v>
      </c>
    </row>
    <row r="29" spans="1:14">
      <c r="A29" s="14">
        <v>26</v>
      </c>
      <c r="B29" s="15">
        <v>62270</v>
      </c>
      <c r="C29" s="14">
        <v>16</v>
      </c>
      <c r="D29" s="4">
        <f>IF('Salary Data'!D29&lt;3,0,1)</f>
        <v>0</v>
      </c>
      <c r="F29" s="16">
        <v>3</v>
      </c>
      <c r="G29" s="16">
        <v>66479.580891044956</v>
      </c>
      <c r="H29" s="16">
        <v>1930.4191089550441</v>
      </c>
      <c r="I29" s="16">
        <v>0.23428706692637308</v>
      </c>
      <c r="K29" s="16">
        <v>1.25</v>
      </c>
      <c r="L29" s="16">
        <v>26920</v>
      </c>
    </row>
    <row r="30" spans="1:14">
      <c r="A30" s="14">
        <v>27</v>
      </c>
      <c r="B30" s="15">
        <v>48220</v>
      </c>
      <c r="C30" s="14">
        <v>4</v>
      </c>
      <c r="D30" s="4">
        <f>IF('Salary Data'!D30&lt;3,0,1)</f>
        <v>1</v>
      </c>
      <c r="F30" s="16">
        <v>4</v>
      </c>
      <c r="G30" s="16">
        <v>34716.637665965383</v>
      </c>
      <c r="H30" s="16">
        <v>-10106.637665965383</v>
      </c>
      <c r="I30" s="16">
        <v>-1.2266012516465292</v>
      </c>
      <c r="K30" s="16">
        <v>1.75</v>
      </c>
      <c r="L30" s="16">
        <v>28120</v>
      </c>
    </row>
    <row r="31" spans="1:14">
      <c r="A31" s="14">
        <v>28</v>
      </c>
      <c r="B31" s="15">
        <v>53430</v>
      </c>
      <c r="C31" s="14">
        <v>14</v>
      </c>
      <c r="D31" s="4">
        <f>IF('Salary Data'!D31&lt;3,0,1)</f>
        <v>0</v>
      </c>
      <c r="F31" s="16">
        <v>5</v>
      </c>
      <c r="G31" s="16">
        <v>70049.140332170617</v>
      </c>
      <c r="H31" s="16">
        <v>6040.8596678293834</v>
      </c>
      <c r="I31" s="16">
        <v>0.73315441539308246</v>
      </c>
      <c r="K31" s="16">
        <v>2.25</v>
      </c>
      <c r="L31" s="16">
        <v>32010</v>
      </c>
    </row>
    <row r="32" spans="1:14">
      <c r="A32" s="14">
        <v>29</v>
      </c>
      <c r="B32" s="15">
        <v>48730</v>
      </c>
      <c r="C32" s="14">
        <v>7</v>
      </c>
      <c r="D32" s="4">
        <f>IF('Salary Data'!D32&lt;3,0,1)</f>
        <v>1</v>
      </c>
      <c r="F32" s="16">
        <v>6</v>
      </c>
      <c r="G32" s="16">
        <v>59657.227783286726</v>
      </c>
      <c r="H32" s="16">
        <v>8462.7722167132742</v>
      </c>
      <c r="I32" s="16">
        <v>1.0270920296644905</v>
      </c>
      <c r="K32" s="16">
        <v>2.75</v>
      </c>
      <c r="L32" s="16">
        <v>32080</v>
      </c>
    </row>
    <row r="33" spans="1:12">
      <c r="A33" s="14">
        <v>30</v>
      </c>
      <c r="B33" s="15">
        <v>70740</v>
      </c>
      <c r="C33" s="14">
        <v>19</v>
      </c>
      <c r="D33" s="4">
        <f>IF('Salary Data'!D33&lt;3,0,1)</f>
        <v>0</v>
      </c>
      <c r="F33" s="16">
        <v>7</v>
      </c>
      <c r="G33" s="16">
        <v>81028.2584594824</v>
      </c>
      <c r="H33" s="16">
        <v>11.741540517599788</v>
      </c>
      <c r="I33" s="16">
        <v>1.4250227198355431E-3</v>
      </c>
      <c r="K33" s="16">
        <v>3.25</v>
      </c>
      <c r="L33" s="16">
        <v>32500</v>
      </c>
    </row>
    <row r="34" spans="1:12">
      <c r="A34" s="14">
        <v>31</v>
      </c>
      <c r="B34" s="15">
        <v>69670</v>
      </c>
      <c r="C34" s="14">
        <v>20</v>
      </c>
      <c r="D34" s="4">
        <f>IF('Salary Data'!D34&lt;3,0,1)</f>
        <v>0</v>
      </c>
      <c r="F34" s="16">
        <v>8</v>
      </c>
      <c r="G34" s="16">
        <v>60244.433361714619</v>
      </c>
      <c r="H34" s="16">
        <v>-5794.4333617146185</v>
      </c>
      <c r="I34" s="16">
        <v>-0.70324666313073514</v>
      </c>
      <c r="K34" s="16">
        <v>3.75</v>
      </c>
      <c r="L34" s="16">
        <v>33400</v>
      </c>
    </row>
    <row r="35" spans="1:12">
      <c r="A35" s="14">
        <v>32</v>
      </c>
      <c r="B35" s="15">
        <v>44100</v>
      </c>
      <c r="C35" s="14">
        <v>2</v>
      </c>
      <c r="D35" s="4">
        <f>IF('Salary Data'!D35&lt;3,0,1)</f>
        <v>0</v>
      </c>
      <c r="F35" s="16">
        <v>9</v>
      </c>
      <c r="G35" s="16">
        <v>34716.637665965383</v>
      </c>
      <c r="H35" s="16">
        <v>10443.362334034617</v>
      </c>
      <c r="I35" s="16">
        <v>1.2674681465491606</v>
      </c>
      <c r="K35" s="16">
        <v>4.25</v>
      </c>
      <c r="L35" s="16">
        <v>37030</v>
      </c>
    </row>
    <row r="36" spans="1:12">
      <c r="A36" s="14">
        <v>33</v>
      </c>
      <c r="B36" s="15">
        <v>54620</v>
      </c>
      <c r="C36" s="14">
        <v>5</v>
      </c>
      <c r="D36" s="4">
        <f>IF('Salary Data'!D36&lt;3,0,1)</f>
        <v>1</v>
      </c>
      <c r="F36" s="16">
        <v>10</v>
      </c>
      <c r="G36" s="16">
        <v>49265.315234402835</v>
      </c>
      <c r="H36" s="16">
        <v>11684.684765597165</v>
      </c>
      <c r="I36" s="16">
        <v>1.418122369899721</v>
      </c>
      <c r="K36" s="16">
        <v>4.75</v>
      </c>
      <c r="L36" s="16">
        <v>37610</v>
      </c>
    </row>
    <row r="37" spans="1:12">
      <c r="A37" s="14">
        <v>34</v>
      </c>
      <c r="B37" s="15">
        <v>44810</v>
      </c>
      <c r="C37" s="14">
        <v>4</v>
      </c>
      <c r="D37" s="4">
        <f>IF('Salary Data'!D37&lt;3,0,1)</f>
        <v>1</v>
      </c>
      <c r="F37" s="16">
        <v>11</v>
      </c>
      <c r="G37" s="16">
        <v>80441.052881054522</v>
      </c>
      <c r="H37" s="16">
        <v>3518.947118945478</v>
      </c>
      <c r="I37" s="16">
        <v>0.42708021037619492</v>
      </c>
      <c r="K37" s="16">
        <v>5.25</v>
      </c>
      <c r="L37" s="16">
        <v>38190</v>
      </c>
    </row>
    <row r="38" spans="1:12">
      <c r="A38" s="14">
        <v>35</v>
      </c>
      <c r="B38" s="15">
        <v>62290</v>
      </c>
      <c r="C38" s="14">
        <v>19</v>
      </c>
      <c r="D38" s="4">
        <f>IF('Salary Data'!D38&lt;3,0,1)</f>
        <v>0</v>
      </c>
      <c r="F38" s="16">
        <v>12</v>
      </c>
      <c r="G38" s="16">
        <v>65892.375312617063</v>
      </c>
      <c r="H38" s="16">
        <v>6987.6246873829368</v>
      </c>
      <c r="I38" s="16">
        <v>0.84805941113764027</v>
      </c>
      <c r="K38" s="16">
        <v>5.75</v>
      </c>
      <c r="L38" s="16">
        <v>38670</v>
      </c>
    </row>
    <row r="39" spans="1:12">
      <c r="A39" s="14">
        <v>36</v>
      </c>
      <c r="B39" s="15">
        <v>52550</v>
      </c>
      <c r="C39" s="14">
        <v>8</v>
      </c>
      <c r="D39" s="4">
        <f>IF('Salary Data'!D39&lt;3,0,1)</f>
        <v>1</v>
      </c>
      <c r="F39" s="16">
        <v>13</v>
      </c>
      <c r="G39" s="16">
        <v>65892.375312617063</v>
      </c>
      <c r="H39" s="16">
        <v>9517.6246873829368</v>
      </c>
      <c r="I39" s="16">
        <v>1.1551151569982288</v>
      </c>
      <c r="K39" s="16">
        <v>6.25</v>
      </c>
      <c r="L39" s="16">
        <v>39250</v>
      </c>
    </row>
    <row r="40" spans="1:12">
      <c r="A40" s="14">
        <v>37</v>
      </c>
      <c r="B40" s="15">
        <v>64410</v>
      </c>
      <c r="C40" s="14">
        <v>9</v>
      </c>
      <c r="D40" s="4">
        <f>IF('Salary Data'!D40&lt;3,0,1)</f>
        <v>1</v>
      </c>
      <c r="F40" s="16">
        <v>14</v>
      </c>
      <c r="G40" s="16">
        <v>55500.462763733172</v>
      </c>
      <c r="H40" s="16">
        <v>-18470.462763733172</v>
      </c>
      <c r="I40" s="16">
        <v>-2.2416844744301652</v>
      </c>
      <c r="K40" s="16">
        <v>6.75</v>
      </c>
      <c r="L40" s="16">
        <v>39370</v>
      </c>
    </row>
    <row r="41" spans="1:12">
      <c r="A41" s="14">
        <v>38</v>
      </c>
      <c r="B41" s="15">
        <v>56410</v>
      </c>
      <c r="C41" s="14">
        <v>20</v>
      </c>
      <c r="D41" s="4">
        <f>IF('Salary Data'!D41&lt;3,0,1)</f>
        <v>0</v>
      </c>
      <c r="F41" s="16">
        <v>15</v>
      </c>
      <c r="G41" s="16">
        <v>61735.61029306351</v>
      </c>
      <c r="H41" s="16">
        <v>11984.38970693649</v>
      </c>
      <c r="I41" s="16">
        <v>1.4544963320740494</v>
      </c>
      <c r="K41" s="16">
        <v>7.25</v>
      </c>
      <c r="L41" s="16">
        <v>40400</v>
      </c>
    </row>
    <row r="42" spans="1:12">
      <c r="A42" s="14">
        <v>39</v>
      </c>
      <c r="B42" s="15">
        <v>72120</v>
      </c>
      <c r="C42" s="14">
        <v>24</v>
      </c>
      <c r="D42" s="4">
        <f>IF('Salary Data'!D42&lt;3,0,1)</f>
        <v>0</v>
      </c>
      <c r="F42" s="16">
        <v>16</v>
      </c>
      <c r="G42" s="16">
        <v>70636.345910598509</v>
      </c>
      <c r="H42" s="16">
        <v>-1096.3459105985094</v>
      </c>
      <c r="I42" s="16">
        <v>-0.13305901632412312</v>
      </c>
      <c r="K42" s="16">
        <v>7.75</v>
      </c>
      <c r="L42" s="16">
        <v>40670</v>
      </c>
    </row>
    <row r="43" spans="1:12">
      <c r="A43" s="14">
        <v>40</v>
      </c>
      <c r="B43" s="15">
        <v>56020</v>
      </c>
      <c r="C43" s="14">
        <v>11</v>
      </c>
      <c r="D43" s="4">
        <f>IF('Salary Data'!D43&lt;3,0,1)</f>
        <v>0</v>
      </c>
      <c r="F43" s="16">
        <v>17</v>
      </c>
      <c r="G43" s="16">
        <v>78949.875949705631</v>
      </c>
      <c r="H43" s="16">
        <v>4700.1240502943692</v>
      </c>
      <c r="I43" s="16">
        <v>0.57043482051400318</v>
      </c>
      <c r="K43" s="16">
        <v>8.25</v>
      </c>
      <c r="L43" s="16">
        <v>40790</v>
      </c>
    </row>
    <row r="44" spans="1:12">
      <c r="A44" s="14">
        <v>41</v>
      </c>
      <c r="B44" s="15">
        <v>62600</v>
      </c>
      <c r="C44" s="14">
        <v>17</v>
      </c>
      <c r="D44" s="4">
        <f>IF('Salary Data'!D44&lt;3,0,1)</f>
        <v>0</v>
      </c>
      <c r="F44" s="16">
        <v>18</v>
      </c>
      <c r="G44" s="16">
        <v>63813.992802840286</v>
      </c>
      <c r="H44" s="16">
        <v>-2633.9928028402865</v>
      </c>
      <c r="I44" s="16">
        <v>-0.31967692674606579</v>
      </c>
      <c r="K44" s="16">
        <v>8.75</v>
      </c>
      <c r="L44" s="16">
        <v>41550</v>
      </c>
    </row>
    <row r="45" spans="1:12">
      <c r="A45" s="14">
        <v>42</v>
      </c>
      <c r="B45" s="15">
        <v>71670</v>
      </c>
      <c r="C45" s="14">
        <v>15</v>
      </c>
      <c r="D45" s="4">
        <f>IF('Salary Data'!D45&lt;3,0,1)</f>
        <v>0</v>
      </c>
      <c r="F45" s="16">
        <v>19</v>
      </c>
      <c r="G45" s="16">
        <v>59657.227783286726</v>
      </c>
      <c r="H45" s="16">
        <v>2682.7722167132742</v>
      </c>
      <c r="I45" s="16">
        <v>0.32559708457587311</v>
      </c>
      <c r="K45" s="16">
        <v>9.25</v>
      </c>
      <c r="L45" s="16">
        <v>41950</v>
      </c>
    </row>
    <row r="46" spans="1:12">
      <c r="A46" s="14">
        <v>43</v>
      </c>
      <c r="B46" s="15">
        <v>55670</v>
      </c>
      <c r="C46" s="14">
        <v>14</v>
      </c>
      <c r="D46" s="4">
        <f>IF('Salary Data'!D46&lt;3,0,1)</f>
        <v>0</v>
      </c>
      <c r="F46" s="16">
        <v>20</v>
      </c>
      <c r="G46" s="16">
        <v>43030.167705072497</v>
      </c>
      <c r="H46" s="16">
        <v>1489.8322949275025</v>
      </c>
      <c r="I46" s="16">
        <v>0.18081484842931095</v>
      </c>
      <c r="K46" s="16">
        <v>9.75</v>
      </c>
      <c r="L46" s="16">
        <v>42380</v>
      </c>
    </row>
    <row r="47" spans="1:12">
      <c r="A47" s="14">
        <v>44</v>
      </c>
      <c r="B47" s="15">
        <v>76200</v>
      </c>
      <c r="C47" s="14">
        <v>16</v>
      </c>
      <c r="D47" s="4">
        <f>IF('Salary Data'!D47&lt;3,0,1)</f>
        <v>0</v>
      </c>
      <c r="F47" s="16">
        <v>21</v>
      </c>
      <c r="G47" s="16">
        <v>61735.61029306351</v>
      </c>
      <c r="H47" s="16">
        <v>-8845.6102930635097</v>
      </c>
      <c r="I47" s="16">
        <v>-1.0735555202089786</v>
      </c>
      <c r="K47" s="16">
        <v>10.25</v>
      </c>
      <c r="L47" s="16">
        <v>42900</v>
      </c>
    </row>
    <row r="48" spans="1:12">
      <c r="A48" s="14">
        <v>45</v>
      </c>
      <c r="B48" s="15">
        <v>59760</v>
      </c>
      <c r="C48" s="14">
        <v>7</v>
      </c>
      <c r="D48" s="4">
        <f>IF('Salary Data'!D48&lt;3,0,1)</f>
        <v>1</v>
      </c>
      <c r="F48" s="16">
        <v>22</v>
      </c>
      <c r="G48" s="16">
        <v>54009.285832384281</v>
      </c>
      <c r="H48" s="16">
        <v>2980.7141676157189</v>
      </c>
      <c r="I48" s="16">
        <v>0.36175707981599525</v>
      </c>
      <c r="K48" s="16">
        <v>10.75</v>
      </c>
      <c r="L48" s="16">
        <v>43410</v>
      </c>
    </row>
    <row r="49" spans="1:12">
      <c r="A49" s="14">
        <v>46</v>
      </c>
      <c r="B49" s="15">
        <v>70690</v>
      </c>
      <c r="C49" s="14">
        <v>11</v>
      </c>
      <c r="D49" s="4">
        <f>IF('Salary Data'!D49&lt;3,0,1)</f>
        <v>0</v>
      </c>
      <c r="F49" s="16">
        <v>23</v>
      </c>
      <c r="G49" s="16">
        <v>78949.875949705631</v>
      </c>
      <c r="H49" s="16">
        <v>-8249.8759497056308</v>
      </c>
      <c r="I49" s="16">
        <v>-1.0012536810253732</v>
      </c>
      <c r="K49" s="16">
        <v>11.25</v>
      </c>
      <c r="L49" s="16">
        <v>44100</v>
      </c>
    </row>
    <row r="50" spans="1:12">
      <c r="A50" s="14">
        <v>47</v>
      </c>
      <c r="B50" s="15">
        <v>56970</v>
      </c>
      <c r="C50" s="14">
        <v>5</v>
      </c>
      <c r="D50" s="4">
        <f>IF('Salary Data'!D50&lt;3,0,1)</f>
        <v>1</v>
      </c>
      <c r="F50" s="16">
        <v>24</v>
      </c>
      <c r="G50" s="16">
        <v>36795.02017574216</v>
      </c>
      <c r="H50" s="16">
        <v>3874.9798242578399</v>
      </c>
      <c r="I50" s="16">
        <v>0.47029044274000931</v>
      </c>
      <c r="K50" s="16">
        <v>11.75</v>
      </c>
      <c r="L50" s="16">
        <v>44520</v>
      </c>
    </row>
    <row r="51" spans="1:12">
      <c r="A51" s="14">
        <v>48</v>
      </c>
      <c r="B51" s="15">
        <v>55230</v>
      </c>
      <c r="C51" s="14">
        <v>10</v>
      </c>
      <c r="D51" s="4">
        <f>IF('Salary Data'!D51&lt;3,0,1)</f>
        <v>0</v>
      </c>
      <c r="F51" s="16">
        <v>25</v>
      </c>
      <c r="G51" s="16">
        <v>63813.992802840286</v>
      </c>
      <c r="H51" s="16">
        <v>7906.0071971597135</v>
      </c>
      <c r="I51" s="16">
        <v>0.95951973782729538</v>
      </c>
      <c r="K51" s="16">
        <v>12.25</v>
      </c>
      <c r="L51" s="16">
        <v>44570</v>
      </c>
    </row>
    <row r="52" spans="1:12">
      <c r="A52" s="14">
        <v>49</v>
      </c>
      <c r="B52" s="15">
        <v>63210</v>
      </c>
      <c r="C52" s="14">
        <v>24</v>
      </c>
      <c r="D52" s="4">
        <f>IF('Salary Data'!D52&lt;3,0,1)</f>
        <v>0</v>
      </c>
      <c r="F52" s="16">
        <v>26</v>
      </c>
      <c r="G52" s="16">
        <v>63813.992802840286</v>
      </c>
      <c r="H52" s="16">
        <v>-1543.9928028402865</v>
      </c>
      <c r="I52" s="16">
        <v>-0.18738808762035766</v>
      </c>
      <c r="K52" s="16">
        <v>12.75</v>
      </c>
      <c r="L52" s="16">
        <v>44810</v>
      </c>
    </row>
    <row r="53" spans="1:12">
      <c r="A53" s="14">
        <v>50</v>
      </c>
      <c r="B53" s="15">
        <v>62480</v>
      </c>
      <c r="C53" s="14">
        <v>15</v>
      </c>
      <c r="D53" s="4">
        <f>IF('Salary Data'!D53&lt;3,0,1)</f>
        <v>0</v>
      </c>
      <c r="F53" s="16">
        <v>27</v>
      </c>
      <c r="G53" s="16">
        <v>56087.668342161058</v>
      </c>
      <c r="H53" s="16">
        <v>-7867.6683421610578</v>
      </c>
      <c r="I53" s="16">
        <v>-0.95486670789960637</v>
      </c>
      <c r="K53" s="16">
        <v>13.25</v>
      </c>
      <c r="L53" s="16">
        <v>45160</v>
      </c>
    </row>
    <row r="54" spans="1:12">
      <c r="A54" s="14">
        <v>51</v>
      </c>
      <c r="B54" s="15">
        <v>85580</v>
      </c>
      <c r="C54" s="14">
        <v>22</v>
      </c>
      <c r="D54" s="4">
        <f>IF('Salary Data'!D54&lt;3,0,1)</f>
        <v>0</v>
      </c>
      <c r="F54" s="16">
        <v>28</v>
      </c>
      <c r="G54" s="16">
        <v>59657.227783286726</v>
      </c>
      <c r="H54" s="16">
        <v>-6227.2277832867258</v>
      </c>
      <c r="I54" s="16">
        <v>-0.75577315084619967</v>
      </c>
      <c r="K54" s="16">
        <v>13.75</v>
      </c>
      <c r="L54" s="16">
        <v>45550</v>
      </c>
    </row>
    <row r="55" spans="1:12">
      <c r="A55" s="14">
        <v>52</v>
      </c>
      <c r="B55" s="15">
        <v>72590</v>
      </c>
      <c r="C55" s="14">
        <v>23</v>
      </c>
      <c r="D55" s="4">
        <f>IF('Salary Data'!D55&lt;3,0,1)</f>
        <v>0</v>
      </c>
      <c r="F55" s="16">
        <v>29</v>
      </c>
      <c r="G55" s="16">
        <v>62322.815871491395</v>
      </c>
      <c r="H55" s="16">
        <v>-13592.815871491395</v>
      </c>
      <c r="I55" s="16">
        <v>-1.6497044331092636</v>
      </c>
      <c r="K55" s="16">
        <v>14.25</v>
      </c>
      <c r="L55" s="16">
        <v>46760</v>
      </c>
    </row>
    <row r="56" spans="1:12">
      <c r="A56" s="14">
        <v>53</v>
      </c>
      <c r="B56" s="15">
        <v>78010</v>
      </c>
      <c r="C56" s="14">
        <v>23</v>
      </c>
      <c r="D56" s="4">
        <f>IF('Salary Data'!D56&lt;3,0,1)</f>
        <v>0</v>
      </c>
      <c r="F56" s="16">
        <v>30</v>
      </c>
      <c r="G56" s="16">
        <v>70049.140332170617</v>
      </c>
      <c r="H56" s="16">
        <v>690.8596678293834</v>
      </c>
      <c r="I56" s="16">
        <v>8.3846810510019687E-2</v>
      </c>
      <c r="K56" s="16">
        <v>14.75</v>
      </c>
      <c r="L56" s="16">
        <v>47060</v>
      </c>
    </row>
    <row r="57" spans="1:12">
      <c r="A57" s="14">
        <v>54</v>
      </c>
      <c r="B57" s="15">
        <v>40790</v>
      </c>
      <c r="C57" s="14">
        <v>2</v>
      </c>
      <c r="D57" s="4">
        <f>IF('Salary Data'!D57&lt;3,0,1)</f>
        <v>0</v>
      </c>
      <c r="F57" s="16">
        <v>31</v>
      </c>
      <c r="G57" s="16">
        <v>72127.522841947401</v>
      </c>
      <c r="H57" s="16">
        <v>-2457.5228419474006</v>
      </c>
      <c r="I57" s="16">
        <v>-0.29825948980379147</v>
      </c>
      <c r="K57" s="16">
        <v>15.25</v>
      </c>
      <c r="L57" s="16">
        <v>48220</v>
      </c>
    </row>
    <row r="58" spans="1:12">
      <c r="A58" s="14">
        <v>55</v>
      </c>
      <c r="B58" s="15">
        <v>60690</v>
      </c>
      <c r="C58" s="14">
        <v>4</v>
      </c>
      <c r="D58" s="4">
        <f>IF('Salary Data'!D58&lt;3,0,1)</f>
        <v>1</v>
      </c>
      <c r="F58" s="16">
        <v>32</v>
      </c>
      <c r="G58" s="16">
        <v>34716.637665965383</v>
      </c>
      <c r="H58" s="16">
        <v>9383.3623340346167</v>
      </c>
      <c r="I58" s="16">
        <v>1.1388202846470958</v>
      </c>
      <c r="K58" s="16">
        <v>15.75</v>
      </c>
      <c r="L58" s="16">
        <v>48580</v>
      </c>
    </row>
    <row r="59" spans="1:12">
      <c r="A59" s="14">
        <v>56</v>
      </c>
      <c r="B59" s="15">
        <v>55910</v>
      </c>
      <c r="C59" s="14">
        <v>2</v>
      </c>
      <c r="D59" s="4">
        <f>IF('Salary Data'!D59&lt;3,0,1)</f>
        <v>1</v>
      </c>
      <c r="F59" s="16">
        <v>33</v>
      </c>
      <c r="G59" s="16">
        <v>58166.050851937835</v>
      </c>
      <c r="H59" s="16">
        <v>-3546.0508519378345</v>
      </c>
      <c r="I59" s="16">
        <v>-0.43036967952622424</v>
      </c>
      <c r="K59" s="16">
        <v>16.25</v>
      </c>
      <c r="L59" s="16">
        <v>48620</v>
      </c>
    </row>
    <row r="60" spans="1:12">
      <c r="A60" s="14">
        <v>57</v>
      </c>
      <c r="B60" s="15">
        <v>56160</v>
      </c>
      <c r="C60" s="14">
        <v>6</v>
      </c>
      <c r="D60" s="4">
        <f>IF('Salary Data'!D60&lt;3,0,1)</f>
        <v>1</v>
      </c>
      <c r="F60" s="16">
        <v>34</v>
      </c>
      <c r="G60" s="16">
        <v>56087.668342161058</v>
      </c>
      <c r="H60" s="16">
        <v>-11277.668342161058</v>
      </c>
      <c r="I60" s="16">
        <v>-1.3687244523203996</v>
      </c>
      <c r="K60" s="16">
        <v>16.75</v>
      </c>
      <c r="L60" s="16">
        <v>48650</v>
      </c>
    </row>
    <row r="61" spans="1:12">
      <c r="A61" s="14">
        <v>58</v>
      </c>
      <c r="B61" s="15">
        <v>93430</v>
      </c>
      <c r="C61" s="14">
        <v>21</v>
      </c>
      <c r="D61" s="4">
        <f>IF('Salary Data'!D61&lt;3,0,1)</f>
        <v>1</v>
      </c>
      <c r="F61" s="16">
        <v>35</v>
      </c>
      <c r="G61" s="16">
        <v>70049.140332170617</v>
      </c>
      <c r="H61" s="16">
        <v>-7759.1403321706166</v>
      </c>
      <c r="I61" s="16">
        <v>-0.94169510748285523</v>
      </c>
      <c r="K61" s="16">
        <v>17.25</v>
      </c>
      <c r="L61" s="16">
        <v>48730</v>
      </c>
    </row>
    <row r="62" spans="1:12">
      <c r="A62" s="14">
        <v>59</v>
      </c>
      <c r="B62" s="15">
        <v>63260</v>
      </c>
      <c r="C62" s="14">
        <v>12</v>
      </c>
      <c r="D62" s="4">
        <f>IF('Salary Data'!D62&lt;3,0,1)</f>
        <v>0</v>
      </c>
      <c r="F62" s="16">
        <v>36</v>
      </c>
      <c r="G62" s="16">
        <v>64401.198381268172</v>
      </c>
      <c r="H62" s="16">
        <v>-11851.198381268172</v>
      </c>
      <c r="I62" s="16">
        <v>-1.4383314459692089</v>
      </c>
      <c r="K62" s="16">
        <v>17.75</v>
      </c>
      <c r="L62" s="16">
        <v>48850</v>
      </c>
    </row>
    <row r="63" spans="1:12">
      <c r="A63" s="14">
        <v>60</v>
      </c>
      <c r="B63" s="15">
        <v>54050</v>
      </c>
      <c r="C63" s="14">
        <v>13</v>
      </c>
      <c r="D63" s="4">
        <f>IF('Salary Data'!D63&lt;3,0,1)</f>
        <v>0</v>
      </c>
      <c r="F63" s="16">
        <v>37</v>
      </c>
      <c r="G63" s="16">
        <v>66479.580891044956</v>
      </c>
      <c r="H63" s="16">
        <v>-2069.5808910449559</v>
      </c>
      <c r="I63" s="16">
        <v>-0.25117656289273932</v>
      </c>
      <c r="K63" s="16">
        <v>18.25</v>
      </c>
      <c r="L63" s="16">
        <v>48900</v>
      </c>
    </row>
    <row r="64" spans="1:12">
      <c r="A64" s="14">
        <v>61</v>
      </c>
      <c r="B64" s="15">
        <v>99420</v>
      </c>
      <c r="C64" s="14">
        <v>21</v>
      </c>
      <c r="D64" s="4">
        <f>IF('Salary Data'!D64&lt;3,0,1)</f>
        <v>1</v>
      </c>
      <c r="F64" s="16">
        <v>38</v>
      </c>
      <c r="G64" s="16">
        <v>72127.522841947401</v>
      </c>
      <c r="H64" s="16">
        <v>-15717.522841947401</v>
      </c>
      <c r="I64" s="16">
        <v>-1.9075714226541491</v>
      </c>
      <c r="K64" s="16">
        <v>18.75</v>
      </c>
      <c r="L64" s="16">
        <v>48970</v>
      </c>
    </row>
    <row r="65" spans="1:12">
      <c r="A65" s="14">
        <v>62</v>
      </c>
      <c r="B65" s="15">
        <v>88790</v>
      </c>
      <c r="C65" s="14">
        <v>17</v>
      </c>
      <c r="D65" s="4">
        <f>IF('Salary Data'!D65&lt;3,0,1)</f>
        <v>1</v>
      </c>
      <c r="F65" s="16">
        <v>39</v>
      </c>
      <c r="G65" s="16">
        <v>80441.052881054522</v>
      </c>
      <c r="H65" s="16">
        <v>-8321.052881054522</v>
      </c>
      <c r="I65" s="16">
        <v>-1.0098921338883777</v>
      </c>
      <c r="K65" s="16">
        <v>19.25</v>
      </c>
      <c r="L65" s="16">
        <v>49000</v>
      </c>
    </row>
    <row r="66" spans="1:12">
      <c r="A66" s="14">
        <v>63</v>
      </c>
      <c r="B66" s="15">
        <v>38190</v>
      </c>
      <c r="C66" s="14">
        <v>10</v>
      </c>
      <c r="D66" s="4">
        <f>IF('Salary Data'!D66&lt;3,0,1)</f>
        <v>0</v>
      </c>
      <c r="F66" s="16">
        <v>40</v>
      </c>
      <c r="G66" s="16">
        <v>53422.080253956388</v>
      </c>
      <c r="H66" s="16">
        <v>2597.9197460436117</v>
      </c>
      <c r="I66" s="16">
        <v>0.31529888747326962</v>
      </c>
      <c r="K66" s="16">
        <v>19.75</v>
      </c>
      <c r="L66" s="16">
        <v>49100</v>
      </c>
    </row>
    <row r="67" spans="1:12">
      <c r="A67" s="14">
        <v>64</v>
      </c>
      <c r="B67" s="15">
        <v>32080</v>
      </c>
      <c r="C67" s="14">
        <v>6</v>
      </c>
      <c r="D67" s="4">
        <f>IF('Salary Data'!D67&lt;3,0,1)</f>
        <v>1</v>
      </c>
      <c r="F67" s="16">
        <v>41</v>
      </c>
      <c r="G67" s="16">
        <v>65892.375312617063</v>
      </c>
      <c r="H67" s="16">
        <v>-3292.3753126170632</v>
      </c>
      <c r="I67" s="16">
        <v>-0.39958211749747857</v>
      </c>
      <c r="K67" s="16">
        <v>20.25</v>
      </c>
      <c r="L67" s="16">
        <v>49300</v>
      </c>
    </row>
    <row r="68" spans="1:12">
      <c r="A68" s="14">
        <v>65</v>
      </c>
      <c r="B68" s="15">
        <v>61820</v>
      </c>
      <c r="C68" s="14">
        <v>11</v>
      </c>
      <c r="D68" s="4">
        <f>IF('Salary Data'!D68&lt;3,0,1)</f>
        <v>0</v>
      </c>
      <c r="F68" s="16">
        <v>42</v>
      </c>
      <c r="G68" s="16">
        <v>61735.61029306351</v>
      </c>
      <c r="H68" s="16">
        <v>9934.3897069364903</v>
      </c>
      <c r="I68" s="16">
        <v>1.2056962217917542</v>
      </c>
      <c r="K68" s="16">
        <v>20.75</v>
      </c>
      <c r="L68" s="16">
        <v>49460</v>
      </c>
    </row>
    <row r="69" spans="1:12">
      <c r="A69" s="14">
        <v>66</v>
      </c>
      <c r="B69" s="15">
        <v>26920</v>
      </c>
      <c r="C69" s="14">
        <v>1</v>
      </c>
      <c r="D69" s="4">
        <f>IF('Salary Data'!D69&lt;3,0,1)</f>
        <v>0</v>
      </c>
      <c r="F69" s="16">
        <v>43</v>
      </c>
      <c r="G69" s="16">
        <v>59657.227783286726</v>
      </c>
      <c r="H69" s="16">
        <v>-3987.2277832867258</v>
      </c>
      <c r="I69" s="16">
        <v>-0.48391351814749678</v>
      </c>
      <c r="K69" s="16">
        <v>21.25</v>
      </c>
      <c r="L69" s="16">
        <v>50280</v>
      </c>
    </row>
    <row r="70" spans="1:12">
      <c r="A70" s="14">
        <v>67</v>
      </c>
      <c r="B70" s="15">
        <v>52430</v>
      </c>
      <c r="C70" s="14">
        <v>8</v>
      </c>
      <c r="D70" s="4">
        <f>IF('Salary Data'!D70&lt;3,0,1)</f>
        <v>0</v>
      </c>
      <c r="F70" s="16">
        <v>44</v>
      </c>
      <c r="G70" s="16">
        <v>63813.992802840286</v>
      </c>
      <c r="H70" s="16">
        <v>12386.007197159714</v>
      </c>
      <c r="I70" s="16">
        <v>1.5032390032247012</v>
      </c>
      <c r="K70" s="16">
        <v>21.75</v>
      </c>
      <c r="L70" s="16">
        <v>50570</v>
      </c>
    </row>
    <row r="71" spans="1:12">
      <c r="A71" s="14">
        <v>68</v>
      </c>
      <c r="B71" s="15">
        <v>20140</v>
      </c>
      <c r="C71" s="14">
        <v>1</v>
      </c>
      <c r="D71" s="4">
        <f>IF('Salary Data'!D71&lt;3,0,1)</f>
        <v>0</v>
      </c>
      <c r="F71" s="16">
        <v>45</v>
      </c>
      <c r="G71" s="16">
        <v>62322.815871491395</v>
      </c>
      <c r="H71" s="16">
        <v>-2562.8158714913952</v>
      </c>
      <c r="I71" s="16">
        <v>-0.31103847388306116</v>
      </c>
      <c r="K71" s="16">
        <v>22.25</v>
      </c>
      <c r="L71" s="16">
        <v>50980</v>
      </c>
    </row>
    <row r="72" spans="1:12">
      <c r="A72" s="14">
        <v>69</v>
      </c>
      <c r="B72" s="15">
        <v>66860</v>
      </c>
      <c r="C72" s="14">
        <v>18</v>
      </c>
      <c r="D72" s="4">
        <f>IF('Salary Data'!D72&lt;3,0,1)</f>
        <v>0</v>
      </c>
      <c r="F72" s="16">
        <v>46</v>
      </c>
      <c r="G72" s="16">
        <v>53422.080253956388</v>
      </c>
      <c r="H72" s="16">
        <v>17267.919746043612</v>
      </c>
      <c r="I72" s="16">
        <v>2.0957367498348645</v>
      </c>
      <c r="K72" s="16">
        <v>22.75</v>
      </c>
      <c r="L72" s="16">
        <v>51120</v>
      </c>
    </row>
    <row r="73" spans="1:12">
      <c r="A73" s="14">
        <v>70</v>
      </c>
      <c r="B73" s="15">
        <v>60930</v>
      </c>
      <c r="C73" s="14">
        <v>13</v>
      </c>
      <c r="D73" s="4">
        <f>IF('Salary Data'!D73&lt;3,0,1)</f>
        <v>0</v>
      </c>
      <c r="F73" s="16">
        <v>47</v>
      </c>
      <c r="G73" s="16">
        <v>58166.050851937835</v>
      </c>
      <c r="H73" s="16">
        <v>-1196.0508519378345</v>
      </c>
      <c r="I73" s="16">
        <v>-0.14515979700749573</v>
      </c>
      <c r="K73" s="16">
        <v>23.25</v>
      </c>
      <c r="L73" s="16">
        <v>51510</v>
      </c>
    </row>
    <row r="74" spans="1:12">
      <c r="A74" s="14">
        <v>71</v>
      </c>
      <c r="B74" s="15">
        <v>64110</v>
      </c>
      <c r="C74" s="14">
        <v>8</v>
      </c>
      <c r="D74" s="4">
        <f>IF('Salary Data'!D74&lt;3,0,1)</f>
        <v>1</v>
      </c>
      <c r="F74" s="16">
        <v>48</v>
      </c>
      <c r="G74" s="16">
        <v>51343.697744179612</v>
      </c>
      <c r="H74" s="16">
        <v>3886.3022558203884</v>
      </c>
      <c r="I74" s="16">
        <v>0.47166459992119264</v>
      </c>
      <c r="K74" s="16">
        <v>23.75</v>
      </c>
      <c r="L74" s="16">
        <v>51850</v>
      </c>
    </row>
    <row r="75" spans="1:12">
      <c r="A75" s="14">
        <v>72</v>
      </c>
      <c r="B75" s="15">
        <v>48970</v>
      </c>
      <c r="C75" s="14">
        <v>4</v>
      </c>
      <c r="D75" s="4">
        <f>IF('Salary Data'!D75&lt;3,0,1)</f>
        <v>1</v>
      </c>
      <c r="F75" s="16">
        <v>49</v>
      </c>
      <c r="G75" s="16">
        <v>80441.052881054522</v>
      </c>
      <c r="H75" s="16">
        <v>-17231.052881054522</v>
      </c>
      <c r="I75" s="16">
        <v>-2.0912623693104506</v>
      </c>
      <c r="K75" s="16">
        <v>24.25</v>
      </c>
      <c r="L75" s="16">
        <v>52430</v>
      </c>
    </row>
    <row r="76" spans="1:12">
      <c r="A76" s="14">
        <v>73</v>
      </c>
      <c r="B76" s="15">
        <v>80060</v>
      </c>
      <c r="C76" s="14">
        <v>25</v>
      </c>
      <c r="D76" s="4">
        <f>IF('Salary Data'!D76&lt;3,0,1)</f>
        <v>0</v>
      </c>
      <c r="F76" s="16">
        <v>50</v>
      </c>
      <c r="G76" s="16">
        <v>61735.61029306351</v>
      </c>
      <c r="H76" s="16">
        <v>744.38970693649026</v>
      </c>
      <c r="I76" s="16">
        <v>9.0343532282343472E-2</v>
      </c>
      <c r="K76" s="16">
        <v>24.75</v>
      </c>
      <c r="L76" s="16">
        <v>52550</v>
      </c>
    </row>
    <row r="77" spans="1:12">
      <c r="A77" s="14">
        <v>74</v>
      </c>
      <c r="B77" s="15">
        <v>47060</v>
      </c>
      <c r="C77" s="14">
        <v>8</v>
      </c>
      <c r="D77" s="4">
        <f>IF('Salary Data'!D77&lt;3,0,1)</f>
        <v>0</v>
      </c>
      <c r="F77" s="16">
        <v>51</v>
      </c>
      <c r="G77" s="16">
        <v>76284.287861500954</v>
      </c>
      <c r="H77" s="16">
        <v>9295.712138499046</v>
      </c>
      <c r="I77" s="16">
        <v>1.1281825391273326</v>
      </c>
      <c r="K77" s="16">
        <v>25.25</v>
      </c>
      <c r="L77" s="16">
        <v>52790</v>
      </c>
    </row>
    <row r="78" spans="1:12">
      <c r="A78" s="14">
        <v>75</v>
      </c>
      <c r="B78" s="15">
        <v>78780</v>
      </c>
      <c r="C78" s="14">
        <v>22</v>
      </c>
      <c r="D78" s="4">
        <f>IF('Salary Data'!D78&lt;3,0,1)</f>
        <v>0</v>
      </c>
      <c r="F78" s="16">
        <v>52</v>
      </c>
      <c r="G78" s="16">
        <v>78362.670371277738</v>
      </c>
      <c r="H78" s="16">
        <v>-5772.670371277738</v>
      </c>
      <c r="I78" s="16">
        <v>-0.7006053780474335</v>
      </c>
      <c r="K78" s="16">
        <v>25.75</v>
      </c>
      <c r="L78" s="16">
        <v>52890</v>
      </c>
    </row>
    <row r="79" spans="1:12">
      <c r="A79" s="14">
        <v>76</v>
      </c>
      <c r="B79" s="15">
        <v>67520</v>
      </c>
      <c r="C79" s="14">
        <v>15</v>
      </c>
      <c r="D79" s="4">
        <f>IF('Salary Data'!D79&lt;3,0,1)</f>
        <v>0</v>
      </c>
      <c r="F79" s="16">
        <v>53</v>
      </c>
      <c r="G79" s="16">
        <v>78362.670371277738</v>
      </c>
      <c r="H79" s="16">
        <v>-352.67037127773801</v>
      </c>
      <c r="I79" s="16">
        <v>-4.2802159642536183E-2</v>
      </c>
      <c r="K79" s="16">
        <v>26.25</v>
      </c>
      <c r="L79" s="16">
        <v>53140</v>
      </c>
    </row>
    <row r="80" spans="1:12">
      <c r="A80" s="14">
        <v>77</v>
      </c>
      <c r="B80" s="15">
        <v>67710</v>
      </c>
      <c r="C80" s="14">
        <v>16</v>
      </c>
      <c r="D80" s="4">
        <f>IF('Salary Data'!D80&lt;3,0,1)</f>
        <v>0</v>
      </c>
      <c r="F80" s="16">
        <v>54</v>
      </c>
      <c r="G80" s="16">
        <v>34716.637665965383</v>
      </c>
      <c r="H80" s="16">
        <v>6073.3623340346167</v>
      </c>
      <c r="I80" s="16">
        <v>0.73709913097178037</v>
      </c>
      <c r="K80" s="16">
        <v>26.75</v>
      </c>
      <c r="L80" s="16">
        <v>53430</v>
      </c>
    </row>
    <row r="81" spans="1:12">
      <c r="A81" s="14">
        <v>78</v>
      </c>
      <c r="B81" s="15">
        <v>78600</v>
      </c>
      <c r="C81" s="14">
        <v>10</v>
      </c>
      <c r="D81" s="4">
        <f>IF('Salary Data'!D81&lt;3,0,1)</f>
        <v>1</v>
      </c>
      <c r="F81" s="16">
        <v>55</v>
      </c>
      <c r="G81" s="16">
        <v>56087.668342161058</v>
      </c>
      <c r="H81" s="16">
        <v>4602.3316578389422</v>
      </c>
      <c r="I81" s="16">
        <v>0.55856615806147647</v>
      </c>
      <c r="K81" s="16">
        <v>27.25</v>
      </c>
      <c r="L81" s="16">
        <v>53530</v>
      </c>
    </row>
    <row r="82" spans="1:12">
      <c r="A82" s="14">
        <v>79</v>
      </c>
      <c r="B82" s="15">
        <v>45550</v>
      </c>
      <c r="C82" s="14">
        <v>1</v>
      </c>
      <c r="D82" s="4">
        <f>IF('Salary Data'!D82&lt;3,0,1)</f>
        <v>1</v>
      </c>
      <c r="F82" s="16">
        <v>56</v>
      </c>
      <c r="G82" s="16">
        <v>51930.903322607504</v>
      </c>
      <c r="H82" s="16">
        <v>3979.0966773924956</v>
      </c>
      <c r="I82" s="16">
        <v>0.48292667910203263</v>
      </c>
      <c r="K82" s="16">
        <v>27.75</v>
      </c>
      <c r="L82" s="16">
        <v>53560</v>
      </c>
    </row>
    <row r="83" spans="1:12">
      <c r="A83" s="14">
        <v>80</v>
      </c>
      <c r="B83" s="15">
        <v>89270</v>
      </c>
      <c r="C83" s="14">
        <v>15</v>
      </c>
      <c r="D83" s="4">
        <f>IF('Salary Data'!D83&lt;3,0,1)</f>
        <v>1</v>
      </c>
      <c r="F83" s="16">
        <v>57</v>
      </c>
      <c r="G83" s="16">
        <v>60244.433361714619</v>
      </c>
      <c r="H83" s="16">
        <v>-4084.4333617146185</v>
      </c>
      <c r="I83" s="16">
        <v>-0.49571096138306459</v>
      </c>
      <c r="K83" s="16">
        <v>28.25</v>
      </c>
      <c r="L83" s="16">
        <v>53930</v>
      </c>
    </row>
    <row r="84" spans="1:12">
      <c r="A84" s="14">
        <v>81</v>
      </c>
      <c r="B84" s="15">
        <v>75740</v>
      </c>
      <c r="C84" s="14">
        <v>19</v>
      </c>
      <c r="D84" s="4">
        <f>IF('Salary Data'!D84&lt;3,0,1)</f>
        <v>0</v>
      </c>
      <c r="F84" s="16">
        <v>58</v>
      </c>
      <c r="G84" s="16">
        <v>91420.171008366306</v>
      </c>
      <c r="H84" s="16">
        <v>2009.8289916336944</v>
      </c>
      <c r="I84" s="16">
        <v>0.24392471939854493</v>
      </c>
      <c r="K84" s="16">
        <v>28.75</v>
      </c>
      <c r="L84" s="16">
        <v>54050</v>
      </c>
    </row>
    <row r="85" spans="1:12">
      <c r="A85" s="14">
        <v>82</v>
      </c>
      <c r="B85" s="15">
        <v>51120</v>
      </c>
      <c r="C85" s="14">
        <v>1</v>
      </c>
      <c r="D85" s="4">
        <f>IF('Salary Data'!D85&lt;3,0,1)</f>
        <v>1</v>
      </c>
      <c r="F85" s="16">
        <v>59</v>
      </c>
      <c r="G85" s="16">
        <v>55500.462763733172</v>
      </c>
      <c r="H85" s="16">
        <v>7759.5372362668277</v>
      </c>
      <c r="I85" s="16">
        <v>0.94174327810866443</v>
      </c>
      <c r="K85" s="16">
        <v>29.25</v>
      </c>
      <c r="L85" s="16">
        <v>54450</v>
      </c>
    </row>
    <row r="86" spans="1:12">
      <c r="A86" s="14">
        <v>83</v>
      </c>
      <c r="B86" s="15">
        <v>114560</v>
      </c>
      <c r="C86" s="14">
        <v>24</v>
      </c>
      <c r="D86" s="4">
        <f>IF('Salary Data'!D86&lt;3,0,1)</f>
        <v>1</v>
      </c>
      <c r="F86" s="16">
        <v>60</v>
      </c>
      <c r="G86" s="16">
        <v>57578.845273509949</v>
      </c>
      <c r="H86" s="16">
        <v>-3528.845273509949</v>
      </c>
      <c r="I86" s="16">
        <v>-0.42828150888703959</v>
      </c>
      <c r="K86" s="16">
        <v>29.75</v>
      </c>
      <c r="L86" s="16">
        <v>54620</v>
      </c>
    </row>
    <row r="87" spans="1:12">
      <c r="A87" s="14">
        <v>84</v>
      </c>
      <c r="B87" s="15">
        <v>55800</v>
      </c>
      <c r="C87" s="14">
        <v>17</v>
      </c>
      <c r="D87" s="4">
        <f>IF('Salary Data'!D87&lt;3,0,1)</f>
        <v>0</v>
      </c>
      <c r="F87" s="16">
        <v>61</v>
      </c>
      <c r="G87" s="16">
        <v>91420.171008366306</v>
      </c>
      <c r="H87" s="16">
        <v>7999.8289916336944</v>
      </c>
      <c r="I87" s="16">
        <v>0.97090650505266574</v>
      </c>
      <c r="K87" s="16">
        <v>30.25</v>
      </c>
      <c r="L87" s="16">
        <v>55230</v>
      </c>
    </row>
    <row r="88" spans="1:12">
      <c r="A88" s="14">
        <v>85</v>
      </c>
      <c r="B88" s="15">
        <v>79810</v>
      </c>
      <c r="C88" s="14">
        <v>25</v>
      </c>
      <c r="D88" s="4">
        <f>IF('Salary Data'!D88&lt;3,0,1)</f>
        <v>0</v>
      </c>
      <c r="F88" s="16">
        <v>62</v>
      </c>
      <c r="G88" s="16">
        <v>83106.640969259184</v>
      </c>
      <c r="H88" s="16">
        <v>5683.3590307408158</v>
      </c>
      <c r="I88" s="16">
        <v>0.6897660261571672</v>
      </c>
      <c r="K88" s="16">
        <v>30.75</v>
      </c>
      <c r="L88" s="16">
        <v>55670</v>
      </c>
    </row>
    <row r="89" spans="1:12">
      <c r="A89" s="14">
        <v>86</v>
      </c>
      <c r="B89" s="15">
        <v>53560</v>
      </c>
      <c r="C89" s="14">
        <v>13</v>
      </c>
      <c r="D89" s="4">
        <f>IF('Salary Data'!D89&lt;3,0,1)</f>
        <v>0</v>
      </c>
      <c r="F89" s="16">
        <v>63</v>
      </c>
      <c r="G89" s="16">
        <v>51343.697744179612</v>
      </c>
      <c r="H89" s="16">
        <v>-13153.697744179612</v>
      </c>
      <c r="I89" s="16">
        <v>-1.5964104631082261</v>
      </c>
      <c r="K89" s="16">
        <v>31.25</v>
      </c>
      <c r="L89" s="16">
        <v>55800</v>
      </c>
    </row>
    <row r="90" spans="1:12">
      <c r="A90" s="14">
        <v>87</v>
      </c>
      <c r="B90" s="15">
        <v>67460</v>
      </c>
      <c r="C90" s="14">
        <v>6</v>
      </c>
      <c r="D90" s="4">
        <f>IF('Salary Data'!D90&lt;3,0,1)</f>
        <v>1</v>
      </c>
      <c r="F90" s="16">
        <v>64</v>
      </c>
      <c r="G90" s="16">
        <v>60244.433361714619</v>
      </c>
      <c r="H90" s="16">
        <v>-28164.433361714619</v>
      </c>
      <c r="I90" s="16">
        <v>-3.4182020128941213</v>
      </c>
      <c r="K90" s="16">
        <v>31.75</v>
      </c>
      <c r="L90" s="16">
        <v>55910</v>
      </c>
    </row>
    <row r="91" spans="1:12">
      <c r="A91" s="14">
        <v>88</v>
      </c>
      <c r="B91" s="15">
        <v>80830</v>
      </c>
      <c r="C91" s="14">
        <v>20</v>
      </c>
      <c r="D91" s="4">
        <f>IF('Salary Data'!D91&lt;3,0,1)</f>
        <v>1</v>
      </c>
      <c r="F91" s="16">
        <v>65</v>
      </c>
      <c r="G91" s="16">
        <v>53422.080253956388</v>
      </c>
      <c r="H91" s="16">
        <v>8397.9197460436117</v>
      </c>
      <c r="I91" s="16">
        <v>1.0192211507109825</v>
      </c>
      <c r="K91" s="16">
        <v>32.25</v>
      </c>
      <c r="L91" s="16">
        <v>55930</v>
      </c>
    </row>
    <row r="92" spans="1:12">
      <c r="A92" s="14">
        <v>89</v>
      </c>
      <c r="B92" s="15">
        <v>49000</v>
      </c>
      <c r="C92" s="14">
        <v>8</v>
      </c>
      <c r="D92" s="4">
        <f>IF('Salary Data'!D92&lt;3,0,1)</f>
        <v>0</v>
      </c>
      <c r="F92" s="16">
        <v>66</v>
      </c>
      <c r="G92" s="16">
        <v>32638.255156188603</v>
      </c>
      <c r="H92" s="16">
        <v>-5718.255156188603</v>
      </c>
      <c r="I92" s="16">
        <v>-0.69400122608879367</v>
      </c>
      <c r="K92" s="16">
        <v>32.75</v>
      </c>
      <c r="L92" s="16">
        <v>56020</v>
      </c>
    </row>
    <row r="93" spans="1:12">
      <c r="A93" s="14">
        <v>90</v>
      </c>
      <c r="B93" s="15">
        <v>64250</v>
      </c>
      <c r="C93" s="14">
        <v>8</v>
      </c>
      <c r="D93" s="4">
        <f>IF('Salary Data'!D93&lt;3,0,1)</f>
        <v>1</v>
      </c>
      <c r="F93" s="16">
        <v>67</v>
      </c>
      <c r="G93" s="16">
        <v>47186.932724626051</v>
      </c>
      <c r="H93" s="16">
        <v>5243.0672753739491</v>
      </c>
      <c r="I93" s="16">
        <v>0.63632961772221031</v>
      </c>
      <c r="K93" s="16">
        <v>33.25</v>
      </c>
      <c r="L93" s="16">
        <v>56160</v>
      </c>
    </row>
    <row r="94" spans="1:12">
      <c r="A94" s="14">
        <v>91</v>
      </c>
      <c r="B94" s="15">
        <v>90870</v>
      </c>
      <c r="C94" s="14">
        <v>14</v>
      </c>
      <c r="D94" s="4">
        <f>IF('Salary Data'!D94&lt;3,0,1)</f>
        <v>1</v>
      </c>
      <c r="F94" s="16">
        <v>68</v>
      </c>
      <c r="G94" s="16">
        <v>32638.255156188603</v>
      </c>
      <c r="H94" s="16">
        <v>-12498.255156188603</v>
      </c>
      <c r="I94" s="16">
        <v>-1.5168620786321891</v>
      </c>
      <c r="K94" s="16">
        <v>33.75</v>
      </c>
      <c r="L94" s="16">
        <v>56230</v>
      </c>
    </row>
    <row r="95" spans="1:12">
      <c r="A95" s="14">
        <v>92</v>
      </c>
      <c r="B95" s="15">
        <v>96410</v>
      </c>
      <c r="C95" s="14">
        <v>23</v>
      </c>
      <c r="D95" s="4">
        <f>IF('Salary Data'!D95&lt;3,0,1)</f>
        <v>1</v>
      </c>
      <c r="F95" s="16">
        <v>69</v>
      </c>
      <c r="G95" s="16">
        <v>67970.757822393847</v>
      </c>
      <c r="H95" s="16">
        <v>-1110.7578223938472</v>
      </c>
      <c r="I95" s="16">
        <v>-0.13480813107732251</v>
      </c>
      <c r="K95" s="16">
        <v>34.25</v>
      </c>
      <c r="L95" s="16">
        <v>56410</v>
      </c>
    </row>
    <row r="96" spans="1:12">
      <c r="A96" s="14">
        <v>93</v>
      </c>
      <c r="B96" s="15">
        <v>77400</v>
      </c>
      <c r="C96" s="14">
        <v>22</v>
      </c>
      <c r="D96" s="4">
        <f>IF('Salary Data'!D96&lt;3,0,1)</f>
        <v>0</v>
      </c>
      <c r="F96" s="16">
        <v>70</v>
      </c>
      <c r="G96" s="16">
        <v>57578.845273509949</v>
      </c>
      <c r="H96" s="16">
        <v>3351.154726490051</v>
      </c>
      <c r="I96" s="16">
        <v>0.40671593440183373</v>
      </c>
      <c r="K96" s="16">
        <v>34.75</v>
      </c>
      <c r="L96" s="16">
        <v>56970</v>
      </c>
    </row>
    <row r="97" spans="1:12">
      <c r="A97" s="14">
        <v>94</v>
      </c>
      <c r="B97" s="15">
        <v>60320</v>
      </c>
      <c r="C97" s="14">
        <v>9</v>
      </c>
      <c r="D97" s="4">
        <f>IF('Salary Data'!D97&lt;3,0,1)</f>
        <v>1</v>
      </c>
      <c r="F97" s="16">
        <v>71</v>
      </c>
      <c r="G97" s="16">
        <v>64401.198381268172</v>
      </c>
      <c r="H97" s="16">
        <v>-291.19838126817194</v>
      </c>
      <c r="I97" s="16">
        <v>-3.5341555791974143E-2</v>
      </c>
      <c r="K97" s="16">
        <v>35.25</v>
      </c>
      <c r="L97" s="16">
        <v>56990</v>
      </c>
    </row>
    <row r="98" spans="1:12">
      <c r="A98" s="14">
        <v>95</v>
      </c>
      <c r="B98" s="15">
        <v>67640</v>
      </c>
      <c r="C98" s="14">
        <v>11</v>
      </c>
      <c r="D98" s="4">
        <f>IF('Salary Data'!D98&lt;3,0,1)</f>
        <v>1</v>
      </c>
      <c r="F98" s="16">
        <v>72</v>
      </c>
      <c r="G98" s="16">
        <v>56087.668342161058</v>
      </c>
      <c r="H98" s="16">
        <v>-7117.6683421610578</v>
      </c>
      <c r="I98" s="16">
        <v>-0.86384227730852281</v>
      </c>
      <c r="K98" s="16">
        <v>35.75</v>
      </c>
      <c r="L98" s="16">
        <v>57320</v>
      </c>
    </row>
    <row r="99" spans="1:12">
      <c r="A99" s="14">
        <v>96</v>
      </c>
      <c r="B99" s="15">
        <v>66400</v>
      </c>
      <c r="C99" s="14">
        <v>17</v>
      </c>
      <c r="D99" s="4">
        <f>IF('Salary Data'!D99&lt;3,0,1)</f>
        <v>0</v>
      </c>
      <c r="F99" s="16">
        <v>73</v>
      </c>
      <c r="G99" s="16">
        <v>82519.435390831291</v>
      </c>
      <c r="H99" s="16">
        <v>-2459.4353908312914</v>
      </c>
      <c r="I99" s="16">
        <v>-0.29849160803463654</v>
      </c>
      <c r="K99" s="16">
        <v>36.25</v>
      </c>
      <c r="L99" s="16">
        <v>57450</v>
      </c>
    </row>
    <row r="100" spans="1:12">
      <c r="A100" s="14">
        <v>97</v>
      </c>
      <c r="B100" s="15">
        <v>98710</v>
      </c>
      <c r="C100" s="14">
        <v>14</v>
      </c>
      <c r="D100" s="4">
        <f>IF('Salary Data'!D100&lt;3,0,1)</f>
        <v>1</v>
      </c>
      <c r="F100" s="16">
        <v>74</v>
      </c>
      <c r="G100" s="16">
        <v>47186.932724626051</v>
      </c>
      <c r="H100" s="16">
        <v>-126.93272462605091</v>
      </c>
      <c r="I100" s="16">
        <v>-1.5405305309948127E-2</v>
      </c>
      <c r="K100" s="16">
        <v>36.75</v>
      </c>
      <c r="L100" s="16">
        <v>57770</v>
      </c>
    </row>
    <row r="101" spans="1:12">
      <c r="A101" s="14">
        <v>98</v>
      </c>
      <c r="B101" s="15">
        <v>77170</v>
      </c>
      <c r="C101" s="14">
        <v>13</v>
      </c>
      <c r="D101" s="4">
        <f>IF('Salary Data'!D101&lt;3,0,1)</f>
        <v>1</v>
      </c>
      <c r="F101" s="16">
        <v>75</v>
      </c>
      <c r="G101" s="16">
        <v>76284.287861500954</v>
      </c>
      <c r="H101" s="16">
        <v>2495.712138499046</v>
      </c>
      <c r="I101" s="16">
        <v>0.30289436843484158</v>
      </c>
      <c r="K101" s="16">
        <v>37.25</v>
      </c>
      <c r="L101" s="16">
        <v>57870</v>
      </c>
    </row>
    <row r="102" spans="1:12">
      <c r="A102" s="14">
        <v>99</v>
      </c>
      <c r="B102" s="15">
        <v>40400</v>
      </c>
      <c r="C102" s="14">
        <v>3</v>
      </c>
      <c r="D102" s="4">
        <f>IF('Salary Data'!D102&lt;3,0,1)</f>
        <v>0</v>
      </c>
      <c r="F102" s="16">
        <v>76</v>
      </c>
      <c r="G102" s="16">
        <v>61735.61029306351</v>
      </c>
      <c r="H102" s="16">
        <v>5784.3897069364903</v>
      </c>
      <c r="I102" s="16">
        <v>0.70202770585442509</v>
      </c>
      <c r="K102" s="16">
        <v>37.75</v>
      </c>
      <c r="L102" s="16">
        <v>59310</v>
      </c>
    </row>
    <row r="103" spans="1:12">
      <c r="A103" s="14">
        <v>100</v>
      </c>
      <c r="B103" s="15">
        <v>79350</v>
      </c>
      <c r="C103" s="14">
        <v>12</v>
      </c>
      <c r="D103" s="4">
        <f>IF('Salary Data'!D103&lt;3,0,1)</f>
        <v>1</v>
      </c>
      <c r="F103" s="16">
        <v>77</v>
      </c>
      <c r="G103" s="16">
        <v>63813.992802840286</v>
      </c>
      <c r="H103" s="16">
        <v>3896.0071971597135</v>
      </c>
      <c r="I103" s="16">
        <v>0.4728424489336352</v>
      </c>
      <c r="K103" s="16">
        <v>38.25</v>
      </c>
      <c r="L103" s="16">
        <v>59380</v>
      </c>
    </row>
    <row r="104" spans="1:12">
      <c r="A104" s="14">
        <v>101</v>
      </c>
      <c r="B104" s="15">
        <v>32500</v>
      </c>
      <c r="C104" s="14">
        <v>5</v>
      </c>
      <c r="D104" s="4">
        <f>IF('Salary Data'!D104&lt;3,0,1)</f>
        <v>0</v>
      </c>
      <c r="F104" s="16">
        <v>78</v>
      </c>
      <c r="G104" s="16">
        <v>68557.963400821725</v>
      </c>
      <c r="H104" s="16">
        <v>10042.036599178275</v>
      </c>
      <c r="I104" s="16">
        <v>1.2187608845533651</v>
      </c>
      <c r="K104" s="16">
        <v>38.75</v>
      </c>
      <c r="L104" s="16">
        <v>59760</v>
      </c>
    </row>
    <row r="105" spans="1:12">
      <c r="A105" s="14">
        <v>102</v>
      </c>
      <c r="B105" s="15">
        <v>43410</v>
      </c>
      <c r="C105" s="14">
        <v>16</v>
      </c>
      <c r="D105" s="4">
        <f>IF('Salary Data'!D105&lt;3,0,1)</f>
        <v>0</v>
      </c>
      <c r="F105" s="16">
        <v>79</v>
      </c>
      <c r="G105" s="16">
        <v>49852.520812830728</v>
      </c>
      <c r="H105" s="16">
        <v>-4302.5208128307277</v>
      </c>
      <c r="I105" s="16">
        <v>-0.52217934279227074</v>
      </c>
      <c r="K105" s="16">
        <v>39.25</v>
      </c>
      <c r="L105" s="16">
        <v>59790</v>
      </c>
    </row>
    <row r="106" spans="1:12">
      <c r="A106" s="14">
        <v>103</v>
      </c>
      <c r="B106" s="15">
        <v>82150</v>
      </c>
      <c r="C106" s="14">
        <v>24</v>
      </c>
      <c r="D106" s="4">
        <f>IF('Salary Data'!D106&lt;3,0,1)</f>
        <v>0</v>
      </c>
      <c r="F106" s="16">
        <v>80</v>
      </c>
      <c r="G106" s="16">
        <v>78949.875949705631</v>
      </c>
      <c r="H106" s="16">
        <v>10320.124050294369</v>
      </c>
      <c r="I106" s="16">
        <v>1.2525112204098561</v>
      </c>
      <c r="K106" s="16">
        <v>39.75</v>
      </c>
      <c r="L106" s="16">
        <v>59800</v>
      </c>
    </row>
    <row r="107" spans="1:12">
      <c r="A107" s="14">
        <v>104</v>
      </c>
      <c r="B107" s="15">
        <v>69760</v>
      </c>
      <c r="C107" s="14">
        <v>19</v>
      </c>
      <c r="D107" s="4">
        <f>IF('Salary Data'!D107&lt;3,0,1)</f>
        <v>0</v>
      </c>
      <c r="F107" s="16">
        <v>81</v>
      </c>
      <c r="G107" s="16">
        <v>70049.140332170617</v>
      </c>
      <c r="H107" s="16">
        <v>5690.8596678293834</v>
      </c>
      <c r="I107" s="16">
        <v>0.69067634778391018</v>
      </c>
      <c r="K107" s="16">
        <v>40.25</v>
      </c>
      <c r="L107" s="16">
        <v>60080</v>
      </c>
    </row>
    <row r="108" spans="1:12">
      <c r="A108" s="14">
        <v>105</v>
      </c>
      <c r="B108" s="15">
        <v>65010</v>
      </c>
      <c r="C108" s="14">
        <v>12</v>
      </c>
      <c r="D108" s="4">
        <f>IF('Salary Data'!D108&lt;3,0,1)</f>
        <v>0</v>
      </c>
      <c r="F108" s="16">
        <v>82</v>
      </c>
      <c r="G108" s="16">
        <v>49852.520812830728</v>
      </c>
      <c r="H108" s="16">
        <v>1267.4791871692723</v>
      </c>
      <c r="I108" s="16">
        <v>0.15382876173084328</v>
      </c>
      <c r="K108" s="16">
        <v>40.75</v>
      </c>
      <c r="L108" s="16">
        <v>60320</v>
      </c>
    </row>
    <row r="109" spans="1:12">
      <c r="A109" s="14">
        <v>106</v>
      </c>
      <c r="B109" s="15">
        <v>66600</v>
      </c>
      <c r="C109" s="14">
        <v>19</v>
      </c>
      <c r="D109" s="4">
        <f>IF('Salary Data'!D109&lt;3,0,1)</f>
        <v>0</v>
      </c>
      <c r="F109" s="16">
        <v>83</v>
      </c>
      <c r="G109" s="16">
        <v>97655.318537696643</v>
      </c>
      <c r="H109" s="16">
        <v>16904.681462303357</v>
      </c>
      <c r="I109" s="16">
        <v>2.0516520059064121</v>
      </c>
      <c r="K109" s="16">
        <v>41.25</v>
      </c>
      <c r="L109" s="16">
        <v>60480</v>
      </c>
    </row>
    <row r="110" spans="1:12">
      <c r="A110" s="14">
        <v>107</v>
      </c>
      <c r="B110" s="15">
        <v>39250</v>
      </c>
      <c r="C110" s="14">
        <v>3</v>
      </c>
      <c r="D110" s="4">
        <f>IF('Salary Data'!D110&lt;3,0,1)</f>
        <v>0</v>
      </c>
      <c r="F110" s="16">
        <v>84</v>
      </c>
      <c r="G110" s="16">
        <v>65892.375312617063</v>
      </c>
      <c r="H110" s="16">
        <v>-10092.375312617063</v>
      </c>
      <c r="I110" s="16">
        <v>-1.2248702881899696</v>
      </c>
      <c r="K110" s="16">
        <v>41.75</v>
      </c>
      <c r="L110" s="16">
        <v>60480</v>
      </c>
    </row>
    <row r="111" spans="1:12">
      <c r="A111" s="14">
        <v>108</v>
      </c>
      <c r="B111" s="15">
        <v>71940</v>
      </c>
      <c r="C111" s="14">
        <v>3</v>
      </c>
      <c r="D111" s="4">
        <f>IF('Salary Data'!D111&lt;3,0,1)</f>
        <v>1</v>
      </c>
      <c r="F111" s="16">
        <v>85</v>
      </c>
      <c r="G111" s="16">
        <v>82519.435390831291</v>
      </c>
      <c r="H111" s="16">
        <v>-2709.4353908312914</v>
      </c>
      <c r="I111" s="16">
        <v>-0.32883308489833102</v>
      </c>
      <c r="K111" s="16">
        <v>42.25</v>
      </c>
      <c r="L111" s="16">
        <v>60690</v>
      </c>
    </row>
    <row r="112" spans="1:12">
      <c r="A112" s="14">
        <v>109</v>
      </c>
      <c r="B112" s="15">
        <v>70160</v>
      </c>
      <c r="C112" s="14">
        <v>10</v>
      </c>
      <c r="D112" s="4">
        <f>IF('Salary Data'!D112&lt;3,0,1)</f>
        <v>1</v>
      </c>
      <c r="F112" s="16">
        <v>86</v>
      </c>
      <c r="G112" s="16">
        <v>57578.845273509949</v>
      </c>
      <c r="H112" s="16">
        <v>-4018.845273509949</v>
      </c>
      <c r="I112" s="16">
        <v>-0.48775080353988087</v>
      </c>
      <c r="K112" s="16">
        <v>42.75</v>
      </c>
      <c r="L112" s="16">
        <v>60930</v>
      </c>
    </row>
    <row r="113" spans="1:12">
      <c r="A113" s="14">
        <v>110</v>
      </c>
      <c r="B113" s="15">
        <v>73730</v>
      </c>
      <c r="C113" s="14">
        <v>20</v>
      </c>
      <c r="D113" s="4">
        <f>IF('Salary Data'!D113&lt;3,0,1)</f>
        <v>0</v>
      </c>
      <c r="F113" s="16">
        <v>87</v>
      </c>
      <c r="G113" s="16">
        <v>60244.433361714619</v>
      </c>
      <c r="H113" s="16">
        <v>7215.5666382853815</v>
      </c>
      <c r="I113" s="16">
        <v>0.87572379285592794</v>
      </c>
      <c r="K113" s="16">
        <v>43.25</v>
      </c>
      <c r="L113" s="16">
        <v>60950</v>
      </c>
    </row>
    <row r="114" spans="1:12">
      <c r="A114" s="14">
        <v>111</v>
      </c>
      <c r="B114" s="15">
        <v>49300</v>
      </c>
      <c r="C114" s="14">
        <v>12</v>
      </c>
      <c r="D114" s="4">
        <f>IF('Salary Data'!D114&lt;3,0,1)</f>
        <v>0</v>
      </c>
      <c r="F114" s="16">
        <v>88</v>
      </c>
      <c r="G114" s="16">
        <v>89341.788498589522</v>
      </c>
      <c r="H114" s="16">
        <v>-8511.7884985895216</v>
      </c>
      <c r="I114" s="16">
        <v>-1.0330409351944605</v>
      </c>
      <c r="K114" s="16">
        <v>43.75</v>
      </c>
      <c r="L114" s="16">
        <v>61180</v>
      </c>
    </row>
    <row r="115" spans="1:12">
      <c r="A115" s="14">
        <v>112</v>
      </c>
      <c r="B115" s="15">
        <v>50280</v>
      </c>
      <c r="C115" s="14">
        <v>6</v>
      </c>
      <c r="D115" s="4">
        <f>IF('Salary Data'!D115&lt;3,0,1)</f>
        <v>1</v>
      </c>
      <c r="F115" s="16">
        <v>89</v>
      </c>
      <c r="G115" s="16">
        <v>47186.932724626051</v>
      </c>
      <c r="H115" s="16">
        <v>1813.0672753739491</v>
      </c>
      <c r="I115" s="16">
        <v>0.22004455515232138</v>
      </c>
      <c r="K115" s="16">
        <v>44.25</v>
      </c>
      <c r="L115" s="16">
        <v>61610</v>
      </c>
    </row>
    <row r="116" spans="1:12">
      <c r="A116" s="14">
        <v>113</v>
      </c>
      <c r="B116" s="15">
        <v>62320</v>
      </c>
      <c r="C116" s="14">
        <v>1</v>
      </c>
      <c r="D116" s="4">
        <f>IF('Salary Data'!D116&lt;3,0,1)</f>
        <v>1</v>
      </c>
      <c r="F116" s="16">
        <v>90</v>
      </c>
      <c r="G116" s="16">
        <v>64401.198381268172</v>
      </c>
      <c r="H116" s="16">
        <v>-151.19838126817194</v>
      </c>
      <c r="I116" s="16">
        <v>-1.8350328748305212E-2</v>
      </c>
      <c r="K116" s="16">
        <v>44.75</v>
      </c>
      <c r="L116" s="16">
        <v>61770</v>
      </c>
    </row>
    <row r="117" spans="1:12">
      <c r="A117" s="14">
        <v>114</v>
      </c>
      <c r="B117" s="15">
        <v>57450</v>
      </c>
      <c r="C117" s="14">
        <v>14</v>
      </c>
      <c r="D117" s="4">
        <f>IF('Salary Data'!D117&lt;3,0,1)</f>
        <v>0</v>
      </c>
      <c r="F117" s="16">
        <v>91</v>
      </c>
      <c r="G117" s="16">
        <v>76871.493439928847</v>
      </c>
      <c r="H117" s="16">
        <v>13998.506560071153</v>
      </c>
      <c r="I117" s="16">
        <v>1.6989414516746997</v>
      </c>
      <c r="K117" s="16">
        <v>45.25</v>
      </c>
      <c r="L117" s="16">
        <v>61820</v>
      </c>
    </row>
    <row r="118" spans="1:12">
      <c r="A118" s="14">
        <v>115</v>
      </c>
      <c r="B118" s="15">
        <v>61950</v>
      </c>
      <c r="C118" s="14">
        <v>10</v>
      </c>
      <c r="D118" s="4">
        <f>IF('Salary Data'!D118&lt;3,0,1)</f>
        <v>0</v>
      </c>
      <c r="F118" s="16">
        <v>92</v>
      </c>
      <c r="G118" s="16">
        <v>95576.936027919859</v>
      </c>
      <c r="H118" s="16">
        <v>833.06397208014096</v>
      </c>
      <c r="I118" s="16">
        <v>0.10110556493938823</v>
      </c>
      <c r="K118" s="16">
        <v>45.75</v>
      </c>
      <c r="L118" s="16">
        <v>61950</v>
      </c>
    </row>
    <row r="119" spans="1:12">
      <c r="A119" s="14">
        <v>116</v>
      </c>
      <c r="B119" s="15">
        <v>66260</v>
      </c>
      <c r="C119" s="14">
        <v>9</v>
      </c>
      <c r="D119" s="4">
        <f>IF('Salary Data'!D119&lt;3,0,1)</f>
        <v>1</v>
      </c>
      <c r="F119" s="16">
        <v>93</v>
      </c>
      <c r="G119" s="16">
        <v>76284.287861500954</v>
      </c>
      <c r="H119" s="16">
        <v>1115.712138499046</v>
      </c>
      <c r="I119" s="16">
        <v>0.13540941614724777</v>
      </c>
      <c r="K119" s="16">
        <v>46.25</v>
      </c>
      <c r="L119" s="16">
        <v>62270</v>
      </c>
    </row>
    <row r="120" spans="1:12">
      <c r="A120" s="14">
        <v>117</v>
      </c>
      <c r="B120" s="15">
        <v>85470</v>
      </c>
      <c r="C120" s="14">
        <v>25</v>
      </c>
      <c r="D120" s="4">
        <f>IF('Salary Data'!D120&lt;3,0,1)</f>
        <v>0</v>
      </c>
      <c r="F120" s="16">
        <v>94</v>
      </c>
      <c r="G120" s="16">
        <v>66479.580891044956</v>
      </c>
      <c r="H120" s="16">
        <v>-6159.5808910449559</v>
      </c>
      <c r="I120" s="16">
        <v>-0.74756312438278172</v>
      </c>
      <c r="K120" s="16">
        <v>46.75</v>
      </c>
      <c r="L120" s="16">
        <v>62290</v>
      </c>
    </row>
    <row r="121" spans="1:12">
      <c r="A121" s="14">
        <v>118</v>
      </c>
      <c r="B121" s="15">
        <v>62600</v>
      </c>
      <c r="C121" s="14">
        <v>9</v>
      </c>
      <c r="D121" s="4">
        <f>IF('Salary Data'!D121&lt;3,0,1)</f>
        <v>1</v>
      </c>
      <c r="F121" s="16">
        <v>95</v>
      </c>
      <c r="G121" s="16">
        <v>70636.345910598509</v>
      </c>
      <c r="H121" s="16">
        <v>-2996.3459105985094</v>
      </c>
      <c r="I121" s="16">
        <v>-0.3636542404882015</v>
      </c>
      <c r="K121" s="16">
        <v>47.25</v>
      </c>
      <c r="L121" s="16">
        <v>62320</v>
      </c>
    </row>
    <row r="122" spans="1:12">
      <c r="A122" s="14">
        <v>119</v>
      </c>
      <c r="B122" s="15">
        <v>53930</v>
      </c>
      <c r="C122" s="14">
        <v>10</v>
      </c>
      <c r="D122" s="4">
        <f>IF('Salary Data'!D122&lt;3,0,1)</f>
        <v>0</v>
      </c>
      <c r="F122" s="16">
        <v>96</v>
      </c>
      <c r="G122" s="16">
        <v>65892.375312617063</v>
      </c>
      <c r="H122" s="16">
        <v>507.62468738293683</v>
      </c>
      <c r="I122" s="16">
        <v>6.1608330830678175E-2</v>
      </c>
      <c r="K122" s="16">
        <v>47.75</v>
      </c>
      <c r="L122" s="16">
        <v>62340</v>
      </c>
    </row>
    <row r="123" spans="1:12">
      <c r="A123" s="14">
        <v>120</v>
      </c>
      <c r="B123" s="15">
        <v>60480</v>
      </c>
      <c r="C123" s="14">
        <v>21</v>
      </c>
      <c r="D123" s="4">
        <f>IF('Salary Data'!D123&lt;3,0,1)</f>
        <v>0</v>
      </c>
      <c r="F123" s="16">
        <v>97</v>
      </c>
      <c r="G123" s="16">
        <v>76871.493439928847</v>
      </c>
      <c r="H123" s="16">
        <v>21838.506560071153</v>
      </c>
      <c r="I123" s="16">
        <v>2.65045016612016</v>
      </c>
      <c r="K123" s="16">
        <v>48.25</v>
      </c>
      <c r="L123" s="16">
        <v>62350</v>
      </c>
    </row>
    <row r="124" spans="1:12">
      <c r="A124" s="14">
        <v>121</v>
      </c>
      <c r="B124" s="15">
        <v>74800</v>
      </c>
      <c r="C124" s="14">
        <v>25</v>
      </c>
      <c r="D124" s="4">
        <f>IF('Salary Data'!D124&lt;3,0,1)</f>
        <v>0</v>
      </c>
      <c r="F124" s="16">
        <v>98</v>
      </c>
      <c r="G124" s="16">
        <v>74793.110930152063</v>
      </c>
      <c r="H124" s="16">
        <v>2376.8890698479372</v>
      </c>
      <c r="I124" s="16">
        <v>0.28847329888143836</v>
      </c>
      <c r="K124" s="16">
        <v>48.75</v>
      </c>
      <c r="L124" s="16">
        <v>62480</v>
      </c>
    </row>
    <row r="125" spans="1:12">
      <c r="A125" s="14">
        <v>122</v>
      </c>
      <c r="B125" s="15">
        <v>37610</v>
      </c>
      <c r="C125" s="14">
        <v>6</v>
      </c>
      <c r="D125" s="4">
        <f>IF('Salary Data'!D125&lt;3,0,1)</f>
        <v>0</v>
      </c>
      <c r="F125" s="16">
        <v>99</v>
      </c>
      <c r="G125" s="16">
        <v>36795.02017574216</v>
      </c>
      <c r="H125" s="16">
        <v>3604.9798242578399</v>
      </c>
      <c r="I125" s="16">
        <v>0.43752164772721924</v>
      </c>
      <c r="K125" s="16">
        <v>49.25</v>
      </c>
      <c r="L125" s="16">
        <v>62600</v>
      </c>
    </row>
    <row r="126" spans="1:12">
      <c r="A126" s="14">
        <v>123</v>
      </c>
      <c r="B126" s="15">
        <v>59800</v>
      </c>
      <c r="C126" s="14">
        <v>18</v>
      </c>
      <c r="D126" s="4">
        <f>IF('Salary Data'!D126&lt;3,0,1)</f>
        <v>0</v>
      </c>
      <c r="F126" s="16">
        <v>100</v>
      </c>
      <c r="G126" s="16">
        <v>72714.728420375293</v>
      </c>
      <c r="H126" s="16">
        <v>6635.2715796247066</v>
      </c>
      <c r="I126" s="16">
        <v>0.80529575647005147</v>
      </c>
      <c r="K126" s="16">
        <v>49.75</v>
      </c>
      <c r="L126" s="16">
        <v>62600</v>
      </c>
    </row>
    <row r="127" spans="1:12">
      <c r="A127" s="14">
        <v>124</v>
      </c>
      <c r="B127" s="15">
        <v>76220</v>
      </c>
      <c r="C127" s="14">
        <v>10</v>
      </c>
      <c r="D127" s="4">
        <f>IF('Salary Data'!D127&lt;3,0,1)</f>
        <v>1</v>
      </c>
      <c r="F127" s="16">
        <v>101</v>
      </c>
      <c r="G127" s="16">
        <v>40951.785195295713</v>
      </c>
      <c r="H127" s="16">
        <v>-8451.7851952957135</v>
      </c>
      <c r="I127" s="16">
        <v>-1.0257585798399231</v>
      </c>
      <c r="K127" s="16">
        <v>50.25</v>
      </c>
      <c r="L127" s="16">
        <v>63170</v>
      </c>
    </row>
    <row r="128" spans="1:12">
      <c r="A128" s="14">
        <v>125</v>
      </c>
      <c r="B128" s="15">
        <v>57770</v>
      </c>
      <c r="C128" s="14">
        <v>8</v>
      </c>
      <c r="D128" s="4">
        <f>IF('Salary Data'!D128&lt;3,0,1)</f>
        <v>1</v>
      </c>
      <c r="F128" s="16">
        <v>102</v>
      </c>
      <c r="G128" s="16">
        <v>63813.992802840286</v>
      </c>
      <c r="H128" s="16">
        <v>-20403.992802840286</v>
      </c>
      <c r="I128" s="16">
        <v>-2.4763491022174726</v>
      </c>
      <c r="K128" s="16">
        <v>50.75</v>
      </c>
      <c r="L128" s="16">
        <v>63210</v>
      </c>
    </row>
    <row r="129" spans="1:12">
      <c r="A129" s="14">
        <v>126</v>
      </c>
      <c r="B129" s="15">
        <v>69030</v>
      </c>
      <c r="C129" s="14">
        <v>17</v>
      </c>
      <c r="D129" s="4">
        <f>IF('Salary Data'!D129&lt;3,0,1)</f>
        <v>0</v>
      </c>
      <c r="F129" s="16">
        <v>103</v>
      </c>
      <c r="G129" s="16">
        <v>80441.052881054522</v>
      </c>
      <c r="H129" s="16">
        <v>1708.947118945478</v>
      </c>
      <c r="I129" s="16">
        <v>0.20740791788304655</v>
      </c>
      <c r="K129" s="16">
        <v>51.25</v>
      </c>
      <c r="L129" s="16">
        <v>63240</v>
      </c>
    </row>
    <row r="130" spans="1:12">
      <c r="A130" s="14">
        <v>127</v>
      </c>
      <c r="B130" s="15">
        <v>48580</v>
      </c>
      <c r="C130" s="14">
        <v>1</v>
      </c>
      <c r="D130" s="4">
        <f>IF('Salary Data'!D130&lt;3,0,1)</f>
        <v>1</v>
      </c>
      <c r="F130" s="16">
        <v>104</v>
      </c>
      <c r="G130" s="16">
        <v>70049.140332170617</v>
      </c>
      <c r="H130" s="16">
        <v>-289.1403321706166</v>
      </c>
      <c r="I130" s="16">
        <v>-3.5091778795662852E-2</v>
      </c>
      <c r="K130" s="16">
        <v>51.75</v>
      </c>
      <c r="L130" s="16">
        <v>63260</v>
      </c>
    </row>
    <row r="131" spans="1:12">
      <c r="A131" s="14">
        <v>128</v>
      </c>
      <c r="B131" s="15">
        <v>42380</v>
      </c>
      <c r="C131" s="14">
        <v>12</v>
      </c>
      <c r="D131" s="4">
        <f>IF('Salary Data'!D131&lt;3,0,1)</f>
        <v>0</v>
      </c>
      <c r="F131" s="16">
        <v>105</v>
      </c>
      <c r="G131" s="16">
        <v>55500.462763733172</v>
      </c>
      <c r="H131" s="16">
        <v>9509.5372362668277</v>
      </c>
      <c r="I131" s="16">
        <v>1.1541336161545261</v>
      </c>
      <c r="K131" s="16">
        <v>52.25</v>
      </c>
      <c r="L131" s="16">
        <v>63650</v>
      </c>
    </row>
    <row r="132" spans="1:12">
      <c r="A132" s="14">
        <v>129</v>
      </c>
      <c r="B132" s="15">
        <v>59790</v>
      </c>
      <c r="C132" s="14">
        <v>6</v>
      </c>
      <c r="D132" s="4">
        <f>IF('Salary Data'!D132&lt;3,0,1)</f>
        <v>1</v>
      </c>
      <c r="F132" s="16">
        <v>106</v>
      </c>
      <c r="G132" s="16">
        <v>70049.140332170617</v>
      </c>
      <c r="H132" s="16">
        <v>-3449.1403321706166</v>
      </c>
      <c r="I132" s="16">
        <v>-0.41860804635276166</v>
      </c>
      <c r="K132" s="16">
        <v>52.75</v>
      </c>
      <c r="L132" s="16">
        <v>64110</v>
      </c>
    </row>
    <row r="133" spans="1:12">
      <c r="A133" s="14">
        <v>130</v>
      </c>
      <c r="B133" s="15">
        <v>38670</v>
      </c>
      <c r="C133" s="14">
        <v>4</v>
      </c>
      <c r="D133" s="4">
        <f>IF('Salary Data'!D133&lt;3,0,1)</f>
        <v>0</v>
      </c>
      <c r="F133" s="16">
        <v>107</v>
      </c>
      <c r="G133" s="16">
        <v>36795.02017574216</v>
      </c>
      <c r="H133" s="16">
        <v>2454.9798242578399</v>
      </c>
      <c r="I133" s="16">
        <v>0.2979508541542244</v>
      </c>
      <c r="K133" s="16">
        <v>53.25</v>
      </c>
      <c r="L133" s="16">
        <v>64250</v>
      </c>
    </row>
    <row r="134" spans="1:12">
      <c r="A134" s="14">
        <v>131</v>
      </c>
      <c r="B134" s="15">
        <v>111380</v>
      </c>
      <c r="C134" s="14">
        <v>25</v>
      </c>
      <c r="D134" s="4">
        <f>IF('Salary Data'!D134&lt;3,0,1)</f>
        <v>1</v>
      </c>
      <c r="F134" s="16">
        <v>108</v>
      </c>
      <c r="G134" s="16">
        <v>54009.285832384281</v>
      </c>
      <c r="H134" s="16">
        <v>17930.714167615719</v>
      </c>
      <c r="I134" s="16">
        <v>2.176177396264928</v>
      </c>
      <c r="K134" s="16">
        <v>53.75</v>
      </c>
      <c r="L134" s="16">
        <v>64410</v>
      </c>
    </row>
    <row r="135" spans="1:12">
      <c r="A135" s="14">
        <v>132</v>
      </c>
      <c r="B135" s="15">
        <v>80620</v>
      </c>
      <c r="C135" s="14">
        <v>16</v>
      </c>
      <c r="D135" s="4">
        <f>IF('Salary Data'!D135&lt;3,0,1)</f>
        <v>1</v>
      </c>
      <c r="F135" s="16">
        <v>109</v>
      </c>
      <c r="G135" s="16">
        <v>68557.963400821725</v>
      </c>
      <c r="H135" s="16">
        <v>1602.0365991782746</v>
      </c>
      <c r="I135" s="16">
        <v>0.19443262563503791</v>
      </c>
      <c r="K135" s="16">
        <v>54.25</v>
      </c>
      <c r="L135" s="16">
        <v>65010</v>
      </c>
    </row>
    <row r="136" spans="1:12">
      <c r="A136" s="14">
        <v>133</v>
      </c>
      <c r="B136" s="15">
        <v>49460</v>
      </c>
      <c r="C136" s="14">
        <v>5</v>
      </c>
      <c r="D136" s="4">
        <f>IF('Salary Data'!D136&lt;3,0,1)</f>
        <v>1</v>
      </c>
      <c r="F136" s="16">
        <v>110</v>
      </c>
      <c r="G136" s="16">
        <v>72127.522841947401</v>
      </c>
      <c r="H136" s="16">
        <v>1602.4771580525994</v>
      </c>
      <c r="I136" s="16">
        <v>0.19448609446260759</v>
      </c>
      <c r="K136" s="16">
        <v>54.75</v>
      </c>
      <c r="L136" s="16">
        <v>65900</v>
      </c>
    </row>
    <row r="137" spans="1:12">
      <c r="A137" s="14">
        <v>134</v>
      </c>
      <c r="B137" s="15">
        <v>48650</v>
      </c>
      <c r="C137" s="14">
        <v>6</v>
      </c>
      <c r="D137" s="4">
        <f>IF('Salary Data'!D137&lt;3,0,1)</f>
        <v>0</v>
      </c>
      <c r="F137" s="16">
        <v>111</v>
      </c>
      <c r="G137" s="16">
        <v>55500.462763733172</v>
      </c>
      <c r="H137" s="16">
        <v>-6200.4627637331723</v>
      </c>
      <c r="I137" s="16">
        <v>-0.7525247899600378</v>
      </c>
      <c r="K137" s="16">
        <v>55.25</v>
      </c>
      <c r="L137" s="16">
        <v>66260</v>
      </c>
    </row>
    <row r="138" spans="1:12">
      <c r="A138" s="14">
        <v>135</v>
      </c>
      <c r="B138" s="15">
        <v>83130</v>
      </c>
      <c r="C138" s="14">
        <v>16</v>
      </c>
      <c r="D138" s="4">
        <f>IF('Salary Data'!D138&lt;3,0,1)</f>
        <v>1</v>
      </c>
      <c r="F138" s="16">
        <v>112</v>
      </c>
      <c r="G138" s="16">
        <v>60244.433361714619</v>
      </c>
      <c r="H138" s="16">
        <v>-9964.4333617146185</v>
      </c>
      <c r="I138" s="16">
        <v>-1.2093424972171598</v>
      </c>
      <c r="K138" s="16">
        <v>55.75</v>
      </c>
      <c r="L138" s="16">
        <v>66400</v>
      </c>
    </row>
    <row r="139" spans="1:12">
      <c r="A139" s="14">
        <v>136</v>
      </c>
      <c r="B139" s="15">
        <v>97770</v>
      </c>
      <c r="C139" s="14">
        <v>20</v>
      </c>
      <c r="D139" s="4">
        <f>IF('Salary Data'!D139&lt;3,0,1)</f>
        <v>1</v>
      </c>
      <c r="F139" s="16">
        <v>113</v>
      </c>
      <c r="G139" s="16">
        <v>49852.520812830728</v>
      </c>
      <c r="H139" s="16">
        <v>12467.479187169272</v>
      </c>
      <c r="I139" s="16">
        <v>1.513126925224358</v>
      </c>
      <c r="K139" s="16">
        <v>56.25</v>
      </c>
      <c r="L139" s="16">
        <v>66600</v>
      </c>
    </row>
    <row r="140" spans="1:12">
      <c r="A140" s="14">
        <v>137</v>
      </c>
      <c r="B140" s="15">
        <v>78170</v>
      </c>
      <c r="C140" s="14">
        <v>22</v>
      </c>
      <c r="D140" s="4">
        <f>IF('Salary Data'!D140&lt;3,0,1)</f>
        <v>0</v>
      </c>
      <c r="F140" s="16">
        <v>114</v>
      </c>
      <c r="G140" s="16">
        <v>59657.227783286726</v>
      </c>
      <c r="H140" s="16">
        <v>-2207.2277832867258</v>
      </c>
      <c r="I140" s="16">
        <v>-0.26788220287799175</v>
      </c>
      <c r="K140" s="16">
        <v>56.75</v>
      </c>
      <c r="L140" s="16">
        <v>66670</v>
      </c>
    </row>
    <row r="141" spans="1:12">
      <c r="A141" s="14">
        <v>138</v>
      </c>
      <c r="B141" s="15">
        <v>50570</v>
      </c>
      <c r="C141" s="14">
        <v>2</v>
      </c>
      <c r="D141" s="4">
        <f>IF('Salary Data'!D141&lt;3,0,1)</f>
        <v>1</v>
      </c>
      <c r="F141" s="16">
        <v>115</v>
      </c>
      <c r="G141" s="16">
        <v>51343.697744179612</v>
      </c>
      <c r="H141" s="16">
        <v>10606.302255820388</v>
      </c>
      <c r="I141" s="16">
        <v>1.2872434980173015</v>
      </c>
      <c r="K141" s="16">
        <v>57.25</v>
      </c>
      <c r="L141" s="16">
        <v>66860</v>
      </c>
    </row>
    <row r="142" spans="1:12">
      <c r="A142" s="14">
        <v>139</v>
      </c>
      <c r="B142" s="15">
        <v>71760</v>
      </c>
      <c r="C142" s="14">
        <v>24</v>
      </c>
      <c r="D142" s="4">
        <f>IF('Salary Data'!D142&lt;3,0,1)</f>
        <v>0</v>
      </c>
      <c r="F142" s="16">
        <v>116</v>
      </c>
      <c r="G142" s="16">
        <v>66479.580891044956</v>
      </c>
      <c r="H142" s="16">
        <v>-219.58089104495593</v>
      </c>
      <c r="I142" s="16">
        <v>-2.6649634101399835E-2</v>
      </c>
      <c r="K142" s="16">
        <v>57.75</v>
      </c>
      <c r="L142" s="16">
        <v>67460</v>
      </c>
    </row>
    <row r="143" spans="1:12">
      <c r="A143" s="14">
        <v>140</v>
      </c>
      <c r="B143" s="15">
        <v>63170</v>
      </c>
      <c r="C143" s="14">
        <v>15</v>
      </c>
      <c r="D143" s="4">
        <f>IF('Salary Data'!D143&lt;3,0,1)</f>
        <v>0</v>
      </c>
      <c r="F143" s="16">
        <v>117</v>
      </c>
      <c r="G143" s="16">
        <v>82519.435390831291</v>
      </c>
      <c r="H143" s="16">
        <v>2950.5646091687086</v>
      </c>
      <c r="I143" s="16">
        <v>0.35809795129571298</v>
      </c>
      <c r="K143" s="16">
        <v>58.25</v>
      </c>
      <c r="L143" s="16">
        <v>67520</v>
      </c>
    </row>
    <row r="144" spans="1:12">
      <c r="A144" s="14">
        <v>141</v>
      </c>
      <c r="B144" s="15">
        <v>63240</v>
      </c>
      <c r="C144" s="14">
        <v>12</v>
      </c>
      <c r="D144" s="4">
        <f>IF('Salary Data'!D144&lt;3,0,1)</f>
        <v>0</v>
      </c>
      <c r="F144" s="16">
        <v>118</v>
      </c>
      <c r="G144" s="16">
        <v>66479.580891044956</v>
      </c>
      <c r="H144" s="16">
        <v>-3879.5808910449559</v>
      </c>
      <c r="I144" s="16">
        <v>-0.47084885538588767</v>
      </c>
      <c r="K144" s="16">
        <v>58.75</v>
      </c>
      <c r="L144" s="16">
        <v>67570</v>
      </c>
    </row>
    <row r="145" spans="1:12">
      <c r="A145" s="14">
        <v>142</v>
      </c>
      <c r="B145" s="15">
        <v>72140</v>
      </c>
      <c r="C145" s="14">
        <v>13</v>
      </c>
      <c r="D145" s="4">
        <f>IF('Salary Data'!D145&lt;3,0,1)</f>
        <v>0</v>
      </c>
      <c r="F145" s="16">
        <v>119</v>
      </c>
      <c r="G145" s="16">
        <v>51343.697744179612</v>
      </c>
      <c r="H145" s="16">
        <v>2586.3022558203884</v>
      </c>
      <c r="I145" s="16">
        <v>0.31388892022998111</v>
      </c>
      <c r="K145" s="16">
        <v>59.25</v>
      </c>
      <c r="L145" s="16">
        <v>67640</v>
      </c>
    </row>
    <row r="146" spans="1:12">
      <c r="A146" s="14">
        <v>143</v>
      </c>
      <c r="B146" s="15">
        <v>59310</v>
      </c>
      <c r="C146" s="14">
        <v>14</v>
      </c>
      <c r="D146" s="4">
        <f>IF('Salary Data'!D146&lt;3,0,1)</f>
        <v>0</v>
      </c>
      <c r="F146" s="16">
        <v>120</v>
      </c>
      <c r="G146" s="16">
        <v>74205.905351724185</v>
      </c>
      <c r="H146" s="16">
        <v>-13725.905351724185</v>
      </c>
      <c r="I146" s="16">
        <v>-1.6658569586504008</v>
      </c>
      <c r="K146" s="16">
        <v>59.75</v>
      </c>
      <c r="L146" s="16">
        <v>67710</v>
      </c>
    </row>
    <row r="147" spans="1:12">
      <c r="A147" s="14">
        <v>144</v>
      </c>
      <c r="B147" s="15">
        <v>69590</v>
      </c>
      <c r="C147" s="14">
        <v>17</v>
      </c>
      <c r="D147" s="4">
        <f>IF('Salary Data'!D147&lt;3,0,1)</f>
        <v>0</v>
      </c>
      <c r="F147" s="16">
        <v>121</v>
      </c>
      <c r="G147" s="16">
        <v>82519.435390831291</v>
      </c>
      <c r="H147" s="16">
        <v>-7719.4353908312914</v>
      </c>
      <c r="I147" s="16">
        <v>-0.93687628124676936</v>
      </c>
      <c r="K147" s="16">
        <v>60.25</v>
      </c>
      <c r="L147" s="16">
        <v>67980</v>
      </c>
    </row>
    <row r="148" spans="1:12">
      <c r="A148" s="14">
        <v>145</v>
      </c>
      <c r="B148" s="15">
        <v>28120</v>
      </c>
      <c r="C148" s="14">
        <v>3</v>
      </c>
      <c r="D148" s="4">
        <f>IF('Salary Data'!D148&lt;3,0,1)</f>
        <v>0</v>
      </c>
      <c r="F148" s="16">
        <v>122</v>
      </c>
      <c r="G148" s="16">
        <v>43030.167705072497</v>
      </c>
      <c r="H148" s="16">
        <v>-5420.1677050724975</v>
      </c>
      <c r="I148" s="16">
        <v>-0.65782357208320574</v>
      </c>
      <c r="K148" s="16">
        <v>60.75</v>
      </c>
      <c r="L148" s="16">
        <v>68120</v>
      </c>
    </row>
    <row r="149" spans="1:12">
      <c r="A149" s="14">
        <v>146</v>
      </c>
      <c r="B149" s="15">
        <v>88680</v>
      </c>
      <c r="C149" s="14">
        <v>25</v>
      </c>
      <c r="D149" s="4">
        <f>IF('Salary Data'!D149&lt;3,0,1)</f>
        <v>0</v>
      </c>
      <c r="F149" s="16">
        <v>123</v>
      </c>
      <c r="G149" s="16">
        <v>67970.757822393847</v>
      </c>
      <c r="H149" s="16">
        <v>-8170.7578223938472</v>
      </c>
      <c r="I149" s="16">
        <v>-0.99165143770805586</v>
      </c>
      <c r="K149" s="16">
        <v>61.25</v>
      </c>
      <c r="L149" s="16">
        <v>68320</v>
      </c>
    </row>
    <row r="150" spans="1:12">
      <c r="A150" s="14">
        <v>147</v>
      </c>
      <c r="B150" s="15">
        <v>68320</v>
      </c>
      <c r="C150" s="14">
        <v>13</v>
      </c>
      <c r="D150" s="4">
        <f>IF('Salary Data'!D150&lt;3,0,1)</f>
        <v>0</v>
      </c>
      <c r="F150" s="16">
        <v>124</v>
      </c>
      <c r="G150" s="16">
        <v>68557.963400821725</v>
      </c>
      <c r="H150" s="16">
        <v>7662.0365991782746</v>
      </c>
      <c r="I150" s="16">
        <v>0.92991002481099316</v>
      </c>
      <c r="K150" s="16">
        <v>61.75</v>
      </c>
      <c r="L150" s="16">
        <v>68400</v>
      </c>
    </row>
    <row r="151" spans="1:12">
      <c r="A151" s="14">
        <v>148</v>
      </c>
      <c r="B151" s="15">
        <v>74740</v>
      </c>
      <c r="C151" s="14">
        <v>21</v>
      </c>
      <c r="D151" s="4">
        <f>IF('Salary Data'!D151&lt;3,0,1)</f>
        <v>1</v>
      </c>
      <c r="F151" s="16">
        <v>125</v>
      </c>
      <c r="G151" s="16">
        <v>64401.198381268172</v>
      </c>
      <c r="H151" s="16">
        <v>-6631.1983812681719</v>
      </c>
      <c r="I151" s="16">
        <v>-0.80480140905526731</v>
      </c>
      <c r="K151" s="16">
        <v>62.25</v>
      </c>
      <c r="L151" s="16">
        <v>68410</v>
      </c>
    </row>
    <row r="152" spans="1:12">
      <c r="A152" s="14">
        <v>149</v>
      </c>
      <c r="B152" s="15">
        <v>75340</v>
      </c>
      <c r="C152" s="14">
        <v>21</v>
      </c>
      <c r="D152" s="4">
        <f>IF('Salary Data'!D152&lt;3,0,1)</f>
        <v>0</v>
      </c>
      <c r="F152" s="16">
        <v>126</v>
      </c>
      <c r="G152" s="16">
        <v>65892.375312617063</v>
      </c>
      <c r="H152" s="16">
        <v>3137.6246873829368</v>
      </c>
      <c r="I152" s="16">
        <v>0.38080066743674457</v>
      </c>
      <c r="K152" s="16">
        <v>62.75</v>
      </c>
      <c r="L152" s="16">
        <v>68840</v>
      </c>
    </row>
    <row r="153" spans="1:12">
      <c r="A153" s="14">
        <v>150</v>
      </c>
      <c r="B153" s="15">
        <v>63650</v>
      </c>
      <c r="C153" s="14">
        <v>14</v>
      </c>
      <c r="D153" s="4">
        <f>IF('Salary Data'!D153&lt;3,0,1)</f>
        <v>0</v>
      </c>
      <c r="F153" s="16">
        <v>127</v>
      </c>
      <c r="G153" s="16">
        <v>49852.520812830728</v>
      </c>
      <c r="H153" s="16">
        <v>-1272.5208128307277</v>
      </c>
      <c r="I153" s="16">
        <v>-0.1544406432042931</v>
      </c>
      <c r="K153" s="16">
        <v>63.25</v>
      </c>
      <c r="L153" s="16">
        <v>69030</v>
      </c>
    </row>
    <row r="154" spans="1:12">
      <c r="A154" s="14">
        <v>151</v>
      </c>
      <c r="B154" s="15">
        <v>55930</v>
      </c>
      <c r="C154" s="14">
        <v>6</v>
      </c>
      <c r="D154" s="4">
        <f>IF('Salary Data'!D154&lt;3,0,1)</f>
        <v>1</v>
      </c>
      <c r="F154" s="16">
        <v>128</v>
      </c>
      <c r="G154" s="16">
        <v>55500.462763733172</v>
      </c>
      <c r="H154" s="16">
        <v>-13120.462763733172</v>
      </c>
      <c r="I154" s="16">
        <v>-1.5923768695471023</v>
      </c>
      <c r="K154" s="16">
        <v>63.75</v>
      </c>
      <c r="L154" s="16">
        <v>69040</v>
      </c>
    </row>
    <row r="155" spans="1:12">
      <c r="A155" s="14">
        <v>152</v>
      </c>
      <c r="B155" s="15">
        <v>46760</v>
      </c>
      <c r="C155" s="14">
        <v>8</v>
      </c>
      <c r="D155" s="4">
        <f>IF('Salary Data'!D155&lt;3,0,1)</f>
        <v>0</v>
      </c>
      <c r="F155" s="16">
        <v>129</v>
      </c>
      <c r="G155" s="16">
        <v>60244.433361714619</v>
      </c>
      <c r="H155" s="16">
        <v>-454.43336171461851</v>
      </c>
      <c r="I155" s="16">
        <v>-5.5152717322220088E-2</v>
      </c>
      <c r="K155" s="16">
        <v>64.25</v>
      </c>
      <c r="L155" s="16">
        <v>69410</v>
      </c>
    </row>
    <row r="156" spans="1:12">
      <c r="A156" s="14">
        <v>153</v>
      </c>
      <c r="B156" s="15">
        <v>42900</v>
      </c>
      <c r="C156" s="14">
        <v>3</v>
      </c>
      <c r="D156" s="4">
        <f>IF('Salary Data'!D156&lt;3,0,1)</f>
        <v>1</v>
      </c>
      <c r="F156" s="16">
        <v>130</v>
      </c>
      <c r="G156" s="16">
        <v>38873.402685518937</v>
      </c>
      <c r="H156" s="16">
        <v>-203.40268551893678</v>
      </c>
      <c r="I156" s="16">
        <v>-2.4686151506744615E-2</v>
      </c>
      <c r="K156" s="16">
        <v>64.75</v>
      </c>
      <c r="L156" s="16">
        <v>69540</v>
      </c>
    </row>
    <row r="157" spans="1:12">
      <c r="A157" s="14">
        <v>154</v>
      </c>
      <c r="B157" s="15">
        <v>68840</v>
      </c>
      <c r="C157" s="14">
        <v>17</v>
      </c>
      <c r="D157" s="4">
        <f>IF('Salary Data'!D157&lt;3,0,1)</f>
        <v>0</v>
      </c>
      <c r="F157" s="16">
        <v>131</v>
      </c>
      <c r="G157" s="16">
        <v>99733.701047473412</v>
      </c>
      <c r="H157" s="16">
        <v>11646.298952526588</v>
      </c>
      <c r="I157" s="16">
        <v>1.413463640863021</v>
      </c>
      <c r="K157" s="16">
        <v>65.25</v>
      </c>
      <c r="L157" s="16">
        <v>69590</v>
      </c>
    </row>
    <row r="158" spans="1:12">
      <c r="A158" s="14">
        <v>155</v>
      </c>
      <c r="B158" s="15">
        <v>69040</v>
      </c>
      <c r="C158" s="14">
        <v>13</v>
      </c>
      <c r="D158" s="4">
        <f>IF('Salary Data'!D158&lt;3,0,1)</f>
        <v>1</v>
      </c>
      <c r="F158" s="16">
        <v>132</v>
      </c>
      <c r="G158" s="16">
        <v>81028.2584594824</v>
      </c>
      <c r="H158" s="16">
        <v>-408.25845948240021</v>
      </c>
      <c r="I158" s="16">
        <v>-4.9548658411171259E-2</v>
      </c>
      <c r="K158" s="16">
        <v>65.75</v>
      </c>
      <c r="L158" s="16">
        <v>69670</v>
      </c>
    </row>
    <row r="159" spans="1:12">
      <c r="A159" s="14">
        <v>156</v>
      </c>
      <c r="B159" s="15">
        <v>86150</v>
      </c>
      <c r="C159" s="14">
        <v>21</v>
      </c>
      <c r="D159" s="4">
        <f>IF('Salary Data'!D159&lt;3,0,1)</f>
        <v>1</v>
      </c>
      <c r="F159" s="16">
        <v>133</v>
      </c>
      <c r="G159" s="16">
        <v>58166.050851937835</v>
      </c>
      <c r="H159" s="16">
        <v>-8706.0508519378345</v>
      </c>
      <c r="I159" s="16">
        <v>-1.0566177619928792</v>
      </c>
      <c r="K159" s="16">
        <v>66.25</v>
      </c>
      <c r="L159" s="16">
        <v>69760</v>
      </c>
    </row>
    <row r="160" spans="1:12">
      <c r="A160" s="14">
        <v>157</v>
      </c>
      <c r="B160" s="15">
        <v>48850</v>
      </c>
      <c r="C160" s="14">
        <v>11</v>
      </c>
      <c r="D160" s="4">
        <f>IF('Salary Data'!D160&lt;3,0,1)</f>
        <v>0</v>
      </c>
      <c r="F160" s="16">
        <v>134</v>
      </c>
      <c r="G160" s="16">
        <v>43030.167705072497</v>
      </c>
      <c r="H160" s="16">
        <v>5619.8322949275025</v>
      </c>
      <c r="I160" s="16">
        <v>0.68205604621754445</v>
      </c>
      <c r="K160" s="16">
        <v>66.75</v>
      </c>
      <c r="L160" s="16">
        <v>70160</v>
      </c>
    </row>
    <row r="161" spans="1:12">
      <c r="A161" s="14">
        <v>158</v>
      </c>
      <c r="B161" s="15">
        <v>41550</v>
      </c>
      <c r="C161" s="14">
        <v>4</v>
      </c>
      <c r="D161" s="4">
        <f>IF('Salary Data'!D161&lt;3,0,1)</f>
        <v>0</v>
      </c>
      <c r="F161" s="16">
        <v>135</v>
      </c>
      <c r="G161" s="16">
        <v>81028.2584594824</v>
      </c>
      <c r="H161" s="16">
        <v>2101.7415405175998</v>
      </c>
      <c r="I161" s="16">
        <v>0.25507976930032178</v>
      </c>
      <c r="K161" s="16">
        <v>67.25</v>
      </c>
      <c r="L161" s="16">
        <v>70350</v>
      </c>
    </row>
    <row r="162" spans="1:12">
      <c r="A162" s="14">
        <v>159</v>
      </c>
      <c r="B162" s="15">
        <v>39370</v>
      </c>
      <c r="C162" s="14">
        <v>4</v>
      </c>
      <c r="D162" s="4">
        <f>IF('Salary Data'!D162&lt;3,0,1)</f>
        <v>0</v>
      </c>
      <c r="F162" s="16">
        <v>136</v>
      </c>
      <c r="G162" s="16">
        <v>89341.788498589522</v>
      </c>
      <c r="H162" s="16">
        <v>8428.2115014104784</v>
      </c>
      <c r="I162" s="16">
        <v>1.0228975370894804</v>
      </c>
      <c r="K162" s="16">
        <v>67.75</v>
      </c>
      <c r="L162" s="16">
        <v>70690</v>
      </c>
    </row>
    <row r="163" spans="1:12">
      <c r="A163" s="14">
        <v>160</v>
      </c>
      <c r="B163" s="15">
        <v>94630</v>
      </c>
      <c r="C163" s="14">
        <v>24</v>
      </c>
      <c r="D163" s="4">
        <f>IF('Salary Data'!D163&lt;3,0,1)</f>
        <v>1</v>
      </c>
      <c r="F163" s="16">
        <v>137</v>
      </c>
      <c r="G163" s="16">
        <v>76284.287861500954</v>
      </c>
      <c r="H163" s="16">
        <v>1885.712138499046</v>
      </c>
      <c r="I163" s="16">
        <v>0.22886116488742692</v>
      </c>
      <c r="K163" s="16">
        <v>68.25</v>
      </c>
      <c r="L163" s="16">
        <v>70700</v>
      </c>
    </row>
    <row r="164" spans="1:12">
      <c r="A164" s="14">
        <v>161</v>
      </c>
      <c r="B164" s="15">
        <v>48620</v>
      </c>
      <c r="C164" s="14">
        <v>8</v>
      </c>
      <c r="D164" s="4">
        <f>IF('Salary Data'!D164&lt;3,0,1)</f>
        <v>0</v>
      </c>
      <c r="F164" s="16">
        <v>138</v>
      </c>
      <c r="G164" s="16">
        <v>51930.903322607504</v>
      </c>
      <c r="H164" s="16">
        <v>-1360.9033226075044</v>
      </c>
      <c r="I164" s="16">
        <v>-0.16516726670648241</v>
      </c>
      <c r="K164" s="16">
        <v>68.75</v>
      </c>
      <c r="L164" s="16">
        <v>70740</v>
      </c>
    </row>
    <row r="165" spans="1:12">
      <c r="A165" s="14">
        <v>162</v>
      </c>
      <c r="B165" s="15">
        <v>71230</v>
      </c>
      <c r="C165" s="14">
        <v>23</v>
      </c>
      <c r="D165" s="4">
        <f>IF('Salary Data'!D165&lt;3,0,1)</f>
        <v>0</v>
      </c>
      <c r="F165" s="16">
        <v>139</v>
      </c>
      <c r="G165" s="16">
        <v>80441.052881054522</v>
      </c>
      <c r="H165" s="16">
        <v>-8681.052881054522</v>
      </c>
      <c r="I165" s="16">
        <v>-1.053583860572098</v>
      </c>
      <c r="K165" s="16">
        <v>69.25</v>
      </c>
      <c r="L165" s="16">
        <v>71230</v>
      </c>
    </row>
    <row r="166" spans="1:12">
      <c r="A166" s="14">
        <v>163</v>
      </c>
      <c r="B166" s="15">
        <v>60480</v>
      </c>
      <c r="C166" s="14">
        <v>2</v>
      </c>
      <c r="D166" s="4">
        <f>IF('Salary Data'!D166&lt;3,0,1)</f>
        <v>1</v>
      </c>
      <c r="F166" s="16">
        <v>140</v>
      </c>
      <c r="G166" s="16">
        <v>61735.61029306351</v>
      </c>
      <c r="H166" s="16">
        <v>1434.3897069364903</v>
      </c>
      <c r="I166" s="16">
        <v>0.17408600842614036</v>
      </c>
      <c r="K166" s="16">
        <v>69.75</v>
      </c>
      <c r="L166" s="16">
        <v>71330</v>
      </c>
    </row>
    <row r="167" spans="1:12">
      <c r="A167" s="14">
        <v>164</v>
      </c>
      <c r="B167" s="15">
        <v>70350</v>
      </c>
      <c r="C167" s="14">
        <v>21</v>
      </c>
      <c r="D167" s="4">
        <f>IF('Salary Data'!D167&lt;3,0,1)</f>
        <v>0</v>
      </c>
      <c r="F167" s="16">
        <v>141</v>
      </c>
      <c r="G167" s="16">
        <v>55500.462763733172</v>
      </c>
      <c r="H167" s="16">
        <v>7739.5372362668277</v>
      </c>
      <c r="I167" s="16">
        <v>0.93931595995956885</v>
      </c>
      <c r="K167" s="16">
        <v>70.25</v>
      </c>
      <c r="L167" s="16">
        <v>71670</v>
      </c>
    </row>
    <row r="168" spans="1:12">
      <c r="A168" s="14">
        <v>165</v>
      </c>
      <c r="B168" s="15">
        <v>91820</v>
      </c>
      <c r="C168" s="14">
        <v>20</v>
      </c>
      <c r="D168" s="4">
        <f>IF('Salary Data'!D168&lt;3,0,1)</f>
        <v>1</v>
      </c>
      <c r="F168" s="16">
        <v>142</v>
      </c>
      <c r="G168" s="16">
        <v>57578.845273509949</v>
      </c>
      <c r="H168" s="16">
        <v>14561.154726490051</v>
      </c>
      <c r="I168" s="16">
        <v>1.7672277569698962</v>
      </c>
      <c r="K168" s="16">
        <v>70.75</v>
      </c>
      <c r="L168" s="16">
        <v>71720</v>
      </c>
    </row>
    <row r="169" spans="1:12">
      <c r="A169" s="14">
        <v>166</v>
      </c>
      <c r="B169" s="15">
        <v>66670</v>
      </c>
      <c r="C169" s="14">
        <v>5</v>
      </c>
      <c r="D169" s="4">
        <f>IF('Salary Data'!D169&lt;3,0,1)</f>
        <v>1</v>
      </c>
      <c r="F169" s="16">
        <v>143</v>
      </c>
      <c r="G169" s="16">
        <v>59657.227783286726</v>
      </c>
      <c r="H169" s="16">
        <v>-347.22778328672575</v>
      </c>
      <c r="I169" s="16">
        <v>-4.2141615012104505E-2</v>
      </c>
      <c r="K169" s="16">
        <v>71.25</v>
      </c>
      <c r="L169" s="16">
        <v>71760</v>
      </c>
    </row>
    <row r="170" spans="1:12">
      <c r="A170" s="14">
        <v>167</v>
      </c>
      <c r="B170" s="15">
        <v>68400</v>
      </c>
      <c r="C170" s="14">
        <v>14</v>
      </c>
      <c r="D170" s="4">
        <f>IF('Salary Data'!D170&lt;3,0,1)</f>
        <v>1</v>
      </c>
      <c r="F170" s="16">
        <v>144</v>
      </c>
      <c r="G170" s="16">
        <v>65892.375312617063</v>
      </c>
      <c r="H170" s="16">
        <v>3697.6246873829368</v>
      </c>
      <c r="I170" s="16">
        <v>0.44876557561142033</v>
      </c>
      <c r="K170" s="16">
        <v>71.75</v>
      </c>
      <c r="L170" s="16">
        <v>71940</v>
      </c>
    </row>
    <row r="171" spans="1:12">
      <c r="A171" s="14">
        <v>168</v>
      </c>
      <c r="B171" s="15">
        <v>72980</v>
      </c>
      <c r="C171" s="14">
        <v>8</v>
      </c>
      <c r="D171" s="4">
        <f>IF('Salary Data'!D171&lt;3,0,1)</f>
        <v>1</v>
      </c>
      <c r="F171" s="16">
        <v>145</v>
      </c>
      <c r="G171" s="16">
        <v>36795.02017574216</v>
      </c>
      <c r="H171" s="16">
        <v>-8675.0201757421601</v>
      </c>
      <c r="I171" s="16">
        <v>-1.0528516958174559</v>
      </c>
      <c r="K171" s="16">
        <v>72.25</v>
      </c>
      <c r="L171" s="16">
        <v>72120</v>
      </c>
    </row>
    <row r="172" spans="1:12">
      <c r="A172" s="14">
        <v>169</v>
      </c>
      <c r="B172" s="15">
        <v>93220</v>
      </c>
      <c r="C172" s="14">
        <v>20</v>
      </c>
      <c r="D172" s="4">
        <f>IF('Salary Data'!D172&lt;3,0,1)</f>
        <v>1</v>
      </c>
      <c r="F172" s="16">
        <v>146</v>
      </c>
      <c r="G172" s="16">
        <v>82519.435390831291</v>
      </c>
      <c r="H172" s="16">
        <v>6160.5646091687086</v>
      </c>
      <c r="I172" s="16">
        <v>0.74768251422555065</v>
      </c>
      <c r="K172" s="16">
        <v>72.75</v>
      </c>
      <c r="L172" s="16">
        <v>72140</v>
      </c>
    </row>
    <row r="173" spans="1:12">
      <c r="A173" s="14">
        <v>170</v>
      </c>
      <c r="B173" s="15">
        <v>44570</v>
      </c>
      <c r="C173" s="14">
        <v>8</v>
      </c>
      <c r="D173" s="4">
        <f>IF('Salary Data'!D173&lt;3,0,1)</f>
        <v>1</v>
      </c>
      <c r="F173" s="16">
        <v>147</v>
      </c>
      <c r="G173" s="16">
        <v>57578.845273509949</v>
      </c>
      <c r="H173" s="16">
        <v>10741.154726490051</v>
      </c>
      <c r="I173" s="16">
        <v>1.3036099904926439</v>
      </c>
      <c r="K173" s="16">
        <v>73.25</v>
      </c>
      <c r="L173" s="16">
        <v>72590</v>
      </c>
    </row>
    <row r="174" spans="1:12">
      <c r="A174" s="14">
        <v>171</v>
      </c>
      <c r="B174" s="15">
        <v>104910</v>
      </c>
      <c r="C174" s="14">
        <v>21</v>
      </c>
      <c r="D174" s="4">
        <f>IF('Salary Data'!D174&lt;3,0,1)</f>
        <v>1</v>
      </c>
      <c r="F174" s="16">
        <v>148</v>
      </c>
      <c r="G174" s="16">
        <v>91420.171008366306</v>
      </c>
      <c r="H174" s="16">
        <v>-16680.171008366306</v>
      </c>
      <c r="I174" s="16">
        <v>-2.0244040909312577</v>
      </c>
      <c r="K174" s="16">
        <v>73.75</v>
      </c>
      <c r="L174" s="16">
        <v>72880</v>
      </c>
    </row>
    <row r="175" spans="1:12">
      <c r="A175" s="14">
        <v>172</v>
      </c>
      <c r="B175" s="15">
        <v>69410</v>
      </c>
      <c r="C175" s="14">
        <v>3</v>
      </c>
      <c r="D175" s="4">
        <f>IF('Salary Data'!D175&lt;3,0,1)</f>
        <v>1</v>
      </c>
      <c r="F175" s="16">
        <v>149</v>
      </c>
      <c r="G175" s="16">
        <v>74205.905351724185</v>
      </c>
      <c r="H175" s="16">
        <v>1134.0946482758154</v>
      </c>
      <c r="I175" s="16">
        <v>0.13764042612760174</v>
      </c>
      <c r="K175" s="16">
        <v>74.25</v>
      </c>
      <c r="L175" s="16">
        <v>72950</v>
      </c>
    </row>
    <row r="176" spans="1:12">
      <c r="A176" s="14">
        <v>173</v>
      </c>
      <c r="B176" s="15">
        <v>67980</v>
      </c>
      <c r="C176" s="14">
        <v>9</v>
      </c>
      <c r="D176" s="4">
        <f>IF('Salary Data'!D176&lt;3,0,1)</f>
        <v>1</v>
      </c>
      <c r="F176" s="16">
        <v>150</v>
      </c>
      <c r="G176" s="16">
        <v>59657.227783286726</v>
      </c>
      <c r="H176" s="16">
        <v>3992.7722167132742</v>
      </c>
      <c r="I176" s="16">
        <v>0.48458642334163243</v>
      </c>
      <c r="K176" s="16">
        <v>74.75</v>
      </c>
      <c r="L176" s="16">
        <v>72980</v>
      </c>
    </row>
    <row r="177" spans="1:12">
      <c r="A177" s="14">
        <v>174</v>
      </c>
      <c r="B177" s="15">
        <v>67570</v>
      </c>
      <c r="C177" s="14">
        <v>19</v>
      </c>
      <c r="D177" s="4">
        <f>IF('Salary Data'!D177&lt;3,0,1)</f>
        <v>0</v>
      </c>
      <c r="F177" s="16">
        <v>151</v>
      </c>
      <c r="G177" s="16">
        <v>60244.433361714619</v>
      </c>
      <c r="H177" s="16">
        <v>-4314.4333617146185</v>
      </c>
      <c r="I177" s="16">
        <v>-0.5236251200976636</v>
      </c>
      <c r="K177" s="16">
        <v>75.25</v>
      </c>
      <c r="L177" s="16">
        <v>73720</v>
      </c>
    </row>
    <row r="178" spans="1:12">
      <c r="A178" s="14">
        <v>175</v>
      </c>
      <c r="B178" s="15">
        <v>49100</v>
      </c>
      <c r="C178" s="14">
        <v>12</v>
      </c>
      <c r="D178" s="4">
        <f>IF('Salary Data'!D178&lt;3,0,1)</f>
        <v>0</v>
      </c>
      <c r="F178" s="16">
        <v>152</v>
      </c>
      <c r="G178" s="16">
        <v>47186.932724626051</v>
      </c>
      <c r="H178" s="16">
        <v>-426.93272462605091</v>
      </c>
      <c r="I178" s="16">
        <v>-5.1815077546381559E-2</v>
      </c>
      <c r="K178" s="16">
        <v>75.75</v>
      </c>
      <c r="L178" s="16">
        <v>73730</v>
      </c>
    </row>
    <row r="179" spans="1:12">
      <c r="A179" s="14">
        <v>176</v>
      </c>
      <c r="B179" s="15">
        <v>72950</v>
      </c>
      <c r="C179" s="14">
        <v>24</v>
      </c>
      <c r="D179" s="4">
        <f>IF('Salary Data'!D179&lt;3,0,1)</f>
        <v>0</v>
      </c>
      <c r="F179" s="16">
        <v>153</v>
      </c>
      <c r="G179" s="16">
        <v>54009.285832384281</v>
      </c>
      <c r="H179" s="16">
        <v>-11109.285832384281</v>
      </c>
      <c r="I179" s="16">
        <v>-1.3482885562218281</v>
      </c>
      <c r="K179" s="16">
        <v>76.25</v>
      </c>
      <c r="L179" s="16">
        <v>74740</v>
      </c>
    </row>
    <row r="180" spans="1:12">
      <c r="A180" s="14">
        <v>177</v>
      </c>
      <c r="B180" s="15">
        <v>61610</v>
      </c>
      <c r="C180" s="14">
        <v>1</v>
      </c>
      <c r="D180" s="4">
        <f>IF('Salary Data'!D180&lt;3,0,1)</f>
        <v>1</v>
      </c>
      <c r="F180" s="16">
        <v>154</v>
      </c>
      <c r="G180" s="16">
        <v>65892.375312617063</v>
      </c>
      <c r="H180" s="16">
        <v>2947.6246873829368</v>
      </c>
      <c r="I180" s="16">
        <v>0.35774114502033671</v>
      </c>
      <c r="K180" s="16">
        <v>76.75</v>
      </c>
      <c r="L180" s="16">
        <v>74800</v>
      </c>
    </row>
    <row r="181" spans="1:12">
      <c r="A181" s="14">
        <v>178</v>
      </c>
      <c r="B181" s="15">
        <v>53140</v>
      </c>
      <c r="C181" s="14">
        <v>6</v>
      </c>
      <c r="D181" s="4">
        <f>IF('Salary Data'!D181&lt;3,0,1)</f>
        <v>1</v>
      </c>
      <c r="F181" s="16">
        <v>155</v>
      </c>
      <c r="G181" s="16">
        <v>74793.110930152063</v>
      </c>
      <c r="H181" s="16">
        <v>-5753.1109301520628</v>
      </c>
      <c r="I181" s="16">
        <v>-0.69823152872590755</v>
      </c>
      <c r="K181" s="16">
        <v>77.25</v>
      </c>
      <c r="L181" s="16">
        <v>75120</v>
      </c>
    </row>
    <row r="182" spans="1:12">
      <c r="A182" s="14">
        <v>179</v>
      </c>
      <c r="B182" s="15">
        <v>71330</v>
      </c>
      <c r="C182" s="14">
        <v>9</v>
      </c>
      <c r="D182" s="4">
        <f>IF('Salary Data'!D182&lt;3,0,1)</f>
        <v>1</v>
      </c>
      <c r="F182" s="16">
        <v>156</v>
      </c>
      <c r="G182" s="16">
        <v>91420.171008366306</v>
      </c>
      <c r="H182" s="16">
        <v>-5270.1710083663056</v>
      </c>
      <c r="I182" s="16">
        <v>-0.63961908687223967</v>
      </c>
      <c r="K182" s="16">
        <v>77.75</v>
      </c>
      <c r="L182" s="16">
        <v>75340</v>
      </c>
    </row>
    <row r="183" spans="1:12">
      <c r="A183" s="14">
        <v>180</v>
      </c>
      <c r="B183" s="15">
        <v>57870</v>
      </c>
      <c r="C183" s="14">
        <v>8</v>
      </c>
      <c r="D183" s="4">
        <f>IF('Salary Data'!D183&lt;3,0,1)</f>
        <v>1</v>
      </c>
      <c r="F183" s="16">
        <v>157</v>
      </c>
      <c r="G183" s="16">
        <v>53422.080253956388</v>
      </c>
      <c r="H183" s="16">
        <v>-4572.0802539563883</v>
      </c>
      <c r="I183" s="16">
        <v>-0.5548946689774894</v>
      </c>
      <c r="K183" s="16">
        <v>78.25</v>
      </c>
      <c r="L183" s="16">
        <v>75410</v>
      </c>
    </row>
    <row r="184" spans="1:12">
      <c r="A184" s="14">
        <v>181</v>
      </c>
      <c r="B184" s="15">
        <v>75120</v>
      </c>
      <c r="C184" s="14">
        <v>23</v>
      </c>
      <c r="D184" s="4">
        <f>IF('Salary Data'!D184&lt;3,0,1)</f>
        <v>0</v>
      </c>
      <c r="F184" s="16">
        <v>158</v>
      </c>
      <c r="G184" s="16">
        <v>38873.402685518937</v>
      </c>
      <c r="H184" s="16">
        <v>2676.5973144810632</v>
      </c>
      <c r="I184" s="16">
        <v>0.32484766196301629</v>
      </c>
      <c r="K184" s="16">
        <v>78.75</v>
      </c>
      <c r="L184" s="16">
        <v>75740</v>
      </c>
    </row>
    <row r="185" spans="1:12">
      <c r="A185" s="14">
        <v>182</v>
      </c>
      <c r="B185" s="15">
        <v>50980</v>
      </c>
      <c r="C185" s="14">
        <v>8</v>
      </c>
      <c r="D185" s="4">
        <f>IF('Salary Data'!D185&lt;3,0,1)</f>
        <v>1</v>
      </c>
      <c r="F185" s="16">
        <v>159</v>
      </c>
      <c r="G185" s="16">
        <v>38873.402685518937</v>
      </c>
      <c r="H185" s="16">
        <v>496.59731448106322</v>
      </c>
      <c r="I185" s="16">
        <v>6.0269983711600056E-2</v>
      </c>
      <c r="K185" s="16">
        <v>79.25</v>
      </c>
      <c r="L185" s="16">
        <v>76090</v>
      </c>
    </row>
    <row r="186" spans="1:12">
      <c r="A186" s="14">
        <v>183</v>
      </c>
      <c r="B186" s="15">
        <v>48900</v>
      </c>
      <c r="C186" s="14">
        <v>8</v>
      </c>
      <c r="D186" s="4">
        <f>IF('Salary Data'!D186&lt;3,0,1)</f>
        <v>0</v>
      </c>
      <c r="F186" s="16">
        <v>160</v>
      </c>
      <c r="G186" s="16">
        <v>97655.318537696643</v>
      </c>
      <c r="H186" s="16">
        <v>-3025.318537696643</v>
      </c>
      <c r="I186" s="16">
        <v>-0.36717052966731539</v>
      </c>
      <c r="K186" s="16">
        <v>79.75</v>
      </c>
      <c r="L186" s="16">
        <v>76200</v>
      </c>
    </row>
    <row r="187" spans="1:12">
      <c r="A187" s="14">
        <v>184</v>
      </c>
      <c r="B187" s="15">
        <v>51850</v>
      </c>
      <c r="C187" s="14">
        <v>20</v>
      </c>
      <c r="D187" s="4">
        <f>IF('Salary Data'!D187&lt;3,0,1)</f>
        <v>0</v>
      </c>
      <c r="F187" s="16">
        <v>161</v>
      </c>
      <c r="G187" s="16">
        <v>47186.932724626051</v>
      </c>
      <c r="H187" s="16">
        <v>1433.0672753739491</v>
      </c>
      <c r="I187" s="16">
        <v>0.17392551031950571</v>
      </c>
      <c r="K187" s="16">
        <v>80.25</v>
      </c>
      <c r="L187" s="16">
        <v>76220</v>
      </c>
    </row>
    <row r="188" spans="1:12">
      <c r="A188" s="14">
        <v>185</v>
      </c>
      <c r="B188" s="15">
        <v>33400</v>
      </c>
      <c r="C188" s="14">
        <v>5</v>
      </c>
      <c r="D188" s="4">
        <f>IF('Salary Data'!D188&lt;3,0,1)</f>
        <v>0</v>
      </c>
      <c r="F188" s="16">
        <v>162</v>
      </c>
      <c r="G188" s="16">
        <v>78362.670371277738</v>
      </c>
      <c r="H188" s="16">
        <v>-7132.670371277738</v>
      </c>
      <c r="I188" s="16">
        <v>-0.86566301218593167</v>
      </c>
      <c r="K188" s="16">
        <v>80.75</v>
      </c>
      <c r="L188" s="16">
        <v>77170</v>
      </c>
    </row>
    <row r="189" spans="1:12">
      <c r="A189" s="14">
        <v>186</v>
      </c>
      <c r="B189" s="15">
        <v>51510</v>
      </c>
      <c r="C189" s="14">
        <v>11</v>
      </c>
      <c r="D189" s="4">
        <f>IF('Salary Data'!D189&lt;3,0,1)</f>
        <v>0</v>
      </c>
      <c r="F189" s="16">
        <v>163</v>
      </c>
      <c r="G189" s="16">
        <v>51930.903322607504</v>
      </c>
      <c r="H189" s="16">
        <v>8549.0966773924956</v>
      </c>
      <c r="I189" s="16">
        <v>1.0375688761703685</v>
      </c>
      <c r="K189" s="16">
        <v>81.25</v>
      </c>
      <c r="L189" s="16">
        <v>77400</v>
      </c>
    </row>
    <row r="190" spans="1:12">
      <c r="A190" s="14">
        <v>187</v>
      </c>
      <c r="B190" s="15">
        <v>60080</v>
      </c>
      <c r="C190" s="14">
        <v>16</v>
      </c>
      <c r="D190" s="4">
        <f>IF('Salary Data'!D190&lt;3,0,1)</f>
        <v>0</v>
      </c>
      <c r="F190" s="16">
        <v>164</v>
      </c>
      <c r="G190" s="16">
        <v>74205.905351724185</v>
      </c>
      <c r="H190" s="16">
        <v>-3855.9053517241846</v>
      </c>
      <c r="I190" s="16">
        <v>-0.46797545207174096</v>
      </c>
      <c r="K190" s="16">
        <v>81.75</v>
      </c>
      <c r="L190" s="16">
        <v>78010</v>
      </c>
    </row>
    <row r="191" spans="1:12">
      <c r="A191" s="14">
        <v>188</v>
      </c>
      <c r="B191" s="15">
        <v>89850</v>
      </c>
      <c r="C191" s="14">
        <v>14</v>
      </c>
      <c r="D191" s="4">
        <f>IF('Salary Data'!D191&lt;3,0,1)</f>
        <v>1</v>
      </c>
      <c r="F191" s="16">
        <v>165</v>
      </c>
      <c r="G191" s="16">
        <v>89341.788498589522</v>
      </c>
      <c r="H191" s="16">
        <v>2478.2115014104784</v>
      </c>
      <c r="I191" s="16">
        <v>0.3007703877335508</v>
      </c>
      <c r="K191" s="16">
        <v>82.25</v>
      </c>
      <c r="L191" s="16">
        <v>78170</v>
      </c>
    </row>
    <row r="192" spans="1:12">
      <c r="A192" s="14">
        <v>189</v>
      </c>
      <c r="B192" s="15">
        <v>65900</v>
      </c>
      <c r="C192" s="14">
        <v>13</v>
      </c>
      <c r="D192" s="4">
        <f>IF('Salary Data'!D192&lt;3,0,1)</f>
        <v>1</v>
      </c>
      <c r="F192" s="16">
        <v>166</v>
      </c>
      <c r="G192" s="16">
        <v>58166.050851937835</v>
      </c>
      <c r="H192" s="16">
        <v>8503.9491480621655</v>
      </c>
      <c r="I192" s="16">
        <v>1.0320895053038519</v>
      </c>
      <c r="K192" s="16">
        <v>82.75</v>
      </c>
      <c r="L192" s="16">
        <v>78600</v>
      </c>
    </row>
    <row r="193" spans="1:12">
      <c r="A193" s="14">
        <v>190</v>
      </c>
      <c r="B193" s="15">
        <v>85900</v>
      </c>
      <c r="C193" s="14">
        <v>22</v>
      </c>
      <c r="D193" s="4">
        <f>IF('Salary Data'!D193&lt;3,0,1)</f>
        <v>0</v>
      </c>
      <c r="F193" s="16">
        <v>167</v>
      </c>
      <c r="G193" s="16">
        <v>76871.493439928847</v>
      </c>
      <c r="H193" s="16">
        <v>-8471.4934399288468</v>
      </c>
      <c r="I193" s="16">
        <v>-1.0281504888341642</v>
      </c>
      <c r="K193" s="16">
        <v>83.25</v>
      </c>
      <c r="L193" s="16">
        <v>78780</v>
      </c>
    </row>
    <row r="194" spans="1:12">
      <c r="A194" s="14">
        <v>191</v>
      </c>
      <c r="B194" s="15">
        <v>62350</v>
      </c>
      <c r="C194" s="14">
        <v>6</v>
      </c>
      <c r="D194" s="4">
        <f>IF('Salary Data'!D194&lt;3,0,1)</f>
        <v>1</v>
      </c>
      <c r="F194" s="16">
        <v>168</v>
      </c>
      <c r="G194" s="16">
        <v>64401.198381268172</v>
      </c>
      <c r="H194" s="16">
        <v>8578.8016187318281</v>
      </c>
      <c r="I194" s="16">
        <v>1.0411740433319077</v>
      </c>
      <c r="K194" s="16">
        <v>83.75</v>
      </c>
      <c r="L194" s="16">
        <v>79350</v>
      </c>
    </row>
    <row r="195" spans="1:12">
      <c r="A195" s="14">
        <v>192</v>
      </c>
      <c r="B195" s="15">
        <v>92150</v>
      </c>
      <c r="C195" s="14">
        <v>17</v>
      </c>
      <c r="D195" s="4">
        <f>IF('Salary Data'!D195&lt;3,0,1)</f>
        <v>1</v>
      </c>
      <c r="F195" s="16">
        <v>169</v>
      </c>
      <c r="G195" s="16">
        <v>89341.788498589522</v>
      </c>
      <c r="H195" s="16">
        <v>3878.2115014104784</v>
      </c>
      <c r="I195" s="16">
        <v>0.47068265817024013</v>
      </c>
      <c r="K195" s="16">
        <v>84.25</v>
      </c>
      <c r="L195" s="16">
        <v>79810</v>
      </c>
    </row>
    <row r="196" spans="1:12">
      <c r="A196" s="14">
        <v>193</v>
      </c>
      <c r="B196" s="15">
        <v>59380</v>
      </c>
      <c r="C196" s="14">
        <v>4</v>
      </c>
      <c r="D196" s="4">
        <f>IF('Salary Data'!D196&lt;3,0,1)</f>
        <v>1</v>
      </c>
      <c r="F196" s="16">
        <v>170</v>
      </c>
      <c r="G196" s="16">
        <v>64401.198381268172</v>
      </c>
      <c r="H196" s="16">
        <v>-19831.198381268172</v>
      </c>
      <c r="I196" s="16">
        <v>-2.4068313874583382</v>
      </c>
      <c r="K196" s="16">
        <v>84.75</v>
      </c>
      <c r="L196" s="16">
        <v>80060</v>
      </c>
    </row>
    <row r="197" spans="1:12">
      <c r="A197" s="14">
        <v>194</v>
      </c>
      <c r="B197" s="15">
        <v>56230</v>
      </c>
      <c r="C197" s="14">
        <v>9</v>
      </c>
      <c r="D197" s="4">
        <f>IF('Salary Data'!D197&lt;3,0,1)</f>
        <v>0</v>
      </c>
      <c r="F197" s="16">
        <v>171</v>
      </c>
      <c r="G197" s="16">
        <v>91420.171008366306</v>
      </c>
      <c r="H197" s="16">
        <v>13489.828991633694</v>
      </c>
      <c r="I197" s="16">
        <v>1.6372053369793975</v>
      </c>
      <c r="K197" s="16">
        <v>85.25</v>
      </c>
      <c r="L197" s="16">
        <v>80570</v>
      </c>
    </row>
    <row r="198" spans="1:12">
      <c r="A198" s="14">
        <v>195</v>
      </c>
      <c r="B198" s="15">
        <v>53530</v>
      </c>
      <c r="C198" s="14">
        <v>4</v>
      </c>
      <c r="D198" s="4">
        <f>IF('Salary Data'!D198&lt;3,0,1)</f>
        <v>0</v>
      </c>
      <c r="F198" s="16">
        <v>172</v>
      </c>
      <c r="G198" s="16">
        <v>54009.285832384281</v>
      </c>
      <c r="H198" s="16">
        <v>15400.714167615719</v>
      </c>
      <c r="I198" s="16">
        <v>1.8691216504043393</v>
      </c>
      <c r="K198" s="16">
        <v>85.75</v>
      </c>
      <c r="L198" s="16">
        <v>80620</v>
      </c>
    </row>
    <row r="199" spans="1:12">
      <c r="A199" s="14">
        <v>196</v>
      </c>
      <c r="B199" s="15">
        <v>84630</v>
      </c>
      <c r="C199" s="14">
        <v>20</v>
      </c>
      <c r="D199" s="4">
        <f>IF('Salary Data'!D199&lt;3,0,1)</f>
        <v>1</v>
      </c>
      <c r="F199" s="16">
        <v>173</v>
      </c>
      <c r="G199" s="16">
        <v>66479.580891044956</v>
      </c>
      <c r="H199" s="16">
        <v>1500.4191089550441</v>
      </c>
      <c r="I199" s="16">
        <v>0.18209972672081851</v>
      </c>
      <c r="K199" s="16">
        <v>86.25</v>
      </c>
      <c r="L199" s="16">
        <v>80830</v>
      </c>
    </row>
    <row r="200" spans="1:12">
      <c r="A200" s="14">
        <v>197</v>
      </c>
      <c r="B200" s="15">
        <v>41950</v>
      </c>
      <c r="C200" s="14">
        <v>3</v>
      </c>
      <c r="D200" s="4">
        <f>IF('Salary Data'!D200&lt;3,0,1)</f>
        <v>1</v>
      </c>
      <c r="F200" s="16">
        <v>174</v>
      </c>
      <c r="G200" s="16">
        <v>70049.140332170617</v>
      </c>
      <c r="H200" s="16">
        <v>-2479.1403321706166</v>
      </c>
      <c r="I200" s="16">
        <v>-0.30088311612162688</v>
      </c>
      <c r="K200" s="16">
        <v>86.75</v>
      </c>
      <c r="L200" s="16">
        <v>81040</v>
      </c>
    </row>
    <row r="201" spans="1:12">
      <c r="A201" s="14">
        <v>198</v>
      </c>
      <c r="B201" s="15">
        <v>61770</v>
      </c>
      <c r="C201" s="14">
        <v>4</v>
      </c>
      <c r="D201" s="4">
        <f>IF('Salary Data'!D201&lt;3,0,1)</f>
        <v>1</v>
      </c>
      <c r="F201" s="16">
        <v>175</v>
      </c>
      <c r="G201" s="16">
        <v>55500.462763733172</v>
      </c>
      <c r="H201" s="16">
        <v>-6400.4627637331723</v>
      </c>
      <c r="I201" s="16">
        <v>-0.7767979714509935</v>
      </c>
      <c r="K201" s="16">
        <v>87.25</v>
      </c>
      <c r="L201" s="16">
        <v>82150</v>
      </c>
    </row>
    <row r="202" spans="1:12">
      <c r="A202" s="14">
        <v>199</v>
      </c>
      <c r="B202" s="15">
        <v>57320</v>
      </c>
      <c r="C202" s="14">
        <v>4</v>
      </c>
      <c r="D202" s="4">
        <f>IF('Salary Data'!D202&lt;3,0,1)</f>
        <v>1</v>
      </c>
      <c r="F202" s="16">
        <v>176</v>
      </c>
      <c r="G202" s="16">
        <v>80441.052881054522</v>
      </c>
      <c r="H202" s="16">
        <v>-7491.052881054522</v>
      </c>
      <c r="I202" s="16">
        <v>-0.90915843070091196</v>
      </c>
      <c r="K202" s="16">
        <v>87.75</v>
      </c>
      <c r="L202" s="16">
        <v>83130</v>
      </c>
    </row>
    <row r="203" spans="1:12">
      <c r="A203" s="14">
        <v>200</v>
      </c>
      <c r="B203" s="15">
        <v>52790</v>
      </c>
      <c r="C203" s="14">
        <v>7</v>
      </c>
      <c r="D203" s="4">
        <f>IF('Salary Data'!D203&lt;3,0,1)</f>
        <v>1</v>
      </c>
      <c r="F203" s="16">
        <v>177</v>
      </c>
      <c r="G203" s="16">
        <v>49852.520812830728</v>
      </c>
      <c r="H203" s="16">
        <v>11757.479187169272</v>
      </c>
      <c r="I203" s="16">
        <v>1.4269571309314655</v>
      </c>
      <c r="K203" s="16">
        <v>88.25</v>
      </c>
      <c r="L203" s="16">
        <v>83650</v>
      </c>
    </row>
    <row r="204" spans="1:12">
      <c r="F204" s="16">
        <v>178</v>
      </c>
      <c r="G204" s="16">
        <v>60244.433361714619</v>
      </c>
      <c r="H204" s="16">
        <v>-7104.4333617146185</v>
      </c>
      <c r="I204" s="16">
        <v>-0.86223600189649441</v>
      </c>
      <c r="K204" s="16">
        <v>88.75</v>
      </c>
      <c r="L204" s="16">
        <v>83960</v>
      </c>
    </row>
    <row r="205" spans="1:12">
      <c r="F205" s="16">
        <v>179</v>
      </c>
      <c r="G205" s="16">
        <v>66479.580891044956</v>
      </c>
      <c r="H205" s="16">
        <v>4850.4191089550441</v>
      </c>
      <c r="I205" s="16">
        <v>0.58867551669432516</v>
      </c>
      <c r="K205" s="16">
        <v>89.25</v>
      </c>
      <c r="L205" s="16">
        <v>84630</v>
      </c>
    </row>
    <row r="206" spans="1:12">
      <c r="F206" s="16">
        <v>180</v>
      </c>
      <c r="G206" s="16">
        <v>64401.198381268172</v>
      </c>
      <c r="H206" s="16">
        <v>-6531.1983812681719</v>
      </c>
      <c r="I206" s="16">
        <v>-0.79266481830978952</v>
      </c>
      <c r="K206" s="16">
        <v>89.75</v>
      </c>
      <c r="L206" s="16">
        <v>85470</v>
      </c>
    </row>
    <row r="207" spans="1:12">
      <c r="F207" s="16">
        <v>181</v>
      </c>
      <c r="G207" s="16">
        <v>78362.670371277738</v>
      </c>
      <c r="H207" s="16">
        <v>-3242.670371277738</v>
      </c>
      <c r="I207" s="16">
        <v>-0.39354963218684491</v>
      </c>
      <c r="K207" s="16">
        <v>90.25</v>
      </c>
      <c r="L207" s="16">
        <v>85580</v>
      </c>
    </row>
    <row r="208" spans="1:12">
      <c r="F208" s="16">
        <v>182</v>
      </c>
      <c r="G208" s="16">
        <v>64401.198381268172</v>
      </c>
      <c r="H208" s="16">
        <v>-13421.198381268172</v>
      </c>
      <c r="I208" s="16">
        <v>-1.6288759206732106</v>
      </c>
      <c r="K208" s="16">
        <v>90.75</v>
      </c>
      <c r="L208" s="16">
        <v>85900</v>
      </c>
    </row>
    <row r="209" spans="6:12">
      <c r="F209" s="16">
        <v>183</v>
      </c>
      <c r="G209" s="16">
        <v>47186.932724626051</v>
      </c>
      <c r="H209" s="16">
        <v>1713.0672753739491</v>
      </c>
      <c r="I209" s="16">
        <v>0.20790796440684356</v>
      </c>
      <c r="K209" s="16">
        <v>91.25</v>
      </c>
      <c r="L209" s="16">
        <v>86150</v>
      </c>
    </row>
    <row r="210" spans="6:12">
      <c r="F210" s="16">
        <v>184</v>
      </c>
      <c r="G210" s="16">
        <v>72127.522841947401</v>
      </c>
      <c r="H210" s="16">
        <v>-20277.522841947401</v>
      </c>
      <c r="I210" s="16">
        <v>-2.4609999606479374</v>
      </c>
      <c r="K210" s="16">
        <v>91.75</v>
      </c>
      <c r="L210" s="16">
        <v>88680</v>
      </c>
    </row>
    <row r="211" spans="6:12">
      <c r="F211" s="16">
        <v>185</v>
      </c>
      <c r="G211" s="16">
        <v>40951.785195295713</v>
      </c>
      <c r="H211" s="16">
        <v>-7551.7851952957135</v>
      </c>
      <c r="I211" s="16">
        <v>-0.91652926313062288</v>
      </c>
      <c r="K211" s="16">
        <v>92.25</v>
      </c>
      <c r="L211" s="16">
        <v>88790</v>
      </c>
    </row>
    <row r="212" spans="6:12">
      <c r="F212" s="16">
        <v>186</v>
      </c>
      <c r="G212" s="16">
        <v>53422.080253956388</v>
      </c>
      <c r="H212" s="16">
        <v>-1912.0802539563883</v>
      </c>
      <c r="I212" s="16">
        <v>-0.23206135514777962</v>
      </c>
      <c r="K212" s="16">
        <v>92.75</v>
      </c>
      <c r="L212" s="16">
        <v>89270</v>
      </c>
    </row>
    <row r="213" spans="6:12">
      <c r="F213" s="16">
        <v>187</v>
      </c>
      <c r="G213" s="16">
        <v>63813.992802840286</v>
      </c>
      <c r="H213" s="16">
        <v>-3733.9928028402865</v>
      </c>
      <c r="I213" s="16">
        <v>-0.45317942494632169</v>
      </c>
      <c r="K213" s="16">
        <v>93.25</v>
      </c>
      <c r="L213" s="16">
        <v>89850</v>
      </c>
    </row>
    <row r="214" spans="6:12">
      <c r="F214" s="16">
        <v>188</v>
      </c>
      <c r="G214" s="16">
        <v>76871.493439928847</v>
      </c>
      <c r="H214" s="16">
        <v>12978.506560071153</v>
      </c>
      <c r="I214" s="16">
        <v>1.5751482260708261</v>
      </c>
      <c r="K214" s="16">
        <v>93.75</v>
      </c>
      <c r="L214" s="16">
        <v>90870</v>
      </c>
    </row>
    <row r="215" spans="6:12">
      <c r="F215" s="16">
        <v>189</v>
      </c>
      <c r="G215" s="16">
        <v>74793.110930152063</v>
      </c>
      <c r="H215" s="16">
        <v>-8893.1109301520628</v>
      </c>
      <c r="I215" s="16">
        <v>-1.0793204781339107</v>
      </c>
      <c r="K215" s="16">
        <v>94.25</v>
      </c>
      <c r="L215" s="16">
        <v>91820</v>
      </c>
    </row>
    <row r="216" spans="6:12">
      <c r="F216" s="16">
        <v>190</v>
      </c>
      <c r="G216" s="16">
        <v>76284.287861500954</v>
      </c>
      <c r="H216" s="16">
        <v>9615.712138499046</v>
      </c>
      <c r="I216" s="16">
        <v>1.1670196295128616</v>
      </c>
      <c r="K216" s="16">
        <v>94.75</v>
      </c>
      <c r="L216" s="16">
        <v>92150</v>
      </c>
    </row>
    <row r="217" spans="6:12">
      <c r="F217" s="16">
        <v>191</v>
      </c>
      <c r="G217" s="16">
        <v>60244.433361714619</v>
      </c>
      <c r="H217" s="16">
        <v>2105.5666382853815</v>
      </c>
      <c r="I217" s="16">
        <v>0.25554400576201186</v>
      </c>
      <c r="K217" s="16">
        <v>95.25</v>
      </c>
      <c r="L217" s="16">
        <v>93220</v>
      </c>
    </row>
    <row r="218" spans="6:12">
      <c r="F218" s="16">
        <v>192</v>
      </c>
      <c r="G218" s="16">
        <v>83106.640969259184</v>
      </c>
      <c r="H218" s="16">
        <v>9043.3590307408158</v>
      </c>
      <c r="I218" s="16">
        <v>1.0975554752052217</v>
      </c>
      <c r="K218" s="16">
        <v>95.75</v>
      </c>
      <c r="L218" s="16">
        <v>93430</v>
      </c>
    </row>
    <row r="219" spans="6:12">
      <c r="F219" s="16">
        <v>193</v>
      </c>
      <c r="G219" s="16">
        <v>56087.668342161058</v>
      </c>
      <c r="H219" s="16">
        <v>3292.3316578389422</v>
      </c>
      <c r="I219" s="16">
        <v>0.3995768192957172</v>
      </c>
      <c r="K219" s="16">
        <v>96.25</v>
      </c>
      <c r="L219" s="16">
        <v>94630</v>
      </c>
    </row>
    <row r="220" spans="6:12">
      <c r="F220" s="16">
        <v>194</v>
      </c>
      <c r="G220" s="16">
        <v>49265.315234402835</v>
      </c>
      <c r="H220" s="16">
        <v>6964.6847655971651</v>
      </c>
      <c r="I220" s="16">
        <v>0.84527528671316843</v>
      </c>
      <c r="K220" s="16">
        <v>96.75</v>
      </c>
      <c r="L220" s="16">
        <v>96410</v>
      </c>
    </row>
    <row r="221" spans="6:12">
      <c r="F221" s="16">
        <v>195</v>
      </c>
      <c r="G221" s="16">
        <v>38873.402685518937</v>
      </c>
      <c r="H221" s="16">
        <v>14656.597314481063</v>
      </c>
      <c r="I221" s="16">
        <v>1.778811233271258</v>
      </c>
      <c r="K221" s="16">
        <v>97.25</v>
      </c>
      <c r="L221" s="16">
        <v>97770</v>
      </c>
    </row>
    <row r="222" spans="6:12">
      <c r="F222" s="16">
        <v>196</v>
      </c>
      <c r="G222" s="16">
        <v>89341.788498589522</v>
      </c>
      <c r="H222" s="16">
        <v>-4711.7884985895216</v>
      </c>
      <c r="I222" s="16">
        <v>-0.57185048686630369</v>
      </c>
      <c r="K222" s="16">
        <v>97.75</v>
      </c>
      <c r="L222" s="16">
        <v>98710</v>
      </c>
    </row>
    <row r="223" spans="6:12">
      <c r="F223" s="16">
        <v>197</v>
      </c>
      <c r="G223" s="16">
        <v>54009.285832384281</v>
      </c>
      <c r="H223" s="16">
        <v>-12059.285832384281</v>
      </c>
      <c r="I223" s="16">
        <v>-1.4635861683038673</v>
      </c>
      <c r="K223" s="16">
        <v>98.25</v>
      </c>
      <c r="L223" s="16">
        <v>99420</v>
      </c>
    </row>
    <row r="224" spans="6:12">
      <c r="F224" s="16">
        <v>198</v>
      </c>
      <c r="G224" s="16">
        <v>56087.668342161058</v>
      </c>
      <c r="H224" s="16">
        <v>5682.3316578389422</v>
      </c>
      <c r="I224" s="16">
        <v>0.68964133811263684</v>
      </c>
      <c r="K224" s="16">
        <v>98.75</v>
      </c>
      <c r="L224" s="16">
        <v>104910</v>
      </c>
    </row>
    <row r="225" spans="6:12">
      <c r="F225" s="16">
        <v>199</v>
      </c>
      <c r="G225" s="16">
        <v>56087.668342161058</v>
      </c>
      <c r="H225" s="16">
        <v>1232.3316578389422</v>
      </c>
      <c r="I225" s="16">
        <v>0.14956304993887432</v>
      </c>
      <c r="K225" s="16">
        <v>99.25</v>
      </c>
      <c r="L225" s="16">
        <v>111380</v>
      </c>
    </row>
    <row r="226" spans="6:12" ht="14" thickBot="1">
      <c r="F226" s="17">
        <v>200</v>
      </c>
      <c r="G226" s="17">
        <v>62322.815871491395</v>
      </c>
      <c r="H226" s="17">
        <v>-9532.8158714913952</v>
      </c>
      <c r="I226" s="17">
        <v>-1.1569588488428646</v>
      </c>
      <c r="K226" s="17">
        <v>99.75</v>
      </c>
      <c r="L226" s="17">
        <v>114560</v>
      </c>
    </row>
  </sheetData>
  <sortState ref="L27:L226">
    <sortCondition ref="L2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842D-EC99-6C42-97A2-611025330355}">
  <dimension ref="A1:Q229"/>
  <sheetViews>
    <sheetView zoomScale="74" workbookViewId="0">
      <selection activeCell="Q25" sqref="Q25"/>
    </sheetView>
  </sheetViews>
  <sheetFormatPr baseColWidth="10" defaultRowHeight="13"/>
  <sheetData>
    <row r="1" spans="1:14">
      <c r="A1" s="14" t="s">
        <v>8</v>
      </c>
      <c r="B1" s="14" t="s">
        <v>9</v>
      </c>
      <c r="C1" s="14" t="s">
        <v>10</v>
      </c>
      <c r="D1" s="4" t="s">
        <v>19</v>
      </c>
      <c r="E1" s="4" t="s">
        <v>20</v>
      </c>
      <c r="F1" s="4" t="s">
        <v>21</v>
      </c>
    </row>
    <row r="2" spans="1:14">
      <c r="A2" s="14">
        <v>1</v>
      </c>
      <c r="B2" s="15">
        <v>80570</v>
      </c>
      <c r="C2" s="14">
        <v>19</v>
      </c>
      <c r="D2" s="4">
        <f>IF('Salary Data'!D4=2,1,0)</f>
        <v>0</v>
      </c>
      <c r="E2" s="4">
        <f>IF('Salary Data'!D4=3,1,0)</f>
        <v>0</v>
      </c>
      <c r="F2" s="4">
        <f>IF('Salary Data'!D4=4,1,0)</f>
        <v>0</v>
      </c>
    </row>
    <row r="3" spans="1:14">
      <c r="A3" s="14">
        <v>2</v>
      </c>
      <c r="B3" s="15">
        <v>32010</v>
      </c>
      <c r="C3" s="14">
        <v>3</v>
      </c>
      <c r="D3" s="4">
        <f>IF('Salary Data'!D5=2,1,0)</f>
        <v>0</v>
      </c>
      <c r="E3" s="4">
        <f>IF('Salary Data'!D5=3,1,0)</f>
        <v>0</v>
      </c>
      <c r="F3" s="4">
        <f>IF('Salary Data'!D5=4,1,0)</f>
        <v>0</v>
      </c>
      <c r="I3" t="s">
        <v>22</v>
      </c>
    </row>
    <row r="4" spans="1:14" ht="14" thickBot="1">
      <c r="A4" s="14">
        <v>3</v>
      </c>
      <c r="B4" s="15">
        <v>68410</v>
      </c>
      <c r="C4" s="14">
        <v>9</v>
      </c>
      <c r="D4" s="4">
        <f>IF('Salary Data'!D6=2,1,0)</f>
        <v>0</v>
      </c>
      <c r="E4" s="4">
        <f>IF('Salary Data'!D6=3,1,0)</f>
        <v>1</v>
      </c>
      <c r="F4" s="4">
        <f>IF('Salary Data'!D6=4,1,0)</f>
        <v>0</v>
      </c>
    </row>
    <row r="5" spans="1:14">
      <c r="A5" s="14">
        <v>4</v>
      </c>
      <c r="B5" s="15">
        <v>24610</v>
      </c>
      <c r="C5" s="14">
        <v>2</v>
      </c>
      <c r="D5" s="4">
        <f>IF('Salary Data'!D7=2,1,0)</f>
        <v>0</v>
      </c>
      <c r="E5" s="4">
        <f>IF('Salary Data'!D7=3,1,0)</f>
        <v>0</v>
      </c>
      <c r="F5" s="4">
        <f>IF('Salary Data'!D7=4,1,0)</f>
        <v>0</v>
      </c>
      <c r="I5" s="19" t="s">
        <v>23</v>
      </c>
      <c r="J5" s="19"/>
    </row>
    <row r="6" spans="1:14">
      <c r="A6" s="14">
        <v>5</v>
      </c>
      <c r="B6" s="15">
        <v>76090</v>
      </c>
      <c r="C6" s="14">
        <v>19</v>
      </c>
      <c r="D6" s="4">
        <f>IF('Salary Data'!D8=2,1,0)</f>
        <v>0</v>
      </c>
      <c r="E6" s="4">
        <f>IF('Salary Data'!D8=3,1,0)</f>
        <v>0</v>
      </c>
      <c r="F6" s="4">
        <f>IF('Salary Data'!D8=4,1,0)</f>
        <v>0</v>
      </c>
      <c r="I6" s="16" t="s">
        <v>24</v>
      </c>
      <c r="J6" s="16">
        <v>0.88636164292799169</v>
      </c>
    </row>
    <row r="7" spans="1:14">
      <c r="A7" s="14">
        <v>6</v>
      </c>
      <c r="B7" s="15">
        <v>68120</v>
      </c>
      <c r="C7" s="14">
        <v>14</v>
      </c>
      <c r="D7" s="4">
        <f>IF('Salary Data'!D9=2,1,0)</f>
        <v>1</v>
      </c>
      <c r="E7" s="4">
        <f>IF('Salary Data'!D9=3,1,0)</f>
        <v>0</v>
      </c>
      <c r="F7" s="4">
        <f>IF('Salary Data'!D9=4,1,0)</f>
        <v>0</v>
      </c>
      <c r="I7" s="16" t="s">
        <v>25</v>
      </c>
      <c r="J7" s="16">
        <v>0.78563696205400857</v>
      </c>
    </row>
    <row r="8" spans="1:14">
      <c r="A8" s="14">
        <v>7</v>
      </c>
      <c r="B8" s="15">
        <v>81040</v>
      </c>
      <c r="C8" s="14">
        <v>16</v>
      </c>
      <c r="D8" s="4">
        <f>IF('Salary Data'!D10=2,1,0)</f>
        <v>0</v>
      </c>
      <c r="E8" s="4">
        <f>IF('Salary Data'!D10=3,1,0)</f>
        <v>1</v>
      </c>
      <c r="F8" s="4">
        <f>IF('Salary Data'!D10=4,1,0)</f>
        <v>0</v>
      </c>
      <c r="I8" s="16" t="s">
        <v>26</v>
      </c>
      <c r="J8" s="16">
        <v>0.7812397715320395</v>
      </c>
    </row>
    <row r="9" spans="1:14">
      <c r="A9" s="14">
        <v>8</v>
      </c>
      <c r="B9" s="15">
        <v>54450</v>
      </c>
      <c r="C9" s="14">
        <v>6</v>
      </c>
      <c r="D9" s="4">
        <f>IF('Salary Data'!D11=2,1,0)</f>
        <v>0</v>
      </c>
      <c r="E9" s="4">
        <f>IF('Salary Data'!D11=3,1,0)</f>
        <v>1</v>
      </c>
      <c r="F9" s="4">
        <f>IF('Salary Data'!D11=4,1,0)</f>
        <v>0</v>
      </c>
      <c r="I9" s="16" t="s">
        <v>27</v>
      </c>
      <c r="J9" s="16">
        <v>7794.17101397447</v>
      </c>
    </row>
    <row r="10" spans="1:14" ht="14" thickBot="1">
      <c r="A10" s="14">
        <v>9</v>
      </c>
      <c r="B10" s="15">
        <v>45160</v>
      </c>
      <c r="C10" s="14">
        <v>2</v>
      </c>
      <c r="D10" s="4">
        <f>IF('Salary Data'!D12=2,1,0)</f>
        <v>1</v>
      </c>
      <c r="E10" s="4">
        <f>IF('Salary Data'!D12=3,1,0)</f>
        <v>0</v>
      </c>
      <c r="F10" s="4">
        <f>IF('Salary Data'!D12=4,1,0)</f>
        <v>0</v>
      </c>
      <c r="I10" s="17" t="s">
        <v>28</v>
      </c>
      <c r="J10" s="17">
        <v>200</v>
      </c>
    </row>
    <row r="11" spans="1:14">
      <c r="A11" s="14">
        <v>10</v>
      </c>
      <c r="B11" s="15">
        <v>60950</v>
      </c>
      <c r="C11" s="14">
        <v>9</v>
      </c>
      <c r="D11" s="4">
        <f>IF('Salary Data'!D13=2,1,0)</f>
        <v>1</v>
      </c>
      <c r="E11" s="4">
        <f>IF('Salary Data'!D13=3,1,0)</f>
        <v>0</v>
      </c>
      <c r="F11" s="4">
        <f>IF('Salary Data'!D13=4,1,0)</f>
        <v>0</v>
      </c>
    </row>
    <row r="12" spans="1:14" ht="14" thickBot="1">
      <c r="A12" s="14">
        <v>11</v>
      </c>
      <c r="B12" s="15">
        <v>83960</v>
      </c>
      <c r="C12" s="14">
        <v>24</v>
      </c>
      <c r="D12" s="4">
        <f>IF('Salary Data'!D14=2,1,0)</f>
        <v>1</v>
      </c>
      <c r="E12" s="4">
        <f>IF('Salary Data'!D14=3,1,0)</f>
        <v>0</v>
      </c>
      <c r="F12" s="4">
        <f>IF('Salary Data'!D14=4,1,0)</f>
        <v>0</v>
      </c>
      <c r="I12" t="s">
        <v>29</v>
      </c>
    </row>
    <row r="13" spans="1:14">
      <c r="A13" s="14">
        <v>12</v>
      </c>
      <c r="B13" s="15">
        <v>72880</v>
      </c>
      <c r="C13" s="14">
        <v>17</v>
      </c>
      <c r="D13" s="4">
        <f>IF('Salary Data'!D15=2,1,0)</f>
        <v>1</v>
      </c>
      <c r="E13" s="4">
        <f>IF('Salary Data'!D15=3,1,0)</f>
        <v>0</v>
      </c>
      <c r="F13" s="4">
        <f>IF('Salary Data'!D15=4,1,0)</f>
        <v>0</v>
      </c>
      <c r="I13" s="18"/>
      <c r="J13" s="18" t="s">
        <v>33</v>
      </c>
      <c r="K13" s="18" t="s">
        <v>34</v>
      </c>
      <c r="L13" s="18" t="s">
        <v>35</v>
      </c>
      <c r="M13" s="18" t="s">
        <v>36</v>
      </c>
      <c r="N13" s="18" t="s">
        <v>37</v>
      </c>
    </row>
    <row r="14" spans="1:14">
      <c r="A14" s="14">
        <v>13</v>
      </c>
      <c r="B14" s="15">
        <v>75410</v>
      </c>
      <c r="C14" s="14">
        <v>17</v>
      </c>
      <c r="D14" s="4">
        <f>IF('Salary Data'!D16=2,1,0)</f>
        <v>1</v>
      </c>
      <c r="E14" s="4">
        <f>IF('Salary Data'!D16=3,1,0)</f>
        <v>0</v>
      </c>
      <c r="F14" s="4">
        <f>IF('Salary Data'!D16=4,1,0)</f>
        <v>0</v>
      </c>
      <c r="I14" s="16" t="s">
        <v>30</v>
      </c>
      <c r="J14" s="16">
        <v>4</v>
      </c>
      <c r="K14" s="16">
        <v>43415666929.459557</v>
      </c>
      <c r="L14" s="16">
        <v>10853916732.364889</v>
      </c>
      <c r="M14" s="16">
        <v>178.66793765902179</v>
      </c>
      <c r="N14" s="16">
        <v>4.7530793874170516E-64</v>
      </c>
    </row>
    <row r="15" spans="1:14">
      <c r="A15" s="14">
        <v>14</v>
      </c>
      <c r="B15" s="15">
        <v>37030</v>
      </c>
      <c r="C15" s="14">
        <v>12</v>
      </c>
      <c r="D15" s="4">
        <f>IF('Salary Data'!D17=2,1,0)</f>
        <v>0</v>
      </c>
      <c r="E15" s="4">
        <f>IF('Salary Data'!D17=3,1,0)</f>
        <v>0</v>
      </c>
      <c r="F15" s="4">
        <f>IF('Salary Data'!D17=4,1,0)</f>
        <v>0</v>
      </c>
      <c r="I15" s="16" t="s">
        <v>31</v>
      </c>
      <c r="J15" s="16">
        <v>195</v>
      </c>
      <c r="K15" s="16">
        <v>11846074850.040564</v>
      </c>
      <c r="L15" s="16">
        <v>60749101.795079812</v>
      </c>
      <c r="M15" s="16"/>
      <c r="N15" s="16"/>
    </row>
    <row r="16" spans="1:14" ht="14" thickBot="1">
      <c r="A16" s="14">
        <v>15</v>
      </c>
      <c r="B16" s="15">
        <v>73720</v>
      </c>
      <c r="C16" s="14">
        <v>15</v>
      </c>
      <c r="D16" s="4">
        <f>IF('Salary Data'!D18=2,1,0)</f>
        <v>1</v>
      </c>
      <c r="E16" s="4">
        <f>IF('Salary Data'!D18=3,1,0)</f>
        <v>0</v>
      </c>
      <c r="F16" s="4">
        <f>IF('Salary Data'!D18=4,1,0)</f>
        <v>0</v>
      </c>
      <c r="I16" s="17" t="s">
        <v>13</v>
      </c>
      <c r="J16" s="17">
        <v>199</v>
      </c>
      <c r="K16" s="17">
        <v>55261741779.500122</v>
      </c>
      <c r="L16" s="17"/>
      <c r="M16" s="17"/>
      <c r="N16" s="17"/>
    </row>
    <row r="17" spans="1:17" ht="14" thickBot="1">
      <c r="A17" s="14">
        <v>16</v>
      </c>
      <c r="B17" s="15">
        <v>69540</v>
      </c>
      <c r="C17" s="14">
        <v>11</v>
      </c>
      <c r="D17" s="4">
        <f>IF('Salary Data'!D19=2,1,0)</f>
        <v>0</v>
      </c>
      <c r="E17" s="4">
        <f>IF('Salary Data'!D19=3,1,0)</f>
        <v>1</v>
      </c>
      <c r="F17" s="4">
        <f>IF('Salary Data'!D19=4,1,0)</f>
        <v>0</v>
      </c>
    </row>
    <row r="18" spans="1:17">
      <c r="A18" s="14">
        <v>17</v>
      </c>
      <c r="B18" s="15">
        <v>83650</v>
      </c>
      <c r="C18" s="14">
        <v>15</v>
      </c>
      <c r="D18" s="4">
        <f>IF('Salary Data'!D20=2,1,0)</f>
        <v>0</v>
      </c>
      <c r="E18" s="4">
        <f>IF('Salary Data'!D20=3,1,0)</f>
        <v>0</v>
      </c>
      <c r="F18" s="4">
        <f>IF('Salary Data'!D20=4,1,0)</f>
        <v>1</v>
      </c>
      <c r="I18" s="18"/>
      <c r="J18" s="18" t="s">
        <v>38</v>
      </c>
      <c r="K18" s="18" t="s">
        <v>27</v>
      </c>
      <c r="L18" s="18" t="s">
        <v>39</v>
      </c>
      <c r="M18" s="18" t="s">
        <v>40</v>
      </c>
      <c r="N18" s="18" t="s">
        <v>41</v>
      </c>
      <c r="O18" s="18" t="s">
        <v>42</v>
      </c>
      <c r="P18" s="18" t="s">
        <v>43</v>
      </c>
      <c r="Q18" s="18" t="s">
        <v>44</v>
      </c>
    </row>
    <row r="19" spans="1:17">
      <c r="A19" s="14">
        <v>18</v>
      </c>
      <c r="B19" s="15">
        <v>61180</v>
      </c>
      <c r="C19" s="14">
        <v>16</v>
      </c>
      <c r="D19" s="4">
        <f>IF('Salary Data'!D21=2,1,0)</f>
        <v>0</v>
      </c>
      <c r="E19" s="4">
        <f>IF('Salary Data'!D21=3,1,0)</f>
        <v>0</v>
      </c>
      <c r="F19" s="4">
        <f>IF('Salary Data'!D21=4,1,0)</f>
        <v>0</v>
      </c>
      <c r="I19" s="16" t="s">
        <v>32</v>
      </c>
      <c r="J19" s="16">
        <v>28885.903196207335</v>
      </c>
      <c r="K19" s="16">
        <v>1574.6972460010313</v>
      </c>
      <c r="L19" s="16">
        <v>18.343782126731693</v>
      </c>
      <c r="M19" s="16">
        <v>2.4923821056953469E-44</v>
      </c>
      <c r="N19" s="16">
        <v>25780.278908122837</v>
      </c>
      <c r="O19" s="16">
        <v>31991.527484291833</v>
      </c>
      <c r="P19" s="16">
        <v>25780.278908122837</v>
      </c>
      <c r="Q19" s="16">
        <v>31991.527484291833</v>
      </c>
    </row>
    <row r="20" spans="1:17">
      <c r="A20" s="14">
        <v>19</v>
      </c>
      <c r="B20" s="15">
        <v>62340</v>
      </c>
      <c r="C20" s="14">
        <v>14</v>
      </c>
      <c r="D20" s="4">
        <f>IF('Salary Data'!D22=2,1,0)</f>
        <v>1</v>
      </c>
      <c r="E20" s="4">
        <f>IF('Salary Data'!D22=3,1,0)</f>
        <v>0</v>
      </c>
      <c r="F20" s="4">
        <f>IF('Salary Data'!D22=4,1,0)</f>
        <v>0</v>
      </c>
      <c r="I20" s="16" t="s">
        <v>10</v>
      </c>
      <c r="J20" s="16">
        <v>2013.6490459337965</v>
      </c>
      <c r="K20" s="16">
        <v>85.410927105136693</v>
      </c>
      <c r="L20" s="16">
        <v>23.576012041820977</v>
      </c>
      <c r="M20" s="16">
        <v>5.4207113284294265E-59</v>
      </c>
      <c r="N20" s="16">
        <v>1845.2012694744519</v>
      </c>
      <c r="O20" s="16">
        <v>2182.0968223931409</v>
      </c>
      <c r="P20" s="16">
        <v>1845.2012694744519</v>
      </c>
      <c r="Q20" s="16">
        <v>2182.0968223931409</v>
      </c>
    </row>
    <row r="21" spans="1:17">
      <c r="A21" s="14">
        <v>20</v>
      </c>
      <c r="B21" s="15">
        <v>44520</v>
      </c>
      <c r="C21" s="14">
        <v>6</v>
      </c>
      <c r="D21" s="4">
        <f>IF('Salary Data'!D23=2,1,0)</f>
        <v>0</v>
      </c>
      <c r="E21" s="4">
        <f>IF('Salary Data'!D23=3,1,0)</f>
        <v>0</v>
      </c>
      <c r="F21" s="4">
        <f>IF('Salary Data'!D23=4,1,0)</f>
        <v>0</v>
      </c>
      <c r="I21" s="16" t="s">
        <v>19</v>
      </c>
      <c r="J21" s="16">
        <v>5682.8178530272025</v>
      </c>
      <c r="K21" s="16">
        <v>1465.9171519929419</v>
      </c>
      <c r="L21" s="16">
        <v>3.8766296207813009</v>
      </c>
      <c r="M21" s="16">
        <v>1.4466169235191194E-4</v>
      </c>
      <c r="N21" s="16">
        <v>2791.7301070428202</v>
      </c>
      <c r="O21" s="16">
        <v>8573.9055990115849</v>
      </c>
      <c r="P21" s="16">
        <v>2791.7301070428202</v>
      </c>
      <c r="Q21" s="16">
        <v>8573.9055990115849</v>
      </c>
    </row>
    <row r="22" spans="1:17">
      <c r="A22" s="14">
        <v>21</v>
      </c>
      <c r="B22" s="15">
        <v>52890</v>
      </c>
      <c r="C22" s="14">
        <v>15</v>
      </c>
      <c r="D22" s="4">
        <f>IF('Salary Data'!D24=2,1,0)</f>
        <v>1</v>
      </c>
      <c r="E22" s="4">
        <f>IF('Salary Data'!D24=3,1,0)</f>
        <v>0</v>
      </c>
      <c r="F22" s="4">
        <f>IF('Salary Data'!D24=4,1,0)</f>
        <v>0</v>
      </c>
      <c r="I22" s="16" t="s">
        <v>20</v>
      </c>
      <c r="J22" s="16">
        <v>18146.723633059883</v>
      </c>
      <c r="K22" s="16">
        <v>1431.3938828568357</v>
      </c>
      <c r="L22" s="16">
        <v>12.677659063934165</v>
      </c>
      <c r="M22" s="16">
        <v>2.9593946800332693E-27</v>
      </c>
      <c r="N22" s="16">
        <v>15323.722818328759</v>
      </c>
      <c r="O22" s="16">
        <v>20969.724447791006</v>
      </c>
      <c r="P22" s="16">
        <v>15323.722818328759</v>
      </c>
      <c r="Q22" s="16">
        <v>20969.724447791006</v>
      </c>
    </row>
    <row r="23" spans="1:17" ht="14" thickBot="1">
      <c r="A23" s="14">
        <v>22</v>
      </c>
      <c r="B23" s="15">
        <v>56990</v>
      </c>
      <c r="C23" s="14">
        <v>3</v>
      </c>
      <c r="D23" s="4">
        <f>IF('Salary Data'!D25=2,1,0)</f>
        <v>0</v>
      </c>
      <c r="E23" s="4">
        <f>IF('Salary Data'!D25=3,1,0)</f>
        <v>1</v>
      </c>
      <c r="F23" s="4">
        <f>IF('Salary Data'!D25=4,1,0)</f>
        <v>0</v>
      </c>
      <c r="I23" s="17" t="s">
        <v>21</v>
      </c>
      <c r="J23" s="17">
        <v>26122.388035870023</v>
      </c>
      <c r="K23" s="17">
        <v>2244.113660204036</v>
      </c>
      <c r="L23" s="17">
        <v>11.640403291112698</v>
      </c>
      <c r="M23" s="17">
        <v>4.037868444337814E-24</v>
      </c>
      <c r="N23" s="17">
        <v>21696.53798370876</v>
      </c>
      <c r="O23" s="17">
        <v>30548.238088031285</v>
      </c>
      <c r="P23" s="17">
        <v>21696.53798370876</v>
      </c>
      <c r="Q23" s="17">
        <v>30548.238088031285</v>
      </c>
    </row>
    <row r="24" spans="1:17">
      <c r="A24" s="14">
        <v>23</v>
      </c>
      <c r="B24" s="15">
        <v>70700</v>
      </c>
      <c r="C24" s="14">
        <v>15</v>
      </c>
      <c r="D24" s="4">
        <f>IF('Salary Data'!D26=2,1,0)</f>
        <v>0</v>
      </c>
      <c r="E24" s="4">
        <f>IF('Salary Data'!D26=3,1,0)</f>
        <v>1</v>
      </c>
      <c r="F24" s="4">
        <f>IF('Salary Data'!D26=4,1,0)</f>
        <v>0</v>
      </c>
    </row>
    <row r="25" spans="1:17">
      <c r="A25" s="14">
        <v>24</v>
      </c>
      <c r="B25" s="15">
        <v>40670</v>
      </c>
      <c r="C25" s="14">
        <v>3</v>
      </c>
      <c r="D25" s="4">
        <f>IF('Salary Data'!D27=2,1,0)</f>
        <v>1</v>
      </c>
      <c r="E25" s="4">
        <f>IF('Salary Data'!D27=3,1,0)</f>
        <v>0</v>
      </c>
      <c r="F25" s="4">
        <f>IF('Salary Data'!D27=4,1,0)</f>
        <v>0</v>
      </c>
    </row>
    <row r="26" spans="1:17">
      <c r="A26" s="14">
        <v>25</v>
      </c>
      <c r="B26" s="15">
        <v>71720</v>
      </c>
      <c r="C26" s="14">
        <v>16</v>
      </c>
      <c r="D26" s="4">
        <f>IF('Salary Data'!D28=2,1,0)</f>
        <v>1</v>
      </c>
      <c r="E26" s="4">
        <f>IF('Salary Data'!D28=3,1,0)</f>
        <v>0</v>
      </c>
      <c r="F26" s="4">
        <f>IF('Salary Data'!D28=4,1,0)</f>
        <v>0</v>
      </c>
    </row>
    <row r="27" spans="1:17">
      <c r="A27" s="14">
        <v>26</v>
      </c>
      <c r="B27" s="15">
        <v>62270</v>
      </c>
      <c r="C27" s="14">
        <v>16</v>
      </c>
      <c r="D27" s="4">
        <f>IF('Salary Data'!D29=2,1,0)</f>
        <v>0</v>
      </c>
      <c r="E27" s="4">
        <f>IF('Salary Data'!D29=3,1,0)</f>
        <v>0</v>
      </c>
      <c r="F27" s="4">
        <f>IF('Salary Data'!D29=4,1,0)</f>
        <v>0</v>
      </c>
      <c r="I27" t="s">
        <v>45</v>
      </c>
      <c r="N27" t="s">
        <v>50</v>
      </c>
    </row>
    <row r="28" spans="1:17" ht="14" thickBot="1">
      <c r="A28" s="14">
        <v>27</v>
      </c>
      <c r="B28" s="15">
        <v>48220</v>
      </c>
      <c r="C28" s="14">
        <v>4</v>
      </c>
      <c r="D28" s="4">
        <f>IF('Salary Data'!D30=2,1,0)</f>
        <v>0</v>
      </c>
      <c r="E28" s="4">
        <f>IF('Salary Data'!D30=3,1,0)</f>
        <v>1</v>
      </c>
      <c r="F28" s="4">
        <f>IF('Salary Data'!D30=4,1,0)</f>
        <v>0</v>
      </c>
    </row>
    <row r="29" spans="1:17">
      <c r="A29" s="14">
        <v>28</v>
      </c>
      <c r="B29" s="15">
        <v>53430</v>
      </c>
      <c r="C29" s="14">
        <v>14</v>
      </c>
      <c r="D29" s="4">
        <f>IF('Salary Data'!D31=2,1,0)</f>
        <v>0</v>
      </c>
      <c r="E29" s="4">
        <f>IF('Salary Data'!D31=3,1,0)</f>
        <v>0</v>
      </c>
      <c r="F29" s="4">
        <f>IF('Salary Data'!D31=4,1,0)</f>
        <v>0</v>
      </c>
      <c r="I29" s="18" t="s">
        <v>46</v>
      </c>
      <c r="J29" s="18" t="s">
        <v>47</v>
      </c>
      <c r="K29" s="18" t="s">
        <v>48</v>
      </c>
      <c r="L29" s="18" t="s">
        <v>49</v>
      </c>
      <c r="N29" s="18" t="s">
        <v>51</v>
      </c>
      <c r="O29" s="18" t="s">
        <v>9</v>
      </c>
    </row>
    <row r="30" spans="1:17">
      <c r="A30" s="14">
        <v>29</v>
      </c>
      <c r="B30" s="15">
        <v>48730</v>
      </c>
      <c r="C30" s="14">
        <v>7</v>
      </c>
      <c r="D30" s="4">
        <f>IF('Salary Data'!D32=2,1,0)</f>
        <v>0</v>
      </c>
      <c r="E30" s="4">
        <f>IF('Salary Data'!D32=3,1,0)</f>
        <v>1</v>
      </c>
      <c r="F30" s="4">
        <f>IF('Salary Data'!D32=4,1,0)</f>
        <v>0</v>
      </c>
      <c r="I30" s="16">
        <v>1</v>
      </c>
      <c r="J30" s="16">
        <v>67145.235068949463</v>
      </c>
      <c r="K30" s="16">
        <v>13424.764931050537</v>
      </c>
      <c r="L30" s="16">
        <v>1.7399869533228662</v>
      </c>
      <c r="N30" s="16">
        <v>0.25</v>
      </c>
      <c r="O30" s="16">
        <v>20140</v>
      </c>
    </row>
    <row r="31" spans="1:17">
      <c r="A31" s="14">
        <v>30</v>
      </c>
      <c r="B31" s="15">
        <v>70740</v>
      </c>
      <c r="C31" s="14">
        <v>19</v>
      </c>
      <c r="D31" s="4">
        <f>IF('Salary Data'!D33=2,1,0)</f>
        <v>0</v>
      </c>
      <c r="E31" s="4">
        <f>IF('Salary Data'!D33=3,1,0)</f>
        <v>0</v>
      </c>
      <c r="F31" s="4">
        <f>IF('Salary Data'!D33=4,1,0)</f>
        <v>0</v>
      </c>
      <c r="I31" s="16">
        <v>2</v>
      </c>
      <c r="J31" s="16">
        <v>34926.850334008726</v>
      </c>
      <c r="K31" s="16">
        <v>-2916.8503340087263</v>
      </c>
      <c r="L31" s="16">
        <v>-0.37805366068137697</v>
      </c>
      <c r="N31" s="16">
        <v>0.75</v>
      </c>
      <c r="O31" s="16">
        <v>24610</v>
      </c>
    </row>
    <row r="32" spans="1:17">
      <c r="A32" s="14">
        <v>31</v>
      </c>
      <c r="B32" s="15">
        <v>69670</v>
      </c>
      <c r="C32" s="14">
        <v>20</v>
      </c>
      <c r="D32" s="4">
        <f>IF('Salary Data'!D34=2,1,0)</f>
        <v>0</v>
      </c>
      <c r="E32" s="4">
        <f>IF('Salary Data'!D34=3,1,0)</f>
        <v>0</v>
      </c>
      <c r="F32" s="4">
        <f>IF('Salary Data'!D34=4,1,0)</f>
        <v>0</v>
      </c>
      <c r="I32" s="16">
        <v>3</v>
      </c>
      <c r="J32" s="16">
        <v>65155.468242671384</v>
      </c>
      <c r="K32" s="16">
        <v>3254.5317573286156</v>
      </c>
      <c r="L32" s="16">
        <v>0.42182062971016909</v>
      </c>
      <c r="N32" s="16">
        <v>1.25</v>
      </c>
      <c r="O32" s="16">
        <v>26920</v>
      </c>
    </row>
    <row r="33" spans="1:15">
      <c r="A33" s="14">
        <v>32</v>
      </c>
      <c r="B33" s="15">
        <v>44100</v>
      </c>
      <c r="C33" s="14">
        <v>2</v>
      </c>
      <c r="D33" s="4">
        <f>IF('Salary Data'!D35=2,1,0)</f>
        <v>1</v>
      </c>
      <c r="E33" s="4">
        <f>IF('Salary Data'!D35=3,1,0)</f>
        <v>0</v>
      </c>
      <c r="F33" s="4">
        <f>IF('Salary Data'!D35=4,1,0)</f>
        <v>0</v>
      </c>
      <c r="I33" s="16">
        <v>4</v>
      </c>
      <c r="J33" s="16">
        <v>32913.201288074924</v>
      </c>
      <c r="K33" s="16">
        <v>-8303.2012880749244</v>
      </c>
      <c r="L33" s="16">
        <v>-1.076179879965572</v>
      </c>
      <c r="N33" s="16">
        <v>1.75</v>
      </c>
      <c r="O33" s="16">
        <v>28120</v>
      </c>
    </row>
    <row r="34" spans="1:15">
      <c r="A34" s="14">
        <v>33</v>
      </c>
      <c r="B34" s="15">
        <v>54620</v>
      </c>
      <c r="C34" s="14">
        <v>5</v>
      </c>
      <c r="D34" s="4">
        <f>IF('Salary Data'!D36=2,1,0)</f>
        <v>0</v>
      </c>
      <c r="E34" s="4">
        <f>IF('Salary Data'!D36=3,1,0)</f>
        <v>1</v>
      </c>
      <c r="F34" s="4">
        <f>IF('Salary Data'!D36=4,1,0)</f>
        <v>0</v>
      </c>
      <c r="I34" s="16">
        <v>5</v>
      </c>
      <c r="J34" s="16">
        <v>67145.235068949463</v>
      </c>
      <c r="K34" s="16">
        <v>8944.7649310505367</v>
      </c>
      <c r="L34" s="16">
        <v>1.1593330952536776</v>
      </c>
      <c r="N34" s="16">
        <v>2.25</v>
      </c>
      <c r="O34" s="16">
        <v>32010</v>
      </c>
    </row>
    <row r="35" spans="1:15">
      <c r="A35" s="14">
        <v>34</v>
      </c>
      <c r="B35" s="15">
        <v>44810</v>
      </c>
      <c r="C35" s="14">
        <v>4</v>
      </c>
      <c r="D35" s="4">
        <f>IF('Salary Data'!D37=2,1,0)</f>
        <v>0</v>
      </c>
      <c r="E35" s="4">
        <f>IF('Salary Data'!D37=3,1,0)</f>
        <v>1</v>
      </c>
      <c r="F35" s="4">
        <f>IF('Salary Data'!D37=4,1,0)</f>
        <v>0</v>
      </c>
      <c r="I35" s="16">
        <v>6</v>
      </c>
      <c r="J35" s="16">
        <v>62759.807692307695</v>
      </c>
      <c r="K35" s="16">
        <v>5360.1923076923049</v>
      </c>
      <c r="L35" s="16">
        <v>0.69473579094962612</v>
      </c>
      <c r="N35" s="16">
        <v>2.75</v>
      </c>
      <c r="O35" s="16">
        <v>32080</v>
      </c>
    </row>
    <row r="36" spans="1:15">
      <c r="A36" s="14">
        <v>35</v>
      </c>
      <c r="B36" s="15">
        <v>62290</v>
      </c>
      <c r="C36" s="14">
        <v>19</v>
      </c>
      <c r="D36" s="4">
        <f>IF('Salary Data'!D38=2,1,0)</f>
        <v>1</v>
      </c>
      <c r="E36" s="4">
        <f>IF('Salary Data'!D38=3,1,0)</f>
        <v>0</v>
      </c>
      <c r="F36" s="4">
        <f>IF('Salary Data'!D38=4,1,0)</f>
        <v>0</v>
      </c>
      <c r="I36" s="16">
        <v>7</v>
      </c>
      <c r="J36" s="16">
        <v>79251.011564207962</v>
      </c>
      <c r="K36" s="16">
        <v>1788.9884357920382</v>
      </c>
      <c r="L36" s="16">
        <v>0.23187121367942193</v>
      </c>
      <c r="N36" s="16">
        <v>3.25</v>
      </c>
      <c r="O36" s="16">
        <v>32500</v>
      </c>
    </row>
    <row r="37" spans="1:15">
      <c r="A37" s="14">
        <v>36</v>
      </c>
      <c r="B37" s="15">
        <v>52550</v>
      </c>
      <c r="C37" s="14">
        <v>8</v>
      </c>
      <c r="D37" s="4">
        <f>IF('Salary Data'!D39=2,1,0)</f>
        <v>0</v>
      </c>
      <c r="E37" s="4">
        <f>IF('Salary Data'!D39=3,1,0)</f>
        <v>1</v>
      </c>
      <c r="F37" s="4">
        <f>IF('Salary Data'!D39=4,1,0)</f>
        <v>0</v>
      </c>
      <c r="I37" s="16">
        <v>8</v>
      </c>
      <c r="J37" s="16">
        <v>59114.52110487</v>
      </c>
      <c r="K37" s="16">
        <v>-4664.5211048700003</v>
      </c>
      <c r="L37" s="16">
        <v>-0.60456968205087513</v>
      </c>
      <c r="N37" s="16">
        <v>3.75</v>
      </c>
      <c r="O37" s="16">
        <v>33400</v>
      </c>
    </row>
    <row r="38" spans="1:15">
      <c r="A38" s="14">
        <v>37</v>
      </c>
      <c r="B38" s="15">
        <v>64410</v>
      </c>
      <c r="C38" s="14">
        <v>9</v>
      </c>
      <c r="D38" s="4">
        <f>IF('Salary Data'!D40=2,1,0)</f>
        <v>0</v>
      </c>
      <c r="E38" s="4">
        <f>IF('Salary Data'!D40=3,1,0)</f>
        <v>1</v>
      </c>
      <c r="F38" s="4">
        <f>IF('Salary Data'!D40=4,1,0)</f>
        <v>0</v>
      </c>
      <c r="I38" s="16">
        <v>9</v>
      </c>
      <c r="J38" s="16">
        <v>38596.01914110213</v>
      </c>
      <c r="K38" s="16">
        <v>6563.9808588978703</v>
      </c>
      <c r="L38" s="16">
        <v>0.85075910937753474</v>
      </c>
      <c r="N38" s="16">
        <v>4.25</v>
      </c>
      <c r="O38" s="16">
        <v>37030</v>
      </c>
    </row>
    <row r="39" spans="1:15">
      <c r="A39" s="14">
        <v>38</v>
      </c>
      <c r="B39" s="15">
        <v>56410</v>
      </c>
      <c r="C39" s="14">
        <v>20</v>
      </c>
      <c r="D39" s="4">
        <f>IF('Salary Data'!D41=2,1,0)</f>
        <v>0</v>
      </c>
      <c r="E39" s="4">
        <f>IF('Salary Data'!D41=3,1,0)</f>
        <v>0</v>
      </c>
      <c r="F39" s="4">
        <f>IF('Salary Data'!D41=4,1,0)</f>
        <v>0</v>
      </c>
      <c r="I39" s="16">
        <v>10</v>
      </c>
      <c r="J39" s="16">
        <v>52691.562462638707</v>
      </c>
      <c r="K39" s="16">
        <v>8258.4375373612929</v>
      </c>
      <c r="L39" s="16">
        <v>1.0703780396634475</v>
      </c>
      <c r="N39" s="16">
        <v>4.75</v>
      </c>
      <c r="O39" s="16">
        <v>37610</v>
      </c>
    </row>
    <row r="40" spans="1:15">
      <c r="A40" s="14">
        <v>39</v>
      </c>
      <c r="B40" s="15">
        <v>72120</v>
      </c>
      <c r="C40" s="14">
        <v>24</v>
      </c>
      <c r="D40" s="4">
        <f>IF('Salary Data'!D42=2,1,0)</f>
        <v>0</v>
      </c>
      <c r="E40" s="4">
        <f>IF('Salary Data'!D42=3,1,0)</f>
        <v>0</v>
      </c>
      <c r="F40" s="4">
        <f>IF('Salary Data'!D42=4,1,0)</f>
        <v>0</v>
      </c>
      <c r="I40" s="16">
        <v>11</v>
      </c>
      <c r="J40" s="16">
        <v>82896.298151645649</v>
      </c>
      <c r="K40" s="16">
        <v>1063.7018483543507</v>
      </c>
      <c r="L40" s="16">
        <v>0.1378666477862234</v>
      </c>
      <c r="N40" s="16">
        <v>5.25</v>
      </c>
      <c r="O40" s="16">
        <v>38190</v>
      </c>
    </row>
    <row r="41" spans="1:15">
      <c r="A41" s="14">
        <v>40</v>
      </c>
      <c r="B41" s="15">
        <v>56020</v>
      </c>
      <c r="C41" s="14">
        <v>11</v>
      </c>
      <c r="D41" s="4">
        <f>IF('Salary Data'!D43=2,1,0)</f>
        <v>1</v>
      </c>
      <c r="E41" s="4">
        <f>IF('Salary Data'!D43=3,1,0)</f>
        <v>0</v>
      </c>
      <c r="F41" s="4">
        <f>IF('Salary Data'!D43=4,1,0)</f>
        <v>0</v>
      </c>
      <c r="I41" s="16">
        <v>12</v>
      </c>
      <c r="J41" s="16">
        <v>68800.754830109072</v>
      </c>
      <c r="K41" s="16">
        <v>4079.2451698909281</v>
      </c>
      <c r="L41" s="16">
        <v>0.52871192989001581</v>
      </c>
      <c r="N41" s="16">
        <v>5.75</v>
      </c>
      <c r="O41" s="16">
        <v>38670</v>
      </c>
    </row>
    <row r="42" spans="1:15">
      <c r="A42" s="14">
        <v>41</v>
      </c>
      <c r="B42" s="15">
        <v>62600</v>
      </c>
      <c r="C42" s="14">
        <v>17</v>
      </c>
      <c r="D42" s="4">
        <f>IF('Salary Data'!D44=2,1,0)</f>
        <v>0</v>
      </c>
      <c r="E42" s="4">
        <f>IF('Salary Data'!D44=3,1,0)</f>
        <v>0</v>
      </c>
      <c r="F42" s="4">
        <f>IF('Salary Data'!D44=4,1,0)</f>
        <v>0</v>
      </c>
      <c r="I42" s="16">
        <v>13</v>
      </c>
      <c r="J42" s="16">
        <v>68800.754830109072</v>
      </c>
      <c r="K42" s="16">
        <v>6609.2451698909281</v>
      </c>
      <c r="L42" s="16">
        <v>0.85662582741569604</v>
      </c>
      <c r="N42" s="16">
        <v>6.25</v>
      </c>
      <c r="O42" s="16">
        <v>39250</v>
      </c>
    </row>
    <row r="43" spans="1:15">
      <c r="A43" s="14">
        <v>42</v>
      </c>
      <c r="B43" s="15">
        <v>71670</v>
      </c>
      <c r="C43" s="14">
        <v>15</v>
      </c>
      <c r="D43" s="4">
        <f>IF('Salary Data'!D45=2,1,0)</f>
        <v>1</v>
      </c>
      <c r="E43" s="4">
        <f>IF('Salary Data'!D45=3,1,0)</f>
        <v>0</v>
      </c>
      <c r="F43" s="4">
        <f>IF('Salary Data'!D45=4,1,0)</f>
        <v>0</v>
      </c>
      <c r="I43" s="16">
        <v>14</v>
      </c>
      <c r="J43" s="16">
        <v>53049.691747412893</v>
      </c>
      <c r="K43" s="16">
        <v>-16019.691747412893</v>
      </c>
      <c r="L43" s="16">
        <v>-2.0763160308514377</v>
      </c>
      <c r="N43" s="16">
        <v>6.75</v>
      </c>
      <c r="O43" s="16">
        <v>39370</v>
      </c>
    </row>
    <row r="44" spans="1:15">
      <c r="A44" s="14">
        <v>43</v>
      </c>
      <c r="B44" s="15">
        <v>55670</v>
      </c>
      <c r="C44" s="14">
        <v>14</v>
      </c>
      <c r="D44" s="4">
        <f>IF('Salary Data'!D46=2,1,0)</f>
        <v>1</v>
      </c>
      <c r="E44" s="4">
        <f>IF('Salary Data'!D46=3,1,0)</f>
        <v>0</v>
      </c>
      <c r="F44" s="4">
        <f>IF('Salary Data'!D46=4,1,0)</f>
        <v>0</v>
      </c>
      <c r="I44" s="16">
        <v>15</v>
      </c>
      <c r="J44" s="16">
        <v>64773.45673824149</v>
      </c>
      <c r="K44" s="16">
        <v>8946.5432617585102</v>
      </c>
      <c r="L44" s="16">
        <v>1.1595635851167374</v>
      </c>
      <c r="N44" s="16">
        <v>7.25</v>
      </c>
      <c r="O44" s="16">
        <v>40400</v>
      </c>
    </row>
    <row r="45" spans="1:15">
      <c r="A45" s="14">
        <v>44</v>
      </c>
      <c r="B45" s="15">
        <v>76200</v>
      </c>
      <c r="C45" s="14">
        <v>16</v>
      </c>
      <c r="D45" s="4">
        <f>IF('Salary Data'!D47=2,1,0)</f>
        <v>0</v>
      </c>
      <c r="E45" s="4">
        <f>IF('Salary Data'!D47=3,1,0)</f>
        <v>0</v>
      </c>
      <c r="F45" s="4">
        <f>IF('Salary Data'!D47=4,1,0)</f>
        <v>0</v>
      </c>
      <c r="I45" s="16">
        <v>16</v>
      </c>
      <c r="J45" s="16">
        <v>69182.766334538988</v>
      </c>
      <c r="K45" s="16">
        <v>357.2336654610117</v>
      </c>
      <c r="L45" s="16">
        <v>4.6301139750476415E-2</v>
      </c>
      <c r="N45" s="16">
        <v>7.75</v>
      </c>
      <c r="O45" s="16">
        <v>40670</v>
      </c>
    </row>
    <row r="46" spans="1:15">
      <c r="A46" s="14">
        <v>45</v>
      </c>
      <c r="B46" s="15">
        <v>59760</v>
      </c>
      <c r="C46" s="14">
        <v>7</v>
      </c>
      <c r="D46" s="4">
        <f>IF('Salary Data'!D48=2,1,0)</f>
        <v>0</v>
      </c>
      <c r="E46" s="4">
        <f>IF('Salary Data'!D48=3,1,0)</f>
        <v>1</v>
      </c>
      <c r="F46" s="4">
        <f>IF('Salary Data'!D48=4,1,0)</f>
        <v>0</v>
      </c>
      <c r="I46" s="16">
        <v>17</v>
      </c>
      <c r="J46" s="16">
        <v>85213.026921084311</v>
      </c>
      <c r="K46" s="16">
        <v>-1563.0269210843107</v>
      </c>
      <c r="L46" s="16">
        <v>-0.20258428839143092</v>
      </c>
      <c r="N46" s="16">
        <v>8.25</v>
      </c>
      <c r="O46" s="16">
        <v>40790</v>
      </c>
    </row>
    <row r="47" spans="1:15">
      <c r="A47" s="14">
        <v>46</v>
      </c>
      <c r="B47" s="15">
        <v>70690</v>
      </c>
      <c r="C47" s="14">
        <v>11</v>
      </c>
      <c r="D47" s="4">
        <f>IF('Salary Data'!D49=2,1,0)</f>
        <v>1</v>
      </c>
      <c r="E47" s="4">
        <f>IF('Salary Data'!D49=3,1,0)</f>
        <v>0</v>
      </c>
      <c r="F47" s="4">
        <f>IF('Salary Data'!D49=4,1,0)</f>
        <v>0</v>
      </c>
      <c r="I47" s="16">
        <v>18</v>
      </c>
      <c r="J47" s="16">
        <v>61104.287931148079</v>
      </c>
      <c r="K47" s="16">
        <v>75.712068851920776</v>
      </c>
      <c r="L47" s="16">
        <v>9.8130591252830034E-3</v>
      </c>
      <c r="N47" s="16">
        <v>8.75</v>
      </c>
      <c r="O47" s="16">
        <v>41550</v>
      </c>
    </row>
    <row r="48" spans="1:15">
      <c r="A48" s="14">
        <v>47</v>
      </c>
      <c r="B48" s="15">
        <v>56970</v>
      </c>
      <c r="C48" s="14">
        <v>5</v>
      </c>
      <c r="D48" s="4">
        <f>IF('Salary Data'!D50=2,1,0)</f>
        <v>0</v>
      </c>
      <c r="E48" s="4">
        <f>IF('Salary Data'!D50=3,1,0)</f>
        <v>1</v>
      </c>
      <c r="F48" s="4">
        <f>IF('Salary Data'!D50=4,1,0)</f>
        <v>0</v>
      </c>
      <c r="I48" s="16">
        <v>19</v>
      </c>
      <c r="J48" s="16">
        <v>62759.807692307695</v>
      </c>
      <c r="K48" s="16">
        <v>-419.80769230769511</v>
      </c>
      <c r="L48" s="16">
        <v>-5.4411374148568316E-2</v>
      </c>
      <c r="N48" s="16">
        <v>9.25</v>
      </c>
      <c r="O48" s="16">
        <v>41950</v>
      </c>
    </row>
    <row r="49" spans="1:15">
      <c r="A49" s="14">
        <v>48</v>
      </c>
      <c r="B49" s="15">
        <v>55230</v>
      </c>
      <c r="C49" s="14">
        <v>10</v>
      </c>
      <c r="D49" s="4">
        <f>IF('Salary Data'!D51=2,1,0)</f>
        <v>0</v>
      </c>
      <c r="E49" s="4">
        <f>IF('Salary Data'!D51=3,1,0)</f>
        <v>0</v>
      </c>
      <c r="F49" s="4">
        <f>IF('Salary Data'!D51=4,1,0)</f>
        <v>0</v>
      </c>
      <c r="I49" s="16">
        <v>20</v>
      </c>
      <c r="J49" s="16">
        <v>40967.797471810118</v>
      </c>
      <c r="K49" s="16">
        <v>3552.2025281898823</v>
      </c>
      <c r="L49" s="16">
        <v>0.46040180862423691</v>
      </c>
      <c r="N49" s="16">
        <v>9.75</v>
      </c>
      <c r="O49" s="16">
        <v>42380</v>
      </c>
    </row>
    <row r="50" spans="1:15">
      <c r="A50" s="14">
        <v>49</v>
      </c>
      <c r="B50" s="15">
        <v>63210</v>
      </c>
      <c r="C50" s="14">
        <v>24</v>
      </c>
      <c r="D50" s="4">
        <f>IF('Salary Data'!D52=2,1,0)</f>
        <v>0</v>
      </c>
      <c r="E50" s="4">
        <f>IF('Salary Data'!D52=3,1,0)</f>
        <v>0</v>
      </c>
      <c r="F50" s="4">
        <f>IF('Salary Data'!D52=4,1,0)</f>
        <v>0</v>
      </c>
      <c r="I50" s="16">
        <v>21</v>
      </c>
      <c r="J50" s="16">
        <v>64773.45673824149</v>
      </c>
      <c r="K50" s="16">
        <v>-11883.45673824149</v>
      </c>
      <c r="L50" s="16">
        <v>-1.5402176344326381</v>
      </c>
      <c r="N50" s="16">
        <v>10.25</v>
      </c>
      <c r="O50" s="16">
        <v>42900</v>
      </c>
    </row>
    <row r="51" spans="1:15">
      <c r="A51" s="14">
        <v>50</v>
      </c>
      <c r="B51" s="15">
        <v>62480</v>
      </c>
      <c r="C51" s="14">
        <v>15</v>
      </c>
      <c r="D51" s="4">
        <f>IF('Salary Data'!D53=2,1,0)</f>
        <v>1</v>
      </c>
      <c r="E51" s="4">
        <f>IF('Salary Data'!D53=3,1,0)</f>
        <v>0</v>
      </c>
      <c r="F51" s="4">
        <f>IF('Salary Data'!D53=4,1,0)</f>
        <v>0</v>
      </c>
      <c r="I51" s="16">
        <v>22</v>
      </c>
      <c r="J51" s="16">
        <v>53073.573967068609</v>
      </c>
      <c r="K51" s="16">
        <v>3916.4260329313911</v>
      </c>
      <c r="L51" s="16">
        <v>0.50760890309469198</v>
      </c>
      <c r="N51" s="16">
        <v>10.75</v>
      </c>
      <c r="O51" s="16">
        <v>43410</v>
      </c>
    </row>
    <row r="52" spans="1:15">
      <c r="A52" s="14">
        <v>51</v>
      </c>
      <c r="B52" s="15">
        <v>85580</v>
      </c>
      <c r="C52" s="14">
        <v>22</v>
      </c>
      <c r="D52" s="4">
        <f>IF('Salary Data'!D54=2,1,0)</f>
        <v>1</v>
      </c>
      <c r="E52" s="4">
        <f>IF('Salary Data'!D54=3,1,0)</f>
        <v>0</v>
      </c>
      <c r="F52" s="4">
        <f>IF('Salary Data'!D54=4,1,0)</f>
        <v>0</v>
      </c>
      <c r="I52" s="16">
        <v>23</v>
      </c>
      <c r="J52" s="16">
        <v>77237.362518274167</v>
      </c>
      <c r="K52" s="16">
        <v>-6537.3625182741671</v>
      </c>
      <c r="L52" s="16">
        <v>-0.84730909996267922</v>
      </c>
      <c r="N52" s="16">
        <v>11.25</v>
      </c>
      <c r="O52" s="16">
        <v>44100</v>
      </c>
    </row>
    <row r="53" spans="1:15">
      <c r="A53" s="14">
        <v>52</v>
      </c>
      <c r="B53" s="15">
        <v>72590</v>
      </c>
      <c r="C53" s="14">
        <v>23</v>
      </c>
      <c r="D53" s="4">
        <f>IF('Salary Data'!D55=2,1,0)</f>
        <v>0</v>
      </c>
      <c r="E53" s="4">
        <f>IF('Salary Data'!D55=3,1,0)</f>
        <v>0</v>
      </c>
      <c r="F53" s="4">
        <f>IF('Salary Data'!D55=4,1,0)</f>
        <v>0</v>
      </c>
      <c r="I53" s="16">
        <v>24</v>
      </c>
      <c r="J53" s="16">
        <v>40609.668187035932</v>
      </c>
      <c r="K53" s="16">
        <v>60.331812964068376</v>
      </c>
      <c r="L53" s="16">
        <v>7.8196205272087066E-3</v>
      </c>
      <c r="N53" s="16">
        <v>11.75</v>
      </c>
      <c r="O53" s="16">
        <v>44520</v>
      </c>
    </row>
    <row r="54" spans="1:15">
      <c r="A54" s="14">
        <v>53</v>
      </c>
      <c r="B54" s="15">
        <v>78010</v>
      </c>
      <c r="C54" s="14">
        <v>23</v>
      </c>
      <c r="D54" s="4">
        <f>IF('Salary Data'!D56=2,1,0)</f>
        <v>1</v>
      </c>
      <c r="E54" s="4">
        <f>IF('Salary Data'!D56=3,1,0)</f>
        <v>0</v>
      </c>
      <c r="F54" s="4">
        <f>IF('Salary Data'!D56=4,1,0)</f>
        <v>0</v>
      </c>
      <c r="I54" s="16">
        <v>25</v>
      </c>
      <c r="J54" s="16">
        <v>66787.105784175277</v>
      </c>
      <c r="K54" s="16">
        <v>4932.8942158247228</v>
      </c>
      <c r="L54" s="16">
        <v>0.63935358434504708</v>
      </c>
      <c r="N54" s="16">
        <v>12.25</v>
      </c>
      <c r="O54" s="16">
        <v>44570</v>
      </c>
    </row>
    <row r="55" spans="1:15">
      <c r="A55" s="14">
        <v>54</v>
      </c>
      <c r="B55" s="15">
        <v>40790</v>
      </c>
      <c r="C55" s="14">
        <v>2</v>
      </c>
      <c r="D55" s="4">
        <f>IF('Salary Data'!D57=2,1,0)</f>
        <v>1</v>
      </c>
      <c r="E55" s="4">
        <f>IF('Salary Data'!D57=3,1,0)</f>
        <v>0</v>
      </c>
      <c r="F55" s="4">
        <f>IF('Salary Data'!D57=4,1,0)</f>
        <v>0</v>
      </c>
      <c r="I55" s="16">
        <v>26</v>
      </c>
      <c r="J55" s="16">
        <v>61104.287931148079</v>
      </c>
      <c r="K55" s="16">
        <v>1165.7120688519208</v>
      </c>
      <c r="L55" s="16">
        <v>0.15108821655729546</v>
      </c>
      <c r="N55" s="16">
        <v>12.75</v>
      </c>
      <c r="O55" s="16">
        <v>44810</v>
      </c>
    </row>
    <row r="56" spans="1:15">
      <c r="A56" s="14">
        <v>55</v>
      </c>
      <c r="B56" s="15">
        <v>60690</v>
      </c>
      <c r="C56" s="14">
        <v>4</v>
      </c>
      <c r="D56" s="4">
        <f>IF('Salary Data'!D58=2,1,0)</f>
        <v>0</v>
      </c>
      <c r="E56" s="4">
        <f>IF('Salary Data'!D58=3,1,0)</f>
        <v>1</v>
      </c>
      <c r="F56" s="4">
        <f>IF('Salary Data'!D58=4,1,0)</f>
        <v>0</v>
      </c>
      <c r="I56" s="16">
        <v>27</v>
      </c>
      <c r="J56" s="16">
        <v>55087.223013002404</v>
      </c>
      <c r="K56" s="16">
        <v>-6867.2230130024036</v>
      </c>
      <c r="L56" s="16">
        <v>-0.8900623965895903</v>
      </c>
      <c r="N56" s="16">
        <v>13.25</v>
      </c>
      <c r="O56" s="16">
        <v>45160</v>
      </c>
    </row>
    <row r="57" spans="1:15">
      <c r="A57" s="14">
        <v>56</v>
      </c>
      <c r="B57" s="15">
        <v>55910</v>
      </c>
      <c r="C57" s="14">
        <v>2</v>
      </c>
      <c r="D57" s="4">
        <f>IF('Salary Data'!D59=2,1,0)</f>
        <v>0</v>
      </c>
      <c r="E57" s="4">
        <f>IF('Salary Data'!D59=3,1,0)</f>
        <v>1</v>
      </c>
      <c r="F57" s="4">
        <f>IF('Salary Data'!D59=4,1,0)</f>
        <v>0</v>
      </c>
      <c r="I57" s="16">
        <v>28</v>
      </c>
      <c r="J57" s="16">
        <v>57076.98983928049</v>
      </c>
      <c r="K57" s="16">
        <v>-3646.9898392804898</v>
      </c>
      <c r="L57" s="16">
        <v>-0.47268721440119355</v>
      </c>
      <c r="N57" s="16">
        <v>13.75</v>
      </c>
      <c r="O57" s="16">
        <v>45550</v>
      </c>
    </row>
    <row r="58" spans="1:15">
      <c r="A58" s="14">
        <v>57</v>
      </c>
      <c r="B58" s="15">
        <v>56160</v>
      </c>
      <c r="C58" s="14">
        <v>6</v>
      </c>
      <c r="D58" s="4">
        <f>IF('Salary Data'!D60=2,1,0)</f>
        <v>0</v>
      </c>
      <c r="E58" s="4">
        <f>IF('Salary Data'!D60=3,1,0)</f>
        <v>1</v>
      </c>
      <c r="F58" s="4">
        <f>IF('Salary Data'!D60=4,1,0)</f>
        <v>0</v>
      </c>
      <c r="I58" s="16">
        <v>29</v>
      </c>
      <c r="J58" s="16">
        <v>61128.170150803795</v>
      </c>
      <c r="K58" s="16">
        <v>-12398.170150803795</v>
      </c>
      <c r="L58" s="16">
        <v>-1.606929761397875</v>
      </c>
      <c r="N58" s="16">
        <v>14.25</v>
      </c>
      <c r="O58" s="16">
        <v>46760</v>
      </c>
    </row>
    <row r="59" spans="1:15">
      <c r="A59" s="14">
        <v>58</v>
      </c>
      <c r="B59" s="15">
        <v>93430</v>
      </c>
      <c r="C59" s="14">
        <v>21</v>
      </c>
      <c r="D59" s="4">
        <f>IF('Salary Data'!D61=2,1,0)</f>
        <v>0</v>
      </c>
      <c r="E59" s="4">
        <f>IF('Salary Data'!D61=3,1,0)</f>
        <v>1</v>
      </c>
      <c r="F59" s="4">
        <f>IF('Salary Data'!D61=4,1,0)</f>
        <v>0</v>
      </c>
      <c r="I59" s="16">
        <v>30</v>
      </c>
      <c r="J59" s="16">
        <v>67145.235068949463</v>
      </c>
      <c r="K59" s="16">
        <v>3594.7649310505367</v>
      </c>
      <c r="L59" s="16">
        <v>0.46591833171123115</v>
      </c>
      <c r="N59" s="16">
        <v>14.75</v>
      </c>
      <c r="O59" s="16">
        <v>47060</v>
      </c>
    </row>
    <row r="60" spans="1:15">
      <c r="A60" s="14">
        <v>59</v>
      </c>
      <c r="B60" s="15">
        <v>63260</v>
      </c>
      <c r="C60" s="14">
        <v>12</v>
      </c>
      <c r="D60" s="4">
        <f>IF('Salary Data'!D62=2,1,0)</f>
        <v>1</v>
      </c>
      <c r="E60" s="4">
        <f>IF('Salary Data'!D62=3,1,0)</f>
        <v>0</v>
      </c>
      <c r="F60" s="4">
        <f>IF('Salary Data'!D62=4,1,0)</f>
        <v>0</v>
      </c>
      <c r="I60" s="16">
        <v>31</v>
      </c>
      <c r="J60" s="16">
        <v>69158.884114883258</v>
      </c>
      <c r="K60" s="16">
        <v>511.11588511674199</v>
      </c>
      <c r="L60" s="16">
        <v>6.6245850583367072E-2</v>
      </c>
      <c r="N60" s="16">
        <v>15.25</v>
      </c>
      <c r="O60" s="16">
        <v>48220</v>
      </c>
    </row>
    <row r="61" spans="1:15">
      <c r="A61" s="14">
        <v>60</v>
      </c>
      <c r="B61" s="15">
        <v>54050</v>
      </c>
      <c r="C61" s="14">
        <v>13</v>
      </c>
      <c r="D61" s="4">
        <f>IF('Salary Data'!D63=2,1,0)</f>
        <v>1</v>
      </c>
      <c r="E61" s="4">
        <f>IF('Salary Data'!D63=3,1,0)</f>
        <v>0</v>
      </c>
      <c r="F61" s="4">
        <f>IF('Salary Data'!D63=4,1,0)</f>
        <v>0</v>
      </c>
      <c r="I61" s="16">
        <v>32</v>
      </c>
      <c r="J61" s="16">
        <v>38596.01914110213</v>
      </c>
      <c r="K61" s="16">
        <v>5503.9808588978703</v>
      </c>
      <c r="L61" s="16">
        <v>0.71337225903080714</v>
      </c>
      <c r="N61" s="16">
        <v>15.75</v>
      </c>
      <c r="O61" s="16">
        <v>48580</v>
      </c>
    </row>
    <row r="62" spans="1:15">
      <c r="A62" s="14">
        <v>61</v>
      </c>
      <c r="B62" s="15">
        <v>99420</v>
      </c>
      <c r="C62" s="14">
        <v>21</v>
      </c>
      <c r="D62" s="4">
        <f>IF('Salary Data'!D64=2,1,0)</f>
        <v>0</v>
      </c>
      <c r="E62" s="4">
        <f>IF('Salary Data'!D64=3,1,0)</f>
        <v>0</v>
      </c>
      <c r="F62" s="4">
        <f>IF('Salary Data'!D64=4,1,0)</f>
        <v>1</v>
      </c>
      <c r="I62" s="16">
        <v>33</v>
      </c>
      <c r="J62" s="16">
        <v>57100.872058936198</v>
      </c>
      <c r="K62" s="16">
        <v>-2480.8720589361983</v>
      </c>
      <c r="L62" s="16">
        <v>-0.32154641348155255</v>
      </c>
      <c r="N62" s="16">
        <v>16.25</v>
      </c>
      <c r="O62" s="16">
        <v>48620</v>
      </c>
    </row>
    <row r="63" spans="1:15">
      <c r="A63" s="14">
        <v>62</v>
      </c>
      <c r="B63" s="15">
        <v>88790</v>
      </c>
      <c r="C63" s="14">
        <v>17</v>
      </c>
      <c r="D63" s="4">
        <f>IF('Salary Data'!D65=2,1,0)</f>
        <v>0</v>
      </c>
      <c r="E63" s="4">
        <f>IF('Salary Data'!D65=3,1,0)</f>
        <v>1</v>
      </c>
      <c r="F63" s="4">
        <f>IF('Salary Data'!D65=4,1,0)</f>
        <v>0</v>
      </c>
      <c r="I63" s="16">
        <v>34</v>
      </c>
      <c r="J63" s="16">
        <v>55087.223013002404</v>
      </c>
      <c r="K63" s="16">
        <v>-10277.223013002404</v>
      </c>
      <c r="L63" s="16">
        <v>-1.3320333019502899</v>
      </c>
      <c r="N63" s="16">
        <v>16.75</v>
      </c>
      <c r="O63" s="16">
        <v>48650</v>
      </c>
    </row>
    <row r="64" spans="1:15">
      <c r="A64" s="14">
        <v>63</v>
      </c>
      <c r="B64" s="15">
        <v>38190</v>
      </c>
      <c r="C64" s="14">
        <v>10</v>
      </c>
      <c r="D64" s="4">
        <f>IF('Salary Data'!D66=2,1,0)</f>
        <v>0</v>
      </c>
      <c r="E64" s="4">
        <f>IF('Salary Data'!D66=3,1,0)</f>
        <v>0</v>
      </c>
      <c r="F64" s="4">
        <f>IF('Salary Data'!D66=4,1,0)</f>
        <v>0</v>
      </c>
      <c r="I64" s="16">
        <v>35</v>
      </c>
      <c r="J64" s="16">
        <v>72828.052921976661</v>
      </c>
      <c r="K64" s="16">
        <v>-10538.052921976661</v>
      </c>
      <c r="L64" s="16">
        <v>-1.3658395280542492</v>
      </c>
      <c r="N64" s="16">
        <v>17.25</v>
      </c>
      <c r="O64" s="16">
        <v>48730</v>
      </c>
    </row>
    <row r="65" spans="1:15">
      <c r="A65" s="14">
        <v>64</v>
      </c>
      <c r="B65" s="15">
        <v>32080</v>
      </c>
      <c r="C65" s="14">
        <v>6</v>
      </c>
      <c r="D65" s="4">
        <f>IF('Salary Data'!D67=2,1,0)</f>
        <v>0</v>
      </c>
      <c r="E65" s="4">
        <f>IF('Salary Data'!D67=3,1,0)</f>
        <v>1</v>
      </c>
      <c r="F65" s="4">
        <f>IF('Salary Data'!D67=4,1,0)</f>
        <v>0</v>
      </c>
      <c r="I65" s="16">
        <v>36</v>
      </c>
      <c r="J65" s="16">
        <v>63141.81919673759</v>
      </c>
      <c r="K65" s="16">
        <v>-10591.81919673759</v>
      </c>
      <c r="L65" s="16">
        <v>-1.3728081876243254</v>
      </c>
      <c r="N65" s="16">
        <v>17.75</v>
      </c>
      <c r="O65" s="16">
        <v>48850</v>
      </c>
    </row>
    <row r="66" spans="1:15">
      <c r="A66" s="14">
        <v>65</v>
      </c>
      <c r="B66" s="15">
        <v>61820</v>
      </c>
      <c r="C66" s="14">
        <v>11</v>
      </c>
      <c r="D66" s="4">
        <f>IF('Salary Data'!D68=2,1,0)</f>
        <v>0</v>
      </c>
      <c r="E66" s="4">
        <f>IF('Salary Data'!D68=3,1,0)</f>
        <v>0</v>
      </c>
      <c r="F66" s="4">
        <f>IF('Salary Data'!D68=4,1,0)</f>
        <v>0</v>
      </c>
      <c r="I66" s="16">
        <v>37</v>
      </c>
      <c r="J66" s="16">
        <v>65155.468242671384</v>
      </c>
      <c r="K66" s="16">
        <v>-745.46824267138436</v>
      </c>
      <c r="L66" s="16">
        <v>-9.6620314994463746E-2</v>
      </c>
      <c r="N66" s="16">
        <v>18.25</v>
      </c>
      <c r="O66" s="16">
        <v>48900</v>
      </c>
    </row>
    <row r="67" spans="1:15">
      <c r="A67" s="14">
        <v>66</v>
      </c>
      <c r="B67" s="15">
        <v>26920</v>
      </c>
      <c r="C67" s="14">
        <v>1</v>
      </c>
      <c r="D67" s="4">
        <f>IF('Salary Data'!D69=2,1,0)</f>
        <v>0</v>
      </c>
      <c r="E67" s="4">
        <f>IF('Salary Data'!D69=3,1,0)</f>
        <v>0</v>
      </c>
      <c r="F67" s="4">
        <f>IF('Salary Data'!D69=4,1,0)</f>
        <v>0</v>
      </c>
      <c r="I67" s="16">
        <v>38</v>
      </c>
      <c r="J67" s="16">
        <v>69158.884114883258</v>
      </c>
      <c r="K67" s="16">
        <v>-12748.884114883258</v>
      </c>
      <c r="L67" s="16">
        <v>-1.6523858811124907</v>
      </c>
      <c r="N67" s="16">
        <v>18.75</v>
      </c>
      <c r="O67" s="16">
        <v>48970</v>
      </c>
    </row>
    <row r="68" spans="1:15">
      <c r="A68" s="14">
        <v>67</v>
      </c>
      <c r="B68" s="15">
        <v>52430</v>
      </c>
      <c r="C68" s="14">
        <v>8</v>
      </c>
      <c r="D68" s="4">
        <f>IF('Salary Data'!D70=2,1,0)</f>
        <v>1</v>
      </c>
      <c r="E68" s="4">
        <f>IF('Salary Data'!D70=3,1,0)</f>
        <v>0</v>
      </c>
      <c r="F68" s="4">
        <f>IF('Salary Data'!D70=4,1,0)</f>
        <v>0</v>
      </c>
      <c r="I68" s="16">
        <v>39</v>
      </c>
      <c r="J68" s="16">
        <v>77213.480298618451</v>
      </c>
      <c r="K68" s="16">
        <v>-5093.4802986184513</v>
      </c>
      <c r="L68" s="16">
        <v>-0.6601671844625463</v>
      </c>
      <c r="N68" s="16">
        <v>19.25</v>
      </c>
      <c r="O68" s="16">
        <v>49000</v>
      </c>
    </row>
    <row r="69" spans="1:15">
      <c r="A69" s="14">
        <v>68</v>
      </c>
      <c r="B69" s="15">
        <v>20140</v>
      </c>
      <c r="C69" s="14">
        <v>1</v>
      </c>
      <c r="D69" s="4">
        <f>IF('Salary Data'!D71=2,1,0)</f>
        <v>0</v>
      </c>
      <c r="E69" s="4">
        <f>IF('Salary Data'!D71=3,1,0)</f>
        <v>0</v>
      </c>
      <c r="F69" s="4">
        <f>IF('Salary Data'!D71=4,1,0)</f>
        <v>0</v>
      </c>
      <c r="I69" s="16">
        <v>40</v>
      </c>
      <c r="J69" s="16">
        <v>56718.860554506304</v>
      </c>
      <c r="K69" s="16">
        <v>-698.86055450630374</v>
      </c>
      <c r="L69" s="16">
        <v>-9.0579481523762911E-2</v>
      </c>
      <c r="N69" s="16">
        <v>19.75</v>
      </c>
      <c r="O69" s="16">
        <v>49100</v>
      </c>
    </row>
    <row r="70" spans="1:15">
      <c r="A70" s="14">
        <v>69</v>
      </c>
      <c r="B70" s="15">
        <v>66860</v>
      </c>
      <c r="C70" s="14">
        <v>18</v>
      </c>
      <c r="D70" s="4">
        <f>IF('Salary Data'!D72=2,1,0)</f>
        <v>0</v>
      </c>
      <c r="E70" s="4">
        <f>IF('Salary Data'!D72=3,1,0)</f>
        <v>0</v>
      </c>
      <c r="F70" s="4">
        <f>IF('Salary Data'!D72=4,1,0)</f>
        <v>0</v>
      </c>
      <c r="I70" s="16">
        <v>41</v>
      </c>
      <c r="J70" s="16">
        <v>63117.936977081874</v>
      </c>
      <c r="K70" s="16">
        <v>-517.93697708187392</v>
      </c>
      <c r="L70" s="16">
        <v>-6.7129933923947116E-2</v>
      </c>
      <c r="N70" s="16">
        <v>20.25</v>
      </c>
      <c r="O70" s="16">
        <v>49300</v>
      </c>
    </row>
    <row r="71" spans="1:15">
      <c r="A71" s="14">
        <v>70</v>
      </c>
      <c r="B71" s="15">
        <v>60930</v>
      </c>
      <c r="C71" s="14">
        <v>13</v>
      </c>
      <c r="D71" s="4">
        <f>IF('Salary Data'!D73=2,1,0)</f>
        <v>0</v>
      </c>
      <c r="E71" s="4">
        <f>IF('Salary Data'!D73=3,1,0)</f>
        <v>0</v>
      </c>
      <c r="F71" s="4">
        <f>IF('Salary Data'!D73=4,1,0)</f>
        <v>0</v>
      </c>
      <c r="I71" s="16">
        <v>42</v>
      </c>
      <c r="J71" s="16">
        <v>64773.45673824149</v>
      </c>
      <c r="K71" s="16">
        <v>6896.5432617585102</v>
      </c>
      <c r="L71" s="16">
        <v>0.89386260095561298</v>
      </c>
      <c r="N71" s="16">
        <v>20.75</v>
      </c>
      <c r="O71" s="16">
        <v>49460</v>
      </c>
    </row>
    <row r="72" spans="1:15">
      <c r="A72" s="14">
        <v>71</v>
      </c>
      <c r="B72" s="15">
        <v>64110</v>
      </c>
      <c r="C72" s="14">
        <v>8</v>
      </c>
      <c r="D72" s="4">
        <f>IF('Salary Data'!D74=2,1,0)</f>
        <v>0</v>
      </c>
      <c r="E72" s="4">
        <f>IF('Salary Data'!D74=3,1,0)</f>
        <v>1</v>
      </c>
      <c r="F72" s="4">
        <f>IF('Salary Data'!D74=4,1,0)</f>
        <v>0</v>
      </c>
      <c r="I72" s="16">
        <v>43</v>
      </c>
      <c r="J72" s="16">
        <v>62759.807692307695</v>
      </c>
      <c r="K72" s="16">
        <v>-7089.8076923076951</v>
      </c>
      <c r="L72" s="16">
        <v>-0.91891164944354353</v>
      </c>
      <c r="N72" s="16">
        <v>21.25</v>
      </c>
      <c r="O72" s="16">
        <v>50280</v>
      </c>
    </row>
    <row r="73" spans="1:15">
      <c r="A73" s="14">
        <v>72</v>
      </c>
      <c r="B73" s="15">
        <v>48970</v>
      </c>
      <c r="C73" s="14">
        <v>4</v>
      </c>
      <c r="D73" s="4">
        <f>IF('Salary Data'!D75=2,1,0)</f>
        <v>0</v>
      </c>
      <c r="E73" s="4">
        <f>IF('Salary Data'!D75=3,1,0)</f>
        <v>1</v>
      </c>
      <c r="F73" s="4">
        <f>IF('Salary Data'!D75=4,1,0)</f>
        <v>0</v>
      </c>
      <c r="I73" s="16">
        <v>44</v>
      </c>
      <c r="J73" s="16">
        <v>61104.287931148079</v>
      </c>
      <c r="K73" s="16">
        <v>15095.712068851921</v>
      </c>
      <c r="L73" s="16">
        <v>1.9565588064911794</v>
      </c>
      <c r="N73" s="16">
        <v>21.75</v>
      </c>
      <c r="O73" s="16">
        <v>50570</v>
      </c>
    </row>
    <row r="74" spans="1:15">
      <c r="A74" s="14">
        <v>73</v>
      </c>
      <c r="B74" s="15">
        <v>80060</v>
      </c>
      <c r="C74" s="14">
        <v>25</v>
      </c>
      <c r="D74" s="4">
        <f>IF('Salary Data'!D76=2,1,0)</f>
        <v>0</v>
      </c>
      <c r="E74" s="4">
        <f>IF('Salary Data'!D76=3,1,0)</f>
        <v>0</v>
      </c>
      <c r="F74" s="4">
        <f>IF('Salary Data'!D76=4,1,0)</f>
        <v>0</v>
      </c>
      <c r="I74" s="16">
        <v>45</v>
      </c>
      <c r="J74" s="16">
        <v>61128.170150803795</v>
      </c>
      <c r="K74" s="16">
        <v>-1368.170150803795</v>
      </c>
      <c r="L74" s="16">
        <v>-0.17732885637484985</v>
      </c>
      <c r="N74" s="16">
        <v>22.25</v>
      </c>
      <c r="O74" s="16">
        <v>50980</v>
      </c>
    </row>
    <row r="75" spans="1:15">
      <c r="A75" s="14">
        <v>74</v>
      </c>
      <c r="B75" s="15">
        <v>47060</v>
      </c>
      <c r="C75" s="14">
        <v>8</v>
      </c>
      <c r="D75" s="4">
        <f>IF('Salary Data'!D77=2,1,0)</f>
        <v>0</v>
      </c>
      <c r="E75" s="4">
        <f>IF('Salary Data'!D77=3,1,0)</f>
        <v>0</v>
      </c>
      <c r="F75" s="4">
        <f>IF('Salary Data'!D77=4,1,0)</f>
        <v>0</v>
      </c>
      <c r="I75" s="16">
        <v>46</v>
      </c>
      <c r="J75" s="16">
        <v>56718.860554506304</v>
      </c>
      <c r="K75" s="16">
        <v>13971.139445493696</v>
      </c>
      <c r="L75" s="16">
        <v>1.810802683180478</v>
      </c>
      <c r="N75" s="16">
        <v>22.75</v>
      </c>
      <c r="O75" s="16">
        <v>51120</v>
      </c>
    </row>
    <row r="76" spans="1:15">
      <c r="A76" s="14">
        <v>75</v>
      </c>
      <c r="B76" s="15">
        <v>78780</v>
      </c>
      <c r="C76" s="14">
        <v>22</v>
      </c>
      <c r="D76" s="4">
        <f>IF('Salary Data'!D78=2,1,0)</f>
        <v>1</v>
      </c>
      <c r="E76" s="4">
        <f>IF('Salary Data'!D78=3,1,0)</f>
        <v>0</v>
      </c>
      <c r="F76" s="4">
        <f>IF('Salary Data'!D78=4,1,0)</f>
        <v>0</v>
      </c>
      <c r="I76" s="16">
        <v>47</v>
      </c>
      <c r="J76" s="16">
        <v>57100.872058936198</v>
      </c>
      <c r="K76" s="16">
        <v>-130.8720589361983</v>
      </c>
      <c r="L76" s="16">
        <v>-1.6962358467580759E-2</v>
      </c>
      <c r="N76" s="16">
        <v>23.25</v>
      </c>
      <c r="O76" s="16">
        <v>51510</v>
      </c>
    </row>
    <row r="77" spans="1:15">
      <c r="A77" s="14">
        <v>76</v>
      </c>
      <c r="B77" s="15">
        <v>67520</v>
      </c>
      <c r="C77" s="14">
        <v>15</v>
      </c>
      <c r="D77" s="4">
        <f>IF('Salary Data'!D79=2,1,0)</f>
        <v>1</v>
      </c>
      <c r="E77" s="4">
        <f>IF('Salary Data'!D79=3,1,0)</f>
        <v>0</v>
      </c>
      <c r="F77" s="4">
        <f>IF('Salary Data'!D79=4,1,0)</f>
        <v>0</v>
      </c>
      <c r="I77" s="16">
        <v>48</v>
      </c>
      <c r="J77" s="16">
        <v>49022.393655545296</v>
      </c>
      <c r="K77" s="16">
        <v>6207.6063444547035</v>
      </c>
      <c r="L77" s="16">
        <v>0.80456932439339224</v>
      </c>
      <c r="N77" s="16">
        <v>23.75</v>
      </c>
      <c r="O77" s="16">
        <v>51850</v>
      </c>
    </row>
    <row r="78" spans="1:15">
      <c r="A78" s="14">
        <v>77</v>
      </c>
      <c r="B78" s="15">
        <v>67710</v>
      </c>
      <c r="C78" s="14">
        <v>16</v>
      </c>
      <c r="D78" s="4">
        <f>IF('Salary Data'!D80=2,1,0)</f>
        <v>0</v>
      </c>
      <c r="E78" s="4">
        <f>IF('Salary Data'!D80=3,1,0)</f>
        <v>0</v>
      </c>
      <c r="F78" s="4">
        <f>IF('Salary Data'!D80=4,1,0)</f>
        <v>0</v>
      </c>
      <c r="I78" s="16">
        <v>49</v>
      </c>
      <c r="J78" s="16">
        <v>77213.480298618451</v>
      </c>
      <c r="K78" s="16">
        <v>-14003.480298618451</v>
      </c>
      <c r="L78" s="16">
        <v>-1.8149943887921161</v>
      </c>
      <c r="N78" s="16">
        <v>24.25</v>
      </c>
      <c r="O78" s="16">
        <v>52430</v>
      </c>
    </row>
    <row r="79" spans="1:15">
      <c r="A79" s="14">
        <v>78</v>
      </c>
      <c r="B79" s="15">
        <v>78600</v>
      </c>
      <c r="C79" s="14">
        <v>10</v>
      </c>
      <c r="D79" s="4">
        <f>IF('Salary Data'!D81=2,1,0)</f>
        <v>0</v>
      </c>
      <c r="E79" s="4">
        <f>IF('Salary Data'!D81=3,1,0)</f>
        <v>0</v>
      </c>
      <c r="F79" s="4">
        <f>IF('Salary Data'!D81=4,1,0)</f>
        <v>1</v>
      </c>
      <c r="I79" s="16">
        <v>50</v>
      </c>
      <c r="J79" s="16">
        <v>64773.45673824149</v>
      </c>
      <c r="K79" s="16">
        <v>-2293.4567382414898</v>
      </c>
      <c r="L79" s="16">
        <v>-0.29725546950328097</v>
      </c>
      <c r="N79" s="16">
        <v>24.75</v>
      </c>
      <c r="O79" s="16">
        <v>52550</v>
      </c>
    </row>
    <row r="80" spans="1:15">
      <c r="A80" s="14">
        <v>79</v>
      </c>
      <c r="B80" s="15">
        <v>45550</v>
      </c>
      <c r="C80" s="14">
        <v>1</v>
      </c>
      <c r="D80" s="4">
        <f>IF('Salary Data'!D82=2,1,0)</f>
        <v>0</v>
      </c>
      <c r="E80" s="4">
        <f>IF('Salary Data'!D82=3,1,0)</f>
        <v>1</v>
      </c>
      <c r="F80" s="4">
        <f>IF('Salary Data'!D82=4,1,0)</f>
        <v>0</v>
      </c>
      <c r="I80" s="16">
        <v>51</v>
      </c>
      <c r="J80" s="16">
        <v>78869.00005977806</v>
      </c>
      <c r="K80" s="16">
        <v>6710.9999402219401</v>
      </c>
      <c r="L80" s="16">
        <v>0.86981428723034926</v>
      </c>
      <c r="N80" s="16">
        <v>25.25</v>
      </c>
      <c r="O80" s="16">
        <v>52790</v>
      </c>
    </row>
    <row r="81" spans="1:15">
      <c r="A81" s="14">
        <v>80</v>
      </c>
      <c r="B81" s="15">
        <v>89270</v>
      </c>
      <c r="C81" s="14">
        <v>15</v>
      </c>
      <c r="D81" s="4">
        <f>IF('Salary Data'!D83=2,1,0)</f>
        <v>0</v>
      </c>
      <c r="E81" s="4">
        <f>IF('Salary Data'!D83=3,1,0)</f>
        <v>1</v>
      </c>
      <c r="F81" s="4">
        <f>IF('Salary Data'!D83=4,1,0)</f>
        <v>0</v>
      </c>
      <c r="I81" s="16">
        <v>52</v>
      </c>
      <c r="J81" s="16">
        <v>75199.831252684657</v>
      </c>
      <c r="K81" s="16">
        <v>-2609.8312526846566</v>
      </c>
      <c r="L81" s="16">
        <v>-0.33826084504037718</v>
      </c>
      <c r="N81" s="16">
        <v>25.75</v>
      </c>
      <c r="O81" s="16">
        <v>52890</v>
      </c>
    </row>
    <row r="82" spans="1:15">
      <c r="A82" s="14">
        <v>81</v>
      </c>
      <c r="B82" s="15">
        <v>75740</v>
      </c>
      <c r="C82" s="14">
        <v>19</v>
      </c>
      <c r="D82" s="4">
        <f>IF('Salary Data'!D84=2,1,0)</f>
        <v>0</v>
      </c>
      <c r="E82" s="4">
        <f>IF('Salary Data'!D84=3,1,0)</f>
        <v>0</v>
      </c>
      <c r="F82" s="4">
        <f>IF('Salary Data'!D84=4,1,0)</f>
        <v>0</v>
      </c>
      <c r="I82" s="16">
        <v>53</v>
      </c>
      <c r="J82" s="16">
        <v>80882.649105711855</v>
      </c>
      <c r="K82" s="16">
        <v>-2872.6491057118546</v>
      </c>
      <c r="L82" s="16">
        <v>-0.37232472904254316</v>
      </c>
      <c r="N82" s="16">
        <v>26.25</v>
      </c>
      <c r="O82" s="16">
        <v>53140</v>
      </c>
    </row>
    <row r="83" spans="1:15">
      <c r="A83" s="14">
        <v>82</v>
      </c>
      <c r="B83" s="15">
        <v>51120</v>
      </c>
      <c r="C83" s="14">
        <v>1</v>
      </c>
      <c r="D83" s="4">
        <f>IF('Salary Data'!D85=2,1,0)</f>
        <v>0</v>
      </c>
      <c r="E83" s="4">
        <f>IF('Salary Data'!D85=3,1,0)</f>
        <v>1</v>
      </c>
      <c r="F83" s="4">
        <f>IF('Salary Data'!D85=4,1,0)</f>
        <v>0</v>
      </c>
      <c r="I83" s="16">
        <v>54</v>
      </c>
      <c r="J83" s="16">
        <v>38596.01914110213</v>
      </c>
      <c r="K83" s="16">
        <v>2193.9808588978703</v>
      </c>
      <c r="L83" s="16">
        <v>0.2843623772877234</v>
      </c>
      <c r="N83" s="16">
        <v>26.75</v>
      </c>
      <c r="O83" s="16">
        <v>53430</v>
      </c>
    </row>
    <row r="84" spans="1:15">
      <c r="A84" s="14">
        <v>83</v>
      </c>
      <c r="B84" s="15">
        <v>114560</v>
      </c>
      <c r="C84" s="14">
        <v>24</v>
      </c>
      <c r="D84" s="4">
        <f>IF('Salary Data'!D86=2,1,0)</f>
        <v>0</v>
      </c>
      <c r="E84" s="4">
        <f>IF('Salary Data'!D86=3,1,0)</f>
        <v>0</v>
      </c>
      <c r="F84" s="4">
        <f>IF('Salary Data'!D86=4,1,0)</f>
        <v>1</v>
      </c>
      <c r="I84" s="16">
        <v>55</v>
      </c>
      <c r="J84" s="16">
        <v>55087.223013002404</v>
      </c>
      <c r="K84" s="16">
        <v>5602.7769869975964</v>
      </c>
      <c r="L84" s="16">
        <v>0.72617724852710253</v>
      </c>
      <c r="N84" s="16">
        <v>27.25</v>
      </c>
      <c r="O84" s="16">
        <v>53530</v>
      </c>
    </row>
    <row r="85" spans="1:15">
      <c r="A85" s="14">
        <v>84</v>
      </c>
      <c r="B85" s="15">
        <v>55800</v>
      </c>
      <c r="C85" s="14">
        <v>17</v>
      </c>
      <c r="D85" s="4">
        <f>IF('Salary Data'!D87=2,1,0)</f>
        <v>1</v>
      </c>
      <c r="E85" s="4">
        <f>IF('Salary Data'!D87=3,1,0)</f>
        <v>0</v>
      </c>
      <c r="F85" s="4">
        <f>IF('Salary Data'!D87=4,1,0)</f>
        <v>0</v>
      </c>
      <c r="I85" s="16">
        <v>56</v>
      </c>
      <c r="J85" s="16">
        <v>51059.924921134807</v>
      </c>
      <c r="K85" s="16">
        <v>4850.0750788651931</v>
      </c>
      <c r="L85" s="16">
        <v>0.62861937644381682</v>
      </c>
      <c r="N85" s="16">
        <v>27.75</v>
      </c>
      <c r="O85" s="16">
        <v>53560</v>
      </c>
    </row>
    <row r="86" spans="1:15">
      <c r="A86" s="14">
        <v>85</v>
      </c>
      <c r="B86" s="15">
        <v>79810</v>
      </c>
      <c r="C86" s="14">
        <v>25</v>
      </c>
      <c r="D86" s="4">
        <f>IF('Salary Data'!D88=2,1,0)</f>
        <v>0</v>
      </c>
      <c r="E86" s="4">
        <f>IF('Salary Data'!D88=3,1,0)</f>
        <v>0</v>
      </c>
      <c r="F86" s="4">
        <f>IF('Salary Data'!D88=4,1,0)</f>
        <v>0</v>
      </c>
      <c r="I86" s="16">
        <v>57</v>
      </c>
      <c r="J86" s="16">
        <v>59114.52110487</v>
      </c>
      <c r="K86" s="16">
        <v>-2954.5211048700003</v>
      </c>
      <c r="L86" s="16">
        <v>-0.38293617818964465</v>
      </c>
      <c r="N86" s="16">
        <v>28.25</v>
      </c>
      <c r="O86" s="16">
        <v>53930</v>
      </c>
    </row>
    <row r="87" spans="1:15">
      <c r="A87" s="14">
        <v>86</v>
      </c>
      <c r="B87" s="15">
        <v>53560</v>
      </c>
      <c r="C87" s="14">
        <v>13</v>
      </c>
      <c r="D87" s="4">
        <f>IF('Salary Data'!D89=2,1,0)</f>
        <v>0</v>
      </c>
      <c r="E87" s="4">
        <f>IF('Salary Data'!D89=3,1,0)</f>
        <v>0</v>
      </c>
      <c r="F87" s="4">
        <f>IF('Salary Data'!D89=4,1,0)</f>
        <v>0</v>
      </c>
      <c r="I87" s="16">
        <v>58</v>
      </c>
      <c r="J87" s="16">
        <v>89319.256793876935</v>
      </c>
      <c r="K87" s="16">
        <v>4110.7432061230647</v>
      </c>
      <c r="L87" s="16">
        <v>0.53279439780514826</v>
      </c>
      <c r="N87" s="16">
        <v>28.75</v>
      </c>
      <c r="O87" s="16">
        <v>54050</v>
      </c>
    </row>
    <row r="88" spans="1:15">
      <c r="A88" s="14">
        <v>87</v>
      </c>
      <c r="B88" s="15">
        <v>67460</v>
      </c>
      <c r="C88" s="14">
        <v>6</v>
      </c>
      <c r="D88" s="4">
        <f>IF('Salary Data'!D90=2,1,0)</f>
        <v>0</v>
      </c>
      <c r="E88" s="4">
        <f>IF('Salary Data'!D90=3,1,0)</f>
        <v>1</v>
      </c>
      <c r="F88" s="4">
        <f>IF('Salary Data'!D90=4,1,0)</f>
        <v>0</v>
      </c>
      <c r="I88" s="16">
        <v>59</v>
      </c>
      <c r="J88" s="16">
        <v>58732.509600440098</v>
      </c>
      <c r="K88" s="16">
        <v>4527.4903995599016</v>
      </c>
      <c r="L88" s="16">
        <v>0.58680909997224773</v>
      </c>
      <c r="N88" s="16">
        <v>29.25</v>
      </c>
      <c r="O88" s="16">
        <v>54450</v>
      </c>
    </row>
    <row r="89" spans="1:15">
      <c r="A89" s="14">
        <v>88</v>
      </c>
      <c r="B89" s="15">
        <v>80830</v>
      </c>
      <c r="C89" s="14">
        <v>20</v>
      </c>
      <c r="D89" s="4">
        <f>IF('Salary Data'!D91=2,1,0)</f>
        <v>0</v>
      </c>
      <c r="E89" s="4">
        <f>IF('Salary Data'!D91=3,1,0)</f>
        <v>1</v>
      </c>
      <c r="F89" s="4">
        <f>IF('Salary Data'!D91=4,1,0)</f>
        <v>0</v>
      </c>
      <c r="I89" s="16">
        <v>60</v>
      </c>
      <c r="J89" s="16">
        <v>60746.158646373893</v>
      </c>
      <c r="K89" s="16">
        <v>-6696.1586463738931</v>
      </c>
      <c r="L89" s="16">
        <v>-0.86789070362954412</v>
      </c>
      <c r="N89" s="16">
        <v>29.75</v>
      </c>
      <c r="O89" s="16">
        <v>54620</v>
      </c>
    </row>
    <row r="90" spans="1:15">
      <c r="A90" s="14">
        <v>89</v>
      </c>
      <c r="B90" s="15">
        <v>49000</v>
      </c>
      <c r="C90" s="14">
        <v>8</v>
      </c>
      <c r="D90" s="4">
        <f>IF('Salary Data'!D92=2,1,0)</f>
        <v>1</v>
      </c>
      <c r="E90" s="4">
        <f>IF('Salary Data'!D92=3,1,0)</f>
        <v>0</v>
      </c>
      <c r="F90" s="4">
        <f>IF('Salary Data'!D92=4,1,0)</f>
        <v>0</v>
      </c>
      <c r="I90" s="16">
        <v>61</v>
      </c>
      <c r="J90" s="16">
        <v>97294.921196687079</v>
      </c>
      <c r="K90" s="16">
        <v>2125.0788033129211</v>
      </c>
      <c r="L90" s="16">
        <v>0.27543196559033534</v>
      </c>
      <c r="N90" s="16">
        <v>30.25</v>
      </c>
      <c r="O90" s="16">
        <v>55230</v>
      </c>
    </row>
    <row r="91" spans="1:15">
      <c r="A91" s="14">
        <v>90</v>
      </c>
      <c r="B91" s="15">
        <v>64250</v>
      </c>
      <c r="C91" s="14">
        <v>8</v>
      </c>
      <c r="D91" s="4">
        <f>IF('Salary Data'!D93=2,1,0)</f>
        <v>0</v>
      </c>
      <c r="E91" s="4">
        <f>IF('Salary Data'!D93=3,1,0)</f>
        <v>0</v>
      </c>
      <c r="F91" s="4">
        <f>IF('Salary Data'!D93=4,1,0)</f>
        <v>1</v>
      </c>
      <c r="I91" s="16">
        <v>62</v>
      </c>
      <c r="J91" s="16">
        <v>81264.660610141756</v>
      </c>
      <c r="K91" s="16">
        <v>7525.3393898582435</v>
      </c>
      <c r="L91" s="16">
        <v>0.97536101562527322</v>
      </c>
      <c r="N91" s="16">
        <v>30.75</v>
      </c>
      <c r="O91" s="16">
        <v>55670</v>
      </c>
    </row>
    <row r="92" spans="1:15">
      <c r="A92" s="14">
        <v>91</v>
      </c>
      <c r="B92" s="15">
        <v>90870</v>
      </c>
      <c r="C92" s="14">
        <v>14</v>
      </c>
      <c r="D92" s="4">
        <f>IF('Salary Data'!D94=2,1,0)</f>
        <v>0</v>
      </c>
      <c r="E92" s="4">
        <f>IF('Salary Data'!D94=3,1,0)</f>
        <v>0</v>
      </c>
      <c r="F92" s="4">
        <f>IF('Salary Data'!D94=4,1,0)</f>
        <v>1</v>
      </c>
      <c r="I92" s="16">
        <v>63</v>
      </c>
      <c r="J92" s="16">
        <v>49022.393655545296</v>
      </c>
      <c r="K92" s="16">
        <v>-10832.393655545296</v>
      </c>
      <c r="L92" s="16">
        <v>-1.4039891000483438</v>
      </c>
      <c r="N92" s="16">
        <v>31.25</v>
      </c>
      <c r="O92" s="16">
        <v>55800</v>
      </c>
    </row>
    <row r="93" spans="1:15">
      <c r="A93" s="14">
        <v>92</v>
      </c>
      <c r="B93" s="15">
        <v>96410</v>
      </c>
      <c r="C93" s="14">
        <v>23</v>
      </c>
      <c r="D93" s="4">
        <f>IF('Salary Data'!D95=2,1,0)</f>
        <v>0</v>
      </c>
      <c r="E93" s="4">
        <f>IF('Salary Data'!D95=3,1,0)</f>
        <v>1</v>
      </c>
      <c r="F93" s="4">
        <f>IF('Salary Data'!D95=4,1,0)</f>
        <v>0</v>
      </c>
      <c r="I93" s="16">
        <v>64</v>
      </c>
      <c r="J93" s="16">
        <v>59114.52110487</v>
      </c>
      <c r="K93" s="16">
        <v>-27034.52110487</v>
      </c>
      <c r="L93" s="16">
        <v>-3.5039506653115344</v>
      </c>
      <c r="N93" s="16">
        <v>31.75</v>
      </c>
      <c r="O93" s="16">
        <v>55910</v>
      </c>
    </row>
    <row r="94" spans="1:15">
      <c r="A94" s="14">
        <v>93</v>
      </c>
      <c r="B94" s="15">
        <v>77400</v>
      </c>
      <c r="C94" s="14">
        <v>22</v>
      </c>
      <c r="D94" s="4">
        <f>IF('Salary Data'!D96=2,1,0)</f>
        <v>0</v>
      </c>
      <c r="E94" s="4">
        <f>IF('Salary Data'!D96=3,1,0)</f>
        <v>0</v>
      </c>
      <c r="F94" s="4">
        <f>IF('Salary Data'!D96=4,1,0)</f>
        <v>0</v>
      </c>
      <c r="I94" s="16">
        <v>65</v>
      </c>
      <c r="J94" s="16">
        <v>51036.042701479098</v>
      </c>
      <c r="K94" s="16">
        <v>10783.957298520902</v>
      </c>
      <c r="L94" s="16">
        <v>1.3977112523748991</v>
      </c>
      <c r="N94" s="16">
        <v>32.25</v>
      </c>
      <c r="O94" s="16">
        <v>55930</v>
      </c>
    </row>
    <row r="95" spans="1:15">
      <c r="A95" s="14">
        <v>94</v>
      </c>
      <c r="B95" s="15">
        <v>60320</v>
      </c>
      <c r="C95" s="14">
        <v>9</v>
      </c>
      <c r="D95" s="4">
        <f>IF('Salary Data'!D97=2,1,0)</f>
        <v>0</v>
      </c>
      <c r="E95" s="4">
        <f>IF('Salary Data'!D97=3,1,0)</f>
        <v>1</v>
      </c>
      <c r="F95" s="4">
        <f>IF('Salary Data'!D97=4,1,0)</f>
        <v>0</v>
      </c>
      <c r="I95" s="16">
        <v>66</v>
      </c>
      <c r="J95" s="16">
        <v>30899.55224214113</v>
      </c>
      <c r="K95" s="16">
        <v>-3979.5522421411297</v>
      </c>
      <c r="L95" s="16">
        <v>-0.51579070597927179</v>
      </c>
      <c r="N95" s="16">
        <v>32.75</v>
      </c>
      <c r="O95" s="16">
        <v>56020</v>
      </c>
    </row>
    <row r="96" spans="1:15">
      <c r="A96" s="14">
        <v>95</v>
      </c>
      <c r="B96" s="15">
        <v>67640</v>
      </c>
      <c r="C96" s="14">
        <v>11</v>
      </c>
      <c r="D96" s="4">
        <f>IF('Salary Data'!D98=2,1,0)</f>
        <v>0</v>
      </c>
      <c r="E96" s="4">
        <f>IF('Salary Data'!D98=3,1,0)</f>
        <v>0</v>
      </c>
      <c r="F96" s="4">
        <f>IF('Salary Data'!D98=4,1,0)</f>
        <v>1</v>
      </c>
      <c r="I96" s="16">
        <v>67</v>
      </c>
      <c r="J96" s="16">
        <v>50677.913416704912</v>
      </c>
      <c r="K96" s="16">
        <v>1752.0865832950876</v>
      </c>
      <c r="L96" s="16">
        <v>0.22708835586195439</v>
      </c>
      <c r="N96" s="16">
        <v>33.25</v>
      </c>
      <c r="O96" s="16">
        <v>56160</v>
      </c>
    </row>
    <row r="97" spans="1:15">
      <c r="A97" s="14">
        <v>96</v>
      </c>
      <c r="B97" s="15">
        <v>66400</v>
      </c>
      <c r="C97" s="14">
        <v>17</v>
      </c>
      <c r="D97" s="4">
        <f>IF('Salary Data'!D99=2,1,0)</f>
        <v>1</v>
      </c>
      <c r="E97" s="4">
        <f>IF('Salary Data'!D99=3,1,0)</f>
        <v>0</v>
      </c>
      <c r="F97" s="4">
        <f>IF('Salary Data'!D99=4,1,0)</f>
        <v>0</v>
      </c>
      <c r="I97" s="16">
        <v>68</v>
      </c>
      <c r="J97" s="16">
        <v>30899.55224214113</v>
      </c>
      <c r="K97" s="16">
        <v>-10759.55224214113</v>
      </c>
      <c r="L97" s="16">
        <v>-1.3945481072536243</v>
      </c>
      <c r="N97" s="16">
        <v>33.75</v>
      </c>
      <c r="O97" s="16">
        <v>56230</v>
      </c>
    </row>
    <row r="98" spans="1:15">
      <c r="A98" s="14">
        <v>97</v>
      </c>
      <c r="B98" s="15">
        <v>98710</v>
      </c>
      <c r="C98" s="14">
        <v>14</v>
      </c>
      <c r="D98" s="4">
        <f>IF('Salary Data'!D100=2,1,0)</f>
        <v>0</v>
      </c>
      <c r="E98" s="4">
        <f>IF('Salary Data'!D100=3,1,0)</f>
        <v>1</v>
      </c>
      <c r="F98" s="4">
        <f>IF('Salary Data'!D100=4,1,0)</f>
        <v>0</v>
      </c>
      <c r="I98" s="16">
        <v>69</v>
      </c>
      <c r="J98" s="16">
        <v>65131.586023015669</v>
      </c>
      <c r="K98" s="16">
        <v>1728.4139769843314</v>
      </c>
      <c r="L98" s="16">
        <v>0.22402014376711207</v>
      </c>
      <c r="N98" s="16">
        <v>34.25</v>
      </c>
      <c r="O98" s="16">
        <v>56410</v>
      </c>
    </row>
    <row r="99" spans="1:15">
      <c r="A99" s="14">
        <v>98</v>
      </c>
      <c r="B99" s="15">
        <v>77170</v>
      </c>
      <c r="C99" s="14">
        <v>13</v>
      </c>
      <c r="D99" s="4">
        <f>IF('Salary Data'!D101=2,1,0)</f>
        <v>0</v>
      </c>
      <c r="E99" s="4">
        <f>IF('Salary Data'!D101=3,1,0)</f>
        <v>1</v>
      </c>
      <c r="F99" s="4">
        <f>IF('Salary Data'!D101=4,1,0)</f>
        <v>0</v>
      </c>
      <c r="I99" s="16">
        <v>70</v>
      </c>
      <c r="J99" s="16">
        <v>55063.340793346688</v>
      </c>
      <c r="K99" s="16">
        <v>5866.6592066533121</v>
      </c>
      <c r="L99" s="16">
        <v>0.76037908533936871</v>
      </c>
      <c r="N99" s="16">
        <v>34.75</v>
      </c>
      <c r="O99" s="16">
        <v>56970</v>
      </c>
    </row>
    <row r="100" spans="1:15">
      <c r="A100" s="14">
        <v>99</v>
      </c>
      <c r="B100" s="15">
        <v>40400</v>
      </c>
      <c r="C100" s="14">
        <v>3</v>
      </c>
      <c r="D100" s="4">
        <f>IF('Salary Data'!D102=2,1,0)</f>
        <v>0</v>
      </c>
      <c r="E100" s="4">
        <f>IF('Salary Data'!D102=3,1,0)</f>
        <v>0</v>
      </c>
      <c r="F100" s="4">
        <f>IF('Salary Data'!D102=4,1,0)</f>
        <v>0</v>
      </c>
      <c r="I100" s="16">
        <v>71</v>
      </c>
      <c r="J100" s="16">
        <v>63141.81919673759</v>
      </c>
      <c r="K100" s="16">
        <v>968.18080326241034</v>
      </c>
      <c r="L100" s="16">
        <v>0.12548614257206356</v>
      </c>
      <c r="N100" s="16">
        <v>35.25</v>
      </c>
      <c r="O100" s="16">
        <v>56990</v>
      </c>
    </row>
    <row r="101" spans="1:15">
      <c r="A101" s="14">
        <v>100</v>
      </c>
      <c r="B101" s="15">
        <v>79350</v>
      </c>
      <c r="C101" s="14">
        <v>12</v>
      </c>
      <c r="D101" s="4">
        <f>IF('Salary Data'!D103=2,1,0)</f>
        <v>0</v>
      </c>
      <c r="E101" s="4">
        <f>IF('Salary Data'!D103=3,1,0)</f>
        <v>0</v>
      </c>
      <c r="F101" s="4">
        <f>IF('Salary Data'!D103=4,1,0)</f>
        <v>1</v>
      </c>
      <c r="I101" s="16">
        <v>72</v>
      </c>
      <c r="J101" s="16">
        <v>55087.223013002404</v>
      </c>
      <c r="K101" s="16">
        <v>-6117.2230130024036</v>
      </c>
      <c r="L101" s="16">
        <v>-0.79285471945747166</v>
      </c>
      <c r="N101" s="16">
        <v>35.75</v>
      </c>
      <c r="O101" s="16">
        <v>57320</v>
      </c>
    </row>
    <row r="102" spans="1:15">
      <c r="A102" s="14">
        <v>101</v>
      </c>
      <c r="B102" s="15">
        <v>32500</v>
      </c>
      <c r="C102" s="14">
        <v>5</v>
      </c>
      <c r="D102" s="4">
        <f>IF('Salary Data'!D104=2,1,0)</f>
        <v>0</v>
      </c>
      <c r="E102" s="4">
        <f>IF('Salary Data'!D104=3,1,0)</f>
        <v>0</v>
      </c>
      <c r="F102" s="4">
        <f>IF('Salary Data'!D104=4,1,0)</f>
        <v>0</v>
      </c>
      <c r="I102" s="16">
        <v>73</v>
      </c>
      <c r="J102" s="16">
        <v>79227.129344552246</v>
      </c>
      <c r="K102" s="16">
        <v>832.87065544775396</v>
      </c>
      <c r="L102" s="16">
        <v>0.10794856235677508</v>
      </c>
      <c r="N102" s="16">
        <v>36.25</v>
      </c>
      <c r="O102" s="16">
        <v>57450</v>
      </c>
    </row>
    <row r="103" spans="1:15">
      <c r="A103" s="14">
        <v>102</v>
      </c>
      <c r="B103" s="15">
        <v>43410</v>
      </c>
      <c r="C103" s="14">
        <v>16</v>
      </c>
      <c r="D103" s="4">
        <f>IF('Salary Data'!D105=2,1,0)</f>
        <v>0</v>
      </c>
      <c r="E103" s="4">
        <f>IF('Salary Data'!D105=3,1,0)</f>
        <v>0</v>
      </c>
      <c r="F103" s="4">
        <f>IF('Salary Data'!D105=4,1,0)</f>
        <v>0</v>
      </c>
      <c r="I103" s="16">
        <v>74</v>
      </c>
      <c r="J103" s="16">
        <v>44995.095563677707</v>
      </c>
      <c r="K103" s="16">
        <v>2064.9044363222929</v>
      </c>
      <c r="L103" s="16">
        <v>0.26763275167292921</v>
      </c>
      <c r="N103" s="16">
        <v>36.75</v>
      </c>
      <c r="O103" s="16">
        <v>57770</v>
      </c>
    </row>
    <row r="104" spans="1:15">
      <c r="A104" s="14">
        <v>103</v>
      </c>
      <c r="B104" s="15">
        <v>82150</v>
      </c>
      <c r="C104" s="14">
        <v>24</v>
      </c>
      <c r="D104" s="4">
        <f>IF('Salary Data'!D106=2,1,0)</f>
        <v>0</v>
      </c>
      <c r="E104" s="4">
        <f>IF('Salary Data'!D106=3,1,0)</f>
        <v>0</v>
      </c>
      <c r="F104" s="4">
        <f>IF('Salary Data'!D106=4,1,0)</f>
        <v>0</v>
      </c>
      <c r="I104" s="16">
        <v>75</v>
      </c>
      <c r="J104" s="16">
        <v>78869.00005977806</v>
      </c>
      <c r="K104" s="16">
        <v>-89.000059778059949</v>
      </c>
      <c r="L104" s="16">
        <v>-1.1535318767526549E-2</v>
      </c>
      <c r="N104" s="16">
        <v>37.25</v>
      </c>
      <c r="O104" s="16">
        <v>57870</v>
      </c>
    </row>
    <row r="105" spans="1:15">
      <c r="A105" s="14">
        <v>104</v>
      </c>
      <c r="B105" s="15">
        <v>69760</v>
      </c>
      <c r="C105" s="14">
        <v>19</v>
      </c>
      <c r="D105" s="4">
        <f>IF('Salary Data'!D107=2,1,0)</f>
        <v>0</v>
      </c>
      <c r="E105" s="4">
        <f>IF('Salary Data'!D107=3,1,0)</f>
        <v>0</v>
      </c>
      <c r="F105" s="4">
        <f>IF('Salary Data'!D107=4,1,0)</f>
        <v>0</v>
      </c>
      <c r="I105" s="16">
        <v>76</v>
      </c>
      <c r="J105" s="16">
        <v>64773.45673824149</v>
      </c>
      <c r="K105" s="16">
        <v>2746.5432617585102</v>
      </c>
      <c r="L105" s="16">
        <v>0.35598012082455643</v>
      </c>
      <c r="N105" s="16">
        <v>37.75</v>
      </c>
      <c r="O105" s="16">
        <v>59310</v>
      </c>
    </row>
    <row r="106" spans="1:15">
      <c r="A106" s="14">
        <v>105</v>
      </c>
      <c r="B106" s="15">
        <v>65010</v>
      </c>
      <c r="C106" s="14">
        <v>12</v>
      </c>
      <c r="D106" s="4">
        <f>IF('Salary Data'!D108=2,1,0)</f>
        <v>1</v>
      </c>
      <c r="E106" s="4">
        <f>IF('Salary Data'!D108=3,1,0)</f>
        <v>0</v>
      </c>
      <c r="F106" s="4">
        <f>IF('Salary Data'!D108=4,1,0)</f>
        <v>0</v>
      </c>
      <c r="I106" s="16">
        <v>77</v>
      </c>
      <c r="J106" s="16">
        <v>61104.287931148079</v>
      </c>
      <c r="K106" s="16">
        <v>6605.7120688519208</v>
      </c>
      <c r="L106" s="16">
        <v>0.85616790135559606</v>
      </c>
      <c r="N106" s="16">
        <v>38.25</v>
      </c>
      <c r="O106" s="16">
        <v>59380</v>
      </c>
    </row>
    <row r="107" spans="1:15">
      <c r="A107" s="14">
        <v>106</v>
      </c>
      <c r="B107" s="15">
        <v>66600</v>
      </c>
      <c r="C107" s="14">
        <v>19</v>
      </c>
      <c r="D107" s="4">
        <f>IF('Salary Data'!D109=2,1,0)</f>
        <v>0</v>
      </c>
      <c r="E107" s="4">
        <f>IF('Salary Data'!D109=3,1,0)</f>
        <v>0</v>
      </c>
      <c r="F107" s="4">
        <f>IF('Salary Data'!D109=4,1,0)</f>
        <v>0</v>
      </c>
      <c r="I107" s="16">
        <v>78</v>
      </c>
      <c r="J107" s="16">
        <v>75144.781691415323</v>
      </c>
      <c r="K107" s="16">
        <v>3455.2183085846773</v>
      </c>
      <c r="L107" s="16">
        <v>0.44783166101584593</v>
      </c>
      <c r="N107" s="16">
        <v>38.75</v>
      </c>
      <c r="O107" s="16">
        <v>59760</v>
      </c>
    </row>
    <row r="108" spans="1:15">
      <c r="A108" s="14">
        <v>107</v>
      </c>
      <c r="B108" s="15">
        <v>39250</v>
      </c>
      <c r="C108" s="14">
        <v>3</v>
      </c>
      <c r="D108" s="4">
        <f>IF('Salary Data'!D110=2,1,0)</f>
        <v>0</v>
      </c>
      <c r="E108" s="4">
        <f>IF('Salary Data'!D110=3,1,0)</f>
        <v>0</v>
      </c>
      <c r="F108" s="4">
        <f>IF('Salary Data'!D110=4,1,0)</f>
        <v>0</v>
      </c>
      <c r="I108" s="16">
        <v>79</v>
      </c>
      <c r="J108" s="16">
        <v>49046.275875201012</v>
      </c>
      <c r="K108" s="16">
        <v>-3496.2758752010122</v>
      </c>
      <c r="L108" s="16">
        <v>-0.45315314192180745</v>
      </c>
      <c r="N108" s="16">
        <v>39.25</v>
      </c>
      <c r="O108" s="16">
        <v>59790</v>
      </c>
    </row>
    <row r="109" spans="1:15">
      <c r="A109" s="14">
        <v>108</v>
      </c>
      <c r="B109" s="15">
        <v>71940</v>
      </c>
      <c r="C109" s="14">
        <v>3</v>
      </c>
      <c r="D109" s="4">
        <f>IF('Salary Data'!D111=2,1,0)</f>
        <v>0</v>
      </c>
      <c r="E109" s="4">
        <f>IF('Salary Data'!D111=3,1,0)</f>
        <v>1</v>
      </c>
      <c r="F109" s="4">
        <f>IF('Salary Data'!D111=4,1,0)</f>
        <v>0</v>
      </c>
      <c r="I109" s="16">
        <v>80</v>
      </c>
      <c r="J109" s="16">
        <v>77237.362518274167</v>
      </c>
      <c r="K109" s="16">
        <v>12032.637481725833</v>
      </c>
      <c r="L109" s="16">
        <v>1.5595529858285788</v>
      </c>
      <c r="N109" s="16">
        <v>39.75</v>
      </c>
      <c r="O109" s="16">
        <v>59800</v>
      </c>
    </row>
    <row r="110" spans="1:15">
      <c r="A110" s="14">
        <v>109</v>
      </c>
      <c r="B110" s="15">
        <v>70160</v>
      </c>
      <c r="C110" s="14">
        <v>10</v>
      </c>
      <c r="D110" s="4">
        <f>IF('Salary Data'!D112=2,1,0)</f>
        <v>0</v>
      </c>
      <c r="E110" s="4">
        <f>IF('Salary Data'!D112=3,1,0)</f>
        <v>1</v>
      </c>
      <c r="F110" s="4">
        <f>IF('Salary Data'!D112=4,1,0)</f>
        <v>0</v>
      </c>
      <c r="I110" s="16">
        <v>81</v>
      </c>
      <c r="J110" s="16">
        <v>67145.235068949463</v>
      </c>
      <c r="K110" s="16">
        <v>8594.7649310505367</v>
      </c>
      <c r="L110" s="16">
        <v>1.1139695125920221</v>
      </c>
      <c r="N110" s="16">
        <v>40.25</v>
      </c>
      <c r="O110" s="16">
        <v>60080</v>
      </c>
    </row>
    <row r="111" spans="1:15">
      <c r="A111" s="14">
        <v>110</v>
      </c>
      <c r="B111" s="15">
        <v>73730</v>
      </c>
      <c r="C111" s="14">
        <v>20</v>
      </c>
      <c r="D111" s="4">
        <f>IF('Salary Data'!D113=2,1,0)</f>
        <v>1</v>
      </c>
      <c r="E111" s="4">
        <f>IF('Salary Data'!D113=3,1,0)</f>
        <v>0</v>
      </c>
      <c r="F111" s="4">
        <f>IF('Salary Data'!D113=4,1,0)</f>
        <v>0</v>
      </c>
      <c r="I111" s="16">
        <v>82</v>
      </c>
      <c r="J111" s="16">
        <v>49046.275875201012</v>
      </c>
      <c r="K111" s="16">
        <v>2073.7241247989878</v>
      </c>
      <c r="L111" s="16">
        <v>0.26877587357939381</v>
      </c>
      <c r="N111" s="16">
        <v>40.75</v>
      </c>
      <c r="O111" s="16">
        <v>60320</v>
      </c>
    </row>
    <row r="112" spans="1:15">
      <c r="A112" s="14">
        <v>111</v>
      </c>
      <c r="B112" s="15">
        <v>49300</v>
      </c>
      <c r="C112" s="14">
        <v>12</v>
      </c>
      <c r="D112" s="4">
        <f>IF('Salary Data'!D114=2,1,0)</f>
        <v>0</v>
      </c>
      <c r="E112" s="4">
        <f>IF('Salary Data'!D114=3,1,0)</f>
        <v>0</v>
      </c>
      <c r="F112" s="4">
        <f>IF('Salary Data'!D114=4,1,0)</f>
        <v>0</v>
      </c>
      <c r="I112" s="16">
        <v>83</v>
      </c>
      <c r="J112" s="16">
        <v>103335.86833448848</v>
      </c>
      <c r="K112" s="16">
        <v>11224.131665511522</v>
      </c>
      <c r="L112" s="16">
        <v>1.4547623560392444</v>
      </c>
      <c r="N112" s="16">
        <v>41.25</v>
      </c>
      <c r="O112" s="16">
        <v>60480</v>
      </c>
    </row>
    <row r="113" spans="1:15">
      <c r="A113" s="14">
        <v>112</v>
      </c>
      <c r="B113" s="15">
        <v>50280</v>
      </c>
      <c r="C113" s="14">
        <v>6</v>
      </c>
      <c r="D113" s="4">
        <f>IF('Salary Data'!D115=2,1,0)</f>
        <v>0</v>
      </c>
      <c r="E113" s="4">
        <f>IF('Salary Data'!D115=3,1,0)</f>
        <v>1</v>
      </c>
      <c r="F113" s="4">
        <f>IF('Salary Data'!D115=4,1,0)</f>
        <v>0</v>
      </c>
      <c r="I113" s="16">
        <v>84</v>
      </c>
      <c r="J113" s="16">
        <v>68800.754830109072</v>
      </c>
      <c r="K113" s="16">
        <v>-13000.754830109072</v>
      </c>
      <c r="L113" s="16">
        <v>-1.6850309039987663</v>
      </c>
      <c r="N113" s="16">
        <v>41.75</v>
      </c>
      <c r="O113" s="16">
        <v>60480</v>
      </c>
    </row>
    <row r="114" spans="1:15">
      <c r="A114" s="14">
        <v>113</v>
      </c>
      <c r="B114" s="15">
        <v>62320</v>
      </c>
      <c r="C114" s="14">
        <v>1</v>
      </c>
      <c r="D114" s="4">
        <f>IF('Salary Data'!D116=2,1,0)</f>
        <v>0</v>
      </c>
      <c r="E114" s="4">
        <f>IF('Salary Data'!D116=3,1,0)</f>
        <v>1</v>
      </c>
      <c r="F114" s="4">
        <f>IF('Salary Data'!D116=4,1,0)</f>
        <v>0</v>
      </c>
      <c r="I114" s="16">
        <v>85</v>
      </c>
      <c r="J114" s="16">
        <v>79227.129344552246</v>
      </c>
      <c r="K114" s="16">
        <v>582.87065544775396</v>
      </c>
      <c r="L114" s="16">
        <v>7.5546003312735532E-2</v>
      </c>
      <c r="N114" s="16">
        <v>42.25</v>
      </c>
      <c r="O114" s="16">
        <v>60690</v>
      </c>
    </row>
    <row r="115" spans="1:15">
      <c r="A115" s="14">
        <v>114</v>
      </c>
      <c r="B115" s="15">
        <v>57450</v>
      </c>
      <c r="C115" s="14">
        <v>14</v>
      </c>
      <c r="D115" s="4">
        <f>IF('Salary Data'!D117=2,1,0)</f>
        <v>1</v>
      </c>
      <c r="E115" s="4">
        <f>IF('Salary Data'!D117=3,1,0)</f>
        <v>0</v>
      </c>
      <c r="F115" s="4">
        <f>IF('Salary Data'!D117=4,1,0)</f>
        <v>0</v>
      </c>
      <c r="I115" s="16">
        <v>86</v>
      </c>
      <c r="J115" s="16">
        <v>55063.340793346688</v>
      </c>
      <c r="K115" s="16">
        <v>-1503.3407933466879</v>
      </c>
      <c r="L115" s="16">
        <v>-0.19484835527891728</v>
      </c>
      <c r="N115" s="16">
        <v>42.75</v>
      </c>
      <c r="O115" s="16">
        <v>60930</v>
      </c>
    </row>
    <row r="116" spans="1:15">
      <c r="A116" s="14">
        <v>115</v>
      </c>
      <c r="B116" s="15">
        <v>61950</v>
      </c>
      <c r="C116" s="14">
        <v>10</v>
      </c>
      <c r="D116" s="4">
        <f>IF('Salary Data'!D118=2,1,0)</f>
        <v>1</v>
      </c>
      <c r="E116" s="4">
        <f>IF('Salary Data'!D118=3,1,0)</f>
        <v>0</v>
      </c>
      <c r="F116" s="4">
        <f>IF('Salary Data'!D118=4,1,0)</f>
        <v>0</v>
      </c>
      <c r="I116" s="16">
        <v>87</v>
      </c>
      <c r="J116" s="16">
        <v>59114.52110487</v>
      </c>
      <c r="K116" s="16">
        <v>8345.4788951299997</v>
      </c>
      <c r="L116" s="16">
        <v>1.0816594906009431</v>
      </c>
      <c r="N116" s="16">
        <v>43.25</v>
      </c>
      <c r="O116" s="16">
        <v>60950</v>
      </c>
    </row>
    <row r="117" spans="1:15">
      <c r="A117" s="14">
        <v>116</v>
      </c>
      <c r="B117" s="15">
        <v>66260</v>
      </c>
      <c r="C117" s="14">
        <v>9</v>
      </c>
      <c r="D117" s="4">
        <f>IF('Salary Data'!D119=2,1,0)</f>
        <v>0</v>
      </c>
      <c r="E117" s="4">
        <f>IF('Salary Data'!D119=3,1,0)</f>
        <v>1</v>
      </c>
      <c r="F117" s="4">
        <f>IF('Salary Data'!D119=4,1,0)</f>
        <v>0</v>
      </c>
      <c r="I117" s="16">
        <v>88</v>
      </c>
      <c r="J117" s="16">
        <v>87305.607747943141</v>
      </c>
      <c r="K117" s="16">
        <v>-6475.6077479431406</v>
      </c>
      <c r="L117" s="16">
        <v>-0.83930504959507046</v>
      </c>
      <c r="N117" s="16">
        <v>43.75</v>
      </c>
      <c r="O117" s="16">
        <v>61180</v>
      </c>
    </row>
    <row r="118" spans="1:15">
      <c r="A118" s="14">
        <v>117</v>
      </c>
      <c r="B118" s="15">
        <v>85470</v>
      </c>
      <c r="C118" s="14">
        <v>25</v>
      </c>
      <c r="D118" s="4">
        <f>IF('Salary Data'!D120=2,1,0)</f>
        <v>1</v>
      </c>
      <c r="E118" s="4">
        <f>IF('Salary Data'!D120=3,1,0)</f>
        <v>0</v>
      </c>
      <c r="F118" s="4">
        <f>IF('Salary Data'!D120=4,1,0)</f>
        <v>0</v>
      </c>
      <c r="I118" s="16">
        <v>89</v>
      </c>
      <c r="J118" s="16">
        <v>50677.913416704912</v>
      </c>
      <c r="K118" s="16">
        <v>-1677.9134167049124</v>
      </c>
      <c r="L118" s="16">
        <v>-0.21747475422226825</v>
      </c>
      <c r="N118" s="16">
        <v>44.25</v>
      </c>
      <c r="O118" s="16">
        <v>61610</v>
      </c>
    </row>
    <row r="119" spans="1:15">
      <c r="A119" s="14">
        <v>118</v>
      </c>
      <c r="B119" s="15">
        <v>62600</v>
      </c>
      <c r="C119" s="14">
        <v>9</v>
      </c>
      <c r="D119" s="4">
        <f>IF('Salary Data'!D121=2,1,0)</f>
        <v>0</v>
      </c>
      <c r="E119" s="4">
        <f>IF('Salary Data'!D121=3,1,0)</f>
        <v>1</v>
      </c>
      <c r="F119" s="4">
        <f>IF('Salary Data'!D121=4,1,0)</f>
        <v>0</v>
      </c>
      <c r="I119" s="16">
        <v>90</v>
      </c>
      <c r="J119" s="16">
        <v>71117.483599547733</v>
      </c>
      <c r="K119" s="16">
        <v>-6867.4835995477333</v>
      </c>
      <c r="L119" s="16">
        <v>-0.89009617127327478</v>
      </c>
      <c r="N119" s="16">
        <v>44.75</v>
      </c>
      <c r="O119" s="16">
        <v>61770</v>
      </c>
    </row>
    <row r="120" spans="1:15">
      <c r="A120" s="14">
        <v>119</v>
      </c>
      <c r="B120" s="15">
        <v>53930</v>
      </c>
      <c r="C120" s="14">
        <v>10</v>
      </c>
      <c r="D120" s="4">
        <f>IF('Salary Data'!D122=2,1,0)</f>
        <v>1</v>
      </c>
      <c r="E120" s="4">
        <f>IF('Salary Data'!D122=3,1,0)</f>
        <v>0</v>
      </c>
      <c r="F120" s="4">
        <f>IF('Salary Data'!D122=4,1,0)</f>
        <v>0</v>
      </c>
      <c r="I120" s="16">
        <v>91</v>
      </c>
      <c r="J120" s="16">
        <v>83199.377875150516</v>
      </c>
      <c r="K120" s="16">
        <v>7670.622124849484</v>
      </c>
      <c r="L120" s="16">
        <v>0.99419114521980612</v>
      </c>
      <c r="N120" s="16">
        <v>45.25</v>
      </c>
      <c r="O120" s="16">
        <v>61820</v>
      </c>
    </row>
    <row r="121" spans="1:15">
      <c r="A121" s="14">
        <v>120</v>
      </c>
      <c r="B121" s="15">
        <v>60480</v>
      </c>
      <c r="C121" s="14">
        <v>21</v>
      </c>
      <c r="D121" s="4">
        <f>IF('Salary Data'!D123=2,1,0)</f>
        <v>0</v>
      </c>
      <c r="E121" s="4">
        <f>IF('Salary Data'!D123=3,1,0)</f>
        <v>0</v>
      </c>
      <c r="F121" s="4">
        <f>IF('Salary Data'!D123=4,1,0)</f>
        <v>0</v>
      </c>
      <c r="I121" s="16">
        <v>92</v>
      </c>
      <c r="J121" s="16">
        <v>93346.554885744539</v>
      </c>
      <c r="K121" s="16">
        <v>3063.4451142554608</v>
      </c>
      <c r="L121" s="16">
        <v>0.39705384477134825</v>
      </c>
      <c r="N121" s="16">
        <v>45.75</v>
      </c>
      <c r="O121" s="16">
        <v>61950</v>
      </c>
    </row>
    <row r="122" spans="1:15">
      <c r="A122" s="14">
        <v>121</v>
      </c>
      <c r="B122" s="15">
        <v>74800</v>
      </c>
      <c r="C122" s="14">
        <v>25</v>
      </c>
      <c r="D122" s="4">
        <f>IF('Salary Data'!D124=2,1,0)</f>
        <v>0</v>
      </c>
      <c r="E122" s="4">
        <f>IF('Salary Data'!D124=3,1,0)</f>
        <v>0</v>
      </c>
      <c r="F122" s="4">
        <f>IF('Salary Data'!D124=4,1,0)</f>
        <v>0</v>
      </c>
      <c r="I122" s="16">
        <v>93</v>
      </c>
      <c r="J122" s="16">
        <v>73186.182206750862</v>
      </c>
      <c r="K122" s="16">
        <v>4213.817793249138</v>
      </c>
      <c r="L122" s="16">
        <v>0.54615391938631863</v>
      </c>
      <c r="N122" s="16">
        <v>46.25</v>
      </c>
      <c r="O122" s="16">
        <v>62270</v>
      </c>
    </row>
    <row r="123" spans="1:15">
      <c r="A123" s="14">
        <v>122</v>
      </c>
      <c r="B123" s="15">
        <v>37610</v>
      </c>
      <c r="C123" s="14">
        <v>6</v>
      </c>
      <c r="D123" s="4">
        <f>IF('Salary Data'!D125=2,1,0)</f>
        <v>0</v>
      </c>
      <c r="E123" s="4">
        <f>IF('Salary Data'!D125=3,1,0)</f>
        <v>0</v>
      </c>
      <c r="F123" s="4">
        <f>IF('Salary Data'!D125=4,1,0)</f>
        <v>0</v>
      </c>
      <c r="I123" s="16">
        <v>94</v>
      </c>
      <c r="J123" s="16">
        <v>65155.468242671384</v>
      </c>
      <c r="K123" s="16">
        <v>-4835.4682426713844</v>
      </c>
      <c r="L123" s="16">
        <v>-0.62672618095495081</v>
      </c>
      <c r="N123" s="16">
        <v>46.75</v>
      </c>
      <c r="O123" s="16">
        <v>62290</v>
      </c>
    </row>
    <row r="124" spans="1:15">
      <c r="A124" s="14">
        <v>123</v>
      </c>
      <c r="B124" s="15">
        <v>59800</v>
      </c>
      <c r="C124" s="14">
        <v>18</v>
      </c>
      <c r="D124" s="4">
        <f>IF('Salary Data'!D126=2,1,0)</f>
        <v>0</v>
      </c>
      <c r="E124" s="4">
        <f>IF('Salary Data'!D126=3,1,0)</f>
        <v>0</v>
      </c>
      <c r="F124" s="4">
        <f>IF('Salary Data'!D126=4,1,0)</f>
        <v>0</v>
      </c>
      <c r="I124" s="16">
        <v>95</v>
      </c>
      <c r="J124" s="16">
        <v>77158.430737349117</v>
      </c>
      <c r="K124" s="16">
        <v>-9518.4307373491174</v>
      </c>
      <c r="L124" s="16">
        <v>-1.2336860558942229</v>
      </c>
      <c r="N124" s="16">
        <v>47.25</v>
      </c>
      <c r="O124" s="16">
        <v>62320</v>
      </c>
    </row>
    <row r="125" spans="1:15">
      <c r="A125" s="14">
        <v>124</v>
      </c>
      <c r="B125" s="15">
        <v>76220</v>
      </c>
      <c r="C125" s="14">
        <v>10</v>
      </c>
      <c r="D125" s="4">
        <f>IF('Salary Data'!D127=2,1,0)</f>
        <v>0</v>
      </c>
      <c r="E125" s="4">
        <f>IF('Salary Data'!D127=3,1,0)</f>
        <v>1</v>
      </c>
      <c r="F125" s="4">
        <f>IF('Salary Data'!D127=4,1,0)</f>
        <v>0</v>
      </c>
      <c r="I125" s="16">
        <v>96</v>
      </c>
      <c r="J125" s="16">
        <v>68800.754830109072</v>
      </c>
      <c r="K125" s="16">
        <v>-2400.7548301090719</v>
      </c>
      <c r="L125" s="16">
        <v>-0.31116240053148941</v>
      </c>
      <c r="N125" s="16">
        <v>47.75</v>
      </c>
      <c r="O125" s="16">
        <v>62340</v>
      </c>
    </row>
    <row r="126" spans="1:15">
      <c r="A126" s="14">
        <v>125</v>
      </c>
      <c r="B126" s="15">
        <v>57770</v>
      </c>
      <c r="C126" s="14">
        <v>8</v>
      </c>
      <c r="D126" s="4">
        <f>IF('Salary Data'!D128=2,1,0)</f>
        <v>0</v>
      </c>
      <c r="E126" s="4">
        <f>IF('Salary Data'!D128=3,1,0)</f>
        <v>1</v>
      </c>
      <c r="F126" s="4">
        <f>IF('Salary Data'!D128=4,1,0)</f>
        <v>0</v>
      </c>
      <c r="I126" s="16">
        <v>97</v>
      </c>
      <c r="J126" s="16">
        <v>75223.713472340372</v>
      </c>
      <c r="K126" s="16">
        <v>23486.286527659628</v>
      </c>
      <c r="L126" s="16">
        <v>3.0440631437508872</v>
      </c>
      <c r="N126" s="16">
        <v>48.25</v>
      </c>
      <c r="O126" s="16">
        <v>62350</v>
      </c>
    </row>
    <row r="127" spans="1:15">
      <c r="A127" s="14">
        <v>126</v>
      </c>
      <c r="B127" s="15">
        <v>69030</v>
      </c>
      <c r="C127" s="14">
        <v>17</v>
      </c>
      <c r="D127" s="4">
        <f>IF('Salary Data'!D129=2,1,0)</f>
        <v>0</v>
      </c>
      <c r="E127" s="4">
        <f>IF('Salary Data'!D129=3,1,0)</f>
        <v>0</v>
      </c>
      <c r="F127" s="4">
        <f>IF('Salary Data'!D129=4,1,0)</f>
        <v>0</v>
      </c>
      <c r="I127" s="16">
        <v>98</v>
      </c>
      <c r="J127" s="16">
        <v>73210.064426406578</v>
      </c>
      <c r="K127" s="16">
        <v>3959.9355735934223</v>
      </c>
      <c r="L127" s="16">
        <v>0.51324818493581403</v>
      </c>
      <c r="N127" s="16">
        <v>48.75</v>
      </c>
      <c r="O127" s="16">
        <v>62480</v>
      </c>
    </row>
    <row r="128" spans="1:15">
      <c r="A128" s="14">
        <v>127</v>
      </c>
      <c r="B128" s="15">
        <v>48580</v>
      </c>
      <c r="C128" s="14">
        <v>1</v>
      </c>
      <c r="D128" s="4">
        <f>IF('Salary Data'!D130=2,1,0)</f>
        <v>0</v>
      </c>
      <c r="E128" s="4">
        <f>IF('Salary Data'!D130=3,1,0)</f>
        <v>1</v>
      </c>
      <c r="F128" s="4">
        <f>IF('Salary Data'!D130=4,1,0)</f>
        <v>0</v>
      </c>
      <c r="I128" s="16">
        <v>99</v>
      </c>
      <c r="J128" s="16">
        <v>34926.850334008726</v>
      </c>
      <c r="K128" s="16">
        <v>5473.1496659912737</v>
      </c>
      <c r="L128" s="16">
        <v>0.70937622083659035</v>
      </c>
      <c r="N128" s="16">
        <v>49.25</v>
      </c>
      <c r="O128" s="16">
        <v>62600</v>
      </c>
    </row>
    <row r="129" spans="1:15">
      <c r="A129" s="14">
        <v>128</v>
      </c>
      <c r="B129" s="15">
        <v>42380</v>
      </c>
      <c r="C129" s="14">
        <v>12</v>
      </c>
      <c r="D129" s="4">
        <f>IF('Salary Data'!D131=2,1,0)</f>
        <v>1</v>
      </c>
      <c r="E129" s="4">
        <f>IF('Salary Data'!D131=3,1,0)</f>
        <v>0</v>
      </c>
      <c r="F129" s="4">
        <f>IF('Salary Data'!D131=4,1,0)</f>
        <v>0</v>
      </c>
      <c r="I129" s="16">
        <v>100</v>
      </c>
      <c r="J129" s="16">
        <v>79172.079783282912</v>
      </c>
      <c r="K129" s="16">
        <v>177.9202167170879</v>
      </c>
      <c r="L129" s="16">
        <v>2.3060281309215013E-2</v>
      </c>
      <c r="N129" s="16">
        <v>49.75</v>
      </c>
      <c r="O129" s="16">
        <v>62600</v>
      </c>
    </row>
    <row r="130" spans="1:15">
      <c r="A130" s="14">
        <v>129</v>
      </c>
      <c r="B130" s="15">
        <v>59790</v>
      </c>
      <c r="C130" s="14">
        <v>6</v>
      </c>
      <c r="D130" s="4">
        <f>IF('Salary Data'!D132=2,1,0)</f>
        <v>0</v>
      </c>
      <c r="E130" s="4">
        <f>IF('Salary Data'!D132=3,1,0)</f>
        <v>1</v>
      </c>
      <c r="F130" s="4">
        <f>IF('Salary Data'!D132=4,1,0)</f>
        <v>0</v>
      </c>
      <c r="I130" s="16">
        <v>101</v>
      </c>
      <c r="J130" s="16">
        <v>38954.148425876316</v>
      </c>
      <c r="K130" s="16">
        <v>-6454.1484258763157</v>
      </c>
      <c r="L130" s="16">
        <v>-0.83652370179380897</v>
      </c>
      <c r="N130" s="16">
        <v>50.25</v>
      </c>
      <c r="O130" s="16">
        <v>63170</v>
      </c>
    </row>
    <row r="131" spans="1:15">
      <c r="A131" s="14">
        <v>130</v>
      </c>
      <c r="B131" s="15">
        <v>38670</v>
      </c>
      <c r="C131" s="14">
        <v>4</v>
      </c>
      <c r="D131" s="4">
        <f>IF('Salary Data'!D133=2,1,0)</f>
        <v>0</v>
      </c>
      <c r="E131" s="4">
        <f>IF('Salary Data'!D133=3,1,0)</f>
        <v>0</v>
      </c>
      <c r="F131" s="4">
        <f>IF('Salary Data'!D133=4,1,0)</f>
        <v>0</v>
      </c>
      <c r="I131" s="16">
        <v>102</v>
      </c>
      <c r="J131" s="16">
        <v>61104.287931148079</v>
      </c>
      <c r="K131" s="16">
        <v>-17694.287931148079</v>
      </c>
      <c r="L131" s="16">
        <v>-2.2933608377250483</v>
      </c>
      <c r="N131" s="16">
        <v>50.75</v>
      </c>
      <c r="O131" s="16">
        <v>63210</v>
      </c>
    </row>
    <row r="132" spans="1:15">
      <c r="A132" s="14">
        <v>131</v>
      </c>
      <c r="B132" s="15">
        <v>111380</v>
      </c>
      <c r="C132" s="14">
        <v>25</v>
      </c>
      <c r="D132" s="4">
        <f>IF('Salary Data'!D134=2,1,0)</f>
        <v>0</v>
      </c>
      <c r="E132" s="4">
        <f>IF('Salary Data'!D134=3,1,0)</f>
        <v>0</v>
      </c>
      <c r="F132" s="4">
        <f>IF('Salary Data'!D134=4,1,0)</f>
        <v>1</v>
      </c>
      <c r="I132" s="16">
        <v>103</v>
      </c>
      <c r="J132" s="16">
        <v>77213.480298618451</v>
      </c>
      <c r="K132" s="16">
        <v>4936.5197013815487</v>
      </c>
      <c r="L132" s="16">
        <v>0.63982348438432057</v>
      </c>
      <c r="N132" s="16">
        <v>51.25</v>
      </c>
      <c r="O132" s="16">
        <v>63240</v>
      </c>
    </row>
    <row r="133" spans="1:15">
      <c r="A133" s="14">
        <v>132</v>
      </c>
      <c r="B133" s="15">
        <v>80620</v>
      </c>
      <c r="C133" s="14">
        <v>16</v>
      </c>
      <c r="D133" s="4">
        <f>IF('Salary Data'!D135=2,1,0)</f>
        <v>0</v>
      </c>
      <c r="E133" s="4">
        <f>IF('Salary Data'!D135=3,1,0)</f>
        <v>0</v>
      </c>
      <c r="F133" s="4">
        <f>IF('Salary Data'!D135=4,1,0)</f>
        <v>1</v>
      </c>
      <c r="I133" s="16">
        <v>104</v>
      </c>
      <c r="J133" s="16">
        <v>67145.235068949463</v>
      </c>
      <c r="K133" s="16">
        <v>2614.7649310505367</v>
      </c>
      <c r="L133" s="16">
        <v>0.33890030025859608</v>
      </c>
      <c r="N133" s="16">
        <v>51.75</v>
      </c>
      <c r="O133" s="16">
        <v>63260</v>
      </c>
    </row>
    <row r="134" spans="1:15">
      <c r="A134" s="14">
        <v>133</v>
      </c>
      <c r="B134" s="15">
        <v>49460</v>
      </c>
      <c r="C134" s="14">
        <v>5</v>
      </c>
      <c r="D134" s="4">
        <f>IF('Salary Data'!D136=2,1,0)</f>
        <v>0</v>
      </c>
      <c r="E134" s="4">
        <f>IF('Salary Data'!D136=3,1,0)</f>
        <v>1</v>
      </c>
      <c r="F134" s="4">
        <f>IF('Salary Data'!D136=4,1,0)</f>
        <v>0</v>
      </c>
      <c r="I134" s="16">
        <v>105</v>
      </c>
      <c r="J134" s="16">
        <v>58732.509600440098</v>
      </c>
      <c r="K134" s="16">
        <v>6277.4903995599016</v>
      </c>
      <c r="L134" s="16">
        <v>0.81362701328052456</v>
      </c>
      <c r="N134" s="16">
        <v>52.25</v>
      </c>
      <c r="O134" s="16">
        <v>63650</v>
      </c>
    </row>
    <row r="135" spans="1:15">
      <c r="A135" s="14">
        <v>134</v>
      </c>
      <c r="B135" s="15">
        <v>48650</v>
      </c>
      <c r="C135" s="14">
        <v>6</v>
      </c>
      <c r="D135" s="4">
        <f>IF('Salary Data'!D137=2,1,0)</f>
        <v>1</v>
      </c>
      <c r="E135" s="4">
        <f>IF('Salary Data'!D137=3,1,0)</f>
        <v>0</v>
      </c>
      <c r="F135" s="4">
        <f>IF('Salary Data'!D137=4,1,0)</f>
        <v>0</v>
      </c>
      <c r="I135" s="16">
        <v>106</v>
      </c>
      <c r="J135" s="16">
        <v>67145.235068949463</v>
      </c>
      <c r="K135" s="16">
        <v>-545.23506894946331</v>
      </c>
      <c r="L135" s="16">
        <v>-7.0668046058063844E-2</v>
      </c>
      <c r="N135" s="16">
        <v>52.75</v>
      </c>
      <c r="O135" s="16">
        <v>64110</v>
      </c>
    </row>
    <row r="136" spans="1:15">
      <c r="A136" s="14">
        <v>135</v>
      </c>
      <c r="B136" s="15">
        <v>83130</v>
      </c>
      <c r="C136" s="14">
        <v>16</v>
      </c>
      <c r="D136" s="4">
        <f>IF('Salary Data'!D138=2,1,0)</f>
        <v>0</v>
      </c>
      <c r="E136" s="4">
        <f>IF('Salary Data'!D138=3,1,0)</f>
        <v>1</v>
      </c>
      <c r="F136" s="4">
        <f>IF('Salary Data'!D138=4,1,0)</f>
        <v>0</v>
      </c>
      <c r="I136" s="16">
        <v>107</v>
      </c>
      <c r="J136" s="16">
        <v>34926.850334008726</v>
      </c>
      <c r="K136" s="16">
        <v>4323.1496659912737</v>
      </c>
      <c r="L136" s="16">
        <v>0.56032444923400848</v>
      </c>
      <c r="N136" s="16">
        <v>53.25</v>
      </c>
      <c r="O136" s="16">
        <v>64250</v>
      </c>
    </row>
    <row r="137" spans="1:15">
      <c r="A137" s="14">
        <v>136</v>
      </c>
      <c r="B137" s="15">
        <v>97770</v>
      </c>
      <c r="C137" s="14">
        <v>20</v>
      </c>
      <c r="D137" s="4">
        <f>IF('Salary Data'!D139=2,1,0)</f>
        <v>0</v>
      </c>
      <c r="E137" s="4">
        <f>IF('Salary Data'!D139=3,1,0)</f>
        <v>0</v>
      </c>
      <c r="F137" s="4">
        <f>IF('Salary Data'!D139=4,1,0)</f>
        <v>1</v>
      </c>
      <c r="I137" s="16">
        <v>108</v>
      </c>
      <c r="J137" s="16">
        <v>53073.573967068609</v>
      </c>
      <c r="K137" s="16">
        <v>18866.426032931391</v>
      </c>
      <c r="L137" s="16">
        <v>2.445281933928257</v>
      </c>
      <c r="N137" s="16">
        <v>53.75</v>
      </c>
      <c r="O137" s="16">
        <v>64410</v>
      </c>
    </row>
    <row r="138" spans="1:15">
      <c r="A138" s="14">
        <v>137</v>
      </c>
      <c r="B138" s="15">
        <v>78170</v>
      </c>
      <c r="C138" s="14">
        <v>22</v>
      </c>
      <c r="D138" s="4">
        <f>IF('Salary Data'!D140=2,1,0)</f>
        <v>1</v>
      </c>
      <c r="E138" s="4">
        <f>IF('Salary Data'!D140=3,1,0)</f>
        <v>0</v>
      </c>
      <c r="F138" s="4">
        <f>IF('Salary Data'!D140=4,1,0)</f>
        <v>0</v>
      </c>
      <c r="I138" s="16">
        <v>109</v>
      </c>
      <c r="J138" s="16">
        <v>67169.117288605179</v>
      </c>
      <c r="K138" s="16">
        <v>2990.8827113948209</v>
      </c>
      <c r="L138" s="16">
        <v>0.3876490145990712</v>
      </c>
      <c r="N138" s="16">
        <v>54.25</v>
      </c>
      <c r="O138" s="16">
        <v>65010</v>
      </c>
    </row>
    <row r="139" spans="1:15">
      <c r="A139" s="14">
        <v>138</v>
      </c>
      <c r="B139" s="15">
        <v>50570</v>
      </c>
      <c r="C139" s="14">
        <v>2</v>
      </c>
      <c r="D139" s="4">
        <f>IF('Salary Data'!D141=2,1,0)</f>
        <v>0</v>
      </c>
      <c r="E139" s="4">
        <f>IF('Salary Data'!D141=3,1,0)</f>
        <v>1</v>
      </c>
      <c r="F139" s="4">
        <f>IF('Salary Data'!D141=4,1,0)</f>
        <v>0</v>
      </c>
      <c r="I139" s="16">
        <v>110</v>
      </c>
      <c r="J139" s="16">
        <v>74841.701967910456</v>
      </c>
      <c r="K139" s="16">
        <v>-1111.701967910456</v>
      </c>
      <c r="L139" s="16">
        <v>-0.14408795461837406</v>
      </c>
      <c r="N139" s="16">
        <v>54.75</v>
      </c>
      <c r="O139" s="16">
        <v>65900</v>
      </c>
    </row>
    <row r="140" spans="1:15">
      <c r="A140" s="14">
        <v>139</v>
      </c>
      <c r="B140" s="15">
        <v>71760</v>
      </c>
      <c r="C140" s="14">
        <v>24</v>
      </c>
      <c r="D140" s="4">
        <f>IF('Salary Data'!D142=2,1,0)</f>
        <v>1</v>
      </c>
      <c r="E140" s="4">
        <f>IF('Salary Data'!D142=3,1,0)</f>
        <v>0</v>
      </c>
      <c r="F140" s="4">
        <f>IF('Salary Data'!D142=4,1,0)</f>
        <v>0</v>
      </c>
      <c r="I140" s="16">
        <v>111</v>
      </c>
      <c r="J140" s="16">
        <v>53049.691747412893</v>
      </c>
      <c r="K140" s="16">
        <v>-3749.6917474128932</v>
      </c>
      <c r="L140" s="16">
        <v>-0.48599843296997647</v>
      </c>
      <c r="N140" s="16">
        <v>55.25</v>
      </c>
      <c r="O140" s="16">
        <v>66260</v>
      </c>
    </row>
    <row r="141" spans="1:15">
      <c r="A141" s="14">
        <v>140</v>
      </c>
      <c r="B141" s="15">
        <v>63170</v>
      </c>
      <c r="C141" s="14">
        <v>15</v>
      </c>
      <c r="D141" s="4">
        <f>IF('Salary Data'!D143=2,1,0)</f>
        <v>1</v>
      </c>
      <c r="E141" s="4">
        <f>IF('Salary Data'!D143=3,1,0)</f>
        <v>0</v>
      </c>
      <c r="F141" s="4">
        <f>IF('Salary Data'!D143=4,1,0)</f>
        <v>0</v>
      </c>
      <c r="I141" s="16">
        <v>112</v>
      </c>
      <c r="J141" s="16">
        <v>59114.52110487</v>
      </c>
      <c r="K141" s="16">
        <v>-8834.5211048700003</v>
      </c>
      <c r="L141" s="16">
        <v>-1.1450443669054549</v>
      </c>
      <c r="N141" s="16">
        <v>55.75</v>
      </c>
      <c r="O141" s="16">
        <v>66400</v>
      </c>
    </row>
    <row r="142" spans="1:15">
      <c r="A142" s="14">
        <v>141</v>
      </c>
      <c r="B142" s="15">
        <v>63240</v>
      </c>
      <c r="C142" s="14">
        <v>12</v>
      </c>
      <c r="D142" s="4">
        <f>IF('Salary Data'!D144=2,1,0)</f>
        <v>1</v>
      </c>
      <c r="E142" s="4">
        <f>IF('Salary Data'!D144=3,1,0)</f>
        <v>0</v>
      </c>
      <c r="F142" s="4">
        <f>IF('Salary Data'!D144=4,1,0)</f>
        <v>0</v>
      </c>
      <c r="I142" s="16">
        <v>113</v>
      </c>
      <c r="J142" s="16">
        <v>49046.275875201012</v>
      </c>
      <c r="K142" s="16">
        <v>13273.724124798988</v>
      </c>
      <c r="L142" s="16">
        <v>1.7204105187523657</v>
      </c>
      <c r="N142" s="16">
        <v>56.25</v>
      </c>
      <c r="O142" s="16">
        <v>66600</v>
      </c>
    </row>
    <row r="143" spans="1:15">
      <c r="A143" s="14">
        <v>142</v>
      </c>
      <c r="B143" s="15">
        <v>72140</v>
      </c>
      <c r="C143" s="14">
        <v>13</v>
      </c>
      <c r="D143" s="4">
        <f>IF('Salary Data'!D145=2,1,0)</f>
        <v>1</v>
      </c>
      <c r="E143" s="4">
        <f>IF('Salary Data'!D145=3,1,0)</f>
        <v>0</v>
      </c>
      <c r="F143" s="4">
        <f>IF('Salary Data'!D145=4,1,0)</f>
        <v>0</v>
      </c>
      <c r="I143" s="16">
        <v>114</v>
      </c>
      <c r="J143" s="16">
        <v>62759.807692307695</v>
      </c>
      <c r="K143" s="16">
        <v>-5309.8076923076951</v>
      </c>
      <c r="L143" s="16">
        <v>-0.68820542904998194</v>
      </c>
      <c r="N143" s="16">
        <v>56.75</v>
      </c>
      <c r="O143" s="16">
        <v>66670</v>
      </c>
    </row>
    <row r="144" spans="1:15">
      <c r="A144" s="14">
        <v>143</v>
      </c>
      <c r="B144" s="15">
        <v>59310</v>
      </c>
      <c r="C144" s="14">
        <v>14</v>
      </c>
      <c r="D144" s="4">
        <f>IF('Salary Data'!D146=2,1,0)</f>
        <v>1</v>
      </c>
      <c r="E144" s="4">
        <f>IF('Salary Data'!D146=3,1,0)</f>
        <v>0</v>
      </c>
      <c r="F144" s="4">
        <f>IF('Salary Data'!D146=4,1,0)</f>
        <v>0</v>
      </c>
      <c r="I144" s="16">
        <v>115</v>
      </c>
      <c r="J144" s="16">
        <v>54705.211508572502</v>
      </c>
      <c r="K144" s="16">
        <v>7244.7884914274982</v>
      </c>
      <c r="L144" s="16">
        <v>0.93899874742023104</v>
      </c>
      <c r="N144" s="16">
        <v>57.25</v>
      </c>
      <c r="O144" s="16">
        <v>66860</v>
      </c>
    </row>
    <row r="145" spans="1:15">
      <c r="A145" s="14">
        <v>144</v>
      </c>
      <c r="B145" s="15">
        <v>69590</v>
      </c>
      <c r="C145" s="14">
        <v>17</v>
      </c>
      <c r="D145" s="4">
        <f>IF('Salary Data'!D147=2,1,0)</f>
        <v>1</v>
      </c>
      <c r="E145" s="4">
        <f>IF('Salary Data'!D147=3,1,0)</f>
        <v>0</v>
      </c>
      <c r="F145" s="4">
        <f>IF('Salary Data'!D147=4,1,0)</f>
        <v>0</v>
      </c>
      <c r="I145" s="16">
        <v>116</v>
      </c>
      <c r="J145" s="16">
        <v>65155.468242671384</v>
      </c>
      <c r="K145" s="16">
        <v>1104.5317573286156</v>
      </c>
      <c r="L145" s="16">
        <v>0.14315862193142895</v>
      </c>
      <c r="N145" s="16">
        <v>57.75</v>
      </c>
      <c r="O145" s="16">
        <v>67460</v>
      </c>
    </row>
    <row r="146" spans="1:15">
      <c r="A146" s="14">
        <v>145</v>
      </c>
      <c r="B146" s="15">
        <v>28120</v>
      </c>
      <c r="C146" s="14">
        <v>3</v>
      </c>
      <c r="D146" s="4">
        <f>IF('Salary Data'!D148=2,1,0)</f>
        <v>1</v>
      </c>
      <c r="E146" s="4">
        <f>IF('Salary Data'!D148=3,1,0)</f>
        <v>0</v>
      </c>
      <c r="F146" s="4">
        <f>IF('Salary Data'!D148=4,1,0)</f>
        <v>0</v>
      </c>
      <c r="I146" s="16">
        <v>117</v>
      </c>
      <c r="J146" s="16">
        <v>84909.947197579444</v>
      </c>
      <c r="K146" s="16">
        <v>560.05280242055596</v>
      </c>
      <c r="L146" s="16">
        <v>7.2588575992847529E-2</v>
      </c>
      <c r="N146" s="16">
        <v>58.25</v>
      </c>
      <c r="O146" s="16">
        <v>67520</v>
      </c>
    </row>
    <row r="147" spans="1:15">
      <c r="A147" s="14">
        <v>146</v>
      </c>
      <c r="B147" s="15">
        <v>88680</v>
      </c>
      <c r="C147" s="14">
        <v>25</v>
      </c>
      <c r="D147" s="4">
        <f>IF('Salary Data'!D149=2,1,0)</f>
        <v>1</v>
      </c>
      <c r="E147" s="4">
        <f>IF('Salary Data'!D149=3,1,0)</f>
        <v>0</v>
      </c>
      <c r="F147" s="4">
        <f>IF('Salary Data'!D149=4,1,0)</f>
        <v>0</v>
      </c>
      <c r="I147" s="16">
        <v>118</v>
      </c>
      <c r="J147" s="16">
        <v>65155.468242671384</v>
      </c>
      <c r="K147" s="16">
        <v>-2555.4682426713844</v>
      </c>
      <c r="L147" s="16">
        <v>-0.33121484247331012</v>
      </c>
      <c r="N147" s="16">
        <v>58.75</v>
      </c>
      <c r="O147" s="16">
        <v>67570</v>
      </c>
    </row>
    <row r="148" spans="1:15">
      <c r="A148" s="14">
        <v>147</v>
      </c>
      <c r="B148" s="15">
        <v>68320</v>
      </c>
      <c r="C148" s="14">
        <v>13</v>
      </c>
      <c r="D148" s="4">
        <f>IF('Salary Data'!D150=2,1,0)</f>
        <v>0</v>
      </c>
      <c r="E148" s="4">
        <f>IF('Salary Data'!D150=3,1,0)</f>
        <v>0</v>
      </c>
      <c r="F148" s="4">
        <f>IF('Salary Data'!D150=4,1,0)</f>
        <v>0</v>
      </c>
      <c r="I148" s="16">
        <v>119</v>
      </c>
      <c r="J148" s="16">
        <v>54705.211508572502</v>
      </c>
      <c r="K148" s="16">
        <v>-775.21150857250177</v>
      </c>
      <c r="L148" s="16">
        <v>-0.10047534671255785</v>
      </c>
      <c r="N148" s="16">
        <v>59.25</v>
      </c>
      <c r="O148" s="16">
        <v>67640</v>
      </c>
    </row>
    <row r="149" spans="1:15">
      <c r="A149" s="14">
        <v>148</v>
      </c>
      <c r="B149" s="15">
        <v>74740</v>
      </c>
      <c r="C149" s="14">
        <v>21</v>
      </c>
      <c r="D149" s="4">
        <f>IF('Salary Data'!D151=2,1,0)</f>
        <v>0</v>
      </c>
      <c r="E149" s="4">
        <f>IF('Salary Data'!D151=3,1,0)</f>
        <v>1</v>
      </c>
      <c r="F149" s="4">
        <f>IF('Salary Data'!D151=4,1,0)</f>
        <v>0</v>
      </c>
      <c r="I149" s="16">
        <v>120</v>
      </c>
      <c r="J149" s="16">
        <v>71172.533160817053</v>
      </c>
      <c r="K149" s="16">
        <v>-10692.533160817053</v>
      </c>
      <c r="L149" s="16">
        <v>-1.3858617482949016</v>
      </c>
      <c r="N149" s="16">
        <v>59.75</v>
      </c>
      <c r="O149" s="16">
        <v>67710</v>
      </c>
    </row>
    <row r="150" spans="1:15">
      <c r="A150" s="14">
        <v>149</v>
      </c>
      <c r="B150" s="15">
        <v>75340</v>
      </c>
      <c r="C150" s="14">
        <v>21</v>
      </c>
      <c r="D150" s="4">
        <f>IF('Salary Data'!D152=2,1,0)</f>
        <v>0</v>
      </c>
      <c r="E150" s="4">
        <f>IF('Salary Data'!D152=3,1,0)</f>
        <v>0</v>
      </c>
      <c r="F150" s="4">
        <f>IF('Salary Data'!D152=4,1,0)</f>
        <v>0</v>
      </c>
      <c r="I150" s="16">
        <v>121</v>
      </c>
      <c r="J150" s="16">
        <v>79227.129344552246</v>
      </c>
      <c r="K150" s="16">
        <v>-4427.129344552246</v>
      </c>
      <c r="L150" s="16">
        <v>-0.57380127992981711</v>
      </c>
      <c r="N150" s="16">
        <v>60.25</v>
      </c>
      <c r="O150" s="16">
        <v>67980</v>
      </c>
    </row>
    <row r="151" spans="1:15">
      <c r="A151" s="14">
        <v>150</v>
      </c>
      <c r="B151" s="15">
        <v>63650</v>
      </c>
      <c r="C151" s="14">
        <v>14</v>
      </c>
      <c r="D151" s="4">
        <f>IF('Salary Data'!D153=2,1,0)</f>
        <v>1</v>
      </c>
      <c r="E151" s="4">
        <f>IF('Salary Data'!D153=3,1,0)</f>
        <v>0</v>
      </c>
      <c r="F151" s="4">
        <f>IF('Salary Data'!D153=4,1,0)</f>
        <v>0</v>
      </c>
      <c r="I151" s="16">
        <v>122</v>
      </c>
      <c r="J151" s="16">
        <v>40967.797471810118</v>
      </c>
      <c r="K151" s="16">
        <v>-3357.7974718101177</v>
      </c>
      <c r="L151" s="16">
        <v>-0.4352049233530163</v>
      </c>
      <c r="N151" s="16">
        <v>60.75</v>
      </c>
      <c r="O151" s="16">
        <v>68120</v>
      </c>
    </row>
    <row r="152" spans="1:15">
      <c r="A152" s="14">
        <v>151</v>
      </c>
      <c r="B152" s="15">
        <v>55930</v>
      </c>
      <c r="C152" s="14">
        <v>6</v>
      </c>
      <c r="D152" s="4">
        <f>IF('Salary Data'!D154=2,1,0)</f>
        <v>0</v>
      </c>
      <c r="E152" s="4">
        <f>IF('Salary Data'!D154=3,1,0)</f>
        <v>1</v>
      </c>
      <c r="F152" s="4">
        <f>IF('Salary Data'!D154=4,1,0)</f>
        <v>0</v>
      </c>
      <c r="I152" s="16">
        <v>123</v>
      </c>
      <c r="J152" s="16">
        <v>65131.586023015669</v>
      </c>
      <c r="K152" s="16">
        <v>-5331.5860230156686</v>
      </c>
      <c r="L152" s="16">
        <v>-0.69102812363656485</v>
      </c>
      <c r="N152" s="16">
        <v>61.25</v>
      </c>
      <c r="O152" s="16">
        <v>68320</v>
      </c>
    </row>
    <row r="153" spans="1:15">
      <c r="A153" s="14">
        <v>152</v>
      </c>
      <c r="B153" s="15">
        <v>46760</v>
      </c>
      <c r="C153" s="14">
        <v>8</v>
      </c>
      <c r="D153" s="4">
        <f>IF('Salary Data'!D155=2,1,0)</f>
        <v>0</v>
      </c>
      <c r="E153" s="4">
        <f>IF('Salary Data'!D155=3,1,0)</f>
        <v>0</v>
      </c>
      <c r="F153" s="4">
        <f>IF('Salary Data'!D155=4,1,0)</f>
        <v>0</v>
      </c>
      <c r="I153" s="16">
        <v>124</v>
      </c>
      <c r="J153" s="16">
        <v>67169.117288605179</v>
      </c>
      <c r="K153" s="16">
        <v>9050.8827113948209</v>
      </c>
      <c r="L153" s="16">
        <v>1.1730870458265898</v>
      </c>
      <c r="N153" s="16">
        <v>61.75</v>
      </c>
      <c r="O153" s="16">
        <v>68400</v>
      </c>
    </row>
    <row r="154" spans="1:15">
      <c r="A154" s="14">
        <v>153</v>
      </c>
      <c r="B154" s="15">
        <v>42900</v>
      </c>
      <c r="C154" s="14">
        <v>3</v>
      </c>
      <c r="D154" s="4">
        <f>IF('Salary Data'!D156=2,1,0)</f>
        <v>0</v>
      </c>
      <c r="E154" s="4">
        <f>IF('Salary Data'!D156=3,1,0)</f>
        <v>1</v>
      </c>
      <c r="F154" s="4">
        <f>IF('Salary Data'!D156=4,1,0)</f>
        <v>0</v>
      </c>
      <c r="I154" s="16">
        <v>125</v>
      </c>
      <c r="J154" s="16">
        <v>63141.81919673759</v>
      </c>
      <c r="K154" s="16">
        <v>-5371.8191967375897</v>
      </c>
      <c r="L154" s="16">
        <v>-0.69624275478477948</v>
      </c>
      <c r="N154" s="16">
        <v>62.25</v>
      </c>
      <c r="O154" s="16">
        <v>68410</v>
      </c>
    </row>
    <row r="155" spans="1:15">
      <c r="A155" s="14">
        <v>154</v>
      </c>
      <c r="B155" s="15">
        <v>68840</v>
      </c>
      <c r="C155" s="14">
        <v>17</v>
      </c>
      <c r="D155" s="4">
        <f>IF('Salary Data'!D157=2,1,0)</f>
        <v>0</v>
      </c>
      <c r="E155" s="4">
        <f>IF('Salary Data'!D157=3,1,0)</f>
        <v>0</v>
      </c>
      <c r="F155" s="4">
        <f>IF('Salary Data'!D157=4,1,0)</f>
        <v>0</v>
      </c>
      <c r="I155" s="16">
        <v>126</v>
      </c>
      <c r="J155" s="16">
        <v>63117.936977081874</v>
      </c>
      <c r="K155" s="16">
        <v>5912.0630229181261</v>
      </c>
      <c r="L155" s="16">
        <v>0.76626388468875017</v>
      </c>
      <c r="N155" s="16">
        <v>62.75</v>
      </c>
      <c r="O155" s="16">
        <v>68840</v>
      </c>
    </row>
    <row r="156" spans="1:15">
      <c r="A156" s="14">
        <v>155</v>
      </c>
      <c r="B156" s="15">
        <v>69040</v>
      </c>
      <c r="C156" s="14">
        <v>13</v>
      </c>
      <c r="D156" s="4">
        <f>IF('Salary Data'!D158=2,1,0)</f>
        <v>0</v>
      </c>
      <c r="E156" s="4">
        <f>IF('Salary Data'!D158=3,1,0)</f>
        <v>1</v>
      </c>
      <c r="F156" s="4">
        <f>IF('Salary Data'!D158=4,1,0)</f>
        <v>0</v>
      </c>
      <c r="I156" s="16">
        <v>127</v>
      </c>
      <c r="J156" s="16">
        <v>49046.275875201012</v>
      </c>
      <c r="K156" s="16">
        <v>-466.27587520101224</v>
      </c>
      <c r="L156" s="16">
        <v>-6.0434126308048064E-2</v>
      </c>
      <c r="N156" s="16">
        <v>63.25</v>
      </c>
      <c r="O156" s="16">
        <v>69030</v>
      </c>
    </row>
    <row r="157" spans="1:15">
      <c r="A157" s="14">
        <v>156</v>
      </c>
      <c r="B157" s="15">
        <v>86150</v>
      </c>
      <c r="C157" s="14">
        <v>21</v>
      </c>
      <c r="D157" s="4">
        <f>IF('Salary Data'!D159=2,1,0)</f>
        <v>0</v>
      </c>
      <c r="E157" s="4">
        <f>IF('Salary Data'!D159=3,1,0)</f>
        <v>1</v>
      </c>
      <c r="F157" s="4">
        <f>IF('Salary Data'!D159=4,1,0)</f>
        <v>0</v>
      </c>
      <c r="I157" s="16">
        <v>128</v>
      </c>
      <c r="J157" s="16">
        <v>58732.509600440098</v>
      </c>
      <c r="K157" s="16">
        <v>-16352.509600440098</v>
      </c>
      <c r="L157" s="16">
        <v>-2.1194526313859359</v>
      </c>
      <c r="N157" s="16">
        <v>63.75</v>
      </c>
      <c r="O157" s="16">
        <v>69040</v>
      </c>
    </row>
    <row r="158" spans="1:15">
      <c r="A158" s="14">
        <v>157</v>
      </c>
      <c r="B158" s="15">
        <v>48850</v>
      </c>
      <c r="C158" s="14">
        <v>11</v>
      </c>
      <c r="D158" s="4">
        <f>IF('Salary Data'!D160=2,1,0)</f>
        <v>0</v>
      </c>
      <c r="E158" s="4">
        <f>IF('Salary Data'!D160=3,1,0)</f>
        <v>0</v>
      </c>
      <c r="F158" s="4">
        <f>IF('Salary Data'!D160=4,1,0)</f>
        <v>0</v>
      </c>
      <c r="I158" s="16">
        <v>129</v>
      </c>
      <c r="J158" s="16">
        <v>59114.52110487</v>
      </c>
      <c r="K158" s="16">
        <v>675.47889512999973</v>
      </c>
      <c r="L158" s="16">
        <v>8.7548979129809662E-2</v>
      </c>
      <c r="N158" s="16">
        <v>64.25</v>
      </c>
      <c r="O158" s="16">
        <v>69410</v>
      </c>
    </row>
    <row r="159" spans="1:15">
      <c r="A159" s="14">
        <v>158</v>
      </c>
      <c r="B159" s="15">
        <v>41550</v>
      </c>
      <c r="C159" s="14">
        <v>4</v>
      </c>
      <c r="D159" s="4">
        <f>IF('Salary Data'!D161=2,1,0)</f>
        <v>1</v>
      </c>
      <c r="E159" s="4">
        <f>IF('Salary Data'!D161=3,1,0)</f>
        <v>0</v>
      </c>
      <c r="F159" s="4">
        <f>IF('Salary Data'!D161=4,1,0)</f>
        <v>0</v>
      </c>
      <c r="I159" s="16">
        <v>130</v>
      </c>
      <c r="J159" s="16">
        <v>36940.499379942521</v>
      </c>
      <c r="K159" s="16">
        <v>1729.500620057479</v>
      </c>
      <c r="L159" s="16">
        <v>0.22416098383246191</v>
      </c>
      <c r="N159" s="16">
        <v>64.75</v>
      </c>
      <c r="O159" s="16">
        <v>69540</v>
      </c>
    </row>
    <row r="160" spans="1:15">
      <c r="A160" s="14">
        <v>159</v>
      </c>
      <c r="B160" s="15">
        <v>39370</v>
      </c>
      <c r="C160" s="14">
        <v>4</v>
      </c>
      <c r="D160" s="4">
        <f>IF('Salary Data'!D162=2,1,0)</f>
        <v>0</v>
      </c>
      <c r="E160" s="4">
        <f>IF('Salary Data'!D162=3,1,0)</f>
        <v>0</v>
      </c>
      <c r="F160" s="4">
        <f>IF('Salary Data'!D162=4,1,0)</f>
        <v>0</v>
      </c>
      <c r="I160" s="16">
        <v>131</v>
      </c>
      <c r="J160" s="16">
        <v>105349.51738042227</v>
      </c>
      <c r="K160" s="16">
        <v>6030.4826195777277</v>
      </c>
      <c r="L160" s="16">
        <v>0.78161227657968657</v>
      </c>
      <c r="N160" s="16">
        <v>65.25</v>
      </c>
      <c r="O160" s="16">
        <v>69590</v>
      </c>
    </row>
    <row r="161" spans="1:15">
      <c r="A161" s="14">
        <v>160</v>
      </c>
      <c r="B161" s="15">
        <v>94630</v>
      </c>
      <c r="C161" s="14">
        <v>24</v>
      </c>
      <c r="D161" s="4">
        <f>IF('Salary Data'!D163=2,1,0)</f>
        <v>0</v>
      </c>
      <c r="E161" s="4">
        <f>IF('Salary Data'!D163=3,1,0)</f>
        <v>1</v>
      </c>
      <c r="F161" s="4">
        <f>IF('Salary Data'!D163=4,1,0)</f>
        <v>0</v>
      </c>
      <c r="I161" s="16">
        <v>132</v>
      </c>
      <c r="J161" s="16">
        <v>87226.675967018105</v>
      </c>
      <c r="K161" s="16">
        <v>-6606.6759670181054</v>
      </c>
      <c r="L161" s="16">
        <v>-0.85629283242456511</v>
      </c>
      <c r="N161" s="16">
        <v>65.75</v>
      </c>
      <c r="O161" s="16">
        <v>69670</v>
      </c>
    </row>
    <row r="162" spans="1:15">
      <c r="A162" s="14">
        <v>161</v>
      </c>
      <c r="B162" s="15">
        <v>48620</v>
      </c>
      <c r="C162" s="14">
        <v>8</v>
      </c>
      <c r="D162" s="4">
        <f>IF('Salary Data'!D164=2,1,0)</f>
        <v>0</v>
      </c>
      <c r="E162" s="4">
        <f>IF('Salary Data'!D164=3,1,0)</f>
        <v>0</v>
      </c>
      <c r="F162" s="4">
        <f>IF('Salary Data'!D164=4,1,0)</f>
        <v>0</v>
      </c>
      <c r="I162" s="16">
        <v>133</v>
      </c>
      <c r="J162" s="16">
        <v>57100.872058936198</v>
      </c>
      <c r="K162" s="16">
        <v>-7640.8720589361983</v>
      </c>
      <c r="L162" s="16">
        <v>-0.99033523215052888</v>
      </c>
      <c r="N162" s="16">
        <v>66.25</v>
      </c>
      <c r="O162" s="16">
        <v>69760</v>
      </c>
    </row>
    <row r="163" spans="1:15">
      <c r="A163" s="14">
        <v>162</v>
      </c>
      <c r="B163" s="15">
        <v>71230</v>
      </c>
      <c r="C163" s="14">
        <v>23</v>
      </c>
      <c r="D163" s="4">
        <f>IF('Salary Data'!D165=2,1,0)</f>
        <v>0</v>
      </c>
      <c r="E163" s="4">
        <f>IF('Salary Data'!D165=3,1,0)</f>
        <v>0</v>
      </c>
      <c r="F163" s="4">
        <f>IF('Salary Data'!D165=4,1,0)</f>
        <v>0</v>
      </c>
      <c r="I163" s="16">
        <v>134</v>
      </c>
      <c r="J163" s="16">
        <v>46650.615324837323</v>
      </c>
      <c r="K163" s="16">
        <v>1999.384675162677</v>
      </c>
      <c r="L163" s="16">
        <v>0.2591407199548259</v>
      </c>
      <c r="N163" s="16">
        <v>66.75</v>
      </c>
      <c r="O163" s="16">
        <v>70160</v>
      </c>
    </row>
    <row r="164" spans="1:15">
      <c r="A164" s="14">
        <v>163</v>
      </c>
      <c r="B164" s="15">
        <v>60480</v>
      </c>
      <c r="C164" s="14">
        <v>2</v>
      </c>
      <c r="D164" s="4">
        <f>IF('Salary Data'!D166=2,1,0)</f>
        <v>0</v>
      </c>
      <c r="E164" s="4">
        <f>IF('Salary Data'!D166=3,1,0)</f>
        <v>1</v>
      </c>
      <c r="F164" s="4">
        <f>IF('Salary Data'!D166=4,1,0)</f>
        <v>0</v>
      </c>
      <c r="I164" s="16">
        <v>135</v>
      </c>
      <c r="J164" s="16">
        <v>79251.011564207962</v>
      </c>
      <c r="K164" s="16">
        <v>3878.9884357920382</v>
      </c>
      <c r="L164" s="16">
        <v>0.50275660728759253</v>
      </c>
      <c r="N164" s="16">
        <v>67.25</v>
      </c>
      <c r="O164" s="16">
        <v>70350</v>
      </c>
    </row>
    <row r="165" spans="1:15">
      <c r="A165" s="14">
        <v>164</v>
      </c>
      <c r="B165" s="15">
        <v>70350</v>
      </c>
      <c r="C165" s="14">
        <v>21</v>
      </c>
      <c r="D165" s="4">
        <f>IF('Salary Data'!D167=2,1,0)</f>
        <v>0</v>
      </c>
      <c r="E165" s="4">
        <f>IF('Salary Data'!D167=3,1,0)</f>
        <v>0</v>
      </c>
      <c r="F165" s="4">
        <f>IF('Salary Data'!D167=4,1,0)</f>
        <v>0</v>
      </c>
      <c r="I165" s="16">
        <v>136</v>
      </c>
      <c r="J165" s="16">
        <v>95281.272150753284</v>
      </c>
      <c r="K165" s="16">
        <v>2488.7278492467158</v>
      </c>
      <c r="L165" s="16">
        <v>0.3225646043190491</v>
      </c>
      <c r="N165" s="16">
        <v>67.75</v>
      </c>
      <c r="O165" s="16">
        <v>70690</v>
      </c>
    </row>
    <row r="166" spans="1:15">
      <c r="A166" s="14">
        <v>165</v>
      </c>
      <c r="B166" s="15">
        <v>91820</v>
      </c>
      <c r="C166" s="14">
        <v>20</v>
      </c>
      <c r="D166" s="4">
        <f>IF('Salary Data'!D168=2,1,0)</f>
        <v>0</v>
      </c>
      <c r="E166" s="4">
        <f>IF('Salary Data'!D168=3,1,0)</f>
        <v>1</v>
      </c>
      <c r="F166" s="4">
        <f>IF('Salary Data'!D168=4,1,0)</f>
        <v>0</v>
      </c>
      <c r="I166" s="16">
        <v>137</v>
      </c>
      <c r="J166" s="16">
        <v>78869.00005977806</v>
      </c>
      <c r="K166" s="16">
        <v>-699.00005977805995</v>
      </c>
      <c r="L166" s="16">
        <v>-9.0597562834983061E-2</v>
      </c>
      <c r="N166" s="16">
        <v>68.25</v>
      </c>
      <c r="O166" s="16">
        <v>70700</v>
      </c>
    </row>
    <row r="167" spans="1:15">
      <c r="A167" s="14">
        <v>166</v>
      </c>
      <c r="B167" s="15">
        <v>66670</v>
      </c>
      <c r="C167" s="14">
        <v>5</v>
      </c>
      <c r="D167" s="4">
        <f>IF('Salary Data'!D169=2,1,0)</f>
        <v>0</v>
      </c>
      <c r="E167" s="4">
        <f>IF('Salary Data'!D169=3,1,0)</f>
        <v>0</v>
      </c>
      <c r="F167" s="4">
        <f>IF('Salary Data'!D169=4,1,0)</f>
        <v>1</v>
      </c>
      <c r="I167" s="16">
        <v>138</v>
      </c>
      <c r="J167" s="16">
        <v>51059.924921134807</v>
      </c>
      <c r="K167" s="16">
        <v>-489.92492113480694</v>
      </c>
      <c r="L167" s="16">
        <v>-6.3499284736868014E-2</v>
      </c>
      <c r="N167" s="16">
        <v>68.75</v>
      </c>
      <c r="O167" s="16">
        <v>70740</v>
      </c>
    </row>
    <row r="168" spans="1:15">
      <c r="A168" s="14">
        <v>167</v>
      </c>
      <c r="B168" s="15">
        <v>68400</v>
      </c>
      <c r="C168" s="14">
        <v>14</v>
      </c>
      <c r="D168" s="4">
        <f>IF('Salary Data'!D170=2,1,0)</f>
        <v>0</v>
      </c>
      <c r="E168" s="4">
        <f>IF('Salary Data'!D170=3,1,0)</f>
        <v>0</v>
      </c>
      <c r="F168" s="4">
        <f>IF('Salary Data'!D170=4,1,0)</f>
        <v>1</v>
      </c>
      <c r="I168" s="16">
        <v>139</v>
      </c>
      <c r="J168" s="16">
        <v>82896.298151645649</v>
      </c>
      <c r="K168" s="16">
        <v>-11136.298151645649</v>
      </c>
      <c r="L168" s="16">
        <v>-1.4433782335629068</v>
      </c>
      <c r="N168" s="16">
        <v>69.25</v>
      </c>
      <c r="O168" s="16">
        <v>71230</v>
      </c>
    </row>
    <row r="169" spans="1:15">
      <c r="A169" s="14">
        <v>168</v>
      </c>
      <c r="B169" s="15">
        <v>72980</v>
      </c>
      <c r="C169" s="14">
        <v>8</v>
      </c>
      <c r="D169" s="4">
        <f>IF('Salary Data'!D171=2,1,0)</f>
        <v>0</v>
      </c>
      <c r="E169" s="4">
        <f>IF('Salary Data'!D171=3,1,0)</f>
        <v>1</v>
      </c>
      <c r="F169" s="4">
        <f>IF('Salary Data'!D171=4,1,0)</f>
        <v>0</v>
      </c>
      <c r="I169" s="16">
        <v>140</v>
      </c>
      <c r="J169" s="16">
        <v>64773.45673824149</v>
      </c>
      <c r="K169" s="16">
        <v>-1603.4567382414898</v>
      </c>
      <c r="L169" s="16">
        <v>-0.20782440654173179</v>
      </c>
      <c r="N169" s="16">
        <v>69.75</v>
      </c>
      <c r="O169" s="16">
        <v>71330</v>
      </c>
    </row>
    <row r="170" spans="1:15">
      <c r="A170" s="14">
        <v>169</v>
      </c>
      <c r="B170" s="15">
        <v>93220</v>
      </c>
      <c r="C170" s="14">
        <v>20</v>
      </c>
      <c r="D170" s="4">
        <f>IF('Salary Data'!D172=2,1,0)</f>
        <v>0</v>
      </c>
      <c r="E170" s="4">
        <f>IF('Salary Data'!D172=3,1,0)</f>
        <v>0</v>
      </c>
      <c r="F170" s="4">
        <f>IF('Salary Data'!D172=4,1,0)</f>
        <v>1</v>
      </c>
      <c r="I170" s="16">
        <v>141</v>
      </c>
      <c r="J170" s="16">
        <v>58732.509600440098</v>
      </c>
      <c r="K170" s="16">
        <v>4507.4903995599016</v>
      </c>
      <c r="L170" s="16">
        <v>0.58421689524872455</v>
      </c>
      <c r="N170" s="16">
        <v>70.25</v>
      </c>
      <c r="O170" s="16">
        <v>71670</v>
      </c>
    </row>
    <row r="171" spans="1:15">
      <c r="A171" s="14">
        <v>170</v>
      </c>
      <c r="B171" s="15">
        <v>44570</v>
      </c>
      <c r="C171" s="14">
        <v>8</v>
      </c>
      <c r="D171" s="4">
        <f>IF('Salary Data'!D173=2,1,0)</f>
        <v>0</v>
      </c>
      <c r="E171" s="4">
        <f>IF('Salary Data'!D173=3,1,0)</f>
        <v>1</v>
      </c>
      <c r="F171" s="4">
        <f>IF('Salary Data'!D173=4,1,0)</f>
        <v>0</v>
      </c>
      <c r="I171" s="16">
        <v>142</v>
      </c>
      <c r="J171" s="16">
        <v>60746.158646373893</v>
      </c>
      <c r="K171" s="16">
        <v>11393.841353626107</v>
      </c>
      <c r="L171" s="16">
        <v>1.4767584687971578</v>
      </c>
      <c r="N171" s="16">
        <v>70.75</v>
      </c>
      <c r="O171" s="16">
        <v>71720</v>
      </c>
    </row>
    <row r="172" spans="1:15">
      <c r="A172" s="14">
        <v>171</v>
      </c>
      <c r="B172" s="15">
        <v>104910</v>
      </c>
      <c r="C172" s="14">
        <v>21</v>
      </c>
      <c r="D172" s="4">
        <f>IF('Salary Data'!D174=2,1,0)</f>
        <v>0</v>
      </c>
      <c r="E172" s="4">
        <f>IF('Salary Data'!D174=3,1,0)</f>
        <v>1</v>
      </c>
      <c r="F172" s="4">
        <f>IF('Salary Data'!D174=4,1,0)</f>
        <v>0</v>
      </c>
      <c r="I172" s="16">
        <v>143</v>
      </c>
      <c r="J172" s="16">
        <v>62759.807692307695</v>
      </c>
      <c r="K172" s="16">
        <v>-3449.8076923076951</v>
      </c>
      <c r="L172" s="16">
        <v>-0.44713038976232772</v>
      </c>
      <c r="N172" s="16">
        <v>71.25</v>
      </c>
      <c r="O172" s="16">
        <v>71760</v>
      </c>
    </row>
    <row r="173" spans="1:15">
      <c r="A173" s="14">
        <v>172</v>
      </c>
      <c r="B173" s="15">
        <v>69410</v>
      </c>
      <c r="C173" s="14">
        <v>3</v>
      </c>
      <c r="D173" s="4">
        <f>IF('Salary Data'!D175=2,1,0)</f>
        <v>0</v>
      </c>
      <c r="E173" s="4">
        <f>IF('Salary Data'!D175=3,1,0)</f>
        <v>1</v>
      </c>
      <c r="F173" s="4">
        <f>IF('Salary Data'!D175=4,1,0)</f>
        <v>0</v>
      </c>
      <c r="I173" s="16">
        <v>144</v>
      </c>
      <c r="J173" s="16">
        <v>68800.754830109072</v>
      </c>
      <c r="K173" s="16">
        <v>789.24516989092808</v>
      </c>
      <c r="L173" s="16">
        <v>0.10229425287045529</v>
      </c>
      <c r="N173" s="16">
        <v>71.75</v>
      </c>
      <c r="O173" s="16">
        <v>71940</v>
      </c>
    </row>
    <row r="174" spans="1:15">
      <c r="A174" s="14">
        <v>173</v>
      </c>
      <c r="B174" s="15">
        <v>67980</v>
      </c>
      <c r="C174" s="14">
        <v>9</v>
      </c>
      <c r="D174" s="4">
        <f>IF('Salary Data'!D176=2,1,0)</f>
        <v>0</v>
      </c>
      <c r="E174" s="4">
        <f>IF('Salary Data'!D176=3,1,0)</f>
        <v>1</v>
      </c>
      <c r="F174" s="4">
        <f>IF('Salary Data'!D176=4,1,0)</f>
        <v>0</v>
      </c>
      <c r="I174" s="16">
        <v>145</v>
      </c>
      <c r="J174" s="16">
        <v>40609.668187035932</v>
      </c>
      <c r="K174" s="16">
        <v>-12489.668187035932</v>
      </c>
      <c r="L174" s="16">
        <v>-1.6187888434835769</v>
      </c>
      <c r="N174" s="16">
        <v>72.25</v>
      </c>
      <c r="O174" s="16">
        <v>72120</v>
      </c>
    </row>
    <row r="175" spans="1:15">
      <c r="A175" s="14">
        <v>174</v>
      </c>
      <c r="B175" s="15">
        <v>67570</v>
      </c>
      <c r="C175" s="14">
        <v>19</v>
      </c>
      <c r="D175" s="4">
        <f>IF('Salary Data'!D177=2,1,0)</f>
        <v>0</v>
      </c>
      <c r="E175" s="4">
        <f>IF('Salary Data'!D177=3,1,0)</f>
        <v>0</v>
      </c>
      <c r="F175" s="4">
        <f>IF('Salary Data'!D177=4,1,0)</f>
        <v>0</v>
      </c>
      <c r="I175" s="16">
        <v>146</v>
      </c>
      <c r="J175" s="16">
        <v>84909.947197579444</v>
      </c>
      <c r="K175" s="16">
        <v>3770.052802420556</v>
      </c>
      <c r="L175" s="16">
        <v>0.48863743411831539</v>
      </c>
      <c r="N175" s="16">
        <v>72.75</v>
      </c>
      <c r="O175" s="16">
        <v>72140</v>
      </c>
    </row>
    <row r="176" spans="1:15">
      <c r="A176" s="14">
        <v>175</v>
      </c>
      <c r="B176" s="15">
        <v>49100</v>
      </c>
      <c r="C176" s="14">
        <v>12</v>
      </c>
      <c r="D176" s="4">
        <f>IF('Salary Data'!D178=2,1,0)</f>
        <v>0</v>
      </c>
      <c r="E176" s="4">
        <f>IF('Salary Data'!D178=3,1,0)</f>
        <v>0</v>
      </c>
      <c r="F176" s="4">
        <f>IF('Salary Data'!D178=4,1,0)</f>
        <v>0</v>
      </c>
      <c r="I176" s="16">
        <v>147</v>
      </c>
      <c r="J176" s="16">
        <v>55063.340793346688</v>
      </c>
      <c r="K176" s="16">
        <v>13256.659206653312</v>
      </c>
      <c r="L176" s="16">
        <v>1.7181987306811779</v>
      </c>
      <c r="N176" s="16">
        <v>73.25</v>
      </c>
      <c r="O176" s="16">
        <v>72590</v>
      </c>
    </row>
    <row r="177" spans="1:15">
      <c r="A177" s="14">
        <v>176</v>
      </c>
      <c r="B177" s="15">
        <v>72950</v>
      </c>
      <c r="C177" s="14">
        <v>24</v>
      </c>
      <c r="D177" s="4">
        <f>IF('Salary Data'!D179=2,1,0)</f>
        <v>1</v>
      </c>
      <c r="E177" s="4">
        <f>IF('Salary Data'!D179=3,1,0)</f>
        <v>0</v>
      </c>
      <c r="F177" s="4">
        <f>IF('Salary Data'!D179=4,1,0)</f>
        <v>0</v>
      </c>
      <c r="I177" s="16">
        <v>148</v>
      </c>
      <c r="J177" s="16">
        <v>89319.256793876935</v>
      </c>
      <c r="K177" s="16">
        <v>-14579.256793876935</v>
      </c>
      <c r="L177" s="16">
        <v>-1.8896209163272486</v>
      </c>
      <c r="N177" s="16">
        <v>73.75</v>
      </c>
      <c r="O177" s="16">
        <v>72880</v>
      </c>
    </row>
    <row r="178" spans="1:15">
      <c r="A178" s="14">
        <v>177</v>
      </c>
      <c r="B178" s="15">
        <v>61610</v>
      </c>
      <c r="C178" s="14">
        <v>1</v>
      </c>
      <c r="D178" s="4">
        <f>IF('Salary Data'!D180=2,1,0)</f>
        <v>0</v>
      </c>
      <c r="E178" s="4">
        <f>IF('Salary Data'!D180=3,1,0)</f>
        <v>1</v>
      </c>
      <c r="F178" s="4">
        <f>IF('Salary Data'!D180=4,1,0)</f>
        <v>0</v>
      </c>
      <c r="I178" s="16">
        <v>149</v>
      </c>
      <c r="J178" s="16">
        <v>71172.533160817053</v>
      </c>
      <c r="K178" s="16">
        <v>4167.4668391829473</v>
      </c>
      <c r="L178" s="16">
        <v>0.54014636128280935</v>
      </c>
      <c r="N178" s="16">
        <v>74.25</v>
      </c>
      <c r="O178" s="16">
        <v>72950</v>
      </c>
    </row>
    <row r="179" spans="1:15">
      <c r="A179" s="14">
        <v>178</v>
      </c>
      <c r="B179" s="15">
        <v>53140</v>
      </c>
      <c r="C179" s="14">
        <v>6</v>
      </c>
      <c r="D179" s="4">
        <f>IF('Salary Data'!D181=2,1,0)</f>
        <v>0</v>
      </c>
      <c r="E179" s="4">
        <f>IF('Salary Data'!D181=3,1,0)</f>
        <v>1</v>
      </c>
      <c r="F179" s="4">
        <f>IF('Salary Data'!D181=4,1,0)</f>
        <v>0</v>
      </c>
      <c r="I179" s="16">
        <v>150</v>
      </c>
      <c r="J179" s="16">
        <v>62759.807692307695</v>
      </c>
      <c r="K179" s="16">
        <v>890.19230769230489</v>
      </c>
      <c r="L179" s="16">
        <v>0.11537803524219893</v>
      </c>
      <c r="N179" s="16">
        <v>74.75</v>
      </c>
      <c r="O179" s="16">
        <v>72980</v>
      </c>
    </row>
    <row r="180" spans="1:15">
      <c r="A180" s="14">
        <v>179</v>
      </c>
      <c r="B180" s="15">
        <v>71330</v>
      </c>
      <c r="C180" s="14">
        <v>9</v>
      </c>
      <c r="D180" s="4">
        <f>IF('Salary Data'!D182=2,1,0)</f>
        <v>0</v>
      </c>
      <c r="E180" s="4">
        <f>IF('Salary Data'!D182=3,1,0)</f>
        <v>1</v>
      </c>
      <c r="F180" s="4">
        <f>IF('Salary Data'!D182=4,1,0)</f>
        <v>0</v>
      </c>
      <c r="I180" s="16">
        <v>151</v>
      </c>
      <c r="J180" s="16">
        <v>59114.52110487</v>
      </c>
      <c r="K180" s="16">
        <v>-3184.5211048700003</v>
      </c>
      <c r="L180" s="16">
        <v>-0.41274653251016102</v>
      </c>
      <c r="N180" s="16">
        <v>75.25</v>
      </c>
      <c r="O180" s="16">
        <v>73720</v>
      </c>
    </row>
    <row r="181" spans="1:15">
      <c r="A181" s="14">
        <v>180</v>
      </c>
      <c r="B181" s="15">
        <v>57870</v>
      </c>
      <c r="C181" s="14">
        <v>8</v>
      </c>
      <c r="D181" s="4">
        <f>IF('Salary Data'!D183=2,1,0)</f>
        <v>0</v>
      </c>
      <c r="E181" s="4">
        <f>IF('Salary Data'!D183=3,1,0)</f>
        <v>1</v>
      </c>
      <c r="F181" s="4">
        <f>IF('Salary Data'!D183=4,1,0)</f>
        <v>0</v>
      </c>
      <c r="I181" s="16">
        <v>152</v>
      </c>
      <c r="J181" s="16">
        <v>44995.095563677707</v>
      </c>
      <c r="K181" s="16">
        <v>1764.9044363222929</v>
      </c>
      <c r="L181" s="16">
        <v>0.22874968082008176</v>
      </c>
      <c r="N181" s="16">
        <v>75.75</v>
      </c>
      <c r="O181" s="16">
        <v>73730</v>
      </c>
    </row>
    <row r="182" spans="1:15">
      <c r="A182" s="14">
        <v>181</v>
      </c>
      <c r="B182" s="15">
        <v>75120</v>
      </c>
      <c r="C182" s="14">
        <v>23</v>
      </c>
      <c r="D182" s="4">
        <f>IF('Salary Data'!D184=2,1,0)</f>
        <v>1</v>
      </c>
      <c r="E182" s="4">
        <f>IF('Salary Data'!D184=3,1,0)</f>
        <v>0</v>
      </c>
      <c r="F182" s="4">
        <f>IF('Salary Data'!D184=4,1,0)</f>
        <v>0</v>
      </c>
      <c r="I182" s="16">
        <v>153</v>
      </c>
      <c r="J182" s="16">
        <v>53073.573967068609</v>
      </c>
      <c r="K182" s="16">
        <v>-10173.573967068609</v>
      </c>
      <c r="L182" s="16">
        <v>-1.3185993246273773</v>
      </c>
      <c r="N182" s="16">
        <v>76.25</v>
      </c>
      <c r="O182" s="16">
        <v>74740</v>
      </c>
    </row>
    <row r="183" spans="1:15">
      <c r="A183" s="14">
        <v>182</v>
      </c>
      <c r="B183" s="15">
        <v>50980</v>
      </c>
      <c r="C183" s="14">
        <v>8</v>
      </c>
      <c r="D183" s="4">
        <f>IF('Salary Data'!D185=2,1,0)</f>
        <v>0</v>
      </c>
      <c r="E183" s="4">
        <f>IF('Salary Data'!D185=3,1,0)</f>
        <v>1</v>
      </c>
      <c r="F183" s="4">
        <f>IF('Salary Data'!D185=4,1,0)</f>
        <v>0</v>
      </c>
      <c r="I183" s="16">
        <v>154</v>
      </c>
      <c r="J183" s="16">
        <v>63117.936977081874</v>
      </c>
      <c r="K183" s="16">
        <v>5722.0630229181261</v>
      </c>
      <c r="L183" s="16">
        <v>0.74163793981528014</v>
      </c>
      <c r="N183" s="16">
        <v>76.75</v>
      </c>
      <c r="O183" s="16">
        <v>74800</v>
      </c>
    </row>
    <row r="184" spans="1:15">
      <c r="A184" s="14">
        <v>183</v>
      </c>
      <c r="B184" s="15">
        <v>48900</v>
      </c>
      <c r="C184" s="14">
        <v>8</v>
      </c>
      <c r="D184" s="4">
        <f>IF('Salary Data'!D186=2,1,0)</f>
        <v>1</v>
      </c>
      <c r="E184" s="4">
        <f>IF('Salary Data'!D186=3,1,0)</f>
        <v>0</v>
      </c>
      <c r="F184" s="4">
        <f>IF('Salary Data'!D186=4,1,0)</f>
        <v>0</v>
      </c>
      <c r="I184" s="16">
        <v>155</v>
      </c>
      <c r="J184" s="16">
        <v>73210.064426406578</v>
      </c>
      <c r="K184" s="16">
        <v>-4170.0644264065777</v>
      </c>
      <c r="L184" s="16">
        <v>-0.54048303517635221</v>
      </c>
      <c r="N184" s="16">
        <v>77.25</v>
      </c>
      <c r="O184" s="16">
        <v>75120</v>
      </c>
    </row>
    <row r="185" spans="1:15">
      <c r="A185" s="14">
        <v>184</v>
      </c>
      <c r="B185" s="15">
        <v>51850</v>
      </c>
      <c r="C185" s="14">
        <v>20</v>
      </c>
      <c r="D185" s="4">
        <f>IF('Salary Data'!D187=2,1,0)</f>
        <v>0</v>
      </c>
      <c r="E185" s="4">
        <f>IF('Salary Data'!D187=3,1,0)</f>
        <v>0</v>
      </c>
      <c r="F185" s="4">
        <f>IF('Salary Data'!D187=4,1,0)</f>
        <v>0</v>
      </c>
      <c r="I185" s="16">
        <v>156</v>
      </c>
      <c r="J185" s="16">
        <v>89319.256793876935</v>
      </c>
      <c r="K185" s="16">
        <v>-3169.2567938769353</v>
      </c>
      <c r="L185" s="16">
        <v>-0.41076812155728354</v>
      </c>
      <c r="N185" s="16">
        <v>77.75</v>
      </c>
      <c r="O185" s="16">
        <v>75340</v>
      </c>
    </row>
    <row r="186" spans="1:15">
      <c r="A186" s="14">
        <v>185</v>
      </c>
      <c r="B186" s="15">
        <v>33400</v>
      </c>
      <c r="C186" s="14">
        <v>5</v>
      </c>
      <c r="D186" s="4">
        <f>IF('Salary Data'!D188=2,1,0)</f>
        <v>0</v>
      </c>
      <c r="E186" s="4">
        <f>IF('Salary Data'!D188=3,1,0)</f>
        <v>0</v>
      </c>
      <c r="F186" s="4">
        <f>IF('Salary Data'!D188=4,1,0)</f>
        <v>0</v>
      </c>
      <c r="I186" s="16">
        <v>157</v>
      </c>
      <c r="J186" s="16">
        <v>51036.042701479098</v>
      </c>
      <c r="K186" s="16">
        <v>-2186.0427014790985</v>
      </c>
      <c r="L186" s="16">
        <v>-0.28333351082987285</v>
      </c>
      <c r="N186" s="16">
        <v>78.25</v>
      </c>
      <c r="O186" s="16">
        <v>75410</v>
      </c>
    </row>
    <row r="187" spans="1:15">
      <c r="A187" s="14">
        <v>186</v>
      </c>
      <c r="B187" s="15">
        <v>51510</v>
      </c>
      <c r="C187" s="14">
        <v>11</v>
      </c>
      <c r="D187" s="4">
        <f>IF('Salary Data'!D189=2,1,0)</f>
        <v>0</v>
      </c>
      <c r="E187" s="4">
        <f>IF('Salary Data'!D189=3,1,0)</f>
        <v>0</v>
      </c>
      <c r="F187" s="4">
        <f>IF('Salary Data'!D189=4,1,0)</f>
        <v>0</v>
      </c>
      <c r="I187" s="16">
        <v>158</v>
      </c>
      <c r="J187" s="16">
        <v>42623.317232969726</v>
      </c>
      <c r="K187" s="16">
        <v>-1073.3172329697263</v>
      </c>
      <c r="L187" s="16">
        <v>-0.13911290005714685</v>
      </c>
      <c r="N187" s="16">
        <v>78.75</v>
      </c>
      <c r="O187" s="16">
        <v>75740</v>
      </c>
    </row>
    <row r="188" spans="1:15">
      <c r="A188" s="14">
        <v>187</v>
      </c>
      <c r="B188" s="15">
        <v>60080</v>
      </c>
      <c r="C188" s="14">
        <v>16</v>
      </c>
      <c r="D188" s="4">
        <f>IF('Salary Data'!D190=2,1,0)</f>
        <v>0</v>
      </c>
      <c r="E188" s="4">
        <f>IF('Salary Data'!D190=3,1,0)</f>
        <v>0</v>
      </c>
      <c r="F188" s="4">
        <f>IF('Salary Data'!D190=4,1,0)</f>
        <v>0</v>
      </c>
      <c r="I188" s="16">
        <v>159</v>
      </c>
      <c r="J188" s="16">
        <v>36940.499379942521</v>
      </c>
      <c r="K188" s="16">
        <v>2429.500620057479</v>
      </c>
      <c r="L188" s="16">
        <v>0.31488814915577268</v>
      </c>
      <c r="N188" s="16">
        <v>79.25</v>
      </c>
      <c r="O188" s="16">
        <v>76090</v>
      </c>
    </row>
    <row r="189" spans="1:15">
      <c r="A189" s="14">
        <v>188</v>
      </c>
      <c r="B189" s="15">
        <v>89850</v>
      </c>
      <c r="C189" s="14">
        <v>14</v>
      </c>
      <c r="D189" s="4">
        <f>IF('Salary Data'!D191=2,1,0)</f>
        <v>0</v>
      </c>
      <c r="E189" s="4">
        <f>IF('Salary Data'!D191=3,1,0)</f>
        <v>0</v>
      </c>
      <c r="F189" s="4">
        <f>IF('Salary Data'!D191=4,1,0)</f>
        <v>1</v>
      </c>
      <c r="I189" s="16">
        <v>160</v>
      </c>
      <c r="J189" s="16">
        <v>95360.203931678334</v>
      </c>
      <c r="K189" s="16">
        <v>-730.2039316783339</v>
      </c>
      <c r="L189" s="16">
        <v>-9.4641904041588149E-2</v>
      </c>
      <c r="N189" s="16">
        <v>79.75</v>
      </c>
      <c r="O189" s="16">
        <v>76200</v>
      </c>
    </row>
    <row r="190" spans="1:15">
      <c r="A190" s="14">
        <v>189</v>
      </c>
      <c r="B190" s="15">
        <v>65900</v>
      </c>
      <c r="C190" s="14">
        <v>13</v>
      </c>
      <c r="D190" s="4">
        <f>IF('Salary Data'!D192=2,1,0)</f>
        <v>0</v>
      </c>
      <c r="E190" s="4">
        <f>IF('Salary Data'!D192=3,1,0)</f>
        <v>1</v>
      </c>
      <c r="F190" s="4">
        <f>IF('Salary Data'!D192=4,1,0)</f>
        <v>0</v>
      </c>
      <c r="I190" s="16">
        <v>161</v>
      </c>
      <c r="J190" s="16">
        <v>44995.095563677707</v>
      </c>
      <c r="K190" s="16">
        <v>3624.9044363222929</v>
      </c>
      <c r="L190" s="16">
        <v>0.46982472010773602</v>
      </c>
      <c r="N190" s="16">
        <v>80.25</v>
      </c>
      <c r="O190" s="16">
        <v>76220</v>
      </c>
    </row>
    <row r="191" spans="1:15">
      <c r="A191" s="14">
        <v>190</v>
      </c>
      <c r="B191" s="15">
        <v>85900</v>
      </c>
      <c r="C191" s="14">
        <v>22</v>
      </c>
      <c r="D191" s="4">
        <f>IF('Salary Data'!D193=2,1,0)</f>
        <v>0</v>
      </c>
      <c r="E191" s="4">
        <f>IF('Salary Data'!D193=3,1,0)</f>
        <v>0</v>
      </c>
      <c r="F191" s="4">
        <f>IF('Salary Data'!D193=4,1,0)</f>
        <v>0</v>
      </c>
      <c r="I191" s="16">
        <v>162</v>
      </c>
      <c r="J191" s="16">
        <v>75199.831252684657</v>
      </c>
      <c r="K191" s="16">
        <v>-3969.8312526846566</v>
      </c>
      <c r="L191" s="16">
        <v>-0.51453076623995231</v>
      </c>
      <c r="N191" s="16">
        <v>80.75</v>
      </c>
      <c r="O191" s="16">
        <v>77170</v>
      </c>
    </row>
    <row r="192" spans="1:15">
      <c r="A192" s="14">
        <v>191</v>
      </c>
      <c r="B192" s="15">
        <v>62350</v>
      </c>
      <c r="C192" s="14">
        <v>6</v>
      </c>
      <c r="D192" s="4">
        <f>IF('Salary Data'!D194=2,1,0)</f>
        <v>0</v>
      </c>
      <c r="E192" s="4">
        <f>IF('Salary Data'!D194=3,1,0)</f>
        <v>1</v>
      </c>
      <c r="F192" s="4">
        <f>IF('Salary Data'!D194=4,1,0)</f>
        <v>0</v>
      </c>
      <c r="I192" s="16">
        <v>163</v>
      </c>
      <c r="J192" s="16">
        <v>51059.924921134807</v>
      </c>
      <c r="K192" s="16">
        <v>9420.0750788651931</v>
      </c>
      <c r="L192" s="16">
        <v>1.2209381557688599</v>
      </c>
      <c r="N192" s="16">
        <v>81.25</v>
      </c>
      <c r="O192" s="16">
        <v>77400</v>
      </c>
    </row>
    <row r="193" spans="1:15">
      <c r="A193" s="14">
        <v>192</v>
      </c>
      <c r="B193" s="15">
        <v>92150</v>
      </c>
      <c r="C193" s="14">
        <v>17</v>
      </c>
      <c r="D193" s="4">
        <f>IF('Salary Data'!D195=2,1,0)</f>
        <v>0</v>
      </c>
      <c r="E193" s="4">
        <f>IF('Salary Data'!D195=3,1,0)</f>
        <v>1</v>
      </c>
      <c r="F193" s="4">
        <f>IF('Salary Data'!D195=4,1,0)</f>
        <v>0</v>
      </c>
      <c r="I193" s="16">
        <v>164</v>
      </c>
      <c r="J193" s="16">
        <v>71172.533160817053</v>
      </c>
      <c r="K193" s="16">
        <v>-822.5331608170527</v>
      </c>
      <c r="L193" s="16">
        <v>-0.10660871723622012</v>
      </c>
      <c r="N193" s="16">
        <v>81.75</v>
      </c>
      <c r="O193" s="16">
        <v>78010</v>
      </c>
    </row>
    <row r="194" spans="1:15">
      <c r="A194" s="14">
        <v>193</v>
      </c>
      <c r="B194" s="15">
        <v>59380</v>
      </c>
      <c r="C194" s="14">
        <v>4</v>
      </c>
      <c r="D194" s="4">
        <f>IF('Salary Data'!D196=2,1,0)</f>
        <v>0</v>
      </c>
      <c r="E194" s="4">
        <f>IF('Salary Data'!D196=3,1,0)</f>
        <v>1</v>
      </c>
      <c r="F194" s="4">
        <f>IF('Salary Data'!D196=4,1,0)</f>
        <v>0</v>
      </c>
      <c r="I194" s="16">
        <v>165</v>
      </c>
      <c r="J194" s="16">
        <v>87305.607747943141</v>
      </c>
      <c r="K194" s="16">
        <v>4514.3922520568594</v>
      </c>
      <c r="L194" s="16">
        <v>0.58511144598090825</v>
      </c>
      <c r="N194" s="16">
        <v>82.25</v>
      </c>
      <c r="O194" s="16">
        <v>78170</v>
      </c>
    </row>
    <row r="195" spans="1:15">
      <c r="A195" s="14">
        <v>194</v>
      </c>
      <c r="B195" s="15">
        <v>56230</v>
      </c>
      <c r="C195" s="14">
        <v>9</v>
      </c>
      <c r="D195" s="4">
        <f>IF('Salary Data'!D197=2,1,0)</f>
        <v>1</v>
      </c>
      <c r="E195" s="4">
        <f>IF('Salary Data'!D197=3,1,0)</f>
        <v>0</v>
      </c>
      <c r="F195" s="4">
        <f>IF('Salary Data'!D197=4,1,0)</f>
        <v>0</v>
      </c>
      <c r="I195" s="16">
        <v>166</v>
      </c>
      <c r="J195" s="16">
        <v>65076.536461746335</v>
      </c>
      <c r="K195" s="16">
        <v>1593.4635382536653</v>
      </c>
      <c r="L195" s="16">
        <v>0.20652918553115426</v>
      </c>
      <c r="N195" s="16">
        <v>82.75</v>
      </c>
      <c r="O195" s="16">
        <v>78600</v>
      </c>
    </row>
    <row r="196" spans="1:15">
      <c r="A196" s="14">
        <v>195</v>
      </c>
      <c r="B196" s="15">
        <v>53530</v>
      </c>
      <c r="C196" s="14">
        <v>4</v>
      </c>
      <c r="D196" s="4">
        <f>IF('Salary Data'!D198=2,1,0)</f>
        <v>0</v>
      </c>
      <c r="E196" s="4">
        <f>IF('Salary Data'!D198=3,1,0)</f>
        <v>0</v>
      </c>
      <c r="F196" s="4">
        <f>IF('Salary Data'!D198=4,1,0)</f>
        <v>0</v>
      </c>
      <c r="I196" s="16">
        <v>167</v>
      </c>
      <c r="J196" s="16">
        <v>83199.377875150516</v>
      </c>
      <c r="K196" s="16">
        <v>-14799.377875150516</v>
      </c>
      <c r="L196" s="16">
        <v>-1.9181508616584688</v>
      </c>
      <c r="N196" s="16">
        <v>83.25</v>
      </c>
      <c r="O196" s="16">
        <v>78780</v>
      </c>
    </row>
    <row r="197" spans="1:15">
      <c r="A197" s="14">
        <v>196</v>
      </c>
      <c r="B197" s="15">
        <v>84630</v>
      </c>
      <c r="C197" s="14">
        <v>20</v>
      </c>
      <c r="D197" s="4">
        <f>IF('Salary Data'!D199=2,1,0)</f>
        <v>0</v>
      </c>
      <c r="E197" s="4">
        <f>IF('Salary Data'!D199=3,1,0)</f>
        <v>1</v>
      </c>
      <c r="F197" s="4">
        <f>IF('Salary Data'!D199=4,1,0)</f>
        <v>0</v>
      </c>
      <c r="I197" s="16">
        <v>168</v>
      </c>
      <c r="J197" s="16">
        <v>63141.81919673759</v>
      </c>
      <c r="K197" s="16">
        <v>9838.1808032624103</v>
      </c>
      <c r="L197" s="16">
        <v>1.2751289374545869</v>
      </c>
      <c r="N197" s="16">
        <v>83.75</v>
      </c>
      <c r="O197" s="16">
        <v>79350</v>
      </c>
    </row>
    <row r="198" spans="1:15">
      <c r="A198" s="14">
        <v>197</v>
      </c>
      <c r="B198" s="15">
        <v>41950</v>
      </c>
      <c r="C198" s="14">
        <v>3</v>
      </c>
      <c r="D198" s="4">
        <f>IF('Salary Data'!D200=2,1,0)</f>
        <v>0</v>
      </c>
      <c r="E198" s="4">
        <f>IF('Salary Data'!D200=3,1,0)</f>
        <v>1</v>
      </c>
      <c r="F198" s="4">
        <f>IF('Salary Data'!D200=4,1,0)</f>
        <v>0</v>
      </c>
      <c r="I198" s="16">
        <v>169</v>
      </c>
      <c r="J198" s="16">
        <v>95281.272150753284</v>
      </c>
      <c r="K198" s="16">
        <v>-2061.2721507532842</v>
      </c>
      <c r="L198" s="16">
        <v>-0.26716197028247074</v>
      </c>
      <c r="N198" s="16">
        <v>84.25</v>
      </c>
      <c r="O198" s="16">
        <v>79810</v>
      </c>
    </row>
    <row r="199" spans="1:15">
      <c r="A199" s="14">
        <v>198</v>
      </c>
      <c r="B199" s="15">
        <v>61770</v>
      </c>
      <c r="C199" s="14">
        <v>4</v>
      </c>
      <c r="D199" s="4">
        <f>IF('Salary Data'!D201=2,1,0)</f>
        <v>0</v>
      </c>
      <c r="E199" s="4">
        <f>IF('Salary Data'!D201=3,1,0)</f>
        <v>1</v>
      </c>
      <c r="F199" s="4">
        <f>IF('Salary Data'!D201=4,1,0)</f>
        <v>0</v>
      </c>
      <c r="I199" s="16">
        <v>170</v>
      </c>
      <c r="J199" s="16">
        <v>63141.81919673759</v>
      </c>
      <c r="K199" s="16">
        <v>-18571.81919673759</v>
      </c>
      <c r="L199" s="16">
        <v>-2.407097872310068</v>
      </c>
      <c r="N199" s="16">
        <v>84.75</v>
      </c>
      <c r="O199" s="16">
        <v>80060</v>
      </c>
    </row>
    <row r="200" spans="1:15">
      <c r="A200" s="14">
        <v>199</v>
      </c>
      <c r="B200" s="15">
        <v>57320</v>
      </c>
      <c r="C200" s="14">
        <v>4</v>
      </c>
      <c r="D200" s="4">
        <f>IF('Salary Data'!D202=2,1,0)</f>
        <v>0</v>
      </c>
      <c r="E200" s="4">
        <f>IF('Salary Data'!D202=3,1,0)</f>
        <v>1</v>
      </c>
      <c r="F200" s="4">
        <f>IF('Salary Data'!D202=4,1,0)</f>
        <v>0</v>
      </c>
      <c r="I200" s="16">
        <v>171</v>
      </c>
      <c r="J200" s="16">
        <v>89319.256793876935</v>
      </c>
      <c r="K200" s="16">
        <v>15590.743206123065</v>
      </c>
      <c r="L200" s="16">
        <v>2.0207199091074446</v>
      </c>
      <c r="N200" s="16">
        <v>85.25</v>
      </c>
      <c r="O200" s="16">
        <v>80570</v>
      </c>
    </row>
    <row r="201" spans="1:15">
      <c r="A201" s="14">
        <v>200</v>
      </c>
      <c r="B201" s="15">
        <v>52790</v>
      </c>
      <c r="C201" s="14">
        <v>7</v>
      </c>
      <c r="D201" s="4">
        <f>IF('Salary Data'!D203=2,1,0)</f>
        <v>0</v>
      </c>
      <c r="E201" s="4">
        <f>IF('Salary Data'!D203=3,1,0)</f>
        <v>1</v>
      </c>
      <c r="F201" s="4">
        <f>IF('Salary Data'!D203=4,1,0)</f>
        <v>0</v>
      </c>
      <c r="I201" s="16">
        <v>172</v>
      </c>
      <c r="J201" s="16">
        <v>53073.573967068609</v>
      </c>
      <c r="K201" s="16">
        <v>16336.426032931391</v>
      </c>
      <c r="L201" s="16">
        <v>2.1173680364025769</v>
      </c>
      <c r="N201" s="16">
        <v>85.75</v>
      </c>
      <c r="O201" s="16">
        <v>80620</v>
      </c>
    </row>
    <row r="202" spans="1:15">
      <c r="I202" s="16">
        <v>173</v>
      </c>
      <c r="J202" s="16">
        <v>65155.468242671384</v>
      </c>
      <c r="K202" s="16">
        <v>2824.5317573286156</v>
      </c>
      <c r="L202" s="16">
        <v>0.36608822815442105</v>
      </c>
      <c r="N202" s="16">
        <v>86.25</v>
      </c>
      <c r="O202" s="16">
        <v>80830</v>
      </c>
    </row>
    <row r="203" spans="1:15">
      <c r="I203" s="16">
        <v>174</v>
      </c>
      <c r="J203" s="16">
        <v>67145.235068949463</v>
      </c>
      <c r="K203" s="16">
        <v>424.76493105053669</v>
      </c>
      <c r="L203" s="16">
        <v>5.5053883032809621E-2</v>
      </c>
      <c r="N203" s="16">
        <v>86.75</v>
      </c>
      <c r="O203" s="16">
        <v>81040</v>
      </c>
    </row>
    <row r="204" spans="1:15">
      <c r="I204" s="16">
        <v>175</v>
      </c>
      <c r="J204" s="16">
        <v>53049.691747412893</v>
      </c>
      <c r="K204" s="16">
        <v>-3949.6917474128932</v>
      </c>
      <c r="L204" s="16">
        <v>-0.51192048020520808</v>
      </c>
      <c r="N204" s="16">
        <v>87.25</v>
      </c>
      <c r="O204" s="16">
        <v>82150</v>
      </c>
    </row>
    <row r="205" spans="1:15">
      <c r="I205" s="16">
        <v>176</v>
      </c>
      <c r="J205" s="16">
        <v>82896.298151645649</v>
      </c>
      <c r="K205" s="16">
        <v>-9946.2981516456493</v>
      </c>
      <c r="L205" s="16">
        <v>-1.2891420525132784</v>
      </c>
      <c r="N205" s="16">
        <v>87.75</v>
      </c>
      <c r="O205" s="16">
        <v>83130</v>
      </c>
    </row>
    <row r="206" spans="1:15">
      <c r="I206" s="16">
        <v>177</v>
      </c>
      <c r="J206" s="16">
        <v>49046.275875201012</v>
      </c>
      <c r="K206" s="16">
        <v>12563.724124798988</v>
      </c>
      <c r="L206" s="16">
        <v>1.6283872510672934</v>
      </c>
      <c r="N206" s="16">
        <v>88.25</v>
      </c>
      <c r="O206" s="16">
        <v>83650</v>
      </c>
    </row>
    <row r="207" spans="1:15">
      <c r="I207" s="16">
        <v>178</v>
      </c>
      <c r="J207" s="16">
        <v>59114.52110487</v>
      </c>
      <c r="K207" s="16">
        <v>-5974.5211048700003</v>
      </c>
      <c r="L207" s="16">
        <v>-0.77435909144164239</v>
      </c>
      <c r="N207" s="16">
        <v>88.75</v>
      </c>
      <c r="O207" s="16">
        <v>83960</v>
      </c>
    </row>
    <row r="208" spans="1:15">
      <c r="I208" s="16">
        <v>179</v>
      </c>
      <c r="J208" s="16">
        <v>65155.468242671384</v>
      </c>
      <c r="K208" s="16">
        <v>6174.5317573286156</v>
      </c>
      <c r="L208" s="16">
        <v>0.80028251934455108</v>
      </c>
      <c r="N208" s="16">
        <v>89.25</v>
      </c>
      <c r="O208" s="16">
        <v>84630</v>
      </c>
    </row>
    <row r="209" spans="9:15">
      <c r="I209" s="16">
        <v>180</v>
      </c>
      <c r="J209" s="16">
        <v>63141.81919673759</v>
      </c>
      <c r="K209" s="16">
        <v>-5271.8191967375897</v>
      </c>
      <c r="L209" s="16">
        <v>-0.68328173116716362</v>
      </c>
      <c r="N209" s="16">
        <v>89.75</v>
      </c>
      <c r="O209" s="16">
        <v>85470</v>
      </c>
    </row>
    <row r="210" spans="9:15">
      <c r="I210" s="16">
        <v>181</v>
      </c>
      <c r="J210" s="16">
        <v>80882.649105711855</v>
      </c>
      <c r="K210" s="16">
        <v>-5762.6491057118546</v>
      </c>
      <c r="L210" s="16">
        <v>-0.74689831159164033</v>
      </c>
      <c r="N210" s="16">
        <v>90.25</v>
      </c>
      <c r="O210" s="16">
        <v>85580</v>
      </c>
    </row>
    <row r="211" spans="9:15">
      <c r="I211" s="16">
        <v>182</v>
      </c>
      <c r="J211" s="16">
        <v>63141.81919673759</v>
      </c>
      <c r="K211" s="16">
        <v>-12161.81919673759</v>
      </c>
      <c r="L211" s="16">
        <v>-1.5762962584208937</v>
      </c>
      <c r="N211" s="16">
        <v>90.75</v>
      </c>
      <c r="O211" s="16">
        <v>85900</v>
      </c>
    </row>
    <row r="212" spans="9:15">
      <c r="I212" s="16">
        <v>183</v>
      </c>
      <c r="J212" s="16">
        <v>50677.913416704912</v>
      </c>
      <c r="K212" s="16">
        <v>-1777.9134167049124</v>
      </c>
      <c r="L212" s="16">
        <v>-0.23043577783988409</v>
      </c>
      <c r="N212" s="16">
        <v>91.25</v>
      </c>
      <c r="O212" s="16">
        <v>86150</v>
      </c>
    </row>
    <row r="213" spans="9:15">
      <c r="I213" s="16">
        <v>184</v>
      </c>
      <c r="J213" s="16">
        <v>69158.884114883258</v>
      </c>
      <c r="K213" s="16">
        <v>-17308.884114883258</v>
      </c>
      <c r="L213" s="16">
        <v>-2.2434085580757723</v>
      </c>
      <c r="N213" s="16">
        <v>91.75</v>
      </c>
      <c r="O213" s="16">
        <v>88680</v>
      </c>
    </row>
    <row r="214" spans="9:15">
      <c r="I214" s="16">
        <v>185</v>
      </c>
      <c r="J214" s="16">
        <v>38954.148425876316</v>
      </c>
      <c r="K214" s="16">
        <v>-5554.1484258763157</v>
      </c>
      <c r="L214" s="16">
        <v>-0.71987448923526665</v>
      </c>
      <c r="N214" s="16">
        <v>92.25</v>
      </c>
      <c r="O214" s="16">
        <v>88790</v>
      </c>
    </row>
    <row r="215" spans="9:15">
      <c r="I215" s="16">
        <v>186</v>
      </c>
      <c r="J215" s="16">
        <v>51036.042701479098</v>
      </c>
      <c r="K215" s="16">
        <v>473.95729852090153</v>
      </c>
      <c r="L215" s="16">
        <v>6.1429717398707964E-2</v>
      </c>
      <c r="N215" s="16">
        <v>92.75</v>
      </c>
      <c r="O215" s="16">
        <v>89270</v>
      </c>
    </row>
    <row r="216" spans="9:15">
      <c r="I216" s="16">
        <v>187</v>
      </c>
      <c r="J216" s="16">
        <v>61104.287931148079</v>
      </c>
      <c r="K216" s="16">
        <v>-1024.2879311480792</v>
      </c>
      <c r="L216" s="16">
        <v>-0.13275820066849103</v>
      </c>
      <c r="N216" s="16">
        <v>93.25</v>
      </c>
      <c r="O216" s="16">
        <v>89850</v>
      </c>
    </row>
    <row r="217" spans="9:15">
      <c r="I217" s="16">
        <v>188</v>
      </c>
      <c r="J217" s="16">
        <v>83199.377875150516</v>
      </c>
      <c r="K217" s="16">
        <v>6650.622124849484</v>
      </c>
      <c r="L217" s="16">
        <v>0.86198870432012475</v>
      </c>
      <c r="N217" s="16">
        <v>93.75</v>
      </c>
      <c r="O217" s="16">
        <v>90870</v>
      </c>
    </row>
    <row r="218" spans="9:15">
      <c r="I218" s="16">
        <v>189</v>
      </c>
      <c r="J218" s="16">
        <v>73210.064426406578</v>
      </c>
      <c r="K218" s="16">
        <v>-7310.0644264065777</v>
      </c>
      <c r="L218" s="16">
        <v>-0.94745917676948899</v>
      </c>
      <c r="N218" s="16">
        <v>94.25</v>
      </c>
      <c r="O218" s="16">
        <v>91820</v>
      </c>
    </row>
    <row r="219" spans="9:15">
      <c r="I219" s="16">
        <v>190</v>
      </c>
      <c r="J219" s="16">
        <v>73186.182206750862</v>
      </c>
      <c r="K219" s="16">
        <v>12713.817793249138</v>
      </c>
      <c r="L219" s="16">
        <v>1.6478409268836633</v>
      </c>
      <c r="N219" s="16">
        <v>94.75</v>
      </c>
      <c r="O219" s="16">
        <v>92150</v>
      </c>
    </row>
    <row r="220" spans="9:15">
      <c r="I220" s="16">
        <v>191</v>
      </c>
      <c r="J220" s="16">
        <v>59114.52110487</v>
      </c>
      <c r="K220" s="16">
        <v>3235.4788951299997</v>
      </c>
      <c r="L220" s="16">
        <v>0.41935118374077468</v>
      </c>
      <c r="N220" s="16">
        <v>95.25</v>
      </c>
      <c r="O220" s="16">
        <v>93220</v>
      </c>
    </row>
    <row r="221" spans="9:15">
      <c r="I221" s="16">
        <v>192</v>
      </c>
      <c r="J221" s="16">
        <v>81264.660610141756</v>
      </c>
      <c r="K221" s="16">
        <v>10885.339389858244</v>
      </c>
      <c r="L221" s="16">
        <v>1.4108514091771649</v>
      </c>
      <c r="N221" s="16">
        <v>95.75</v>
      </c>
      <c r="O221" s="16">
        <v>93430</v>
      </c>
    </row>
    <row r="222" spans="9:15">
      <c r="I222" s="16">
        <v>193</v>
      </c>
      <c r="J222" s="16">
        <v>55087.223013002404</v>
      </c>
      <c r="K222" s="16">
        <v>4292.7769869975964</v>
      </c>
      <c r="L222" s="16">
        <v>0.55638783913633527</v>
      </c>
      <c r="N222" s="16">
        <v>96.25</v>
      </c>
      <c r="O222" s="16">
        <v>94630</v>
      </c>
    </row>
    <row r="223" spans="9:15">
      <c r="I223" s="16">
        <v>194</v>
      </c>
      <c r="J223" s="16">
        <v>52691.562462638707</v>
      </c>
      <c r="K223" s="16">
        <v>3538.4375373612929</v>
      </c>
      <c r="L223" s="16">
        <v>0.45861772491198083</v>
      </c>
      <c r="N223" s="16">
        <v>96.75</v>
      </c>
      <c r="O223" s="16">
        <v>96410</v>
      </c>
    </row>
    <row r="224" spans="9:15">
      <c r="I224" s="16">
        <v>195</v>
      </c>
      <c r="J224" s="16">
        <v>36940.499379942521</v>
      </c>
      <c r="K224" s="16">
        <v>16589.500620057479</v>
      </c>
      <c r="L224" s="16">
        <v>2.1501690934101729</v>
      </c>
      <c r="N224" s="16">
        <v>97.25</v>
      </c>
      <c r="O224" s="16">
        <v>97770</v>
      </c>
    </row>
    <row r="225" spans="9:15">
      <c r="I225" s="16">
        <v>196</v>
      </c>
      <c r="J225" s="16">
        <v>87305.607747943141</v>
      </c>
      <c r="K225" s="16">
        <v>-2675.6077479431406</v>
      </c>
      <c r="L225" s="16">
        <v>-0.34678615212566921</v>
      </c>
      <c r="N225" s="16">
        <v>97.75</v>
      </c>
      <c r="O225" s="16">
        <v>98710</v>
      </c>
    </row>
    <row r="226" spans="9:15">
      <c r="I226" s="16">
        <v>197</v>
      </c>
      <c r="J226" s="16">
        <v>53073.573967068609</v>
      </c>
      <c r="K226" s="16">
        <v>-11123.573967068609</v>
      </c>
      <c r="L226" s="16">
        <v>-1.4417290489947274</v>
      </c>
      <c r="N226" s="16">
        <v>98.25</v>
      </c>
      <c r="O226" s="16">
        <v>99420</v>
      </c>
    </row>
    <row r="227" spans="9:15">
      <c r="I227" s="16">
        <v>198</v>
      </c>
      <c r="J227" s="16">
        <v>55087.223013002404</v>
      </c>
      <c r="K227" s="16">
        <v>6682.7769869975964</v>
      </c>
      <c r="L227" s="16">
        <v>0.86615630359735341</v>
      </c>
      <c r="N227" s="16">
        <v>98.75</v>
      </c>
      <c r="O227" s="16">
        <v>104910</v>
      </c>
    </row>
    <row r="228" spans="9:15">
      <c r="I228" s="16">
        <v>199</v>
      </c>
      <c r="J228" s="16">
        <v>55087.223013002404</v>
      </c>
      <c r="K228" s="16">
        <v>2232.7769869975964</v>
      </c>
      <c r="L228" s="16">
        <v>0.28939075261344938</v>
      </c>
      <c r="N228" s="16">
        <v>99.25</v>
      </c>
      <c r="O228" s="16">
        <v>111380</v>
      </c>
    </row>
    <row r="229" spans="9:15" ht="14" thickBot="1">
      <c r="I229" s="17">
        <v>200</v>
      </c>
      <c r="J229" s="17">
        <v>61128.170150803795</v>
      </c>
      <c r="K229" s="17">
        <v>-8338.170150803795</v>
      </c>
      <c r="L229" s="17">
        <v>-1.0807122025226725</v>
      </c>
      <c r="N229" s="17">
        <v>99.75</v>
      </c>
      <c r="O229" s="17">
        <v>114560</v>
      </c>
    </row>
  </sheetData>
  <sortState ref="O30:O229">
    <sortCondition ref="O3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CCE0-0AAF-694A-A150-F4E83A00D198}">
  <dimension ref="A1:I72"/>
  <sheetViews>
    <sheetView tabSelected="1" topLeftCell="A43" workbookViewId="0">
      <selection activeCell="G49" sqref="G49"/>
    </sheetView>
  </sheetViews>
  <sheetFormatPr baseColWidth="10" defaultRowHeight="13"/>
  <sheetData>
    <row r="1" spans="1:6" ht="18" thickBot="1">
      <c r="A1" s="22" t="s">
        <v>52</v>
      </c>
    </row>
    <row r="2" spans="1:6" ht="14" thickTop="1"/>
    <row r="3" spans="1:6">
      <c r="A3" t="s">
        <v>22</v>
      </c>
    </row>
    <row r="4" spans="1:6" ht="14" thickBot="1"/>
    <row r="5" spans="1:6">
      <c r="A5" s="19" t="s">
        <v>23</v>
      </c>
      <c r="B5" s="19"/>
    </row>
    <row r="6" spans="1:6">
      <c r="A6" s="16" t="s">
        <v>24</v>
      </c>
      <c r="B6" s="16">
        <v>0.88207725729648767</v>
      </c>
    </row>
    <row r="7" spans="1:6">
      <c r="A7" s="16" t="s">
        <v>25</v>
      </c>
      <c r="B7" s="16">
        <v>0.77806028783969405</v>
      </c>
    </row>
    <row r="8" spans="1:6">
      <c r="A8" s="16" t="s">
        <v>26</v>
      </c>
      <c r="B8" s="16">
        <v>0.77580709279238125</v>
      </c>
    </row>
    <row r="9" spans="1:6">
      <c r="A9" s="16" t="s">
        <v>27</v>
      </c>
      <c r="B9" s="16">
        <v>7890.3574977134513</v>
      </c>
    </row>
    <row r="10" spans="1:6" ht="14" thickBot="1">
      <c r="A10" s="17" t="s">
        <v>28</v>
      </c>
      <c r="B10" s="17">
        <v>200</v>
      </c>
    </row>
    <row r="12" spans="1:6" ht="14" thickBot="1">
      <c r="A12" t="s">
        <v>29</v>
      </c>
    </row>
    <row r="13" spans="1:6">
      <c r="A13" s="18"/>
      <c r="B13" s="18" t="s">
        <v>33</v>
      </c>
      <c r="C13" s="18" t="s">
        <v>34</v>
      </c>
      <c r="D13" s="18" t="s">
        <v>35</v>
      </c>
      <c r="E13" s="18" t="s">
        <v>36</v>
      </c>
      <c r="F13" s="18" t="s">
        <v>37</v>
      </c>
    </row>
    <row r="14" spans="1:6">
      <c r="A14" s="16" t="s">
        <v>30</v>
      </c>
      <c r="B14" s="16">
        <v>2</v>
      </c>
      <c r="C14" s="16">
        <v>42996966715.480713</v>
      </c>
      <c r="D14" s="16">
        <v>21498483357.740356</v>
      </c>
      <c r="E14" s="16">
        <v>345.31421892110041</v>
      </c>
      <c r="F14" s="16">
        <v>4.0192897673736744E-65</v>
      </c>
    </row>
    <row r="15" spans="1:6">
      <c r="A15" s="16" t="s">
        <v>31</v>
      </c>
      <c r="B15" s="16">
        <v>197</v>
      </c>
      <c r="C15" s="16">
        <v>12264775064.019405</v>
      </c>
      <c r="D15" s="16">
        <v>62257741.44172287</v>
      </c>
      <c r="E15" s="16"/>
      <c r="F15" s="16"/>
    </row>
    <row r="16" spans="1:6" ht="14" thickBot="1">
      <c r="A16" s="17" t="s">
        <v>13</v>
      </c>
      <c r="B16" s="17">
        <v>199</v>
      </c>
      <c r="C16" s="17">
        <v>55261741779.500122</v>
      </c>
      <c r="D16" s="17"/>
      <c r="E16" s="17"/>
      <c r="F16" s="17"/>
    </row>
    <row r="17" spans="1:9" ht="14" thickBot="1"/>
    <row r="18" spans="1:9">
      <c r="A18" s="18"/>
      <c r="B18" s="18" t="s">
        <v>38</v>
      </c>
      <c r="C18" s="18" t="s">
        <v>27</v>
      </c>
      <c r="D18" s="18" t="s">
        <v>39</v>
      </c>
      <c r="E18" s="18" t="s">
        <v>40</v>
      </c>
      <c r="F18" s="18" t="s">
        <v>41</v>
      </c>
      <c r="G18" s="18" t="s">
        <v>42</v>
      </c>
      <c r="H18" s="18" t="s">
        <v>43</v>
      </c>
      <c r="I18" s="18" t="s">
        <v>44</v>
      </c>
    </row>
    <row r="19" spans="1:9">
      <c r="A19" s="16" t="s">
        <v>32</v>
      </c>
      <c r="B19" s="16">
        <v>19341.3725103244</v>
      </c>
      <c r="C19" s="16">
        <v>1895.6346760887618</v>
      </c>
      <c r="D19" s="16">
        <v>10.203111788517818</v>
      </c>
      <c r="E19" s="16">
        <v>6.7945713988512939E-20</v>
      </c>
      <c r="F19" s="16">
        <v>15603.031109906251</v>
      </c>
      <c r="G19" s="16">
        <v>23079.713910742546</v>
      </c>
      <c r="H19" s="16">
        <v>15603.031109906251</v>
      </c>
      <c r="I19" s="16">
        <v>23079.713910742546</v>
      </c>
    </row>
    <row r="20" spans="1:9">
      <c r="A20" s="16" t="s">
        <v>10</v>
      </c>
      <c r="B20" s="16">
        <v>1978.8019971931005</v>
      </c>
      <c r="C20" s="16">
        <v>82.051985309352759</v>
      </c>
      <c r="D20" s="16">
        <v>24.116442639780285</v>
      </c>
      <c r="E20" s="16">
        <v>1.0643028156719089E-60</v>
      </c>
      <c r="F20" s="16">
        <v>1816.9889972846242</v>
      </c>
      <c r="G20" s="16">
        <v>2140.6149971015766</v>
      </c>
      <c r="H20" s="16">
        <v>1816.9889972846242</v>
      </c>
      <c r="I20" s="16">
        <v>2140.6149971015766</v>
      </c>
    </row>
    <row r="21" spans="1:9" ht="14" thickBot="1">
      <c r="A21" s="17" t="s">
        <v>11</v>
      </c>
      <c r="B21" s="17">
        <v>9045.7552275540547</v>
      </c>
      <c r="C21" s="17">
        <v>592.64991831806731</v>
      </c>
      <c r="D21" s="17">
        <v>15.263235424423561</v>
      </c>
      <c r="E21" s="17">
        <v>3.140708123364127E-35</v>
      </c>
      <c r="F21" s="17">
        <v>7877.0027492684521</v>
      </c>
      <c r="G21" s="17">
        <v>10214.507705839656</v>
      </c>
      <c r="H21" s="17">
        <v>7877.0027492684521</v>
      </c>
      <c r="I21" s="17">
        <v>10214.507705839656</v>
      </c>
    </row>
    <row r="26" spans="1:9" ht="18" thickBot="1">
      <c r="A26" s="22" t="s">
        <v>53</v>
      </c>
    </row>
    <row r="27" spans="1:9" ht="14" thickTop="1">
      <c r="A27" t="s">
        <v>22</v>
      </c>
    </row>
    <row r="28" spans="1:9" ht="14" thickBot="1"/>
    <row r="29" spans="1:9">
      <c r="A29" s="19" t="s">
        <v>23</v>
      </c>
      <c r="B29" s="19"/>
    </row>
    <row r="30" spans="1:9">
      <c r="A30" s="16" t="s">
        <v>24</v>
      </c>
      <c r="B30" s="16">
        <v>0.86920920447912076</v>
      </c>
    </row>
    <row r="31" spans="1:9">
      <c r="A31" s="16" t="s">
        <v>25</v>
      </c>
      <c r="B31" s="16">
        <v>0.75552464115122586</v>
      </c>
    </row>
    <row r="32" spans="1:9">
      <c r="A32" s="16" t="s">
        <v>26</v>
      </c>
      <c r="B32" s="16">
        <v>0.75304265781265967</v>
      </c>
    </row>
    <row r="33" spans="1:9">
      <c r="A33" s="16" t="s">
        <v>27</v>
      </c>
      <c r="B33" s="16">
        <v>8281.2656749095095</v>
      </c>
    </row>
    <row r="34" spans="1:9" ht="14" thickBot="1">
      <c r="A34" s="17" t="s">
        <v>28</v>
      </c>
      <c r="B34" s="17">
        <v>200</v>
      </c>
    </row>
    <row r="36" spans="1:9" ht="14" thickBot="1">
      <c r="A36" t="s">
        <v>29</v>
      </c>
    </row>
    <row r="37" spans="1:9">
      <c r="A37" s="18"/>
      <c r="B37" s="18" t="s">
        <v>33</v>
      </c>
      <c r="C37" s="18" t="s">
        <v>34</v>
      </c>
      <c r="D37" s="18" t="s">
        <v>35</v>
      </c>
      <c r="E37" s="18" t="s">
        <v>36</v>
      </c>
      <c r="F37" s="18" t="s">
        <v>37</v>
      </c>
    </row>
    <row r="38" spans="1:9">
      <c r="A38" s="16" t="s">
        <v>30</v>
      </c>
      <c r="B38" s="16">
        <v>2</v>
      </c>
      <c r="C38" s="16">
        <v>41751607627.348534</v>
      </c>
      <c r="D38" s="16">
        <v>20875803813.674267</v>
      </c>
      <c r="E38" s="16">
        <v>304.40359103605783</v>
      </c>
      <c r="F38" s="16">
        <v>5.5100633093475277E-61</v>
      </c>
    </row>
    <row r="39" spans="1:9">
      <c r="A39" s="16" t="s">
        <v>31</v>
      </c>
      <c r="B39" s="16">
        <v>197</v>
      </c>
      <c r="C39" s="16">
        <v>13510134152.15159</v>
      </c>
      <c r="D39" s="16">
        <v>68579361.178434461</v>
      </c>
      <c r="E39" s="16"/>
      <c r="F39" s="16"/>
    </row>
    <row r="40" spans="1:9" ht="14" thickBot="1">
      <c r="A40" s="17" t="s">
        <v>13</v>
      </c>
      <c r="B40" s="17">
        <v>199</v>
      </c>
      <c r="C40" s="17">
        <v>55261741779.500122</v>
      </c>
      <c r="D40" s="17"/>
      <c r="E40" s="17"/>
      <c r="F40" s="17"/>
    </row>
    <row r="41" spans="1:9" ht="14" thickBot="1"/>
    <row r="42" spans="1:9">
      <c r="A42" s="18"/>
      <c r="B42" s="18" t="s">
        <v>38</v>
      </c>
      <c r="C42" s="18" t="s">
        <v>27</v>
      </c>
      <c r="D42" s="18" t="s">
        <v>39</v>
      </c>
      <c r="E42" s="18" t="s">
        <v>40</v>
      </c>
      <c r="F42" s="18" t="s">
        <v>41</v>
      </c>
      <c r="G42" s="18" t="s">
        <v>42</v>
      </c>
      <c r="H42" s="18" t="s">
        <v>43</v>
      </c>
      <c r="I42" s="18" t="s">
        <v>44</v>
      </c>
    </row>
    <row r="43" spans="1:9">
      <c r="A43" s="16" t="s">
        <v>32</v>
      </c>
      <c r="B43" s="16">
        <v>30559.872646411823</v>
      </c>
      <c r="C43" s="16">
        <v>1471.2258453257346</v>
      </c>
      <c r="D43" s="16">
        <v>20.771707310270749</v>
      </c>
      <c r="E43" s="16">
        <v>1.6186323064665384E-51</v>
      </c>
      <c r="F43" s="16">
        <v>27658.499002891887</v>
      </c>
      <c r="G43" s="16">
        <v>33461.246289931754</v>
      </c>
      <c r="H43" s="16">
        <v>27658.499002891887</v>
      </c>
      <c r="I43" s="16">
        <v>33461.246289931754</v>
      </c>
    </row>
    <row r="44" spans="1:9">
      <c r="A44" s="16" t="s">
        <v>10</v>
      </c>
      <c r="B44" s="16">
        <v>2078.382509776779</v>
      </c>
      <c r="C44" s="16">
        <v>88.138345341383982</v>
      </c>
      <c r="D44" s="16">
        <v>23.580911369808835</v>
      </c>
      <c r="E44" s="16">
        <v>2.8607825752118451E-59</v>
      </c>
      <c r="F44" s="16">
        <v>1904.5667268571065</v>
      </c>
      <c r="G44" s="16">
        <v>2252.1982926964515</v>
      </c>
      <c r="H44" s="16">
        <v>1904.5667268571065</v>
      </c>
      <c r="I44" s="16">
        <v>2252.1982926964515</v>
      </c>
    </row>
    <row r="45" spans="1:9" ht="14" thickBot="1">
      <c r="A45" s="17" t="s">
        <v>17</v>
      </c>
      <c r="B45" s="17">
        <v>17214.265656642121</v>
      </c>
      <c r="C45" s="17">
        <v>1238.0448659550618</v>
      </c>
      <c r="D45" s="17">
        <v>13.904395656422809</v>
      </c>
      <c r="E45" s="17">
        <v>4.499450101953873E-31</v>
      </c>
      <c r="F45" s="17">
        <v>14772.743333615028</v>
      </c>
      <c r="G45" s="17">
        <v>19655.787979669214</v>
      </c>
      <c r="H45" s="17">
        <v>14772.743333615028</v>
      </c>
      <c r="I45" s="17">
        <v>19655.787979669214</v>
      </c>
    </row>
    <row r="49" spans="1:6" ht="18" thickBot="1">
      <c r="A49" s="22" t="s">
        <v>54</v>
      </c>
    </row>
    <row r="50" spans="1:6" ht="14" thickTop="1"/>
    <row r="52" spans="1:6">
      <c r="A52" t="s">
        <v>22</v>
      </c>
    </row>
    <row r="53" spans="1:6" ht="14" thickBot="1"/>
    <row r="54" spans="1:6">
      <c r="A54" s="19" t="s">
        <v>23</v>
      </c>
      <c r="B54" s="19"/>
    </row>
    <row r="55" spans="1:6">
      <c r="A55" s="16" t="s">
        <v>24</v>
      </c>
      <c r="B55" s="16">
        <v>0.88636164292799169</v>
      </c>
    </row>
    <row r="56" spans="1:6">
      <c r="A56" s="16" t="s">
        <v>25</v>
      </c>
      <c r="B56" s="16">
        <v>0.78563696205400857</v>
      </c>
    </row>
    <row r="57" spans="1:6">
      <c r="A57" s="16" t="s">
        <v>26</v>
      </c>
      <c r="B57" s="16">
        <v>0.7812397715320395</v>
      </c>
    </row>
    <row r="58" spans="1:6">
      <c r="A58" s="16" t="s">
        <v>27</v>
      </c>
      <c r="B58" s="16">
        <v>7794.17101397447</v>
      </c>
    </row>
    <row r="59" spans="1:6" ht="14" thickBot="1">
      <c r="A59" s="17" t="s">
        <v>28</v>
      </c>
      <c r="B59" s="17">
        <v>200</v>
      </c>
    </row>
    <row r="61" spans="1:6" ht="14" thickBot="1">
      <c r="A61" t="s">
        <v>29</v>
      </c>
    </row>
    <row r="62" spans="1:6">
      <c r="A62" s="18"/>
      <c r="B62" s="18" t="s">
        <v>33</v>
      </c>
      <c r="C62" s="18" t="s">
        <v>34</v>
      </c>
      <c r="D62" s="18" t="s">
        <v>35</v>
      </c>
      <c r="E62" s="18" t="s">
        <v>36</v>
      </c>
      <c r="F62" s="18" t="s">
        <v>37</v>
      </c>
    </row>
    <row r="63" spans="1:6">
      <c r="A63" s="16" t="s">
        <v>30</v>
      </c>
      <c r="B63" s="16">
        <v>4</v>
      </c>
      <c r="C63" s="16">
        <v>43415666929.459557</v>
      </c>
      <c r="D63" s="16">
        <v>10853916732.364889</v>
      </c>
      <c r="E63" s="16">
        <v>178.66793765902179</v>
      </c>
      <c r="F63" s="16">
        <v>4.7530793874170516E-64</v>
      </c>
    </row>
    <row r="64" spans="1:6">
      <c r="A64" s="16" t="s">
        <v>31</v>
      </c>
      <c r="B64" s="16">
        <v>195</v>
      </c>
      <c r="C64" s="16">
        <v>11846074850.040564</v>
      </c>
      <c r="D64" s="16">
        <v>60749101.795079812</v>
      </c>
      <c r="E64" s="16"/>
      <c r="F64" s="16"/>
    </row>
    <row r="65" spans="1:9" ht="14" thickBot="1">
      <c r="A65" s="17" t="s">
        <v>13</v>
      </c>
      <c r="B65" s="17">
        <v>199</v>
      </c>
      <c r="C65" s="17">
        <v>55261741779.500122</v>
      </c>
      <c r="D65" s="17"/>
      <c r="E65" s="17"/>
      <c r="F65" s="17"/>
    </row>
    <row r="66" spans="1:9" ht="14" thickBot="1"/>
    <row r="67" spans="1:9">
      <c r="A67" s="18"/>
      <c r="B67" s="18" t="s">
        <v>38</v>
      </c>
      <c r="C67" s="18" t="s">
        <v>27</v>
      </c>
      <c r="D67" s="18" t="s">
        <v>39</v>
      </c>
      <c r="E67" s="18" t="s">
        <v>40</v>
      </c>
      <c r="F67" s="18" t="s">
        <v>41</v>
      </c>
      <c r="G67" s="18" t="s">
        <v>42</v>
      </c>
      <c r="H67" s="18" t="s">
        <v>43</v>
      </c>
      <c r="I67" s="18" t="s">
        <v>44</v>
      </c>
    </row>
    <row r="68" spans="1:9">
      <c r="A68" s="16" t="s">
        <v>32</v>
      </c>
      <c r="B68" s="16">
        <v>28885.903196207335</v>
      </c>
      <c r="C68" s="16">
        <v>1574.6972460010313</v>
      </c>
      <c r="D68" s="16">
        <v>18.343782126731693</v>
      </c>
      <c r="E68" s="16">
        <v>2.4923821056953469E-44</v>
      </c>
      <c r="F68" s="16">
        <v>25780.278908122837</v>
      </c>
      <c r="G68" s="16">
        <v>31991.527484291833</v>
      </c>
      <c r="H68" s="16">
        <v>25780.278908122837</v>
      </c>
      <c r="I68" s="16">
        <v>31991.527484291833</v>
      </c>
    </row>
    <row r="69" spans="1:9">
      <c r="A69" s="16" t="s">
        <v>10</v>
      </c>
      <c r="B69" s="16">
        <v>2013.6490459337965</v>
      </c>
      <c r="C69" s="16">
        <v>85.410927105136693</v>
      </c>
      <c r="D69" s="16">
        <v>23.576012041820977</v>
      </c>
      <c r="E69" s="16">
        <v>5.4207113284294265E-59</v>
      </c>
      <c r="F69" s="16">
        <v>1845.2012694744519</v>
      </c>
      <c r="G69" s="16">
        <v>2182.0968223931409</v>
      </c>
      <c r="H69" s="16">
        <v>1845.2012694744519</v>
      </c>
      <c r="I69" s="16">
        <v>2182.0968223931409</v>
      </c>
    </row>
    <row r="70" spans="1:9">
      <c r="A70" s="16" t="s">
        <v>19</v>
      </c>
      <c r="B70" s="16">
        <v>5682.8178530272025</v>
      </c>
      <c r="C70" s="16">
        <v>1465.9171519929419</v>
      </c>
      <c r="D70" s="16">
        <v>3.8766296207813009</v>
      </c>
      <c r="E70" s="16">
        <v>1.4466169235191194E-4</v>
      </c>
      <c r="F70" s="16">
        <v>2791.7301070428202</v>
      </c>
      <c r="G70" s="16">
        <v>8573.9055990115849</v>
      </c>
      <c r="H70" s="16">
        <v>2791.7301070428202</v>
      </c>
      <c r="I70" s="16">
        <v>8573.9055990115849</v>
      </c>
    </row>
    <row r="71" spans="1:9">
      <c r="A71" s="16" t="s">
        <v>20</v>
      </c>
      <c r="B71" s="16">
        <v>18146.723633059883</v>
      </c>
      <c r="C71" s="16">
        <v>1431.3938828568357</v>
      </c>
      <c r="D71" s="16">
        <v>12.677659063934165</v>
      </c>
      <c r="E71" s="16">
        <v>2.9593946800332693E-27</v>
      </c>
      <c r="F71" s="16">
        <v>15323.722818328759</v>
      </c>
      <c r="G71" s="16">
        <v>20969.724447791006</v>
      </c>
      <c r="H71" s="16">
        <v>15323.722818328759</v>
      </c>
      <c r="I71" s="16">
        <v>20969.724447791006</v>
      </c>
    </row>
    <row r="72" spans="1:9" ht="14" thickBot="1">
      <c r="A72" s="17" t="s">
        <v>21</v>
      </c>
      <c r="B72" s="17">
        <v>26122.388035870023</v>
      </c>
      <c r="C72" s="17">
        <v>2244.113660204036</v>
      </c>
      <c r="D72" s="17">
        <v>11.640403291112698</v>
      </c>
      <c r="E72" s="17">
        <v>4.037868444337814E-24</v>
      </c>
      <c r="F72" s="17">
        <v>21696.53798370876</v>
      </c>
      <c r="G72" s="17">
        <v>30548.238088031285</v>
      </c>
      <c r="H72" s="17">
        <v>21696.53798370876</v>
      </c>
      <c r="I72" s="17">
        <v>30548.238088031285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40" sqref="G40"/>
    </sheetView>
  </sheetViews>
  <sheetFormatPr baseColWidth="10" defaultColWidth="8" defaultRowHeight="13"/>
  <cols>
    <col min="1" max="1" width="19.1640625" style="4" customWidth="1"/>
    <col min="2" max="2" width="16.5" style="4" customWidth="1"/>
    <col min="3" max="16384" width="8" style="4"/>
  </cols>
  <sheetData>
    <row r="1" spans="1:2">
      <c r="A1" s="5" t="s">
        <v>12</v>
      </c>
      <c r="B1" s="6"/>
    </row>
    <row r="2" spans="1:2">
      <c r="A2" s="7" t="s">
        <v>11</v>
      </c>
      <c r="B2" s="6" t="s">
        <v>13</v>
      </c>
    </row>
    <row r="3" spans="1:2">
      <c r="A3" s="8">
        <v>1</v>
      </c>
      <c r="B3" s="9">
        <v>57759.032258064515</v>
      </c>
    </row>
    <row r="4" spans="1:2">
      <c r="A4" s="10">
        <v>2</v>
      </c>
      <c r="B4" s="11">
        <v>62759.807692307695</v>
      </c>
    </row>
    <row r="5" spans="1:2">
      <c r="A5" s="10">
        <v>3</v>
      </c>
      <c r="B5" s="11">
        <v>65013.661971830988</v>
      </c>
    </row>
    <row r="6" spans="1:2">
      <c r="A6" s="12">
        <v>4</v>
      </c>
      <c r="B6" s="13">
        <v>85750</v>
      </c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BCD5-9A1C-C24E-BBB3-266E918887DC}">
  <dimension ref="A1:N17"/>
  <sheetViews>
    <sheetView topLeftCell="B1" zoomScale="75" workbookViewId="0">
      <selection activeCell="K10" sqref="K10"/>
    </sheetView>
  </sheetViews>
  <sheetFormatPr baseColWidth="10" defaultRowHeight="13"/>
  <sheetData>
    <row r="1" spans="1:14">
      <c r="A1" s="3" t="s">
        <v>15</v>
      </c>
      <c r="B1" s="4"/>
      <c r="C1" s="4"/>
      <c r="D1" s="4"/>
      <c r="E1" s="4"/>
      <c r="F1" s="4"/>
      <c r="G1" s="4"/>
      <c r="H1" s="4"/>
      <c r="I1" s="4"/>
    </row>
    <row r="2" spans="1:14">
      <c r="A2" s="4"/>
      <c r="B2" s="4"/>
      <c r="C2" s="4"/>
      <c r="D2" s="4"/>
      <c r="E2" s="4"/>
      <c r="F2" s="4"/>
      <c r="G2" s="4"/>
      <c r="H2" s="4"/>
      <c r="I2" s="4"/>
      <c r="K2" s="24" t="s">
        <v>55</v>
      </c>
      <c r="L2" s="25" t="s">
        <v>57</v>
      </c>
      <c r="M2" s="26" t="s">
        <v>56</v>
      </c>
      <c r="N2" s="27" t="s">
        <v>58</v>
      </c>
    </row>
    <row r="3" spans="1:14">
      <c r="A3" s="4"/>
      <c r="B3" s="4"/>
      <c r="C3" s="4"/>
      <c r="D3" s="4"/>
      <c r="E3" s="4"/>
      <c r="F3" s="4"/>
      <c r="G3" s="4"/>
      <c r="H3" s="4"/>
      <c r="I3" s="4"/>
      <c r="J3" s="20" t="s">
        <v>32</v>
      </c>
      <c r="K3" s="28">
        <v>1</v>
      </c>
      <c r="L3" s="28">
        <v>1</v>
      </c>
      <c r="M3" s="28">
        <v>1</v>
      </c>
      <c r="N3" s="28">
        <v>1</v>
      </c>
    </row>
    <row r="4" spans="1:14">
      <c r="A4" s="14" t="s">
        <v>16</v>
      </c>
      <c r="B4" s="14" t="s">
        <v>10</v>
      </c>
      <c r="C4" s="14" t="s">
        <v>11</v>
      </c>
      <c r="D4" s="14"/>
      <c r="E4" s="14"/>
      <c r="F4" s="14"/>
      <c r="G4" s="14"/>
      <c r="H4" s="14"/>
      <c r="I4" s="14"/>
      <c r="J4" s="23" t="s">
        <v>10</v>
      </c>
      <c r="K4" s="29">
        <f>B5</f>
        <v>14</v>
      </c>
      <c r="L4" s="29">
        <f>B6</f>
        <v>5</v>
      </c>
      <c r="M4" s="29">
        <f>B7</f>
        <v>8</v>
      </c>
      <c r="N4" s="29">
        <f>B8</f>
        <v>10</v>
      </c>
    </row>
    <row r="5" spans="1:14">
      <c r="A5" s="14">
        <v>1</v>
      </c>
      <c r="B5" s="14">
        <v>14</v>
      </c>
      <c r="C5" s="14">
        <v>1</v>
      </c>
      <c r="D5" s="14"/>
      <c r="E5" s="14"/>
      <c r="F5" s="14"/>
      <c r="G5" s="14"/>
      <c r="H5" s="14"/>
      <c r="I5" s="14"/>
      <c r="J5" s="20" t="s">
        <v>19</v>
      </c>
      <c r="K5" s="23">
        <f>0</f>
        <v>0</v>
      </c>
      <c r="L5" s="23">
        <f>0</f>
        <v>0</v>
      </c>
      <c r="M5" s="23">
        <f>0</f>
        <v>0</v>
      </c>
      <c r="N5" s="23">
        <f>1</f>
        <v>1</v>
      </c>
    </row>
    <row r="6" spans="1:14">
      <c r="A6" s="14">
        <v>2</v>
      </c>
      <c r="B6" s="14">
        <v>5</v>
      </c>
      <c r="C6" s="14">
        <v>3</v>
      </c>
      <c r="D6" s="14"/>
      <c r="E6" s="14"/>
      <c r="F6" s="14"/>
      <c r="G6" s="14"/>
      <c r="H6" s="14"/>
      <c r="I6" s="14"/>
      <c r="J6" s="20" t="s">
        <v>20</v>
      </c>
      <c r="K6" s="23">
        <f>0</f>
        <v>0</v>
      </c>
      <c r="L6" s="23">
        <v>1</v>
      </c>
      <c r="M6" s="23">
        <v>0</v>
      </c>
      <c r="N6" s="23">
        <v>0</v>
      </c>
    </row>
    <row r="7" spans="1:14">
      <c r="A7" s="14">
        <v>3</v>
      </c>
      <c r="B7" s="14">
        <v>8</v>
      </c>
      <c r="C7" s="14">
        <v>4</v>
      </c>
      <c r="D7" s="14"/>
      <c r="E7" s="14"/>
      <c r="F7" s="14"/>
      <c r="G7" s="14"/>
      <c r="H7" s="14"/>
      <c r="I7" s="14"/>
      <c r="J7" s="20" t="s">
        <v>21</v>
      </c>
      <c r="K7" s="23">
        <f>0</f>
        <v>0</v>
      </c>
      <c r="L7" s="23">
        <f>0</f>
        <v>0</v>
      </c>
      <c r="M7" s="23">
        <f>1</f>
        <v>1</v>
      </c>
      <c r="N7" s="23">
        <f>0</f>
        <v>0</v>
      </c>
    </row>
    <row r="8" spans="1:14">
      <c r="A8" s="14">
        <v>4</v>
      </c>
      <c r="B8" s="14">
        <v>10</v>
      </c>
      <c r="C8" s="14">
        <v>2</v>
      </c>
      <c r="D8" s="14"/>
      <c r="E8" s="14"/>
      <c r="F8" s="14"/>
      <c r="G8" s="14"/>
      <c r="H8" s="14"/>
      <c r="I8" s="14"/>
    </row>
    <row r="9" spans="1:14">
      <c r="K9" s="24" t="s">
        <v>59</v>
      </c>
      <c r="L9" s="25" t="s">
        <v>59</v>
      </c>
      <c r="M9" s="26" t="s">
        <v>59</v>
      </c>
      <c r="N9" s="27" t="s">
        <v>59</v>
      </c>
    </row>
    <row r="10" spans="1:14">
      <c r="K10">
        <f>SUMPRODUCT(B13:B17,K3:K7)</f>
        <v>57076.98983928049</v>
      </c>
      <c r="L10">
        <f>SUMPRODUCT(B13:B17,L3:L7)</f>
        <v>57100.872058936198</v>
      </c>
      <c r="M10">
        <f>SUMPRODUCT(B13:B17,M3:M7)</f>
        <v>71117.483599547733</v>
      </c>
      <c r="N10">
        <f>SUMPRODUCT(B13:B17,N3:N7)</f>
        <v>54705.211508572502</v>
      </c>
    </row>
    <row r="11" spans="1:14" ht="14" thickBot="1"/>
    <row r="12" spans="1:14">
      <c r="A12" s="18"/>
      <c r="B12" s="18" t="s">
        <v>38</v>
      </c>
      <c r="C12" s="18" t="s">
        <v>27</v>
      </c>
      <c r="D12" s="18" t="s">
        <v>39</v>
      </c>
      <c r="E12" s="18" t="s">
        <v>40</v>
      </c>
      <c r="F12" s="18" t="s">
        <v>41</v>
      </c>
      <c r="G12" s="18" t="s">
        <v>42</v>
      </c>
      <c r="H12" s="18" t="s">
        <v>43</v>
      </c>
      <c r="I12" s="18" t="s">
        <v>44</v>
      </c>
    </row>
    <row r="13" spans="1:14">
      <c r="A13" s="16" t="s">
        <v>32</v>
      </c>
      <c r="B13" s="16">
        <v>28885.903196207335</v>
      </c>
      <c r="C13" s="16">
        <v>1574.6972460010313</v>
      </c>
      <c r="D13" s="16">
        <v>18.343782126731693</v>
      </c>
      <c r="E13" s="16">
        <v>2.4923821056953469E-44</v>
      </c>
      <c r="F13" s="16">
        <v>25780.278908122837</v>
      </c>
      <c r="G13" s="16">
        <v>31991.527484291833</v>
      </c>
      <c r="H13" s="16">
        <v>25780.278908122837</v>
      </c>
      <c r="I13" s="16">
        <v>31991.527484291833</v>
      </c>
    </row>
    <row r="14" spans="1:14">
      <c r="A14" s="16" t="s">
        <v>10</v>
      </c>
      <c r="B14" s="16">
        <v>2013.6490459337965</v>
      </c>
      <c r="C14" s="16">
        <v>85.410927105136693</v>
      </c>
      <c r="D14" s="16">
        <v>23.576012041820977</v>
      </c>
      <c r="E14" s="16">
        <v>5.4207113284294265E-59</v>
      </c>
      <c r="F14" s="16">
        <v>1845.2012694744519</v>
      </c>
      <c r="G14" s="16">
        <v>2182.0968223931409</v>
      </c>
      <c r="H14" s="16">
        <v>1845.2012694744519</v>
      </c>
      <c r="I14" s="16">
        <v>2182.0968223931409</v>
      </c>
    </row>
    <row r="15" spans="1:14">
      <c r="A15" s="16" t="s">
        <v>19</v>
      </c>
      <c r="B15" s="16">
        <v>5682.8178530272025</v>
      </c>
      <c r="C15" s="16">
        <v>1465.9171519929419</v>
      </c>
      <c r="D15" s="16">
        <v>3.8766296207813009</v>
      </c>
      <c r="E15" s="16">
        <v>1.4466169235191194E-4</v>
      </c>
      <c r="F15" s="16">
        <v>2791.7301070428202</v>
      </c>
      <c r="G15" s="16">
        <v>8573.9055990115849</v>
      </c>
      <c r="H15" s="16">
        <v>2791.7301070428202</v>
      </c>
      <c r="I15" s="16">
        <v>8573.9055990115849</v>
      </c>
    </row>
    <row r="16" spans="1:14">
      <c r="A16" s="16" t="s">
        <v>20</v>
      </c>
      <c r="B16" s="16">
        <v>18146.723633059883</v>
      </c>
      <c r="C16" s="16">
        <v>1431.3938828568357</v>
      </c>
      <c r="D16" s="16">
        <v>12.677659063934165</v>
      </c>
      <c r="E16" s="16">
        <v>2.9593946800332693E-27</v>
      </c>
      <c r="F16" s="16">
        <v>15323.722818328759</v>
      </c>
      <c r="G16" s="16">
        <v>20969.724447791006</v>
      </c>
      <c r="H16" s="16">
        <v>15323.722818328759</v>
      </c>
      <c r="I16" s="16">
        <v>20969.724447791006</v>
      </c>
    </row>
    <row r="17" spans="1:9" ht="14" thickBot="1">
      <c r="A17" s="17" t="s">
        <v>21</v>
      </c>
      <c r="B17" s="17">
        <v>26122.388035870023</v>
      </c>
      <c r="C17" s="17">
        <v>2244.113660204036</v>
      </c>
      <c r="D17" s="17">
        <v>11.640403291112698</v>
      </c>
      <c r="E17" s="17">
        <v>4.037868444337814E-24</v>
      </c>
      <c r="F17" s="17">
        <v>21696.53798370876</v>
      </c>
      <c r="G17" s="17">
        <v>30548.238088031285</v>
      </c>
      <c r="H17" s="17">
        <v>21696.53798370876</v>
      </c>
      <c r="I17" s="17">
        <v>30548.238088031285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862D-C6DC-DC46-A36D-7902EC45D339}">
  <dimension ref="A1:GZ202"/>
  <sheetViews>
    <sheetView topLeftCell="A19" zoomScale="50" zoomScaleNormal="100" workbookViewId="0">
      <selection activeCell="I3" sqref="I3"/>
    </sheetView>
  </sheetViews>
  <sheetFormatPr baseColWidth="10" defaultRowHeight="13"/>
  <cols>
    <col min="3" max="3" width="12.5" customWidth="1"/>
    <col min="9" max="9" width="29.33203125" customWidth="1"/>
    <col min="10" max="11" width="19.33203125" customWidth="1"/>
    <col min="12" max="12" width="19.1640625" customWidth="1"/>
    <col min="13" max="13" width="16.83203125" customWidth="1"/>
    <col min="14" max="14" width="11" bestFit="1" customWidth="1"/>
  </cols>
  <sheetData>
    <row r="1" spans="1:208">
      <c r="C1" s="21"/>
      <c r="E1" s="21" t="s">
        <v>60</v>
      </c>
    </row>
    <row r="2" spans="1:208">
      <c r="A2" s="14" t="s">
        <v>11</v>
      </c>
      <c r="B2" s="20"/>
      <c r="C2" s="21"/>
      <c r="D2" s="14" t="s">
        <v>10</v>
      </c>
      <c r="E2" s="4" t="s">
        <v>19</v>
      </c>
      <c r="F2" s="4" t="s">
        <v>20</v>
      </c>
      <c r="G2" s="4" t="s">
        <v>21</v>
      </c>
      <c r="I2" s="21" t="s">
        <v>87</v>
      </c>
    </row>
    <row r="3" spans="1:208">
      <c r="A3" s="14">
        <v>1</v>
      </c>
      <c r="C3">
        <v>1</v>
      </c>
      <c r="D3" s="14">
        <v>19</v>
      </c>
      <c r="E3" s="4">
        <f>0</f>
        <v>0</v>
      </c>
      <c r="F3" s="4">
        <v>0</v>
      </c>
      <c r="G3" s="4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</row>
    <row r="4" spans="1:208">
      <c r="A4" s="14">
        <v>1</v>
      </c>
      <c r="C4">
        <v>1</v>
      </c>
      <c r="D4" s="14">
        <v>3</v>
      </c>
      <c r="E4" s="4">
        <v>0</v>
      </c>
      <c r="F4" s="4">
        <v>0</v>
      </c>
      <c r="G4" s="4">
        <v>0</v>
      </c>
      <c r="I4" s="14">
        <v>19</v>
      </c>
      <c r="J4" s="14">
        <v>3</v>
      </c>
      <c r="K4" s="14">
        <v>9</v>
      </c>
      <c r="L4" s="14">
        <v>2</v>
      </c>
      <c r="M4" s="14">
        <v>19</v>
      </c>
      <c r="N4" s="14">
        <v>14</v>
      </c>
      <c r="O4" s="14">
        <v>16</v>
      </c>
      <c r="P4" s="14">
        <v>6</v>
      </c>
      <c r="Q4" s="14">
        <v>2</v>
      </c>
      <c r="R4" s="14">
        <v>9</v>
      </c>
      <c r="S4" s="14">
        <v>24</v>
      </c>
      <c r="T4" s="14">
        <v>17</v>
      </c>
      <c r="U4" s="14">
        <v>17</v>
      </c>
      <c r="V4" s="14">
        <v>12</v>
      </c>
      <c r="W4" s="14">
        <v>15</v>
      </c>
      <c r="X4" s="14">
        <v>11</v>
      </c>
      <c r="Y4" s="14">
        <v>15</v>
      </c>
      <c r="Z4" s="14">
        <v>16</v>
      </c>
      <c r="AA4" s="14">
        <v>14</v>
      </c>
      <c r="AB4" s="14">
        <v>6</v>
      </c>
      <c r="AC4" s="14">
        <v>15</v>
      </c>
      <c r="AD4" s="14">
        <v>3</v>
      </c>
      <c r="AE4" s="14">
        <v>15</v>
      </c>
      <c r="AF4" s="14">
        <v>3</v>
      </c>
      <c r="AG4" s="14">
        <v>16</v>
      </c>
      <c r="AH4" s="14">
        <v>16</v>
      </c>
      <c r="AI4" s="14">
        <v>4</v>
      </c>
      <c r="AJ4" s="14">
        <v>14</v>
      </c>
      <c r="AK4" s="14">
        <v>7</v>
      </c>
      <c r="AL4" s="14">
        <v>19</v>
      </c>
      <c r="AM4" s="14">
        <v>20</v>
      </c>
      <c r="AN4" s="14">
        <v>2</v>
      </c>
      <c r="AO4" s="14">
        <v>5</v>
      </c>
      <c r="AP4" s="14">
        <v>4</v>
      </c>
      <c r="AQ4" s="14">
        <v>19</v>
      </c>
      <c r="AR4" s="14">
        <v>8</v>
      </c>
      <c r="AS4" s="14">
        <v>9</v>
      </c>
      <c r="AT4" s="14">
        <v>20</v>
      </c>
      <c r="AU4" s="14">
        <v>24</v>
      </c>
      <c r="AV4" s="14">
        <v>11</v>
      </c>
      <c r="AW4" s="14">
        <v>17</v>
      </c>
      <c r="AX4" s="14">
        <v>15</v>
      </c>
      <c r="AY4" s="14">
        <v>14</v>
      </c>
      <c r="AZ4" s="14">
        <v>16</v>
      </c>
      <c r="BA4" s="14">
        <v>7</v>
      </c>
      <c r="BB4" s="14">
        <v>11</v>
      </c>
      <c r="BC4" s="14">
        <v>5</v>
      </c>
      <c r="BD4" s="14">
        <v>10</v>
      </c>
      <c r="BE4" s="14">
        <v>24</v>
      </c>
      <c r="BF4" s="14">
        <v>15</v>
      </c>
      <c r="BG4" s="14">
        <v>22</v>
      </c>
      <c r="BH4" s="14">
        <v>23</v>
      </c>
      <c r="BI4" s="14">
        <v>23</v>
      </c>
      <c r="BJ4" s="14">
        <v>2</v>
      </c>
      <c r="BK4" s="14">
        <v>4</v>
      </c>
      <c r="BL4" s="14">
        <v>2</v>
      </c>
      <c r="BM4" s="14">
        <v>6</v>
      </c>
      <c r="BN4" s="14">
        <v>21</v>
      </c>
      <c r="BO4" s="14">
        <v>12</v>
      </c>
      <c r="BP4" s="14">
        <v>13</v>
      </c>
      <c r="BQ4" s="14">
        <v>21</v>
      </c>
      <c r="BR4" s="14">
        <v>17</v>
      </c>
      <c r="BS4" s="14">
        <v>10</v>
      </c>
      <c r="BT4" s="14">
        <v>6</v>
      </c>
      <c r="BU4" s="14">
        <v>11</v>
      </c>
      <c r="BV4" s="14">
        <v>1</v>
      </c>
      <c r="BW4" s="14">
        <v>8</v>
      </c>
      <c r="BX4" s="14">
        <v>1</v>
      </c>
      <c r="BY4" s="14">
        <v>18</v>
      </c>
      <c r="BZ4" s="14">
        <v>13</v>
      </c>
      <c r="CA4" s="14">
        <v>8</v>
      </c>
      <c r="CB4" s="14">
        <v>4</v>
      </c>
      <c r="CC4" s="14">
        <v>25</v>
      </c>
      <c r="CD4" s="14">
        <v>8</v>
      </c>
      <c r="CE4" s="14">
        <v>22</v>
      </c>
      <c r="CF4" s="14">
        <v>15</v>
      </c>
      <c r="CG4" s="14">
        <v>16</v>
      </c>
      <c r="CH4" s="14">
        <v>10</v>
      </c>
      <c r="CI4" s="14">
        <v>1</v>
      </c>
      <c r="CJ4" s="14">
        <v>15</v>
      </c>
      <c r="CK4" s="14">
        <v>19</v>
      </c>
      <c r="CL4" s="14">
        <v>1</v>
      </c>
      <c r="CM4" s="14">
        <v>24</v>
      </c>
      <c r="CN4" s="14">
        <v>17</v>
      </c>
      <c r="CO4" s="14">
        <v>25</v>
      </c>
      <c r="CP4" s="14">
        <v>13</v>
      </c>
      <c r="CQ4" s="14">
        <v>6</v>
      </c>
      <c r="CR4" s="14">
        <v>20</v>
      </c>
      <c r="CS4" s="14">
        <v>8</v>
      </c>
      <c r="CT4" s="14">
        <v>8</v>
      </c>
      <c r="CU4" s="14">
        <v>14</v>
      </c>
      <c r="CV4" s="14">
        <v>23</v>
      </c>
      <c r="CW4" s="14">
        <v>22</v>
      </c>
      <c r="CX4" s="14">
        <v>9</v>
      </c>
      <c r="CY4" s="14">
        <v>11</v>
      </c>
      <c r="CZ4" s="14">
        <v>17</v>
      </c>
      <c r="DA4" s="14">
        <v>14</v>
      </c>
      <c r="DB4" s="14">
        <v>13</v>
      </c>
      <c r="DC4" s="14">
        <v>3</v>
      </c>
      <c r="DD4" s="14">
        <v>12</v>
      </c>
      <c r="DE4" s="14">
        <v>5</v>
      </c>
      <c r="DF4" s="14">
        <v>16</v>
      </c>
      <c r="DG4" s="14">
        <v>24</v>
      </c>
      <c r="DH4" s="14">
        <v>19</v>
      </c>
      <c r="DI4" s="14">
        <v>12</v>
      </c>
      <c r="DJ4" s="14">
        <v>19</v>
      </c>
      <c r="DK4" s="14">
        <v>3</v>
      </c>
      <c r="DL4" s="14">
        <v>3</v>
      </c>
      <c r="DM4" s="14">
        <v>10</v>
      </c>
      <c r="DN4" s="14">
        <v>20</v>
      </c>
      <c r="DO4" s="14">
        <v>12</v>
      </c>
      <c r="DP4" s="14">
        <v>6</v>
      </c>
      <c r="DQ4" s="14">
        <v>1</v>
      </c>
      <c r="DR4" s="14">
        <v>14</v>
      </c>
      <c r="DS4" s="14">
        <v>10</v>
      </c>
      <c r="DT4" s="14">
        <v>9</v>
      </c>
      <c r="DU4" s="14">
        <v>25</v>
      </c>
      <c r="DV4" s="14">
        <v>9</v>
      </c>
      <c r="DW4" s="14">
        <v>10</v>
      </c>
      <c r="DX4" s="14">
        <v>21</v>
      </c>
      <c r="DY4" s="14">
        <v>25</v>
      </c>
      <c r="DZ4" s="14">
        <v>6</v>
      </c>
      <c r="EA4" s="14">
        <v>18</v>
      </c>
      <c r="EB4" s="14">
        <v>10</v>
      </c>
      <c r="EC4" s="14">
        <v>8</v>
      </c>
      <c r="ED4" s="14">
        <v>17</v>
      </c>
      <c r="EE4" s="14">
        <v>1</v>
      </c>
      <c r="EF4" s="14">
        <v>12</v>
      </c>
      <c r="EG4" s="14">
        <v>6</v>
      </c>
      <c r="EH4" s="14">
        <v>4</v>
      </c>
      <c r="EI4" s="14">
        <v>25</v>
      </c>
      <c r="EJ4" s="14">
        <v>16</v>
      </c>
      <c r="EK4" s="14">
        <v>5</v>
      </c>
      <c r="EL4" s="14">
        <v>6</v>
      </c>
      <c r="EM4" s="14">
        <v>16</v>
      </c>
      <c r="EN4" s="14">
        <v>20</v>
      </c>
      <c r="EO4" s="14">
        <v>22</v>
      </c>
      <c r="EP4" s="14">
        <v>2</v>
      </c>
      <c r="EQ4" s="14">
        <v>24</v>
      </c>
      <c r="ER4" s="14">
        <v>15</v>
      </c>
      <c r="ES4" s="14">
        <v>12</v>
      </c>
      <c r="ET4" s="14">
        <v>13</v>
      </c>
      <c r="EU4" s="14">
        <v>14</v>
      </c>
      <c r="EV4" s="14">
        <v>17</v>
      </c>
      <c r="EW4" s="14">
        <v>3</v>
      </c>
      <c r="EX4" s="14">
        <v>25</v>
      </c>
      <c r="EY4" s="14">
        <v>13</v>
      </c>
      <c r="EZ4" s="14">
        <v>21</v>
      </c>
      <c r="FA4" s="14">
        <v>21</v>
      </c>
      <c r="FB4" s="14">
        <v>14</v>
      </c>
      <c r="FC4" s="14">
        <v>6</v>
      </c>
      <c r="FD4" s="14">
        <v>8</v>
      </c>
      <c r="FE4" s="14">
        <v>3</v>
      </c>
      <c r="FF4" s="14">
        <v>17</v>
      </c>
      <c r="FG4" s="14">
        <v>13</v>
      </c>
      <c r="FH4" s="14">
        <v>21</v>
      </c>
      <c r="FI4" s="14">
        <v>11</v>
      </c>
      <c r="FJ4" s="14">
        <v>4</v>
      </c>
      <c r="FK4" s="14">
        <v>4</v>
      </c>
      <c r="FL4" s="14">
        <v>24</v>
      </c>
      <c r="FM4" s="14">
        <v>8</v>
      </c>
      <c r="FN4" s="14">
        <v>23</v>
      </c>
      <c r="FO4" s="14">
        <v>2</v>
      </c>
      <c r="FP4" s="14">
        <v>21</v>
      </c>
      <c r="FQ4" s="14">
        <v>20</v>
      </c>
      <c r="FR4" s="14">
        <v>5</v>
      </c>
      <c r="FS4" s="14">
        <v>14</v>
      </c>
      <c r="FT4" s="14">
        <v>8</v>
      </c>
      <c r="FU4" s="14">
        <v>20</v>
      </c>
      <c r="FV4" s="14">
        <v>8</v>
      </c>
      <c r="FW4" s="14">
        <v>21</v>
      </c>
      <c r="FX4" s="14">
        <v>3</v>
      </c>
      <c r="FY4" s="14">
        <v>9</v>
      </c>
      <c r="FZ4" s="14">
        <v>19</v>
      </c>
      <c r="GA4" s="14">
        <v>12</v>
      </c>
      <c r="GB4" s="14">
        <v>24</v>
      </c>
      <c r="GC4" s="14">
        <v>1</v>
      </c>
      <c r="GD4" s="14">
        <v>6</v>
      </c>
      <c r="GE4" s="14">
        <v>9</v>
      </c>
      <c r="GF4" s="14">
        <v>8</v>
      </c>
      <c r="GG4" s="14">
        <v>23</v>
      </c>
      <c r="GH4" s="14">
        <v>8</v>
      </c>
      <c r="GI4" s="14">
        <v>8</v>
      </c>
      <c r="GJ4" s="14">
        <v>20</v>
      </c>
      <c r="GK4" s="14">
        <v>5</v>
      </c>
      <c r="GL4" s="14">
        <v>11</v>
      </c>
      <c r="GM4" s="14">
        <v>16</v>
      </c>
      <c r="GN4" s="14">
        <v>14</v>
      </c>
      <c r="GO4" s="14">
        <v>13</v>
      </c>
      <c r="GP4" s="14">
        <v>22</v>
      </c>
      <c r="GQ4" s="14">
        <v>6</v>
      </c>
      <c r="GR4" s="14">
        <v>17</v>
      </c>
      <c r="GS4" s="14">
        <v>4</v>
      </c>
      <c r="GT4" s="14">
        <v>9</v>
      </c>
      <c r="GU4" s="14">
        <v>4</v>
      </c>
      <c r="GV4" s="14">
        <v>20</v>
      </c>
      <c r="GW4" s="14">
        <v>3</v>
      </c>
      <c r="GX4" s="14">
        <v>4</v>
      </c>
      <c r="GY4" s="14">
        <v>4</v>
      </c>
      <c r="GZ4" s="14">
        <v>7</v>
      </c>
    </row>
    <row r="5" spans="1:208">
      <c r="A5" s="14">
        <v>3</v>
      </c>
      <c r="C5">
        <v>1</v>
      </c>
      <c r="D5" s="14">
        <v>9</v>
      </c>
      <c r="E5" s="4">
        <v>0</v>
      </c>
      <c r="F5" s="4">
        <v>1</v>
      </c>
      <c r="G5" s="4">
        <v>0</v>
      </c>
      <c r="I5" s="4">
        <f>0</f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1</v>
      </c>
      <c r="AD5" s="4">
        <v>0</v>
      </c>
      <c r="AE5" s="4">
        <v>0</v>
      </c>
      <c r="AF5" s="4">
        <v>1</v>
      </c>
      <c r="AG5" s="4">
        <v>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1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0</v>
      </c>
      <c r="AX5" s="4">
        <v>1</v>
      </c>
      <c r="AY5" s="4">
        <v>1</v>
      </c>
      <c r="AZ5" s="4">
        <v>0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1</v>
      </c>
      <c r="BG5" s="4">
        <v>1</v>
      </c>
      <c r="BH5" s="4">
        <v>0</v>
      </c>
      <c r="BI5" s="4">
        <v>1</v>
      </c>
      <c r="BJ5" s="4">
        <v>1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  <c r="BP5" s="4">
        <v>1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1</v>
      </c>
      <c r="CF5" s="4">
        <v>1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1</v>
      </c>
      <c r="CO5" s="4">
        <v>0</v>
      </c>
      <c r="CP5" s="4">
        <v>0</v>
      </c>
      <c r="CQ5" s="4">
        <v>0</v>
      </c>
      <c r="CR5" s="4">
        <v>0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1</v>
      </c>
      <c r="DJ5" s="4">
        <v>0</v>
      </c>
      <c r="DK5" s="4">
        <v>0</v>
      </c>
      <c r="DL5" s="4">
        <v>0</v>
      </c>
      <c r="DM5" s="4">
        <v>0</v>
      </c>
      <c r="DN5" s="4">
        <v>1</v>
      </c>
      <c r="DO5" s="4">
        <v>0</v>
      </c>
      <c r="DP5" s="4">
        <v>0</v>
      </c>
      <c r="DQ5" s="4">
        <v>0</v>
      </c>
      <c r="DR5" s="4">
        <v>1</v>
      </c>
      <c r="DS5" s="4">
        <v>1</v>
      </c>
      <c r="DT5" s="4">
        <v>0</v>
      </c>
      <c r="DU5" s="4">
        <v>1</v>
      </c>
      <c r="DV5" s="4">
        <v>0</v>
      </c>
      <c r="DW5" s="4">
        <v>1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1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1</v>
      </c>
      <c r="EM5" s="4">
        <v>0</v>
      </c>
      <c r="EN5" s="4">
        <v>0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1</v>
      </c>
      <c r="EU5" s="4">
        <v>1</v>
      </c>
      <c r="EV5" s="4">
        <v>1</v>
      </c>
      <c r="EW5" s="4">
        <v>1</v>
      </c>
      <c r="EX5" s="4">
        <v>1</v>
      </c>
      <c r="EY5" s="4">
        <v>0</v>
      </c>
      <c r="EZ5" s="4">
        <v>0</v>
      </c>
      <c r="FA5" s="4">
        <v>0</v>
      </c>
      <c r="FB5" s="4">
        <v>1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1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1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0</v>
      </c>
      <c r="GI5" s="4">
        <v>1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1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</row>
    <row r="6" spans="1:208">
      <c r="A6" s="14">
        <v>1</v>
      </c>
      <c r="C6">
        <v>1</v>
      </c>
      <c r="D6" s="14">
        <v>2</v>
      </c>
      <c r="E6" s="4">
        <v>0</v>
      </c>
      <c r="F6" s="4">
        <v>0</v>
      </c>
      <c r="G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1</v>
      </c>
      <c r="BM6" s="4">
        <v>1</v>
      </c>
      <c r="BN6" s="4">
        <v>1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1</v>
      </c>
      <c r="CB6" s="4">
        <v>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0</v>
      </c>
      <c r="CL6" s="4">
        <v>1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1</v>
      </c>
      <c r="CS6" s="4">
        <v>0</v>
      </c>
      <c r="CT6" s="4">
        <v>0</v>
      </c>
      <c r="CU6" s="4">
        <v>0</v>
      </c>
      <c r="CV6" s="4">
        <v>1</v>
      </c>
      <c r="CW6" s="4">
        <v>0</v>
      </c>
      <c r="CX6" s="4">
        <v>1</v>
      </c>
      <c r="CY6" s="4">
        <v>0</v>
      </c>
      <c r="CZ6" s="4">
        <v>0</v>
      </c>
      <c r="DA6" s="4">
        <v>1</v>
      </c>
      <c r="DB6" s="4">
        <v>1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1</v>
      </c>
      <c r="DM6" s="4">
        <v>1</v>
      </c>
      <c r="DN6" s="4">
        <v>0</v>
      </c>
      <c r="DO6" s="4">
        <v>0</v>
      </c>
      <c r="DP6" s="4">
        <v>1</v>
      </c>
      <c r="DQ6" s="4">
        <v>1</v>
      </c>
      <c r="DR6" s="4">
        <v>0</v>
      </c>
      <c r="DS6" s="4">
        <v>0</v>
      </c>
      <c r="DT6" s="4">
        <v>1</v>
      </c>
      <c r="DU6" s="4">
        <v>0</v>
      </c>
      <c r="DV6" s="4">
        <v>1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1</v>
      </c>
      <c r="EC6" s="4">
        <v>1</v>
      </c>
      <c r="ED6" s="4">
        <v>0</v>
      </c>
      <c r="EE6" s="4">
        <v>1</v>
      </c>
      <c r="EF6" s="4">
        <v>0</v>
      </c>
      <c r="EG6" s="4">
        <v>1</v>
      </c>
      <c r="EH6" s="4">
        <v>0</v>
      </c>
      <c r="EI6" s="4">
        <v>0</v>
      </c>
      <c r="EJ6" s="4">
        <v>0</v>
      </c>
      <c r="EK6" s="4">
        <v>1</v>
      </c>
      <c r="EL6" s="4">
        <v>0</v>
      </c>
      <c r="EM6" s="4">
        <v>1</v>
      </c>
      <c r="EN6" s="4">
        <v>0</v>
      </c>
      <c r="EO6" s="4">
        <v>0</v>
      </c>
      <c r="EP6" s="4">
        <v>1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1</v>
      </c>
      <c r="FD6" s="4">
        <v>0</v>
      </c>
      <c r="FE6" s="4">
        <v>1</v>
      </c>
      <c r="FF6" s="4">
        <v>0</v>
      </c>
      <c r="FG6" s="4">
        <v>1</v>
      </c>
      <c r="FH6" s="4">
        <v>1</v>
      </c>
      <c r="FI6" s="4">
        <v>0</v>
      </c>
      <c r="FJ6" s="4">
        <v>0</v>
      </c>
      <c r="FK6" s="4">
        <v>0</v>
      </c>
      <c r="FL6" s="4">
        <v>1</v>
      </c>
      <c r="FM6" s="4">
        <v>0</v>
      </c>
      <c r="FN6" s="4">
        <v>0</v>
      </c>
      <c r="FO6" s="4">
        <v>1</v>
      </c>
      <c r="FP6" s="4">
        <v>0</v>
      </c>
      <c r="FQ6" s="4">
        <v>1</v>
      </c>
      <c r="FR6" s="4">
        <v>0</v>
      </c>
      <c r="FS6" s="4">
        <v>0</v>
      </c>
      <c r="FT6" s="4">
        <v>1</v>
      </c>
      <c r="FU6" s="4">
        <v>0</v>
      </c>
      <c r="FV6" s="4">
        <v>1</v>
      </c>
      <c r="FW6" s="4">
        <v>1</v>
      </c>
      <c r="FX6" s="4">
        <v>1</v>
      </c>
      <c r="FY6" s="4">
        <v>1</v>
      </c>
      <c r="FZ6" s="4">
        <v>0</v>
      </c>
      <c r="GA6" s="4">
        <v>0</v>
      </c>
      <c r="GB6" s="4">
        <v>0</v>
      </c>
      <c r="GC6" s="4">
        <v>1</v>
      </c>
      <c r="GD6" s="4">
        <v>1</v>
      </c>
      <c r="GE6" s="4">
        <v>1</v>
      </c>
      <c r="GF6" s="4">
        <v>1</v>
      </c>
      <c r="GG6" s="4">
        <v>0</v>
      </c>
      <c r="GH6" s="4">
        <v>1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1</v>
      </c>
      <c r="GP6" s="4">
        <v>0</v>
      </c>
      <c r="GQ6" s="4">
        <v>1</v>
      </c>
      <c r="GR6" s="4">
        <v>1</v>
      </c>
      <c r="GS6" s="4">
        <v>1</v>
      </c>
      <c r="GT6" s="4">
        <v>0</v>
      </c>
      <c r="GU6" s="4">
        <v>0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</row>
    <row r="7" spans="1:208">
      <c r="A7" s="14">
        <v>1</v>
      </c>
      <c r="C7">
        <v>1</v>
      </c>
      <c r="D7" s="14">
        <v>19</v>
      </c>
      <c r="E7" s="4">
        <v>0</v>
      </c>
      <c r="F7" s="4">
        <v>0</v>
      </c>
      <c r="G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1</v>
      </c>
      <c r="CI7" s="4">
        <v>0</v>
      </c>
      <c r="CJ7" s="4">
        <v>0</v>
      </c>
      <c r="CK7" s="4">
        <v>0</v>
      </c>
      <c r="CL7" s="4">
        <v>0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1</v>
      </c>
      <c r="CU7" s="4">
        <v>1</v>
      </c>
      <c r="CV7" s="4">
        <v>0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1</v>
      </c>
      <c r="EJ7" s="4">
        <v>1</v>
      </c>
      <c r="EK7" s="4">
        <v>0</v>
      </c>
      <c r="EL7" s="4">
        <v>0</v>
      </c>
      <c r="EM7" s="4">
        <v>0</v>
      </c>
      <c r="EN7" s="4">
        <v>1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1</v>
      </c>
      <c r="FS7" s="4">
        <v>1</v>
      </c>
      <c r="FT7" s="4">
        <v>0</v>
      </c>
      <c r="FU7" s="4">
        <v>1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1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</row>
    <row r="8" spans="1:208">
      <c r="A8" s="14">
        <v>2</v>
      </c>
      <c r="C8">
        <v>1</v>
      </c>
      <c r="D8" s="14">
        <v>14</v>
      </c>
      <c r="E8" s="4">
        <v>1</v>
      </c>
      <c r="F8" s="4">
        <v>0</v>
      </c>
      <c r="G8" s="4">
        <v>0</v>
      </c>
    </row>
    <row r="9" spans="1:208">
      <c r="A9" s="14">
        <v>3</v>
      </c>
      <c r="C9">
        <v>1</v>
      </c>
      <c r="D9" s="14">
        <v>16</v>
      </c>
      <c r="E9" s="4">
        <v>0</v>
      </c>
      <c r="F9" s="4">
        <v>1</v>
      </c>
      <c r="G9" s="4">
        <v>0</v>
      </c>
    </row>
    <row r="10" spans="1:208">
      <c r="A10" s="14">
        <v>3</v>
      </c>
      <c r="C10">
        <v>1</v>
      </c>
      <c r="D10" s="14">
        <v>6</v>
      </c>
      <c r="E10" s="4">
        <v>0</v>
      </c>
      <c r="F10" s="4">
        <v>1</v>
      </c>
      <c r="G10" s="4">
        <v>0</v>
      </c>
      <c r="I10" s="20" t="s">
        <v>61</v>
      </c>
    </row>
    <row r="11" spans="1:208">
      <c r="A11" s="14">
        <v>2</v>
      </c>
      <c r="C11">
        <v>1</v>
      </c>
      <c r="D11" s="14">
        <v>2</v>
      </c>
      <c r="E11" s="4">
        <v>1</v>
      </c>
      <c r="F11" s="4">
        <v>0</v>
      </c>
      <c r="G11" s="4">
        <v>0</v>
      </c>
      <c r="I11">
        <f t="array" ref="I11:M15">MMULT(I3:GZ7,C3:G202)</f>
        <v>200</v>
      </c>
      <c r="J11">
        <v>2480</v>
      </c>
      <c r="K11">
        <v>52</v>
      </c>
      <c r="L11">
        <v>70</v>
      </c>
      <c r="M11">
        <v>15</v>
      </c>
    </row>
    <row r="12" spans="1:208">
      <c r="A12" s="14">
        <v>2</v>
      </c>
      <c r="C12">
        <v>1</v>
      </c>
      <c r="D12" s="14">
        <v>9</v>
      </c>
      <c r="E12" s="4">
        <v>1</v>
      </c>
      <c r="F12" s="4">
        <v>0</v>
      </c>
      <c r="G12" s="4">
        <v>0</v>
      </c>
      <c r="I12">
        <v>2480</v>
      </c>
      <c r="J12">
        <v>40424</v>
      </c>
      <c r="K12">
        <v>728</v>
      </c>
      <c r="L12">
        <v>613</v>
      </c>
      <c r="M12">
        <v>229</v>
      </c>
    </row>
    <row r="13" spans="1:208">
      <c r="A13" s="14">
        <v>2</v>
      </c>
      <c r="C13">
        <v>1</v>
      </c>
      <c r="D13" s="14">
        <v>24</v>
      </c>
      <c r="E13" s="4">
        <v>1</v>
      </c>
      <c r="F13" s="4">
        <v>0</v>
      </c>
      <c r="G13" s="4">
        <v>0</v>
      </c>
      <c r="I13">
        <v>52</v>
      </c>
      <c r="J13">
        <v>728</v>
      </c>
      <c r="K13">
        <v>52</v>
      </c>
      <c r="L13">
        <v>0</v>
      </c>
      <c r="M13">
        <v>0</v>
      </c>
    </row>
    <row r="14" spans="1:208">
      <c r="A14" s="14">
        <v>2</v>
      </c>
      <c r="C14">
        <v>1</v>
      </c>
      <c r="D14" s="14">
        <v>17</v>
      </c>
      <c r="E14" s="4">
        <v>1</v>
      </c>
      <c r="F14" s="4">
        <v>0</v>
      </c>
      <c r="G14" s="4">
        <v>0</v>
      </c>
      <c r="I14">
        <v>70</v>
      </c>
      <c r="J14">
        <v>613</v>
      </c>
      <c r="K14">
        <v>0</v>
      </c>
      <c r="L14">
        <v>70</v>
      </c>
      <c r="M14">
        <v>0</v>
      </c>
    </row>
    <row r="15" spans="1:208">
      <c r="A15" s="14">
        <v>2</v>
      </c>
      <c r="C15">
        <v>1</v>
      </c>
      <c r="D15" s="14">
        <v>17</v>
      </c>
      <c r="E15" s="4">
        <v>1</v>
      </c>
      <c r="F15" s="4">
        <v>0</v>
      </c>
      <c r="G15" s="4">
        <v>0</v>
      </c>
      <c r="I15">
        <v>15</v>
      </c>
      <c r="J15">
        <v>229</v>
      </c>
      <c r="K15">
        <v>0</v>
      </c>
      <c r="L15">
        <v>0</v>
      </c>
      <c r="M15">
        <v>15</v>
      </c>
    </row>
    <row r="16" spans="1:208">
      <c r="A16" s="14">
        <v>1</v>
      </c>
      <c r="C16">
        <v>1</v>
      </c>
      <c r="D16" s="14">
        <v>12</v>
      </c>
      <c r="E16" s="4">
        <v>0</v>
      </c>
      <c r="F16" s="4">
        <v>0</v>
      </c>
      <c r="G16" s="4">
        <v>0</v>
      </c>
    </row>
    <row r="17" spans="1:14">
      <c r="A17" s="14">
        <v>2</v>
      </c>
      <c r="C17">
        <v>1</v>
      </c>
      <c r="D17" s="14">
        <v>15</v>
      </c>
      <c r="E17" s="4">
        <v>1</v>
      </c>
      <c r="F17" s="4">
        <v>0</v>
      </c>
      <c r="G17" s="4">
        <v>0</v>
      </c>
      <c r="I17" s="20" t="s">
        <v>62</v>
      </c>
    </row>
    <row r="18" spans="1:14">
      <c r="A18" s="14">
        <v>3</v>
      </c>
      <c r="C18">
        <v>1</v>
      </c>
      <c r="D18" s="14">
        <v>11</v>
      </c>
      <c r="E18" s="4">
        <v>0</v>
      </c>
      <c r="F18" s="4">
        <v>1</v>
      </c>
      <c r="G18" s="4">
        <v>0</v>
      </c>
      <c r="I18">
        <f t="array" ref="I18:M22">MINVERSE(I11:M15)</f>
        <v>4.1244879351458028E-2</v>
      </c>
      <c r="J18">
        <v>-1.7565136254306113E-3</v>
      </c>
      <c r="K18">
        <v>-1.6653688595429466E-2</v>
      </c>
      <c r="L18">
        <v>-2.5862838603044246E-2</v>
      </c>
      <c r="M18">
        <v>-1.4428771336550695E-2</v>
      </c>
    </row>
    <row r="19" spans="1:14">
      <c r="A19" s="14">
        <v>4</v>
      </c>
      <c r="C19">
        <v>1</v>
      </c>
      <c r="D19" s="14">
        <v>15</v>
      </c>
      <c r="E19" s="4">
        <v>0</v>
      </c>
      <c r="F19" s="4">
        <v>0</v>
      </c>
      <c r="G19" s="4">
        <v>1</v>
      </c>
      <c r="I19">
        <v>-1.7565136254306111E-3</v>
      </c>
      <c r="J19">
        <v>1.2160478945288846E-4</v>
      </c>
      <c r="K19">
        <v>5.4046573090172395E-5</v>
      </c>
      <c r="L19">
        <v>6.9160311207888767E-4</v>
      </c>
      <c r="M19">
        <v>-9.9986160216819671E-5</v>
      </c>
    </row>
    <row r="20" spans="1:14">
      <c r="A20" s="14">
        <v>1</v>
      </c>
      <c r="C20">
        <v>1</v>
      </c>
      <c r="D20" s="14">
        <v>16</v>
      </c>
      <c r="E20" s="4">
        <v>0</v>
      </c>
      <c r="F20" s="4">
        <v>0</v>
      </c>
      <c r="G20" s="4">
        <v>0</v>
      </c>
      <c r="I20">
        <v>-1.6653688595429476E-2</v>
      </c>
      <c r="J20">
        <v>5.4046573090172618E-5</v>
      </c>
      <c r="K20">
        <v>3.5127805802936285E-2</v>
      </c>
      <c r="L20">
        <v>1.6180395033939816E-2</v>
      </c>
      <c r="M20">
        <v>1.5828577579586171E-2</v>
      </c>
    </row>
    <row r="21" spans="1:14">
      <c r="A21" s="14">
        <v>2</v>
      </c>
      <c r="C21">
        <v>1</v>
      </c>
      <c r="D21" s="14">
        <v>14</v>
      </c>
      <c r="E21" s="4">
        <v>1</v>
      </c>
      <c r="F21" s="4">
        <v>0</v>
      </c>
      <c r="G21" s="4">
        <v>0</v>
      </c>
      <c r="I21">
        <v>-2.5862838603044249E-2</v>
      </c>
      <c r="J21">
        <v>6.9160311207888778E-4</v>
      </c>
      <c r="K21">
        <v>1.6180395033939813E-2</v>
      </c>
      <c r="L21">
        <v>3.4092085635839126E-2</v>
      </c>
      <c r="M21">
        <v>1.5304364425306556E-2</v>
      </c>
    </row>
    <row r="22" spans="1:14">
      <c r="A22" s="14">
        <v>1</v>
      </c>
      <c r="C22">
        <v>1</v>
      </c>
      <c r="D22" s="14">
        <v>6</v>
      </c>
      <c r="E22" s="4">
        <v>0</v>
      </c>
      <c r="F22" s="4">
        <v>0</v>
      </c>
      <c r="G22" s="4">
        <v>0</v>
      </c>
      <c r="I22">
        <v>-1.4428771336550699E-2</v>
      </c>
      <c r="J22">
        <v>-9.9986160216819549E-5</v>
      </c>
      <c r="K22">
        <v>1.5828577579586167E-2</v>
      </c>
      <c r="L22">
        <v>1.5304364425306556E-2</v>
      </c>
      <c r="M22">
        <v>8.262189338252747E-2</v>
      </c>
    </row>
    <row r="23" spans="1:14">
      <c r="A23" s="14">
        <v>2</v>
      </c>
      <c r="C23">
        <v>1</v>
      </c>
      <c r="D23" s="14">
        <v>15</v>
      </c>
      <c r="E23" s="4">
        <v>1</v>
      </c>
      <c r="F23" s="4">
        <v>0</v>
      </c>
      <c r="G23" s="4">
        <v>0</v>
      </c>
      <c r="I23" s="20"/>
      <c r="J23" s="20"/>
      <c r="K23" s="20"/>
      <c r="L23" s="20"/>
    </row>
    <row r="24" spans="1:14">
      <c r="A24" s="14">
        <v>3</v>
      </c>
      <c r="C24">
        <v>1</v>
      </c>
      <c r="D24" s="14">
        <v>3</v>
      </c>
      <c r="E24" s="4">
        <v>0</v>
      </c>
      <c r="F24" s="4">
        <v>1</v>
      </c>
      <c r="G24" s="4">
        <v>0</v>
      </c>
      <c r="I24" s="36" t="s">
        <v>83</v>
      </c>
      <c r="J24" s="30" t="s">
        <v>84</v>
      </c>
      <c r="K24" s="31" t="s">
        <v>85</v>
      </c>
      <c r="L24" s="32" t="s">
        <v>86</v>
      </c>
    </row>
    <row r="25" spans="1:14">
      <c r="A25" s="14">
        <v>3</v>
      </c>
      <c r="C25">
        <v>1</v>
      </c>
      <c r="D25" s="14">
        <v>15</v>
      </c>
      <c r="E25" s="4">
        <v>0</v>
      </c>
      <c r="F25" s="4">
        <v>1</v>
      </c>
      <c r="G25" s="4">
        <v>0</v>
      </c>
      <c r="I25" s="28">
        <v>1</v>
      </c>
      <c r="J25" s="28">
        <v>1</v>
      </c>
      <c r="K25" s="28">
        <v>1</v>
      </c>
      <c r="L25" s="28">
        <v>1</v>
      </c>
    </row>
    <row r="26" spans="1:14">
      <c r="A26" s="14">
        <v>2</v>
      </c>
      <c r="C26">
        <v>1</v>
      </c>
      <c r="D26" s="14">
        <v>3</v>
      </c>
      <c r="E26" s="4">
        <v>1</v>
      </c>
      <c r="F26" s="4">
        <v>0</v>
      </c>
      <c r="G26" s="4">
        <v>0</v>
      </c>
      <c r="I26" s="29">
        <v>14</v>
      </c>
      <c r="J26" s="29">
        <v>5</v>
      </c>
      <c r="K26" s="29">
        <v>8</v>
      </c>
      <c r="L26" s="29">
        <v>10</v>
      </c>
    </row>
    <row r="27" spans="1:14">
      <c r="A27" s="14">
        <v>2</v>
      </c>
      <c r="C27">
        <v>1</v>
      </c>
      <c r="D27" s="14">
        <v>16</v>
      </c>
      <c r="E27" s="4">
        <v>1</v>
      </c>
      <c r="F27" s="4">
        <v>0</v>
      </c>
      <c r="G27" s="4">
        <v>0</v>
      </c>
      <c r="I27" s="23">
        <f>0</f>
        <v>0</v>
      </c>
      <c r="J27" s="23">
        <f>0</f>
        <v>0</v>
      </c>
      <c r="K27" s="23">
        <f>0</f>
        <v>0</v>
      </c>
      <c r="L27" s="23">
        <f>1</f>
        <v>1</v>
      </c>
    </row>
    <row r="28" spans="1:14">
      <c r="A28" s="14">
        <v>1</v>
      </c>
      <c r="C28">
        <v>1</v>
      </c>
      <c r="D28" s="14">
        <v>16</v>
      </c>
      <c r="E28" s="4">
        <v>0</v>
      </c>
      <c r="F28" s="4">
        <v>0</v>
      </c>
      <c r="G28" s="4">
        <v>0</v>
      </c>
      <c r="I28" s="23">
        <f>0</f>
        <v>0</v>
      </c>
      <c r="J28" s="23">
        <v>1</v>
      </c>
      <c r="K28" s="23">
        <v>0</v>
      </c>
      <c r="L28" s="23">
        <v>0</v>
      </c>
    </row>
    <row r="29" spans="1:14">
      <c r="A29" s="14">
        <v>3</v>
      </c>
      <c r="C29">
        <v>1</v>
      </c>
      <c r="D29" s="14">
        <v>4</v>
      </c>
      <c r="E29" s="4">
        <v>0</v>
      </c>
      <c r="F29" s="4">
        <v>1</v>
      </c>
      <c r="G29" s="4">
        <v>0</v>
      </c>
      <c r="I29" s="23">
        <f>0</f>
        <v>0</v>
      </c>
      <c r="J29" s="23">
        <f>0</f>
        <v>0</v>
      </c>
      <c r="K29" s="23">
        <f>1</f>
        <v>1</v>
      </c>
      <c r="L29" s="23">
        <f>0</f>
        <v>0</v>
      </c>
    </row>
    <row r="30" spans="1:14">
      <c r="A30" s="14">
        <v>1</v>
      </c>
      <c r="C30">
        <v>1</v>
      </c>
      <c r="D30" s="14">
        <v>14</v>
      </c>
      <c r="E30" s="4">
        <v>0</v>
      </c>
      <c r="F30" s="4">
        <v>0</v>
      </c>
      <c r="G30" s="4">
        <v>0</v>
      </c>
    </row>
    <row r="31" spans="1:14">
      <c r="A31" s="14">
        <v>3</v>
      </c>
      <c r="C31">
        <v>1</v>
      </c>
      <c r="D31" s="14">
        <v>7</v>
      </c>
      <c r="E31" s="4">
        <v>0</v>
      </c>
      <c r="F31" s="4">
        <v>1</v>
      </c>
      <c r="G31" s="4">
        <v>0</v>
      </c>
      <c r="I31" s="24" t="s">
        <v>63</v>
      </c>
      <c r="J31" s="20">
        <v>1</v>
      </c>
      <c r="K31">
        <v>14</v>
      </c>
      <c r="L31" s="23">
        <f>0</f>
        <v>0</v>
      </c>
      <c r="M31" s="23">
        <f>0</f>
        <v>0</v>
      </c>
      <c r="N31" s="23">
        <f>0</f>
        <v>0</v>
      </c>
    </row>
    <row r="32" spans="1:14">
      <c r="A32" s="14">
        <v>1</v>
      </c>
      <c r="C32">
        <v>1</v>
      </c>
      <c r="D32" s="14">
        <v>19</v>
      </c>
      <c r="E32" s="4">
        <v>0</v>
      </c>
      <c r="F32" s="4">
        <v>0</v>
      </c>
      <c r="G32" s="4">
        <v>0</v>
      </c>
      <c r="I32" s="25" t="s">
        <v>68</v>
      </c>
      <c r="J32" s="20">
        <v>1</v>
      </c>
      <c r="K32">
        <v>5</v>
      </c>
      <c r="L32" s="23">
        <f>0</f>
        <v>0</v>
      </c>
      <c r="M32" s="23">
        <v>1</v>
      </c>
      <c r="N32" s="23">
        <f>0</f>
        <v>0</v>
      </c>
    </row>
    <row r="33" spans="1:14">
      <c r="A33" s="14">
        <v>1</v>
      </c>
      <c r="C33">
        <v>1</v>
      </c>
      <c r="D33" s="14">
        <v>20</v>
      </c>
      <c r="E33" s="4">
        <v>0</v>
      </c>
      <c r="F33" s="4">
        <v>0</v>
      </c>
      <c r="G33" s="4">
        <v>0</v>
      </c>
      <c r="I33" s="26" t="s">
        <v>69</v>
      </c>
      <c r="J33" s="20">
        <v>1</v>
      </c>
      <c r="K33">
        <v>8</v>
      </c>
      <c r="L33" s="23">
        <f>0</f>
        <v>0</v>
      </c>
      <c r="M33" s="23">
        <v>0</v>
      </c>
      <c r="N33" s="23">
        <f>1</f>
        <v>1</v>
      </c>
    </row>
    <row r="34" spans="1:14">
      <c r="A34" s="14">
        <v>2</v>
      </c>
      <c r="C34">
        <v>1</v>
      </c>
      <c r="D34" s="14">
        <v>2</v>
      </c>
      <c r="E34" s="4">
        <v>1</v>
      </c>
      <c r="F34" s="4">
        <v>0</v>
      </c>
      <c r="G34" s="4">
        <v>0</v>
      </c>
      <c r="I34" s="27" t="s">
        <v>70</v>
      </c>
      <c r="J34" s="20">
        <v>1</v>
      </c>
      <c r="K34">
        <v>10</v>
      </c>
      <c r="L34" s="23">
        <f>1</f>
        <v>1</v>
      </c>
      <c r="M34" s="23">
        <v>0</v>
      </c>
      <c r="N34" s="23">
        <f>0</f>
        <v>0</v>
      </c>
    </row>
    <row r="35" spans="1:14">
      <c r="A35" s="14">
        <v>3</v>
      </c>
      <c r="C35">
        <v>1</v>
      </c>
      <c r="D35" s="14">
        <v>5</v>
      </c>
      <c r="E35" s="4">
        <v>0</v>
      </c>
      <c r="F35" s="4">
        <v>1</v>
      </c>
      <c r="G35" s="4">
        <v>0</v>
      </c>
      <c r="J35" s="20"/>
      <c r="L35" s="23"/>
      <c r="M35" s="23"/>
      <c r="N35" s="23"/>
    </row>
    <row r="36" spans="1:14">
      <c r="A36" s="14">
        <v>3</v>
      </c>
      <c r="C36">
        <v>1</v>
      </c>
      <c r="D36" s="14">
        <v>4</v>
      </c>
      <c r="E36" s="4">
        <v>0</v>
      </c>
      <c r="F36" s="4">
        <v>1</v>
      </c>
      <c r="G36" s="4">
        <v>0</v>
      </c>
      <c r="I36" s="24" t="s">
        <v>64</v>
      </c>
      <c r="J36" s="20">
        <f t="array" ref="J36:N36">MMULT(J31:N31,I18:M22)</f>
        <v>1.6653688595429473E-2</v>
      </c>
      <c r="K36">
        <v>-5.4046573090172842E-5</v>
      </c>
      <c r="L36" s="23">
        <v>-1.5897036572167053E-2</v>
      </c>
      <c r="M36" s="23">
        <v>-1.6180395033939816E-2</v>
      </c>
      <c r="N36" s="23">
        <v>-1.5828577579586171E-2</v>
      </c>
    </row>
    <row r="37" spans="1:14">
      <c r="A37" s="14">
        <v>2</v>
      </c>
      <c r="C37">
        <v>1</v>
      </c>
      <c r="D37" s="14">
        <v>19</v>
      </c>
      <c r="E37" s="4">
        <v>1</v>
      </c>
      <c r="F37" s="4">
        <v>0</v>
      </c>
      <c r="G37" s="4">
        <v>0</v>
      </c>
      <c r="I37" s="25" t="s">
        <v>65</v>
      </c>
      <c r="J37" s="20">
        <f t="array" ref="J37:N37">MMULT(J32:N32,I18:M22)</f>
        <v>6.599472621260722E-3</v>
      </c>
      <c r="K37">
        <v>-4.5688656608728121E-4</v>
      </c>
      <c r="L37" s="23">
        <v>-2.0306069603879054E-4</v>
      </c>
      <c r="M37" s="23">
        <v>1.1687262593189317E-2</v>
      </c>
      <c r="N37" s="23">
        <v>3.7566228767176198E-4</v>
      </c>
    </row>
    <row r="38" spans="1:14">
      <c r="A38" s="14">
        <v>3</v>
      </c>
      <c r="C38">
        <v>1</v>
      </c>
      <c r="D38" s="14">
        <v>8</v>
      </c>
      <c r="E38" s="4">
        <v>0</v>
      </c>
      <c r="F38" s="4">
        <v>1</v>
      </c>
      <c r="G38" s="4">
        <v>0</v>
      </c>
      <c r="I38" s="26" t="s">
        <v>66</v>
      </c>
      <c r="J38">
        <f t="array" ref="J38:N38">MMULT(J33:N33,I18:M22)</f>
        <v>1.2763999011462438E-2</v>
      </c>
      <c r="K38">
        <v>-8.8366147002432317E-4</v>
      </c>
      <c r="L38">
        <v>-3.9273843112191953E-4</v>
      </c>
      <c r="M38">
        <v>-5.0256492811065877E-3</v>
      </c>
      <c r="N38">
        <v>6.7393232764242222E-2</v>
      </c>
    </row>
    <row r="39" spans="1:14">
      <c r="A39" s="14">
        <v>3</v>
      </c>
      <c r="C39">
        <v>1</v>
      </c>
      <c r="D39" s="14">
        <v>9</v>
      </c>
      <c r="E39" s="4">
        <v>0</v>
      </c>
      <c r="F39" s="4">
        <v>1</v>
      </c>
      <c r="G39" s="4">
        <v>0</v>
      </c>
      <c r="I39" s="27" t="s">
        <v>67</v>
      </c>
      <c r="J39">
        <f t="array" ref="J39:N39">MMULT(J34:N34,I18:M22)</f>
        <v>7.0260545017224417E-3</v>
      </c>
      <c r="K39">
        <v>-4.8641915781155406E-4</v>
      </c>
      <c r="L39">
        <v>1.9014582938408544E-2</v>
      </c>
      <c r="M39">
        <v>-2.7664124483155542E-3</v>
      </c>
      <c r="N39">
        <v>3.9994464086727868E-4</v>
      </c>
    </row>
    <row r="40" spans="1:14">
      <c r="A40" s="14">
        <v>1</v>
      </c>
      <c r="C40">
        <v>1</v>
      </c>
      <c r="D40" s="14">
        <v>20</v>
      </c>
      <c r="E40" s="4">
        <v>0</v>
      </c>
      <c r="F40" s="4">
        <v>0</v>
      </c>
      <c r="G40" s="4">
        <v>0</v>
      </c>
    </row>
    <row r="41" spans="1:14">
      <c r="A41" s="14">
        <v>1</v>
      </c>
      <c r="C41">
        <v>1</v>
      </c>
      <c r="D41" s="14">
        <v>24</v>
      </c>
      <c r="E41" s="4">
        <v>0</v>
      </c>
      <c r="F41" s="4">
        <v>0</v>
      </c>
      <c r="G41" s="4">
        <v>0</v>
      </c>
      <c r="I41" s="24" t="s">
        <v>74</v>
      </c>
      <c r="J41">
        <f>MMULT(J36:N36,I25:I29)</f>
        <v>1.5897036572167053E-2</v>
      </c>
    </row>
    <row r="42" spans="1:14">
      <c r="A42" s="14">
        <v>2</v>
      </c>
      <c r="C42">
        <v>1</v>
      </c>
      <c r="D42" s="14">
        <v>11</v>
      </c>
      <c r="E42" s="4">
        <v>1</v>
      </c>
      <c r="F42" s="4">
        <v>0</v>
      </c>
      <c r="G42" s="4">
        <v>0</v>
      </c>
      <c r="I42" s="25" t="s">
        <v>71</v>
      </c>
      <c r="J42">
        <f>MMULT(J37:N37,J25:J29)</f>
        <v>1.6002302384013633E-2</v>
      </c>
    </row>
    <row r="43" spans="1:14">
      <c r="A43" s="14">
        <v>1</v>
      </c>
      <c r="C43">
        <v>1</v>
      </c>
      <c r="D43" s="14">
        <v>17</v>
      </c>
      <c r="E43" s="4">
        <v>0</v>
      </c>
      <c r="F43" s="4">
        <v>0</v>
      </c>
      <c r="G43" s="4">
        <v>0</v>
      </c>
      <c r="I43" s="26" t="s">
        <v>72</v>
      </c>
      <c r="J43">
        <f>MMULT(J38:N38,K25:K29)</f>
        <v>7.3087940015510069E-2</v>
      </c>
    </row>
    <row r="44" spans="1:14">
      <c r="A44" s="14">
        <v>2</v>
      </c>
      <c r="C44">
        <v>1</v>
      </c>
      <c r="D44" s="14">
        <v>15</v>
      </c>
      <c r="E44" s="4">
        <v>1</v>
      </c>
      <c r="F44" s="4">
        <v>0</v>
      </c>
      <c r="G44" s="4">
        <v>0</v>
      </c>
      <c r="I44" s="27" t="s">
        <v>73</v>
      </c>
      <c r="J44">
        <f>MMULT(J39:N39,L25:L29)</f>
        <v>2.1176445862015447E-2</v>
      </c>
    </row>
    <row r="45" spans="1:14">
      <c r="A45" s="14">
        <v>2</v>
      </c>
      <c r="C45">
        <v>1</v>
      </c>
      <c r="D45" s="14">
        <v>14</v>
      </c>
      <c r="E45" s="4">
        <v>1</v>
      </c>
      <c r="F45" s="4">
        <v>0</v>
      </c>
      <c r="G45" s="4">
        <v>0</v>
      </c>
    </row>
    <row r="46" spans="1:14">
      <c r="A46" s="14">
        <v>1</v>
      </c>
      <c r="C46">
        <v>1</v>
      </c>
      <c r="D46" s="14">
        <v>16</v>
      </c>
      <c r="E46" s="4">
        <v>0</v>
      </c>
      <c r="F46" s="4">
        <v>0</v>
      </c>
      <c r="G46" s="4">
        <v>0</v>
      </c>
      <c r="I46" s="20" t="s">
        <v>75</v>
      </c>
    </row>
    <row r="47" spans="1:14">
      <c r="A47" s="14">
        <v>3</v>
      </c>
      <c r="C47">
        <v>1</v>
      </c>
      <c r="D47" s="14">
        <v>7</v>
      </c>
      <c r="E47" s="4">
        <v>0</v>
      </c>
      <c r="F47" s="4">
        <v>1</v>
      </c>
      <c r="G47" s="4">
        <v>0</v>
      </c>
      <c r="I47" s="16">
        <v>60749101.795079812</v>
      </c>
    </row>
    <row r="48" spans="1:14">
      <c r="A48" s="14">
        <v>2</v>
      </c>
      <c r="C48">
        <v>1</v>
      </c>
      <c r="D48" s="14">
        <v>11</v>
      </c>
      <c r="E48" s="4">
        <v>1</v>
      </c>
      <c r="F48" s="4">
        <v>0</v>
      </c>
      <c r="G48" s="4">
        <v>0</v>
      </c>
    </row>
    <row r="49" spans="1:15">
      <c r="A49" s="14">
        <v>3</v>
      </c>
      <c r="C49">
        <v>1</v>
      </c>
      <c r="D49" s="14">
        <v>5</v>
      </c>
      <c r="E49" s="4">
        <v>0</v>
      </c>
      <c r="F49" s="4">
        <v>1</v>
      </c>
      <c r="G49" s="4">
        <v>0</v>
      </c>
      <c r="I49" s="24" t="s">
        <v>76</v>
      </c>
      <c r="J49">
        <f>SQRT(I47*(1+J41))</f>
        <v>7855.8788488648743</v>
      </c>
    </row>
    <row r="50" spans="1:15">
      <c r="A50" s="14">
        <v>1</v>
      </c>
      <c r="C50">
        <v>1</v>
      </c>
      <c r="D50" s="14">
        <v>10</v>
      </c>
      <c r="E50" s="4">
        <v>0</v>
      </c>
      <c r="F50" s="4">
        <v>0</v>
      </c>
      <c r="G50" s="4">
        <v>0</v>
      </c>
      <c r="I50" s="25" t="s">
        <v>76</v>
      </c>
      <c r="J50">
        <f>SQRT(I47*(1+J42))</f>
        <v>7856.2858458410174</v>
      </c>
    </row>
    <row r="51" spans="1:15">
      <c r="A51" s="14">
        <v>1</v>
      </c>
      <c r="C51">
        <v>1</v>
      </c>
      <c r="D51" s="14">
        <v>24</v>
      </c>
      <c r="E51" s="4">
        <v>0</v>
      </c>
      <c r="F51" s="4">
        <v>0</v>
      </c>
      <c r="G51" s="4">
        <v>0</v>
      </c>
      <c r="I51" s="26" t="s">
        <v>76</v>
      </c>
      <c r="J51">
        <f>SQRT(I47*(1+J43))</f>
        <v>8073.9784804688888</v>
      </c>
    </row>
    <row r="52" spans="1:15">
      <c r="A52" s="14">
        <v>2</v>
      </c>
      <c r="C52">
        <v>1</v>
      </c>
      <c r="D52" s="14">
        <v>15</v>
      </c>
      <c r="E52" s="4">
        <v>1</v>
      </c>
      <c r="F52" s="4">
        <v>0</v>
      </c>
      <c r="G52" s="4">
        <v>0</v>
      </c>
      <c r="I52" s="27" t="s">
        <v>76</v>
      </c>
      <c r="J52">
        <f>SQRT(I47*(1+J44))</f>
        <v>7876.2650958693221</v>
      </c>
    </row>
    <row r="53" spans="1:15">
      <c r="A53" s="14">
        <v>2</v>
      </c>
      <c r="C53">
        <v>1</v>
      </c>
      <c r="D53" s="14">
        <v>22</v>
      </c>
      <c r="E53" s="4">
        <v>1</v>
      </c>
      <c r="F53" s="4">
        <v>0</v>
      </c>
      <c r="G53" s="4">
        <v>0</v>
      </c>
    </row>
    <row r="54" spans="1:15">
      <c r="A54" s="14">
        <v>1</v>
      </c>
      <c r="C54">
        <v>1</v>
      </c>
      <c r="D54" s="14">
        <v>23</v>
      </c>
      <c r="E54" s="4">
        <v>0</v>
      </c>
      <c r="F54" s="4">
        <v>0</v>
      </c>
      <c r="G54" s="4">
        <v>0</v>
      </c>
      <c r="I54" s="20" t="s">
        <v>77</v>
      </c>
    </row>
    <row r="55" spans="1:15">
      <c r="A55" s="14">
        <v>2</v>
      </c>
      <c r="C55">
        <v>1</v>
      </c>
      <c r="D55" s="14">
        <v>23</v>
      </c>
      <c r="E55" s="4">
        <v>1</v>
      </c>
      <c r="F55" s="4">
        <v>0</v>
      </c>
      <c r="G55" s="4">
        <v>0</v>
      </c>
      <c r="I55">
        <f>_xlfn.T.INV.2T(0.05,'YrsExper&amp;DummyEducLev'!J15)</f>
        <v>1.972204051268446</v>
      </c>
      <c r="K55" s="28"/>
      <c r="M55" s="28"/>
      <c r="N55" s="28"/>
      <c r="O55" s="28"/>
    </row>
    <row r="56" spans="1:15">
      <c r="A56" s="14">
        <v>2</v>
      </c>
      <c r="C56">
        <v>1</v>
      </c>
      <c r="D56" s="14">
        <v>2</v>
      </c>
      <c r="E56" s="4">
        <v>1</v>
      </c>
      <c r="F56" s="4">
        <v>0</v>
      </c>
      <c r="G56" s="4">
        <v>0</v>
      </c>
      <c r="L56" s="29"/>
      <c r="M56" s="29"/>
      <c r="N56" s="29"/>
      <c r="O56" s="29"/>
    </row>
    <row r="57" spans="1:15">
      <c r="A57" s="14">
        <v>3</v>
      </c>
      <c r="C57">
        <v>1</v>
      </c>
      <c r="D57" s="14">
        <v>4</v>
      </c>
      <c r="E57" s="4">
        <v>0</v>
      </c>
      <c r="F57" s="4">
        <v>1</v>
      </c>
      <c r="G57" s="4">
        <v>0</v>
      </c>
      <c r="I57" s="24" t="s">
        <v>78</v>
      </c>
      <c r="J57">
        <f>I55*J49</f>
        <v>15493.396092005401</v>
      </c>
      <c r="L57" s="33"/>
      <c r="M57" s="33"/>
      <c r="N57" s="33"/>
      <c r="O57" s="33"/>
    </row>
    <row r="58" spans="1:15">
      <c r="A58" s="14">
        <v>3</v>
      </c>
      <c r="C58">
        <v>1</v>
      </c>
      <c r="D58" s="14">
        <v>2</v>
      </c>
      <c r="E58" s="4">
        <v>0</v>
      </c>
      <c r="F58" s="4">
        <v>1</v>
      </c>
      <c r="G58" s="4">
        <v>0</v>
      </c>
      <c r="I58" s="25" t="s">
        <v>78</v>
      </c>
      <c r="J58">
        <f>I55*J50</f>
        <v>15494.198773090604</v>
      </c>
    </row>
    <row r="59" spans="1:15">
      <c r="A59" s="14">
        <v>3</v>
      </c>
      <c r="C59">
        <v>1</v>
      </c>
      <c r="D59" s="14">
        <v>6</v>
      </c>
      <c r="E59" s="4">
        <v>0</v>
      </c>
      <c r="F59" s="4">
        <v>1</v>
      </c>
      <c r="G59" s="4">
        <v>0</v>
      </c>
      <c r="I59" s="26" t="s">
        <v>78</v>
      </c>
      <c r="J59">
        <f>I55*J51</f>
        <v>15923.533069034995</v>
      </c>
    </row>
    <row r="60" spans="1:15">
      <c r="A60" s="14">
        <v>3</v>
      </c>
      <c r="C60">
        <v>1</v>
      </c>
      <c r="D60" s="14">
        <v>21</v>
      </c>
      <c r="E60" s="4">
        <v>0</v>
      </c>
      <c r="F60" s="4">
        <v>1</v>
      </c>
      <c r="G60" s="4">
        <v>0</v>
      </c>
      <c r="I60" s="27" t="s">
        <v>78</v>
      </c>
      <c r="J60">
        <f>I55*J52</f>
        <v>15533.601930937732</v>
      </c>
      <c r="L60" s="20"/>
      <c r="M60" s="20"/>
      <c r="N60" s="20"/>
      <c r="O60" s="20"/>
    </row>
    <row r="61" spans="1:15">
      <c r="A61" s="14">
        <v>2</v>
      </c>
      <c r="C61">
        <v>1</v>
      </c>
      <c r="D61" s="14">
        <v>12</v>
      </c>
      <c r="E61" s="4">
        <v>1</v>
      </c>
      <c r="F61" s="4">
        <v>0</v>
      </c>
      <c r="G61" s="4">
        <v>0</v>
      </c>
      <c r="K61" s="20"/>
    </row>
    <row r="62" spans="1:15">
      <c r="A62" s="14">
        <v>2</v>
      </c>
      <c r="C62">
        <v>1</v>
      </c>
      <c r="D62" s="14">
        <v>13</v>
      </c>
      <c r="E62" s="4">
        <v>1</v>
      </c>
      <c r="F62" s="4">
        <v>0</v>
      </c>
      <c r="G62" s="4">
        <v>0</v>
      </c>
      <c r="K62" s="20"/>
    </row>
    <row r="63" spans="1:15">
      <c r="A63" s="14">
        <v>4</v>
      </c>
      <c r="C63">
        <v>1</v>
      </c>
      <c r="D63" s="14">
        <v>21</v>
      </c>
      <c r="E63" s="4">
        <v>0</v>
      </c>
      <c r="F63" s="4">
        <v>0</v>
      </c>
      <c r="G63" s="4">
        <v>1</v>
      </c>
    </row>
    <row r="64" spans="1:15">
      <c r="A64" s="14">
        <v>3</v>
      </c>
      <c r="C64">
        <v>1</v>
      </c>
      <c r="D64" s="14">
        <v>17</v>
      </c>
      <c r="E64" s="4">
        <v>0</v>
      </c>
      <c r="F64" s="4">
        <v>1</v>
      </c>
      <c r="G64" s="4">
        <v>0</v>
      </c>
      <c r="J64" s="28"/>
      <c r="K64" s="28"/>
      <c r="L64" s="28"/>
      <c r="M64" s="28"/>
    </row>
    <row r="65" spans="1:13">
      <c r="A65" s="14">
        <v>1</v>
      </c>
      <c r="C65">
        <v>1</v>
      </c>
      <c r="D65" s="14">
        <v>10</v>
      </c>
      <c r="E65" s="4">
        <v>0</v>
      </c>
      <c r="F65" s="4">
        <v>0</v>
      </c>
      <c r="G65" s="4">
        <v>0</v>
      </c>
      <c r="J65" s="28" t="s">
        <v>55</v>
      </c>
      <c r="K65" s="28" t="s">
        <v>57</v>
      </c>
      <c r="L65" s="28" t="s">
        <v>56</v>
      </c>
      <c r="M65" s="28" t="s">
        <v>58</v>
      </c>
    </row>
    <row r="66" spans="1:13">
      <c r="A66" s="14">
        <v>3</v>
      </c>
      <c r="C66">
        <v>1</v>
      </c>
      <c r="D66" s="14">
        <v>6</v>
      </c>
      <c r="E66" s="4">
        <v>0</v>
      </c>
      <c r="F66" s="4">
        <v>1</v>
      </c>
      <c r="G66" s="4">
        <v>0</v>
      </c>
      <c r="J66" s="24" t="s">
        <v>59</v>
      </c>
      <c r="K66" s="25" t="s">
        <v>59</v>
      </c>
      <c r="L66" s="26" t="s">
        <v>59</v>
      </c>
      <c r="M66" s="37" t="s">
        <v>59</v>
      </c>
    </row>
    <row r="67" spans="1:13">
      <c r="A67" s="14">
        <v>1</v>
      </c>
      <c r="C67">
        <v>1</v>
      </c>
      <c r="D67" s="14">
        <v>11</v>
      </c>
      <c r="E67" s="4">
        <v>0</v>
      </c>
      <c r="F67" s="4">
        <v>0</v>
      </c>
      <c r="G67" s="4">
        <v>0</v>
      </c>
      <c r="J67">
        <v>57076.989800000003</v>
      </c>
      <c r="K67">
        <v>57100.872100000001</v>
      </c>
      <c r="L67">
        <v>71117.483600000007</v>
      </c>
      <c r="M67">
        <v>54705.211499999998</v>
      </c>
    </row>
    <row r="68" spans="1:13">
      <c r="A68" s="14">
        <v>1</v>
      </c>
      <c r="C68">
        <v>1</v>
      </c>
      <c r="D68" s="14">
        <v>1</v>
      </c>
      <c r="E68" s="4">
        <v>0</v>
      </c>
      <c r="F68" s="4">
        <v>0</v>
      </c>
      <c r="G68" s="4">
        <v>0</v>
      </c>
    </row>
    <row r="69" spans="1:13">
      <c r="A69" s="14">
        <v>2</v>
      </c>
      <c r="C69">
        <v>1</v>
      </c>
      <c r="D69" s="14">
        <v>8</v>
      </c>
      <c r="E69" s="4">
        <v>1</v>
      </c>
      <c r="F69" s="4">
        <v>0</v>
      </c>
      <c r="G69" s="4">
        <v>0</v>
      </c>
      <c r="J69" s="35" t="s">
        <v>79</v>
      </c>
      <c r="K69" s="20" t="s">
        <v>79</v>
      </c>
      <c r="L69" s="20" t="s">
        <v>79</v>
      </c>
      <c r="M69" s="20" t="s">
        <v>80</v>
      </c>
    </row>
    <row r="70" spans="1:13">
      <c r="A70" s="14">
        <v>1</v>
      </c>
      <c r="C70">
        <v>1</v>
      </c>
      <c r="D70" s="14">
        <v>1</v>
      </c>
      <c r="E70" s="4">
        <v>0</v>
      </c>
      <c r="F70" s="4">
        <v>0</v>
      </c>
      <c r="G70" s="4">
        <v>0</v>
      </c>
      <c r="I70" s="34" t="s">
        <v>81</v>
      </c>
      <c r="J70">
        <f>J67-J57</f>
        <v>41583.593707994602</v>
      </c>
      <c r="K70">
        <f>K67-J58</f>
        <v>41606.673326909397</v>
      </c>
      <c r="L70">
        <f>L67-J59</f>
        <v>55193.950530965012</v>
      </c>
      <c r="M70">
        <f>M67-J60</f>
        <v>39171.609569062268</v>
      </c>
    </row>
    <row r="71" spans="1:13">
      <c r="A71" s="14">
        <v>1</v>
      </c>
      <c r="C71">
        <v>1</v>
      </c>
      <c r="D71" s="14">
        <v>18</v>
      </c>
      <c r="E71" s="4">
        <v>0</v>
      </c>
      <c r="F71" s="4">
        <v>0</v>
      </c>
      <c r="G71" s="4">
        <v>0</v>
      </c>
      <c r="I71" s="34" t="s">
        <v>82</v>
      </c>
      <c r="J71">
        <f>J67+J57</f>
        <v>72570.385892005404</v>
      </c>
      <c r="K71">
        <f>K67+J58</f>
        <v>72595.070873090604</v>
      </c>
      <c r="L71">
        <f>L67+J59</f>
        <v>87041.016669035002</v>
      </c>
      <c r="M71">
        <f>M67+J60</f>
        <v>70238.813430937735</v>
      </c>
    </row>
    <row r="72" spans="1:13">
      <c r="A72" s="14">
        <v>1</v>
      </c>
      <c r="C72">
        <v>1</v>
      </c>
      <c r="D72" s="14">
        <v>13</v>
      </c>
      <c r="E72" s="4">
        <v>0</v>
      </c>
      <c r="F72" s="4">
        <v>0</v>
      </c>
      <c r="G72" s="4">
        <v>0</v>
      </c>
    </row>
    <row r="73" spans="1:13">
      <c r="A73" s="14">
        <v>3</v>
      </c>
      <c r="C73">
        <v>1</v>
      </c>
      <c r="D73" s="14">
        <v>8</v>
      </c>
      <c r="E73" s="4">
        <v>0</v>
      </c>
      <c r="F73" s="4">
        <v>1</v>
      </c>
      <c r="G73" s="4">
        <v>0</v>
      </c>
    </row>
    <row r="74" spans="1:13">
      <c r="A74" s="14">
        <v>3</v>
      </c>
      <c r="C74">
        <v>1</v>
      </c>
      <c r="D74" s="14">
        <v>4</v>
      </c>
      <c r="E74" s="4">
        <v>0</v>
      </c>
      <c r="F74" s="4">
        <v>1</v>
      </c>
      <c r="G74" s="4">
        <v>0</v>
      </c>
    </row>
    <row r="75" spans="1:13">
      <c r="A75" s="14">
        <v>1</v>
      </c>
      <c r="C75">
        <v>1</v>
      </c>
      <c r="D75" s="14">
        <v>25</v>
      </c>
      <c r="E75" s="4">
        <v>0</v>
      </c>
      <c r="F75" s="4">
        <v>0</v>
      </c>
      <c r="G75" s="4">
        <v>0</v>
      </c>
    </row>
    <row r="76" spans="1:13">
      <c r="A76" s="14">
        <v>1</v>
      </c>
      <c r="C76">
        <v>1</v>
      </c>
      <c r="D76" s="14">
        <v>8</v>
      </c>
      <c r="E76" s="4">
        <v>0</v>
      </c>
      <c r="F76" s="4">
        <v>0</v>
      </c>
      <c r="G76" s="4">
        <v>0</v>
      </c>
    </row>
    <row r="77" spans="1:13">
      <c r="A77" s="14">
        <v>2</v>
      </c>
      <c r="C77">
        <v>1</v>
      </c>
      <c r="D77" s="14">
        <v>22</v>
      </c>
      <c r="E77" s="4">
        <v>1</v>
      </c>
      <c r="F77" s="4">
        <v>0</v>
      </c>
      <c r="G77" s="4">
        <v>0</v>
      </c>
    </row>
    <row r="78" spans="1:13">
      <c r="A78" s="14">
        <v>2</v>
      </c>
      <c r="C78">
        <v>1</v>
      </c>
      <c r="D78" s="14">
        <v>15</v>
      </c>
      <c r="E78" s="4">
        <v>1</v>
      </c>
      <c r="F78" s="4">
        <v>0</v>
      </c>
      <c r="G78" s="4">
        <v>0</v>
      </c>
    </row>
    <row r="79" spans="1:13">
      <c r="A79" s="14">
        <v>1</v>
      </c>
      <c r="C79">
        <v>1</v>
      </c>
      <c r="D79" s="14">
        <v>16</v>
      </c>
      <c r="E79" s="4">
        <v>0</v>
      </c>
      <c r="F79" s="4">
        <v>0</v>
      </c>
      <c r="G79" s="4">
        <v>0</v>
      </c>
    </row>
    <row r="80" spans="1:13">
      <c r="A80" s="14">
        <v>4</v>
      </c>
      <c r="C80">
        <v>1</v>
      </c>
      <c r="D80" s="14">
        <v>10</v>
      </c>
      <c r="E80" s="4">
        <v>0</v>
      </c>
      <c r="F80" s="4">
        <v>0</v>
      </c>
      <c r="G80" s="4">
        <v>1</v>
      </c>
    </row>
    <row r="81" spans="1:7">
      <c r="A81" s="14">
        <v>3</v>
      </c>
      <c r="C81">
        <v>1</v>
      </c>
      <c r="D81" s="14">
        <v>1</v>
      </c>
      <c r="E81" s="4">
        <v>0</v>
      </c>
      <c r="F81" s="4">
        <v>1</v>
      </c>
      <c r="G81" s="4">
        <v>0</v>
      </c>
    </row>
    <row r="82" spans="1:7">
      <c r="A82" s="14">
        <v>3</v>
      </c>
      <c r="C82">
        <v>1</v>
      </c>
      <c r="D82" s="14">
        <v>15</v>
      </c>
      <c r="E82" s="4">
        <v>0</v>
      </c>
      <c r="F82" s="4">
        <v>1</v>
      </c>
      <c r="G82" s="4">
        <v>0</v>
      </c>
    </row>
    <row r="83" spans="1:7">
      <c r="A83" s="14">
        <v>1</v>
      </c>
      <c r="C83">
        <v>1</v>
      </c>
      <c r="D83" s="14">
        <v>19</v>
      </c>
      <c r="E83" s="4">
        <v>0</v>
      </c>
      <c r="F83" s="4">
        <v>0</v>
      </c>
      <c r="G83" s="4">
        <v>0</v>
      </c>
    </row>
    <row r="84" spans="1:7">
      <c r="A84" s="14">
        <v>3</v>
      </c>
      <c r="C84">
        <v>1</v>
      </c>
      <c r="D84" s="14">
        <v>1</v>
      </c>
      <c r="E84" s="4">
        <v>0</v>
      </c>
      <c r="F84" s="4">
        <v>1</v>
      </c>
      <c r="G84" s="4">
        <v>0</v>
      </c>
    </row>
    <row r="85" spans="1:7">
      <c r="A85" s="14">
        <v>4</v>
      </c>
      <c r="C85">
        <v>1</v>
      </c>
      <c r="D85" s="14">
        <v>24</v>
      </c>
      <c r="E85" s="4">
        <v>0</v>
      </c>
      <c r="F85" s="4">
        <v>0</v>
      </c>
      <c r="G85" s="4">
        <v>1</v>
      </c>
    </row>
    <row r="86" spans="1:7">
      <c r="A86" s="14">
        <v>2</v>
      </c>
      <c r="C86">
        <v>1</v>
      </c>
      <c r="D86" s="14">
        <v>17</v>
      </c>
      <c r="E86" s="4">
        <v>1</v>
      </c>
      <c r="F86" s="4">
        <v>0</v>
      </c>
      <c r="G86" s="4">
        <v>0</v>
      </c>
    </row>
    <row r="87" spans="1:7">
      <c r="A87" s="14">
        <v>1</v>
      </c>
      <c r="C87">
        <v>1</v>
      </c>
      <c r="D87" s="14">
        <v>25</v>
      </c>
      <c r="E87" s="4">
        <v>0</v>
      </c>
      <c r="F87" s="4">
        <v>0</v>
      </c>
      <c r="G87" s="4">
        <v>0</v>
      </c>
    </row>
    <row r="88" spans="1:7">
      <c r="A88" s="14">
        <v>1</v>
      </c>
      <c r="C88">
        <v>1</v>
      </c>
      <c r="D88" s="14">
        <v>13</v>
      </c>
      <c r="E88" s="4">
        <v>0</v>
      </c>
      <c r="F88" s="4">
        <v>0</v>
      </c>
      <c r="G88" s="4">
        <v>0</v>
      </c>
    </row>
    <row r="89" spans="1:7">
      <c r="A89" s="14">
        <v>3</v>
      </c>
      <c r="C89">
        <v>1</v>
      </c>
      <c r="D89" s="14">
        <v>6</v>
      </c>
      <c r="E89" s="4">
        <v>0</v>
      </c>
      <c r="F89" s="4">
        <v>1</v>
      </c>
      <c r="G89" s="4">
        <v>0</v>
      </c>
    </row>
    <row r="90" spans="1:7">
      <c r="A90" s="14">
        <v>3</v>
      </c>
      <c r="C90">
        <v>1</v>
      </c>
      <c r="D90" s="14">
        <v>20</v>
      </c>
      <c r="E90" s="4">
        <v>0</v>
      </c>
      <c r="F90" s="4">
        <v>1</v>
      </c>
      <c r="G90" s="4">
        <v>0</v>
      </c>
    </row>
    <row r="91" spans="1:7">
      <c r="A91" s="14">
        <v>2</v>
      </c>
      <c r="C91">
        <v>1</v>
      </c>
      <c r="D91" s="14">
        <v>8</v>
      </c>
      <c r="E91" s="4">
        <v>1</v>
      </c>
      <c r="F91" s="4">
        <v>0</v>
      </c>
      <c r="G91" s="4">
        <v>0</v>
      </c>
    </row>
    <row r="92" spans="1:7">
      <c r="A92" s="14">
        <v>4</v>
      </c>
      <c r="C92">
        <v>1</v>
      </c>
      <c r="D92" s="14">
        <v>8</v>
      </c>
      <c r="E92" s="4">
        <v>0</v>
      </c>
      <c r="F92" s="4">
        <v>0</v>
      </c>
      <c r="G92" s="4">
        <v>1</v>
      </c>
    </row>
    <row r="93" spans="1:7">
      <c r="A93" s="14">
        <v>4</v>
      </c>
      <c r="C93">
        <v>1</v>
      </c>
      <c r="D93" s="14">
        <v>14</v>
      </c>
      <c r="E93" s="4">
        <v>0</v>
      </c>
      <c r="F93" s="4">
        <v>0</v>
      </c>
      <c r="G93" s="4">
        <v>1</v>
      </c>
    </row>
    <row r="94" spans="1:7">
      <c r="A94" s="14">
        <v>3</v>
      </c>
      <c r="C94">
        <v>1</v>
      </c>
      <c r="D94" s="14">
        <v>23</v>
      </c>
      <c r="E94" s="4">
        <v>0</v>
      </c>
      <c r="F94" s="4">
        <v>1</v>
      </c>
      <c r="G94" s="4">
        <v>0</v>
      </c>
    </row>
    <row r="95" spans="1:7">
      <c r="A95" s="14">
        <v>1</v>
      </c>
      <c r="C95">
        <v>1</v>
      </c>
      <c r="D95" s="14">
        <v>22</v>
      </c>
      <c r="E95" s="4">
        <v>0</v>
      </c>
      <c r="F95" s="4">
        <v>0</v>
      </c>
      <c r="G95" s="4">
        <v>0</v>
      </c>
    </row>
    <row r="96" spans="1:7">
      <c r="A96" s="14">
        <v>3</v>
      </c>
      <c r="C96">
        <v>1</v>
      </c>
      <c r="D96" s="14">
        <v>9</v>
      </c>
      <c r="E96" s="4">
        <v>0</v>
      </c>
      <c r="F96" s="4">
        <v>1</v>
      </c>
      <c r="G96" s="4">
        <v>0</v>
      </c>
    </row>
    <row r="97" spans="1:7">
      <c r="A97" s="14">
        <v>4</v>
      </c>
      <c r="C97">
        <v>1</v>
      </c>
      <c r="D97" s="14">
        <v>11</v>
      </c>
      <c r="E97" s="4">
        <v>0</v>
      </c>
      <c r="F97" s="4">
        <v>0</v>
      </c>
      <c r="G97" s="4">
        <v>1</v>
      </c>
    </row>
    <row r="98" spans="1:7">
      <c r="A98" s="14">
        <v>2</v>
      </c>
      <c r="C98">
        <v>1</v>
      </c>
      <c r="D98" s="14">
        <v>17</v>
      </c>
      <c r="E98" s="4">
        <v>1</v>
      </c>
      <c r="F98" s="4">
        <v>0</v>
      </c>
      <c r="G98" s="4">
        <v>0</v>
      </c>
    </row>
    <row r="99" spans="1:7">
      <c r="A99" s="14">
        <v>3</v>
      </c>
      <c r="C99">
        <v>1</v>
      </c>
      <c r="D99" s="14">
        <v>14</v>
      </c>
      <c r="E99" s="4">
        <v>0</v>
      </c>
      <c r="F99" s="4">
        <v>1</v>
      </c>
      <c r="G99" s="4">
        <v>0</v>
      </c>
    </row>
    <row r="100" spans="1:7">
      <c r="A100" s="14">
        <v>3</v>
      </c>
      <c r="C100">
        <v>1</v>
      </c>
      <c r="D100" s="14">
        <v>13</v>
      </c>
      <c r="E100" s="4">
        <v>0</v>
      </c>
      <c r="F100" s="4">
        <v>1</v>
      </c>
      <c r="G100" s="4">
        <v>0</v>
      </c>
    </row>
    <row r="101" spans="1:7">
      <c r="A101" s="14">
        <v>1</v>
      </c>
      <c r="C101">
        <v>1</v>
      </c>
      <c r="D101" s="14">
        <v>3</v>
      </c>
      <c r="E101" s="4">
        <v>0</v>
      </c>
      <c r="F101" s="4">
        <v>0</v>
      </c>
      <c r="G101" s="4">
        <v>0</v>
      </c>
    </row>
    <row r="102" spans="1:7">
      <c r="A102" s="14">
        <v>4</v>
      </c>
      <c r="C102">
        <v>1</v>
      </c>
      <c r="D102" s="14">
        <v>12</v>
      </c>
      <c r="E102" s="4">
        <v>0</v>
      </c>
      <c r="F102" s="4">
        <v>0</v>
      </c>
      <c r="G102" s="4">
        <v>1</v>
      </c>
    </row>
    <row r="103" spans="1:7">
      <c r="A103" s="14">
        <v>1</v>
      </c>
      <c r="C103">
        <v>1</v>
      </c>
      <c r="D103" s="14">
        <v>5</v>
      </c>
      <c r="E103" s="4">
        <v>0</v>
      </c>
      <c r="F103" s="4">
        <v>0</v>
      </c>
      <c r="G103" s="4">
        <v>0</v>
      </c>
    </row>
    <row r="104" spans="1:7">
      <c r="A104" s="14">
        <v>1</v>
      </c>
      <c r="C104">
        <v>1</v>
      </c>
      <c r="D104" s="14">
        <v>16</v>
      </c>
      <c r="E104" s="4">
        <v>0</v>
      </c>
      <c r="F104" s="4">
        <v>0</v>
      </c>
      <c r="G104" s="4">
        <v>0</v>
      </c>
    </row>
    <row r="105" spans="1:7">
      <c r="A105" s="14">
        <v>1</v>
      </c>
      <c r="C105">
        <v>1</v>
      </c>
      <c r="D105" s="14">
        <v>24</v>
      </c>
      <c r="E105" s="4">
        <v>0</v>
      </c>
      <c r="F105" s="4">
        <v>0</v>
      </c>
      <c r="G105" s="4">
        <v>0</v>
      </c>
    </row>
    <row r="106" spans="1:7">
      <c r="A106" s="14">
        <v>1</v>
      </c>
      <c r="C106">
        <v>1</v>
      </c>
      <c r="D106" s="14">
        <v>19</v>
      </c>
      <c r="E106" s="4">
        <v>0</v>
      </c>
      <c r="F106" s="4">
        <v>0</v>
      </c>
      <c r="G106" s="4">
        <v>0</v>
      </c>
    </row>
    <row r="107" spans="1:7">
      <c r="A107" s="14">
        <v>2</v>
      </c>
      <c r="C107">
        <v>1</v>
      </c>
      <c r="D107" s="14">
        <v>12</v>
      </c>
      <c r="E107" s="4">
        <v>1</v>
      </c>
      <c r="F107" s="4">
        <v>0</v>
      </c>
      <c r="G107" s="4">
        <v>0</v>
      </c>
    </row>
    <row r="108" spans="1:7">
      <c r="A108" s="14">
        <v>1</v>
      </c>
      <c r="C108">
        <v>1</v>
      </c>
      <c r="D108" s="14">
        <v>19</v>
      </c>
      <c r="E108" s="4">
        <v>0</v>
      </c>
      <c r="F108" s="4">
        <v>0</v>
      </c>
      <c r="G108" s="4">
        <v>0</v>
      </c>
    </row>
    <row r="109" spans="1:7">
      <c r="A109" s="14">
        <v>1</v>
      </c>
      <c r="C109">
        <v>1</v>
      </c>
      <c r="D109" s="14">
        <v>3</v>
      </c>
      <c r="E109" s="4">
        <v>0</v>
      </c>
      <c r="F109" s="4">
        <v>0</v>
      </c>
      <c r="G109" s="4">
        <v>0</v>
      </c>
    </row>
    <row r="110" spans="1:7">
      <c r="A110" s="14">
        <v>3</v>
      </c>
      <c r="C110">
        <v>1</v>
      </c>
      <c r="D110" s="14">
        <v>3</v>
      </c>
      <c r="E110" s="4">
        <v>0</v>
      </c>
      <c r="F110" s="4">
        <v>1</v>
      </c>
      <c r="G110" s="4">
        <v>0</v>
      </c>
    </row>
    <row r="111" spans="1:7">
      <c r="A111" s="14">
        <v>3</v>
      </c>
      <c r="C111">
        <v>1</v>
      </c>
      <c r="D111" s="14">
        <v>10</v>
      </c>
      <c r="E111" s="4">
        <v>0</v>
      </c>
      <c r="F111" s="4">
        <v>1</v>
      </c>
      <c r="G111" s="4">
        <v>0</v>
      </c>
    </row>
    <row r="112" spans="1:7">
      <c r="A112" s="14">
        <v>2</v>
      </c>
      <c r="C112">
        <v>1</v>
      </c>
      <c r="D112" s="14">
        <v>20</v>
      </c>
      <c r="E112" s="4">
        <v>1</v>
      </c>
      <c r="F112" s="4">
        <v>0</v>
      </c>
      <c r="G112" s="4">
        <v>0</v>
      </c>
    </row>
    <row r="113" spans="1:7">
      <c r="A113" s="14">
        <v>1</v>
      </c>
      <c r="C113">
        <v>1</v>
      </c>
      <c r="D113" s="14">
        <v>12</v>
      </c>
      <c r="E113" s="4">
        <v>0</v>
      </c>
      <c r="F113" s="4">
        <v>0</v>
      </c>
      <c r="G113" s="4">
        <v>0</v>
      </c>
    </row>
    <row r="114" spans="1:7">
      <c r="A114" s="14">
        <v>3</v>
      </c>
      <c r="C114">
        <v>1</v>
      </c>
      <c r="D114" s="14">
        <v>6</v>
      </c>
      <c r="E114" s="4">
        <v>0</v>
      </c>
      <c r="F114" s="4">
        <v>1</v>
      </c>
      <c r="G114" s="4">
        <v>0</v>
      </c>
    </row>
    <row r="115" spans="1:7">
      <c r="A115" s="14">
        <v>3</v>
      </c>
      <c r="C115">
        <v>1</v>
      </c>
      <c r="D115" s="14">
        <v>1</v>
      </c>
      <c r="E115" s="4">
        <v>0</v>
      </c>
      <c r="F115" s="4">
        <v>1</v>
      </c>
      <c r="G115" s="4">
        <v>0</v>
      </c>
    </row>
    <row r="116" spans="1:7">
      <c r="A116" s="14">
        <v>2</v>
      </c>
      <c r="C116">
        <v>1</v>
      </c>
      <c r="D116" s="14">
        <v>14</v>
      </c>
      <c r="E116" s="4">
        <v>1</v>
      </c>
      <c r="F116" s="4">
        <v>0</v>
      </c>
      <c r="G116" s="4">
        <v>0</v>
      </c>
    </row>
    <row r="117" spans="1:7">
      <c r="A117" s="14">
        <v>2</v>
      </c>
      <c r="C117">
        <v>1</v>
      </c>
      <c r="D117" s="14">
        <v>10</v>
      </c>
      <c r="E117" s="4">
        <v>1</v>
      </c>
      <c r="F117" s="4">
        <v>0</v>
      </c>
      <c r="G117" s="4">
        <v>0</v>
      </c>
    </row>
    <row r="118" spans="1:7">
      <c r="A118" s="14">
        <v>3</v>
      </c>
      <c r="C118">
        <v>1</v>
      </c>
      <c r="D118" s="14">
        <v>9</v>
      </c>
      <c r="E118" s="4">
        <v>0</v>
      </c>
      <c r="F118" s="4">
        <v>1</v>
      </c>
      <c r="G118" s="4">
        <v>0</v>
      </c>
    </row>
    <row r="119" spans="1:7">
      <c r="A119" s="14">
        <v>2</v>
      </c>
      <c r="C119">
        <v>1</v>
      </c>
      <c r="D119" s="14">
        <v>25</v>
      </c>
      <c r="E119" s="4">
        <v>1</v>
      </c>
      <c r="F119" s="4">
        <v>0</v>
      </c>
      <c r="G119" s="4">
        <v>0</v>
      </c>
    </row>
    <row r="120" spans="1:7">
      <c r="A120" s="14">
        <v>3</v>
      </c>
      <c r="C120">
        <v>1</v>
      </c>
      <c r="D120" s="14">
        <v>9</v>
      </c>
      <c r="E120" s="4">
        <v>0</v>
      </c>
      <c r="F120" s="4">
        <v>1</v>
      </c>
      <c r="G120" s="4">
        <v>0</v>
      </c>
    </row>
    <row r="121" spans="1:7">
      <c r="A121" s="14">
        <v>2</v>
      </c>
      <c r="C121">
        <v>1</v>
      </c>
      <c r="D121" s="14">
        <v>10</v>
      </c>
      <c r="E121" s="4">
        <v>1</v>
      </c>
      <c r="F121" s="4">
        <v>0</v>
      </c>
      <c r="G121" s="4">
        <v>0</v>
      </c>
    </row>
    <row r="122" spans="1:7">
      <c r="A122" s="14">
        <v>1</v>
      </c>
      <c r="C122">
        <v>1</v>
      </c>
      <c r="D122" s="14">
        <v>21</v>
      </c>
      <c r="E122" s="4">
        <v>0</v>
      </c>
      <c r="F122" s="4">
        <v>0</v>
      </c>
      <c r="G122" s="4">
        <v>0</v>
      </c>
    </row>
    <row r="123" spans="1:7">
      <c r="A123" s="14">
        <v>1</v>
      </c>
      <c r="C123">
        <v>1</v>
      </c>
      <c r="D123" s="14">
        <v>25</v>
      </c>
      <c r="E123" s="4">
        <v>0</v>
      </c>
      <c r="F123" s="4">
        <v>0</v>
      </c>
      <c r="G123" s="4">
        <v>0</v>
      </c>
    </row>
    <row r="124" spans="1:7">
      <c r="A124" s="14">
        <v>1</v>
      </c>
      <c r="C124">
        <v>1</v>
      </c>
      <c r="D124" s="14">
        <v>6</v>
      </c>
      <c r="E124" s="4">
        <v>0</v>
      </c>
      <c r="F124" s="4">
        <v>0</v>
      </c>
      <c r="G124" s="4">
        <v>0</v>
      </c>
    </row>
    <row r="125" spans="1:7">
      <c r="A125" s="14">
        <v>1</v>
      </c>
      <c r="C125">
        <v>1</v>
      </c>
      <c r="D125" s="14">
        <v>18</v>
      </c>
      <c r="E125" s="4">
        <v>0</v>
      </c>
      <c r="F125" s="4">
        <v>0</v>
      </c>
      <c r="G125" s="4">
        <v>0</v>
      </c>
    </row>
    <row r="126" spans="1:7">
      <c r="A126" s="14">
        <v>3</v>
      </c>
      <c r="C126">
        <v>1</v>
      </c>
      <c r="D126" s="14">
        <v>10</v>
      </c>
      <c r="E126" s="4">
        <v>0</v>
      </c>
      <c r="F126" s="4">
        <v>1</v>
      </c>
      <c r="G126" s="4">
        <v>0</v>
      </c>
    </row>
    <row r="127" spans="1:7">
      <c r="A127" s="14">
        <v>3</v>
      </c>
      <c r="C127">
        <v>1</v>
      </c>
      <c r="D127" s="14">
        <v>8</v>
      </c>
      <c r="E127" s="4">
        <v>0</v>
      </c>
      <c r="F127" s="4">
        <v>1</v>
      </c>
      <c r="G127" s="4">
        <v>0</v>
      </c>
    </row>
    <row r="128" spans="1:7">
      <c r="A128" s="14">
        <v>1</v>
      </c>
      <c r="C128">
        <v>1</v>
      </c>
      <c r="D128" s="14">
        <v>17</v>
      </c>
      <c r="E128" s="4">
        <v>0</v>
      </c>
      <c r="F128" s="4">
        <v>0</v>
      </c>
      <c r="G128" s="4">
        <v>0</v>
      </c>
    </row>
    <row r="129" spans="1:7">
      <c r="A129" s="14">
        <v>3</v>
      </c>
      <c r="C129">
        <v>1</v>
      </c>
      <c r="D129" s="14">
        <v>1</v>
      </c>
      <c r="E129" s="4">
        <v>0</v>
      </c>
      <c r="F129" s="4">
        <v>1</v>
      </c>
      <c r="G129" s="4">
        <v>0</v>
      </c>
    </row>
    <row r="130" spans="1:7">
      <c r="A130" s="14">
        <v>2</v>
      </c>
      <c r="C130">
        <v>1</v>
      </c>
      <c r="D130" s="14">
        <v>12</v>
      </c>
      <c r="E130" s="4">
        <v>1</v>
      </c>
      <c r="F130" s="4">
        <v>0</v>
      </c>
      <c r="G130" s="4">
        <v>0</v>
      </c>
    </row>
    <row r="131" spans="1:7">
      <c r="A131" s="14">
        <v>3</v>
      </c>
      <c r="C131">
        <v>1</v>
      </c>
      <c r="D131" s="14">
        <v>6</v>
      </c>
      <c r="E131" s="4">
        <v>0</v>
      </c>
      <c r="F131" s="4">
        <v>1</v>
      </c>
      <c r="G131" s="4">
        <v>0</v>
      </c>
    </row>
    <row r="132" spans="1:7">
      <c r="A132" s="14">
        <v>1</v>
      </c>
      <c r="C132">
        <v>1</v>
      </c>
      <c r="D132" s="14">
        <v>4</v>
      </c>
      <c r="E132" s="4">
        <v>0</v>
      </c>
      <c r="F132" s="4">
        <v>0</v>
      </c>
      <c r="G132" s="4">
        <v>0</v>
      </c>
    </row>
    <row r="133" spans="1:7">
      <c r="A133" s="14">
        <v>4</v>
      </c>
      <c r="C133">
        <v>1</v>
      </c>
      <c r="D133" s="14">
        <v>25</v>
      </c>
      <c r="E133" s="4">
        <v>0</v>
      </c>
      <c r="F133" s="4">
        <v>0</v>
      </c>
      <c r="G133" s="4">
        <v>1</v>
      </c>
    </row>
    <row r="134" spans="1:7">
      <c r="A134" s="14">
        <v>4</v>
      </c>
      <c r="C134">
        <v>1</v>
      </c>
      <c r="D134" s="14">
        <v>16</v>
      </c>
      <c r="E134" s="4">
        <v>0</v>
      </c>
      <c r="F134" s="4">
        <v>0</v>
      </c>
      <c r="G134" s="4">
        <v>1</v>
      </c>
    </row>
    <row r="135" spans="1:7">
      <c r="A135" s="14">
        <v>3</v>
      </c>
      <c r="C135">
        <v>1</v>
      </c>
      <c r="D135" s="14">
        <v>5</v>
      </c>
      <c r="E135" s="4">
        <v>0</v>
      </c>
      <c r="F135" s="4">
        <v>1</v>
      </c>
      <c r="G135" s="4">
        <v>0</v>
      </c>
    </row>
    <row r="136" spans="1:7">
      <c r="A136" s="14">
        <v>2</v>
      </c>
      <c r="C136">
        <v>1</v>
      </c>
      <c r="D136" s="14">
        <v>6</v>
      </c>
      <c r="E136" s="4">
        <v>1</v>
      </c>
      <c r="F136" s="4">
        <v>0</v>
      </c>
      <c r="G136" s="4">
        <v>0</v>
      </c>
    </row>
    <row r="137" spans="1:7">
      <c r="A137" s="14">
        <v>3</v>
      </c>
      <c r="C137">
        <v>1</v>
      </c>
      <c r="D137" s="14">
        <v>16</v>
      </c>
      <c r="E137" s="4">
        <v>0</v>
      </c>
      <c r="F137" s="4">
        <v>1</v>
      </c>
      <c r="G137" s="4">
        <v>0</v>
      </c>
    </row>
    <row r="138" spans="1:7">
      <c r="A138" s="14">
        <v>4</v>
      </c>
      <c r="C138">
        <v>1</v>
      </c>
      <c r="D138" s="14">
        <v>20</v>
      </c>
      <c r="E138" s="4">
        <v>0</v>
      </c>
      <c r="F138" s="4">
        <v>0</v>
      </c>
      <c r="G138" s="4">
        <v>1</v>
      </c>
    </row>
    <row r="139" spans="1:7">
      <c r="A139" s="14">
        <v>2</v>
      </c>
      <c r="C139">
        <v>1</v>
      </c>
      <c r="D139" s="14">
        <v>22</v>
      </c>
      <c r="E139" s="4">
        <v>1</v>
      </c>
      <c r="F139" s="4">
        <v>0</v>
      </c>
      <c r="G139" s="4">
        <v>0</v>
      </c>
    </row>
    <row r="140" spans="1:7">
      <c r="A140" s="14">
        <v>3</v>
      </c>
      <c r="C140">
        <v>1</v>
      </c>
      <c r="D140" s="14">
        <v>2</v>
      </c>
      <c r="E140" s="4">
        <v>0</v>
      </c>
      <c r="F140" s="4">
        <v>1</v>
      </c>
      <c r="G140" s="4">
        <v>0</v>
      </c>
    </row>
    <row r="141" spans="1:7">
      <c r="A141" s="14">
        <v>2</v>
      </c>
      <c r="C141">
        <v>1</v>
      </c>
      <c r="D141" s="14">
        <v>24</v>
      </c>
      <c r="E141" s="4">
        <v>1</v>
      </c>
      <c r="F141" s="4">
        <v>0</v>
      </c>
      <c r="G141" s="4">
        <v>0</v>
      </c>
    </row>
    <row r="142" spans="1:7">
      <c r="A142" s="14">
        <v>2</v>
      </c>
      <c r="C142">
        <v>1</v>
      </c>
      <c r="D142" s="14">
        <v>15</v>
      </c>
      <c r="E142" s="4">
        <v>1</v>
      </c>
      <c r="F142" s="4">
        <v>0</v>
      </c>
      <c r="G142" s="4">
        <v>0</v>
      </c>
    </row>
    <row r="143" spans="1:7">
      <c r="A143" s="14">
        <v>2</v>
      </c>
      <c r="C143">
        <v>1</v>
      </c>
      <c r="D143" s="14">
        <v>12</v>
      </c>
      <c r="E143" s="4">
        <v>1</v>
      </c>
      <c r="F143" s="4">
        <v>0</v>
      </c>
      <c r="G143" s="4">
        <v>0</v>
      </c>
    </row>
    <row r="144" spans="1:7">
      <c r="A144" s="14">
        <v>2</v>
      </c>
      <c r="C144">
        <v>1</v>
      </c>
      <c r="D144" s="14">
        <v>13</v>
      </c>
      <c r="E144" s="4">
        <v>1</v>
      </c>
      <c r="F144" s="4">
        <v>0</v>
      </c>
      <c r="G144" s="4">
        <v>0</v>
      </c>
    </row>
    <row r="145" spans="1:7">
      <c r="A145" s="14">
        <v>2</v>
      </c>
      <c r="C145">
        <v>1</v>
      </c>
      <c r="D145" s="14">
        <v>14</v>
      </c>
      <c r="E145" s="4">
        <v>1</v>
      </c>
      <c r="F145" s="4">
        <v>0</v>
      </c>
      <c r="G145" s="4">
        <v>0</v>
      </c>
    </row>
    <row r="146" spans="1:7">
      <c r="A146" s="14">
        <v>2</v>
      </c>
      <c r="C146">
        <v>1</v>
      </c>
      <c r="D146" s="14">
        <v>17</v>
      </c>
      <c r="E146" s="4">
        <v>1</v>
      </c>
      <c r="F146" s="4">
        <v>0</v>
      </c>
      <c r="G146" s="4">
        <v>0</v>
      </c>
    </row>
    <row r="147" spans="1:7">
      <c r="A147" s="14">
        <v>2</v>
      </c>
      <c r="C147">
        <v>1</v>
      </c>
      <c r="D147" s="14">
        <v>3</v>
      </c>
      <c r="E147" s="4">
        <v>1</v>
      </c>
      <c r="F147" s="4">
        <v>0</v>
      </c>
      <c r="G147" s="4">
        <v>0</v>
      </c>
    </row>
    <row r="148" spans="1:7">
      <c r="A148" s="14">
        <v>2</v>
      </c>
      <c r="C148">
        <v>1</v>
      </c>
      <c r="D148" s="14">
        <v>25</v>
      </c>
      <c r="E148" s="4">
        <v>1</v>
      </c>
      <c r="F148" s="4">
        <v>0</v>
      </c>
      <c r="G148" s="4">
        <v>0</v>
      </c>
    </row>
    <row r="149" spans="1:7">
      <c r="A149" s="14">
        <v>1</v>
      </c>
      <c r="C149">
        <v>1</v>
      </c>
      <c r="D149" s="14">
        <v>13</v>
      </c>
      <c r="E149" s="4">
        <v>0</v>
      </c>
      <c r="F149" s="4">
        <v>0</v>
      </c>
      <c r="G149" s="4">
        <v>0</v>
      </c>
    </row>
    <row r="150" spans="1:7">
      <c r="A150" s="14">
        <v>3</v>
      </c>
      <c r="C150">
        <v>1</v>
      </c>
      <c r="D150" s="14">
        <v>21</v>
      </c>
      <c r="E150" s="4">
        <v>0</v>
      </c>
      <c r="F150" s="4">
        <v>0</v>
      </c>
      <c r="G150" s="4">
        <v>0</v>
      </c>
    </row>
    <row r="151" spans="1:7">
      <c r="A151" s="14">
        <v>1</v>
      </c>
      <c r="C151">
        <v>1</v>
      </c>
      <c r="D151" s="14">
        <v>21</v>
      </c>
      <c r="E151" s="4">
        <v>0</v>
      </c>
      <c r="F151" s="4">
        <v>0</v>
      </c>
      <c r="G151" s="4">
        <v>0</v>
      </c>
    </row>
    <row r="152" spans="1:7">
      <c r="A152" s="14">
        <v>2</v>
      </c>
      <c r="C152">
        <v>1</v>
      </c>
      <c r="D152" s="14">
        <v>14</v>
      </c>
      <c r="E152" s="4">
        <v>1</v>
      </c>
      <c r="F152" s="4">
        <v>0</v>
      </c>
      <c r="G152" s="4">
        <v>0</v>
      </c>
    </row>
    <row r="153" spans="1:7">
      <c r="A153" s="14">
        <v>3</v>
      </c>
      <c r="C153">
        <v>1</v>
      </c>
      <c r="D153" s="14">
        <v>6</v>
      </c>
      <c r="E153" s="4">
        <v>0</v>
      </c>
      <c r="F153" s="4">
        <v>1</v>
      </c>
      <c r="G153" s="4">
        <v>0</v>
      </c>
    </row>
    <row r="154" spans="1:7">
      <c r="A154" s="14">
        <v>1</v>
      </c>
      <c r="C154">
        <v>1</v>
      </c>
      <c r="D154" s="14">
        <v>8</v>
      </c>
      <c r="E154" s="4">
        <v>0</v>
      </c>
      <c r="F154" s="4">
        <v>0</v>
      </c>
      <c r="G154" s="4">
        <v>0</v>
      </c>
    </row>
    <row r="155" spans="1:7">
      <c r="A155" s="14">
        <v>3</v>
      </c>
      <c r="C155">
        <v>1</v>
      </c>
      <c r="D155" s="14">
        <v>3</v>
      </c>
      <c r="E155" s="4">
        <v>0</v>
      </c>
      <c r="F155" s="4">
        <v>1</v>
      </c>
      <c r="G155" s="4">
        <v>0</v>
      </c>
    </row>
    <row r="156" spans="1:7">
      <c r="A156" s="14">
        <v>1</v>
      </c>
      <c r="C156">
        <v>1</v>
      </c>
      <c r="D156" s="14">
        <v>17</v>
      </c>
      <c r="E156" s="4">
        <v>0</v>
      </c>
      <c r="F156" s="4">
        <v>0</v>
      </c>
      <c r="G156" s="4">
        <v>0</v>
      </c>
    </row>
    <row r="157" spans="1:7">
      <c r="A157" s="14">
        <v>3</v>
      </c>
      <c r="C157">
        <v>1</v>
      </c>
      <c r="D157" s="14">
        <v>13</v>
      </c>
      <c r="E157" s="4">
        <v>0</v>
      </c>
      <c r="F157" s="4">
        <v>1</v>
      </c>
      <c r="G157" s="4">
        <v>0</v>
      </c>
    </row>
    <row r="158" spans="1:7">
      <c r="A158" s="14">
        <v>3</v>
      </c>
      <c r="C158">
        <v>1</v>
      </c>
      <c r="D158" s="14">
        <v>21</v>
      </c>
      <c r="E158" s="4">
        <v>0</v>
      </c>
      <c r="F158" s="4">
        <v>1</v>
      </c>
      <c r="G158" s="4">
        <v>0</v>
      </c>
    </row>
    <row r="159" spans="1:7">
      <c r="A159" s="14">
        <v>1</v>
      </c>
      <c r="C159">
        <v>1</v>
      </c>
      <c r="D159" s="14">
        <v>11</v>
      </c>
      <c r="E159" s="4">
        <v>0</v>
      </c>
      <c r="F159" s="4">
        <v>0</v>
      </c>
      <c r="G159" s="4">
        <v>0</v>
      </c>
    </row>
    <row r="160" spans="1:7">
      <c r="A160" s="14">
        <v>2</v>
      </c>
      <c r="C160">
        <v>1</v>
      </c>
      <c r="D160" s="14">
        <v>4</v>
      </c>
      <c r="E160" s="4">
        <v>1</v>
      </c>
      <c r="F160" s="4">
        <v>0</v>
      </c>
      <c r="G160" s="4">
        <v>0</v>
      </c>
    </row>
    <row r="161" spans="1:7">
      <c r="A161" s="14">
        <v>1</v>
      </c>
      <c r="C161">
        <v>1</v>
      </c>
      <c r="D161" s="14">
        <v>4</v>
      </c>
      <c r="E161" s="4">
        <v>0</v>
      </c>
      <c r="F161" s="4">
        <v>0</v>
      </c>
      <c r="G161" s="4">
        <v>0</v>
      </c>
    </row>
    <row r="162" spans="1:7">
      <c r="A162" s="14">
        <v>3</v>
      </c>
      <c r="C162">
        <v>1</v>
      </c>
      <c r="D162" s="14">
        <v>24</v>
      </c>
      <c r="E162" s="4">
        <v>0</v>
      </c>
      <c r="F162" s="4">
        <v>1</v>
      </c>
      <c r="G162" s="4">
        <v>0</v>
      </c>
    </row>
    <row r="163" spans="1:7">
      <c r="A163" s="14">
        <v>1</v>
      </c>
      <c r="C163">
        <v>1</v>
      </c>
      <c r="D163" s="14">
        <v>8</v>
      </c>
      <c r="E163" s="4">
        <v>0</v>
      </c>
      <c r="F163" s="4">
        <v>0</v>
      </c>
      <c r="G163" s="4">
        <v>0</v>
      </c>
    </row>
    <row r="164" spans="1:7">
      <c r="A164" s="14">
        <v>1</v>
      </c>
      <c r="C164">
        <v>1</v>
      </c>
      <c r="D164" s="14">
        <v>23</v>
      </c>
      <c r="E164" s="4">
        <v>0</v>
      </c>
      <c r="F164" s="4">
        <v>0</v>
      </c>
      <c r="G164" s="4">
        <v>0</v>
      </c>
    </row>
    <row r="165" spans="1:7">
      <c r="A165" s="14">
        <v>3</v>
      </c>
      <c r="C165">
        <v>1</v>
      </c>
      <c r="D165" s="14">
        <v>2</v>
      </c>
      <c r="E165" s="4">
        <v>0</v>
      </c>
      <c r="F165" s="4">
        <v>1</v>
      </c>
      <c r="G165" s="4">
        <v>0</v>
      </c>
    </row>
    <row r="166" spans="1:7">
      <c r="A166" s="14">
        <v>1</v>
      </c>
      <c r="C166">
        <v>1</v>
      </c>
      <c r="D166" s="14">
        <v>21</v>
      </c>
      <c r="E166" s="4">
        <v>0</v>
      </c>
      <c r="F166" s="4">
        <v>0</v>
      </c>
      <c r="G166" s="4">
        <v>0</v>
      </c>
    </row>
    <row r="167" spans="1:7">
      <c r="A167" s="14">
        <v>3</v>
      </c>
      <c r="C167">
        <v>1</v>
      </c>
      <c r="D167" s="14">
        <v>20</v>
      </c>
      <c r="E167" s="4">
        <v>0</v>
      </c>
      <c r="F167" s="4">
        <v>1</v>
      </c>
      <c r="G167" s="4">
        <v>0</v>
      </c>
    </row>
    <row r="168" spans="1:7">
      <c r="A168" s="14">
        <v>4</v>
      </c>
      <c r="C168">
        <v>1</v>
      </c>
      <c r="D168" s="14">
        <v>5</v>
      </c>
      <c r="E168" s="4">
        <v>0</v>
      </c>
      <c r="F168" s="4">
        <v>0</v>
      </c>
      <c r="G168" s="4">
        <v>1</v>
      </c>
    </row>
    <row r="169" spans="1:7">
      <c r="A169" s="14">
        <v>4</v>
      </c>
      <c r="C169">
        <v>1</v>
      </c>
      <c r="D169" s="14">
        <v>14</v>
      </c>
      <c r="E169" s="4">
        <v>0</v>
      </c>
      <c r="F169" s="4">
        <v>0</v>
      </c>
      <c r="G169" s="4">
        <v>1</v>
      </c>
    </row>
    <row r="170" spans="1:7">
      <c r="A170" s="14">
        <v>3</v>
      </c>
      <c r="C170">
        <v>1</v>
      </c>
      <c r="D170" s="14">
        <v>8</v>
      </c>
      <c r="E170" s="4">
        <v>0</v>
      </c>
      <c r="F170" s="4">
        <v>1</v>
      </c>
      <c r="G170" s="4">
        <v>0</v>
      </c>
    </row>
    <row r="171" spans="1:7">
      <c r="A171" s="14">
        <v>4</v>
      </c>
      <c r="C171">
        <v>1</v>
      </c>
      <c r="D171" s="14">
        <v>20</v>
      </c>
      <c r="E171" s="4">
        <v>0</v>
      </c>
      <c r="F171" s="4">
        <v>0</v>
      </c>
      <c r="G171" s="4">
        <v>1</v>
      </c>
    </row>
    <row r="172" spans="1:7">
      <c r="A172" s="14">
        <v>3</v>
      </c>
      <c r="C172">
        <v>1</v>
      </c>
      <c r="D172" s="14">
        <v>8</v>
      </c>
      <c r="E172" s="4">
        <v>0</v>
      </c>
      <c r="F172" s="4">
        <v>1</v>
      </c>
      <c r="G172" s="4">
        <v>0</v>
      </c>
    </row>
    <row r="173" spans="1:7">
      <c r="A173" s="14">
        <v>3</v>
      </c>
      <c r="C173">
        <v>1</v>
      </c>
      <c r="D173" s="14">
        <v>21</v>
      </c>
      <c r="E173" s="4">
        <v>0</v>
      </c>
      <c r="F173" s="4">
        <v>1</v>
      </c>
      <c r="G173" s="4">
        <v>0</v>
      </c>
    </row>
    <row r="174" spans="1:7">
      <c r="A174" s="14">
        <v>3</v>
      </c>
      <c r="C174">
        <v>1</v>
      </c>
      <c r="D174" s="14">
        <v>3</v>
      </c>
      <c r="E174" s="4">
        <v>0</v>
      </c>
      <c r="F174" s="4">
        <v>1</v>
      </c>
      <c r="G174" s="4">
        <v>0</v>
      </c>
    </row>
    <row r="175" spans="1:7">
      <c r="A175" s="14">
        <v>3</v>
      </c>
      <c r="C175">
        <v>1</v>
      </c>
      <c r="D175" s="14">
        <v>9</v>
      </c>
      <c r="E175" s="4">
        <v>0</v>
      </c>
      <c r="F175" s="4">
        <v>1</v>
      </c>
      <c r="G175" s="4">
        <v>0</v>
      </c>
    </row>
    <row r="176" spans="1:7">
      <c r="A176" s="14">
        <v>1</v>
      </c>
      <c r="C176">
        <v>1</v>
      </c>
      <c r="D176" s="14">
        <v>19</v>
      </c>
      <c r="E176" s="4">
        <v>0</v>
      </c>
      <c r="F176" s="4">
        <v>0</v>
      </c>
      <c r="G176" s="4">
        <v>0</v>
      </c>
    </row>
    <row r="177" spans="1:7">
      <c r="A177" s="14">
        <v>1</v>
      </c>
      <c r="C177">
        <v>1</v>
      </c>
      <c r="D177" s="14">
        <v>12</v>
      </c>
      <c r="E177" s="4">
        <v>0</v>
      </c>
      <c r="F177" s="4">
        <v>0</v>
      </c>
      <c r="G177" s="4">
        <v>0</v>
      </c>
    </row>
    <row r="178" spans="1:7">
      <c r="A178" s="14">
        <v>2</v>
      </c>
      <c r="C178">
        <v>1</v>
      </c>
      <c r="D178" s="14">
        <v>24</v>
      </c>
      <c r="E178" s="4">
        <v>1</v>
      </c>
      <c r="F178" s="4">
        <v>0</v>
      </c>
      <c r="G178" s="4">
        <v>0</v>
      </c>
    </row>
    <row r="179" spans="1:7">
      <c r="A179" s="14">
        <v>3</v>
      </c>
      <c r="C179">
        <v>1</v>
      </c>
      <c r="D179" s="14">
        <v>1</v>
      </c>
      <c r="E179" s="4">
        <v>0</v>
      </c>
      <c r="F179" s="4">
        <v>1</v>
      </c>
      <c r="G179" s="4">
        <v>0</v>
      </c>
    </row>
    <row r="180" spans="1:7">
      <c r="A180" s="14">
        <v>3</v>
      </c>
      <c r="C180">
        <v>1</v>
      </c>
      <c r="D180" s="14">
        <v>6</v>
      </c>
      <c r="E180" s="4">
        <v>0</v>
      </c>
      <c r="F180" s="4">
        <v>1</v>
      </c>
      <c r="G180" s="4">
        <v>0</v>
      </c>
    </row>
    <row r="181" spans="1:7">
      <c r="A181" s="14">
        <v>3</v>
      </c>
      <c r="C181">
        <v>1</v>
      </c>
      <c r="D181" s="14">
        <v>9</v>
      </c>
      <c r="E181" s="4">
        <v>0</v>
      </c>
      <c r="F181" s="4">
        <v>1</v>
      </c>
      <c r="G181" s="4">
        <v>0</v>
      </c>
    </row>
    <row r="182" spans="1:7">
      <c r="A182" s="14">
        <v>3</v>
      </c>
      <c r="C182">
        <v>1</v>
      </c>
      <c r="D182" s="14">
        <v>8</v>
      </c>
      <c r="E182" s="4">
        <v>0</v>
      </c>
      <c r="F182" s="4">
        <v>1</v>
      </c>
      <c r="G182" s="4">
        <v>0</v>
      </c>
    </row>
    <row r="183" spans="1:7">
      <c r="A183" s="14">
        <v>2</v>
      </c>
      <c r="C183">
        <v>1</v>
      </c>
      <c r="D183" s="14">
        <v>23</v>
      </c>
      <c r="E183" s="4">
        <v>1</v>
      </c>
      <c r="F183" s="4">
        <v>0</v>
      </c>
      <c r="G183" s="4">
        <v>0</v>
      </c>
    </row>
    <row r="184" spans="1:7">
      <c r="A184" s="14">
        <v>3</v>
      </c>
      <c r="C184">
        <v>1</v>
      </c>
      <c r="D184" s="14">
        <v>8</v>
      </c>
      <c r="E184" s="4">
        <v>0</v>
      </c>
      <c r="F184" s="4">
        <v>1</v>
      </c>
      <c r="G184" s="4">
        <v>0</v>
      </c>
    </row>
    <row r="185" spans="1:7">
      <c r="A185" s="14">
        <v>2</v>
      </c>
      <c r="C185">
        <v>1</v>
      </c>
      <c r="D185" s="14">
        <v>8</v>
      </c>
      <c r="E185" s="4">
        <v>1</v>
      </c>
      <c r="F185" s="4">
        <v>0</v>
      </c>
      <c r="G185" s="4">
        <v>0</v>
      </c>
    </row>
    <row r="186" spans="1:7">
      <c r="A186" s="14">
        <v>1</v>
      </c>
      <c r="C186">
        <v>1</v>
      </c>
      <c r="D186" s="14">
        <v>20</v>
      </c>
      <c r="E186" s="4">
        <v>0</v>
      </c>
      <c r="F186" s="4">
        <v>0</v>
      </c>
      <c r="G186" s="4">
        <v>0</v>
      </c>
    </row>
    <row r="187" spans="1:7">
      <c r="A187" s="14">
        <v>1</v>
      </c>
      <c r="C187">
        <v>1</v>
      </c>
      <c r="D187" s="14">
        <v>5</v>
      </c>
      <c r="E187" s="4">
        <v>0</v>
      </c>
      <c r="F187" s="4">
        <v>0</v>
      </c>
      <c r="G187" s="4">
        <v>0</v>
      </c>
    </row>
    <row r="188" spans="1:7">
      <c r="A188" s="14">
        <v>1</v>
      </c>
      <c r="C188">
        <v>1</v>
      </c>
      <c r="D188" s="14">
        <v>11</v>
      </c>
      <c r="E188" s="4">
        <v>0</v>
      </c>
      <c r="F188" s="4">
        <v>0</v>
      </c>
      <c r="G188" s="4">
        <v>0</v>
      </c>
    </row>
    <row r="189" spans="1:7">
      <c r="A189" s="14">
        <v>1</v>
      </c>
      <c r="C189">
        <v>1</v>
      </c>
      <c r="D189" s="14">
        <v>16</v>
      </c>
      <c r="E189" s="4">
        <v>0</v>
      </c>
      <c r="F189" s="4">
        <v>0</v>
      </c>
      <c r="G189" s="4">
        <v>0</v>
      </c>
    </row>
    <row r="190" spans="1:7">
      <c r="A190" s="14">
        <v>4</v>
      </c>
      <c r="C190">
        <v>1</v>
      </c>
      <c r="D190" s="14">
        <v>14</v>
      </c>
      <c r="E190" s="4">
        <v>0</v>
      </c>
      <c r="F190" s="4">
        <v>0</v>
      </c>
      <c r="G190" s="4">
        <v>1</v>
      </c>
    </row>
    <row r="191" spans="1:7">
      <c r="A191" s="14">
        <v>3</v>
      </c>
      <c r="C191">
        <v>1</v>
      </c>
      <c r="D191" s="14">
        <v>13</v>
      </c>
      <c r="E191" s="4">
        <v>0</v>
      </c>
      <c r="F191" s="4">
        <v>1</v>
      </c>
      <c r="G191" s="4">
        <v>0</v>
      </c>
    </row>
    <row r="192" spans="1:7">
      <c r="A192" s="14">
        <v>1</v>
      </c>
      <c r="C192">
        <v>1</v>
      </c>
      <c r="D192" s="14">
        <v>22</v>
      </c>
      <c r="E192" s="4">
        <v>0</v>
      </c>
      <c r="F192" s="4">
        <v>0</v>
      </c>
      <c r="G192" s="4">
        <v>0</v>
      </c>
    </row>
    <row r="193" spans="1:7">
      <c r="A193" s="14">
        <v>3</v>
      </c>
      <c r="C193">
        <v>1</v>
      </c>
      <c r="D193" s="14">
        <v>6</v>
      </c>
      <c r="E193" s="4">
        <v>0</v>
      </c>
      <c r="F193" s="4">
        <v>1</v>
      </c>
      <c r="G193" s="4">
        <v>0</v>
      </c>
    </row>
    <row r="194" spans="1:7">
      <c r="A194" s="14">
        <v>3</v>
      </c>
      <c r="C194">
        <v>1</v>
      </c>
      <c r="D194" s="14">
        <v>17</v>
      </c>
      <c r="E194" s="4">
        <v>0</v>
      </c>
      <c r="F194" s="4">
        <v>1</v>
      </c>
      <c r="G194" s="4">
        <v>0</v>
      </c>
    </row>
    <row r="195" spans="1:7">
      <c r="A195" s="14">
        <v>3</v>
      </c>
      <c r="C195">
        <v>1</v>
      </c>
      <c r="D195" s="14">
        <v>4</v>
      </c>
      <c r="E195" s="4">
        <v>0</v>
      </c>
      <c r="F195" s="4">
        <v>1</v>
      </c>
      <c r="G195" s="4">
        <v>0</v>
      </c>
    </row>
    <row r="196" spans="1:7">
      <c r="A196" s="14">
        <v>2</v>
      </c>
      <c r="C196">
        <v>1</v>
      </c>
      <c r="D196" s="14">
        <v>9</v>
      </c>
      <c r="E196" s="4">
        <v>1</v>
      </c>
      <c r="F196" s="4">
        <v>0</v>
      </c>
      <c r="G196" s="4">
        <v>0</v>
      </c>
    </row>
    <row r="197" spans="1:7">
      <c r="A197" s="14">
        <v>1</v>
      </c>
      <c r="C197">
        <v>1</v>
      </c>
      <c r="D197" s="14">
        <v>4</v>
      </c>
      <c r="E197" s="4">
        <v>0</v>
      </c>
      <c r="F197" s="4">
        <v>0</v>
      </c>
      <c r="G197" s="4">
        <v>0</v>
      </c>
    </row>
    <row r="198" spans="1:7">
      <c r="A198" s="14">
        <v>3</v>
      </c>
      <c r="C198">
        <v>1</v>
      </c>
      <c r="D198" s="14">
        <v>20</v>
      </c>
      <c r="E198" s="4">
        <v>0</v>
      </c>
      <c r="F198" s="4">
        <v>1</v>
      </c>
      <c r="G198" s="4">
        <v>0</v>
      </c>
    </row>
    <row r="199" spans="1:7">
      <c r="A199" s="14">
        <v>3</v>
      </c>
      <c r="C199">
        <v>1</v>
      </c>
      <c r="D199" s="14">
        <v>3</v>
      </c>
      <c r="E199" s="4">
        <v>0</v>
      </c>
      <c r="F199" s="4">
        <v>1</v>
      </c>
      <c r="G199" s="4">
        <v>0</v>
      </c>
    </row>
    <row r="200" spans="1:7">
      <c r="A200" s="14">
        <v>3</v>
      </c>
      <c r="C200">
        <v>1</v>
      </c>
      <c r="D200" s="14">
        <v>4</v>
      </c>
      <c r="E200" s="4">
        <v>0</v>
      </c>
      <c r="F200" s="4">
        <v>1</v>
      </c>
      <c r="G200" s="4">
        <v>0</v>
      </c>
    </row>
    <row r="201" spans="1:7">
      <c r="A201" s="14">
        <v>3</v>
      </c>
      <c r="C201">
        <v>1</v>
      </c>
      <c r="D201" s="14">
        <v>4</v>
      </c>
      <c r="E201" s="4">
        <v>0</v>
      </c>
      <c r="F201" s="4">
        <v>1</v>
      </c>
      <c r="G201" s="4">
        <v>0</v>
      </c>
    </row>
    <row r="202" spans="1:7">
      <c r="A202" s="14">
        <v>3</v>
      </c>
      <c r="C202">
        <v>1</v>
      </c>
      <c r="D202" s="14">
        <v>7</v>
      </c>
      <c r="E202" s="4">
        <v>0</v>
      </c>
      <c r="F202" s="4">
        <v>1</v>
      </c>
      <c r="G202" s="4">
        <v>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/>
  </sheetViews>
  <sheetFormatPr baseColWidth="10" defaultColWidth="8.83203125" defaultRowHeight="13"/>
  <sheetData>
    <row r="1" spans="1:9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>
        <v>0</v>
      </c>
      <c r="C2" s="2">
        <v>27</v>
      </c>
      <c r="D2" s="2">
        <v>12</v>
      </c>
      <c r="E2" s="2">
        <v>1</v>
      </c>
      <c r="F2" s="2">
        <v>44</v>
      </c>
      <c r="G2" s="2">
        <v>0</v>
      </c>
      <c r="H2" s="2">
        <v>0</v>
      </c>
      <c r="I2" s="2">
        <v>0</v>
      </c>
    </row>
    <row r="3" spans="1:9">
      <c r="A3">
        <v>1</v>
      </c>
      <c r="B3" s="2">
        <v>3</v>
      </c>
      <c r="C3" s="2">
        <v>20</v>
      </c>
      <c r="D3" s="2">
        <v>4</v>
      </c>
      <c r="E3" s="2">
        <v>0</v>
      </c>
      <c r="F3" s="2">
        <v>1</v>
      </c>
      <c r="G3" s="2">
        <v>0</v>
      </c>
      <c r="H3" s="2">
        <v>0</v>
      </c>
      <c r="I3" s="2">
        <v>0</v>
      </c>
    </row>
    <row r="4" spans="1:9">
      <c r="A4">
        <v>1</v>
      </c>
      <c r="B4" s="2">
        <v>1</v>
      </c>
      <c r="C4" s="2">
        <v>0</v>
      </c>
      <c r="D4" s="2">
        <v>7</v>
      </c>
      <c r="E4" s="2">
        <v>0</v>
      </c>
      <c r="F4" s="2">
        <v>0</v>
      </c>
      <c r="G4" s="2">
        <v>1</v>
      </c>
      <c r="H4" s="2">
        <v>0</v>
      </c>
      <c r="I4" s="2">
        <v>0</v>
      </c>
    </row>
    <row r="5" spans="1:9">
      <c r="A5">
        <v>1</v>
      </c>
      <c r="B5" s="2">
        <v>5</v>
      </c>
      <c r="C5" s="2">
        <v>12</v>
      </c>
      <c r="D5" s="2">
        <v>8</v>
      </c>
      <c r="E5" s="2">
        <v>1</v>
      </c>
      <c r="F5" s="2">
        <v>0</v>
      </c>
      <c r="G5" s="2">
        <v>0</v>
      </c>
      <c r="H5" s="2">
        <v>0</v>
      </c>
      <c r="I5" s="2">
        <v>0</v>
      </c>
    </row>
    <row r="6" spans="1:9">
      <c r="A6">
        <v>1</v>
      </c>
      <c r="B6" s="2">
        <v>5</v>
      </c>
      <c r="C6" s="2">
        <v>7</v>
      </c>
      <c r="D6" s="2">
        <v>4</v>
      </c>
      <c r="E6" s="2">
        <v>1</v>
      </c>
      <c r="F6" s="2">
        <v>1</v>
      </c>
      <c r="G6" s="2">
        <v>0</v>
      </c>
      <c r="H6" s="2">
        <v>0</v>
      </c>
      <c r="I6" s="2">
        <v>0</v>
      </c>
    </row>
    <row r="7" spans="1:9">
      <c r="A7">
        <v>1</v>
      </c>
      <c r="B7" s="2">
        <v>2</v>
      </c>
      <c r="C7" s="2">
        <v>8</v>
      </c>
      <c r="D7" s="2">
        <v>2</v>
      </c>
      <c r="E7" s="2">
        <v>1</v>
      </c>
      <c r="F7" s="2">
        <v>2</v>
      </c>
      <c r="G7" s="2">
        <v>0</v>
      </c>
      <c r="H7" s="2">
        <v>0</v>
      </c>
      <c r="I7" s="2">
        <v>0</v>
      </c>
    </row>
    <row r="8" spans="1:9">
      <c r="A8">
        <v>1</v>
      </c>
      <c r="B8" s="2">
        <v>1</v>
      </c>
      <c r="C8" s="2">
        <v>5</v>
      </c>
      <c r="D8" s="2">
        <v>0</v>
      </c>
      <c r="E8" s="2">
        <v>0</v>
      </c>
      <c r="F8" s="2">
        <v>2</v>
      </c>
      <c r="G8" s="2">
        <v>0</v>
      </c>
      <c r="H8" s="2">
        <v>0</v>
      </c>
      <c r="I8" s="2">
        <v>0</v>
      </c>
    </row>
    <row r="9" spans="1:9">
      <c r="A9">
        <v>1</v>
      </c>
      <c r="B9" s="2">
        <v>3</v>
      </c>
      <c r="C9" s="2">
        <v>15</v>
      </c>
      <c r="D9" s="2">
        <v>9</v>
      </c>
      <c r="E9" s="2">
        <v>1</v>
      </c>
      <c r="F9" s="2">
        <v>4</v>
      </c>
      <c r="G9" s="2">
        <v>1</v>
      </c>
      <c r="H9" s="2">
        <v>0</v>
      </c>
      <c r="I9" s="2">
        <v>0</v>
      </c>
    </row>
    <row r="10" spans="1:9">
      <c r="A10">
        <v>1</v>
      </c>
      <c r="B10" s="2">
        <v>6</v>
      </c>
      <c r="C10" s="2">
        <v>5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</row>
    <row r="11" spans="1:9">
      <c r="A11">
        <v>1</v>
      </c>
      <c r="B11" s="2">
        <v>2</v>
      </c>
      <c r="C11" s="2">
        <v>6</v>
      </c>
      <c r="D11" s="2">
        <v>6</v>
      </c>
      <c r="E11" s="2">
        <v>0</v>
      </c>
      <c r="F11" s="2">
        <v>3</v>
      </c>
      <c r="G11" s="2">
        <v>0</v>
      </c>
      <c r="H11" s="2">
        <v>0</v>
      </c>
      <c r="I11" s="2">
        <v>0</v>
      </c>
    </row>
    <row r="12" spans="1:9">
      <c r="A12">
        <v>1</v>
      </c>
      <c r="B12" s="2">
        <v>0</v>
      </c>
      <c r="C12" s="2">
        <v>0</v>
      </c>
      <c r="D12" s="2">
        <v>0</v>
      </c>
      <c r="E12" s="2">
        <v>1</v>
      </c>
      <c r="F12" s="2">
        <v>2</v>
      </c>
      <c r="G12" s="2">
        <v>0</v>
      </c>
      <c r="H12" s="2">
        <v>0</v>
      </c>
      <c r="I12" s="2">
        <v>1</v>
      </c>
    </row>
    <row r="13" spans="1:9">
      <c r="A13">
        <v>1</v>
      </c>
      <c r="B13" s="2">
        <v>3</v>
      </c>
      <c r="C13" s="2">
        <v>9</v>
      </c>
      <c r="D13" s="2">
        <v>6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</row>
    <row r="14" spans="1:9">
      <c r="A14">
        <v>1</v>
      </c>
      <c r="B14" s="2">
        <v>6</v>
      </c>
      <c r="C14" s="2">
        <v>6</v>
      </c>
      <c r="D14" s="2">
        <v>4</v>
      </c>
      <c r="E14" s="2">
        <v>1</v>
      </c>
      <c r="F14" s="2">
        <v>2</v>
      </c>
      <c r="G14" s="2">
        <v>0</v>
      </c>
      <c r="H14" s="2">
        <v>0</v>
      </c>
      <c r="I14" s="2">
        <v>0</v>
      </c>
    </row>
    <row r="15" spans="1:9">
      <c r="A15">
        <v>1</v>
      </c>
      <c r="B15" s="2">
        <v>6</v>
      </c>
      <c r="C15" s="2">
        <v>3</v>
      </c>
      <c r="D15" s="2">
        <v>6</v>
      </c>
      <c r="E15" s="2">
        <v>1</v>
      </c>
      <c r="F15" s="2">
        <v>3</v>
      </c>
      <c r="G15" s="2">
        <v>0</v>
      </c>
      <c r="H15" s="2">
        <v>1</v>
      </c>
      <c r="I15" s="2">
        <v>0</v>
      </c>
    </row>
    <row r="16" spans="1:9">
      <c r="A16">
        <v>1</v>
      </c>
      <c r="B16" s="2">
        <v>2</v>
      </c>
      <c r="C16" s="2">
        <v>25</v>
      </c>
      <c r="D16" s="2">
        <v>12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</row>
    <row r="17" spans="1:9">
      <c r="A17">
        <v>1</v>
      </c>
      <c r="B17" s="2">
        <v>5</v>
      </c>
      <c r="C17" s="2">
        <v>9</v>
      </c>
      <c r="D17" s="2">
        <v>4</v>
      </c>
      <c r="E17" s="2">
        <v>1</v>
      </c>
      <c r="F17" s="2">
        <v>5</v>
      </c>
      <c r="G17" s="2">
        <v>0</v>
      </c>
      <c r="H17" s="2">
        <v>1</v>
      </c>
      <c r="I17" s="2">
        <v>0</v>
      </c>
    </row>
    <row r="18" spans="1:9">
      <c r="A18">
        <v>1</v>
      </c>
      <c r="B18" s="2">
        <v>4</v>
      </c>
      <c r="C18" s="2">
        <v>4</v>
      </c>
      <c r="D18" s="2">
        <v>8</v>
      </c>
      <c r="E18" s="2">
        <v>0</v>
      </c>
      <c r="F18" s="2">
        <v>8</v>
      </c>
      <c r="G18" s="2">
        <v>0</v>
      </c>
      <c r="H18" s="2">
        <v>0</v>
      </c>
      <c r="I18" s="2">
        <v>1</v>
      </c>
    </row>
    <row r="19" spans="1:9">
      <c r="A19">
        <v>1</v>
      </c>
      <c r="B19" s="2">
        <v>6</v>
      </c>
      <c r="C19" s="2">
        <v>18</v>
      </c>
      <c r="D19" s="2">
        <v>5</v>
      </c>
      <c r="E19" s="2">
        <v>1</v>
      </c>
      <c r="F19" s="2">
        <v>5</v>
      </c>
      <c r="G19" s="2">
        <v>1</v>
      </c>
      <c r="H19" s="2">
        <v>0</v>
      </c>
      <c r="I19" s="2">
        <v>0</v>
      </c>
    </row>
    <row r="20" spans="1:9">
      <c r="A20">
        <v>1</v>
      </c>
      <c r="B20" s="2">
        <v>5</v>
      </c>
      <c r="C20" s="2">
        <v>6</v>
      </c>
      <c r="D20" s="2">
        <v>2</v>
      </c>
      <c r="E20" s="2">
        <v>0</v>
      </c>
      <c r="F20" s="2">
        <v>3</v>
      </c>
      <c r="G20" s="2">
        <v>0</v>
      </c>
      <c r="H20" s="2">
        <v>0</v>
      </c>
      <c r="I20" s="2">
        <v>0</v>
      </c>
    </row>
    <row r="21" spans="1:9">
      <c r="A21">
        <v>1</v>
      </c>
      <c r="B21" s="2">
        <v>9</v>
      </c>
      <c r="C21" s="2">
        <v>19</v>
      </c>
      <c r="D21" s="2">
        <v>4</v>
      </c>
      <c r="E21" s="2">
        <v>0</v>
      </c>
      <c r="F21" s="2">
        <v>6</v>
      </c>
      <c r="G21" s="2">
        <v>0</v>
      </c>
      <c r="H21" s="2">
        <v>0</v>
      </c>
      <c r="I21" s="2">
        <v>1</v>
      </c>
    </row>
    <row r="22" spans="1:9">
      <c r="A22">
        <v>1</v>
      </c>
      <c r="B22" s="2">
        <v>11</v>
      </c>
      <c r="C22" s="2">
        <v>3</v>
      </c>
      <c r="D22" s="2">
        <v>3</v>
      </c>
      <c r="E22" s="2">
        <v>0</v>
      </c>
      <c r="F22" s="2">
        <v>6</v>
      </c>
      <c r="G22" s="2">
        <v>1</v>
      </c>
      <c r="H22" s="2">
        <v>0</v>
      </c>
      <c r="I22" s="2">
        <v>0</v>
      </c>
    </row>
    <row r="23" spans="1:9">
      <c r="A23">
        <v>1</v>
      </c>
      <c r="B23" s="2">
        <v>4</v>
      </c>
      <c r="C23" s="2">
        <v>5</v>
      </c>
      <c r="D23" s="2">
        <v>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>
        <v>1</v>
      </c>
      <c r="B24" s="2">
        <v>5</v>
      </c>
      <c r="C24" s="2">
        <v>14</v>
      </c>
      <c r="D24" s="2">
        <v>6</v>
      </c>
      <c r="E24" s="2">
        <v>1</v>
      </c>
      <c r="F24" s="2">
        <v>5</v>
      </c>
      <c r="G24" s="2">
        <v>0</v>
      </c>
      <c r="H24" s="2">
        <v>0</v>
      </c>
      <c r="I24" s="2">
        <v>0</v>
      </c>
    </row>
    <row r="25" spans="1:9">
      <c r="A25">
        <v>1</v>
      </c>
      <c r="B25" s="2">
        <v>0</v>
      </c>
      <c r="C25" s="2">
        <v>2</v>
      </c>
      <c r="D25" s="2">
        <v>3</v>
      </c>
      <c r="E25" s="2">
        <v>1</v>
      </c>
      <c r="F25" s="2">
        <v>5</v>
      </c>
      <c r="G25" s="2">
        <v>0</v>
      </c>
      <c r="H25" s="2">
        <v>1</v>
      </c>
      <c r="I25" s="2">
        <v>0</v>
      </c>
    </row>
    <row r="26" spans="1:9">
      <c r="A26">
        <v>1</v>
      </c>
      <c r="B26" s="2">
        <v>9</v>
      </c>
      <c r="C26" s="2">
        <v>6</v>
      </c>
      <c r="D26" s="2">
        <v>4</v>
      </c>
      <c r="E26" s="2">
        <v>0</v>
      </c>
      <c r="F26" s="2">
        <v>2</v>
      </c>
      <c r="G26" s="2">
        <v>0</v>
      </c>
      <c r="H26" s="2">
        <v>1</v>
      </c>
      <c r="I26" s="2">
        <v>0</v>
      </c>
    </row>
    <row r="27" spans="1:9">
      <c r="A27">
        <v>1</v>
      </c>
      <c r="B27" s="2">
        <v>7</v>
      </c>
      <c r="C27" s="2">
        <v>18</v>
      </c>
      <c r="D27" s="2">
        <v>9</v>
      </c>
      <c r="E27" s="2">
        <v>0</v>
      </c>
      <c r="F27" s="2">
        <v>5</v>
      </c>
      <c r="G27" s="2">
        <v>1</v>
      </c>
      <c r="H27" s="2">
        <v>0</v>
      </c>
      <c r="I27" s="2">
        <v>0</v>
      </c>
    </row>
    <row r="28" spans="1:9">
      <c r="A28">
        <v>1</v>
      </c>
      <c r="B28" s="2">
        <v>0</v>
      </c>
      <c r="C28" s="2">
        <v>25</v>
      </c>
      <c r="D28" s="2">
        <v>6</v>
      </c>
      <c r="E28" s="2">
        <v>0</v>
      </c>
      <c r="F28" s="2">
        <v>3</v>
      </c>
      <c r="G28" s="2">
        <v>0</v>
      </c>
      <c r="H28" s="2">
        <v>0</v>
      </c>
      <c r="I28" s="2">
        <v>1</v>
      </c>
    </row>
    <row r="29" spans="1:9">
      <c r="A29">
        <v>1</v>
      </c>
      <c r="B29" s="2">
        <v>6</v>
      </c>
      <c r="C29" s="2">
        <v>18</v>
      </c>
      <c r="D29" s="2">
        <v>6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</row>
    <row r="30" spans="1:9">
      <c r="A30">
        <v>1</v>
      </c>
      <c r="B30" s="2">
        <v>16</v>
      </c>
      <c r="C30" s="2">
        <v>22</v>
      </c>
      <c r="D30" s="2">
        <v>7</v>
      </c>
      <c r="E30" s="2">
        <v>0</v>
      </c>
      <c r="F30" s="2">
        <v>7</v>
      </c>
      <c r="G30" s="2">
        <v>1</v>
      </c>
      <c r="H30" s="2">
        <v>0</v>
      </c>
      <c r="I30" s="2">
        <v>0</v>
      </c>
    </row>
    <row r="31" spans="1:9">
      <c r="A31">
        <v>1</v>
      </c>
      <c r="B31" s="2">
        <v>4</v>
      </c>
      <c r="C31" s="2">
        <v>21</v>
      </c>
      <c r="D31" s="2">
        <v>5</v>
      </c>
      <c r="E31" s="2">
        <v>0</v>
      </c>
      <c r="F31" s="2">
        <v>9</v>
      </c>
      <c r="G31" s="2">
        <v>1</v>
      </c>
      <c r="H31" s="2">
        <v>0</v>
      </c>
      <c r="I31" s="2">
        <v>0</v>
      </c>
    </row>
    <row r="32" spans="1:9">
      <c r="A32">
        <v>1</v>
      </c>
      <c r="B32" s="2">
        <v>3</v>
      </c>
      <c r="C32" s="2">
        <v>22</v>
      </c>
      <c r="D32" s="2">
        <v>10</v>
      </c>
      <c r="E32" s="2">
        <v>0</v>
      </c>
      <c r="F32" s="2">
        <v>45</v>
      </c>
      <c r="G32" s="2">
        <v>0</v>
      </c>
      <c r="H32" s="2">
        <v>0</v>
      </c>
      <c r="I32" s="2">
        <v>0</v>
      </c>
    </row>
    <row r="33" spans="1:9">
      <c r="A33">
        <v>1</v>
      </c>
      <c r="B33" s="2">
        <v>19</v>
      </c>
      <c r="C33" s="2">
        <v>6</v>
      </c>
      <c r="D33" s="2">
        <v>8</v>
      </c>
      <c r="E33" s="2">
        <v>0</v>
      </c>
      <c r="F33" s="2">
        <v>40</v>
      </c>
      <c r="G33" s="2">
        <v>0</v>
      </c>
      <c r="H33" s="2">
        <v>0</v>
      </c>
      <c r="I33" s="2">
        <v>0</v>
      </c>
    </row>
    <row r="34" spans="1:9">
      <c r="A34">
        <v>1</v>
      </c>
      <c r="B34" s="2">
        <v>6</v>
      </c>
      <c r="C34" s="2">
        <v>9</v>
      </c>
      <c r="D34" s="2">
        <v>2</v>
      </c>
      <c r="E34" s="2">
        <v>1</v>
      </c>
      <c r="F34" s="2">
        <v>3</v>
      </c>
      <c r="G34" s="2">
        <v>0</v>
      </c>
      <c r="H34" s="2">
        <v>0</v>
      </c>
      <c r="I34" s="2">
        <v>0</v>
      </c>
    </row>
    <row r="35" spans="1:9">
      <c r="A35">
        <v>1</v>
      </c>
      <c r="B35" s="2">
        <v>1</v>
      </c>
      <c r="C35" s="2">
        <v>0</v>
      </c>
      <c r="D35" s="2">
        <v>4</v>
      </c>
      <c r="E35" s="2">
        <v>1</v>
      </c>
      <c r="F35" s="2">
        <v>4</v>
      </c>
      <c r="G35" s="2">
        <v>1</v>
      </c>
      <c r="H35" s="2">
        <v>0</v>
      </c>
      <c r="I35" s="2">
        <v>0</v>
      </c>
    </row>
    <row r="36" spans="1:9">
      <c r="A36">
        <v>1</v>
      </c>
      <c r="B36" s="2">
        <v>4</v>
      </c>
      <c r="C36" s="2">
        <v>6</v>
      </c>
      <c r="D36" s="2">
        <v>4</v>
      </c>
      <c r="E36" s="2">
        <v>0</v>
      </c>
      <c r="F36" s="2">
        <v>2</v>
      </c>
      <c r="G36" s="2">
        <v>0</v>
      </c>
      <c r="H36" s="2">
        <v>0</v>
      </c>
      <c r="I36" s="2">
        <v>0</v>
      </c>
    </row>
    <row r="37" spans="1:9">
      <c r="A37">
        <v>1</v>
      </c>
      <c r="B37" s="2">
        <v>3</v>
      </c>
      <c r="C37" s="2">
        <v>20</v>
      </c>
      <c r="D37" s="2">
        <v>6</v>
      </c>
      <c r="E37" s="2">
        <v>1</v>
      </c>
      <c r="F37" s="2">
        <v>4</v>
      </c>
      <c r="G37" s="2">
        <v>0</v>
      </c>
      <c r="H37" s="2">
        <v>0</v>
      </c>
      <c r="I37" s="2">
        <v>1</v>
      </c>
    </row>
    <row r="38" spans="1:9">
      <c r="A38">
        <v>1</v>
      </c>
      <c r="B38" s="2">
        <v>6</v>
      </c>
      <c r="C38" s="2">
        <v>9</v>
      </c>
      <c r="D38" s="2">
        <v>5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</row>
    <row r="39" spans="1:9">
      <c r="A39">
        <v>1</v>
      </c>
      <c r="B39" s="2">
        <v>4</v>
      </c>
      <c r="C39" s="2">
        <v>9</v>
      </c>
      <c r="D39" s="2">
        <v>6</v>
      </c>
      <c r="E39" s="2">
        <v>0</v>
      </c>
      <c r="F39" s="2">
        <v>4</v>
      </c>
      <c r="G39" s="2">
        <v>0</v>
      </c>
      <c r="H39" s="2">
        <v>0</v>
      </c>
      <c r="I39" s="2">
        <v>0</v>
      </c>
    </row>
    <row r="40" spans="1:9">
      <c r="A40">
        <v>1</v>
      </c>
      <c r="B40" s="2">
        <v>4</v>
      </c>
      <c r="C40" s="2">
        <v>9</v>
      </c>
      <c r="D40" s="2">
        <v>4</v>
      </c>
      <c r="E40" s="2">
        <v>1</v>
      </c>
      <c r="F40" s="2">
        <v>2</v>
      </c>
      <c r="G40" s="2">
        <v>0</v>
      </c>
      <c r="H40" s="2">
        <v>1</v>
      </c>
      <c r="I40" s="2">
        <v>0</v>
      </c>
    </row>
    <row r="41" spans="1:9">
      <c r="A41">
        <v>1</v>
      </c>
      <c r="B41" s="2">
        <v>6</v>
      </c>
      <c r="C41" s="2">
        <v>0</v>
      </c>
      <c r="D41" s="2">
        <v>2</v>
      </c>
      <c r="E41" s="2">
        <v>1</v>
      </c>
      <c r="F41" s="2">
        <v>2</v>
      </c>
      <c r="G41" s="2">
        <v>0</v>
      </c>
      <c r="H41" s="2">
        <v>1</v>
      </c>
      <c r="I41" s="2">
        <v>0</v>
      </c>
    </row>
    <row r="42" spans="1:9">
      <c r="A42">
        <v>1</v>
      </c>
      <c r="B42" s="2">
        <v>5</v>
      </c>
      <c r="C42" s="2">
        <v>15</v>
      </c>
      <c r="D42" s="2">
        <v>6</v>
      </c>
      <c r="E42" s="2">
        <v>0</v>
      </c>
      <c r="F42" s="2">
        <v>4</v>
      </c>
      <c r="G42" s="2">
        <v>0</v>
      </c>
      <c r="H42" s="2">
        <v>0</v>
      </c>
      <c r="I42" s="2">
        <v>1</v>
      </c>
    </row>
    <row r="43" spans="1:9">
      <c r="A43">
        <v>1</v>
      </c>
      <c r="B43" s="2">
        <v>1</v>
      </c>
      <c r="C43" s="2">
        <v>6</v>
      </c>
      <c r="D43" s="2">
        <v>4</v>
      </c>
      <c r="E43" s="2">
        <v>0</v>
      </c>
      <c r="F43" s="2">
        <v>2</v>
      </c>
      <c r="G43" s="2">
        <v>0</v>
      </c>
      <c r="H43" s="2">
        <v>1</v>
      </c>
      <c r="I43" s="2">
        <v>0</v>
      </c>
    </row>
    <row r="44" spans="1:9">
      <c r="A44">
        <v>1</v>
      </c>
      <c r="B44" s="2">
        <v>3</v>
      </c>
      <c r="C44" s="2">
        <v>12</v>
      </c>
      <c r="D44" s="2">
        <v>8</v>
      </c>
      <c r="E44" s="2">
        <v>0</v>
      </c>
      <c r="F44" s="2">
        <v>6</v>
      </c>
      <c r="G44" s="2">
        <v>0</v>
      </c>
      <c r="H44" s="2">
        <v>1</v>
      </c>
      <c r="I44" s="2">
        <v>0</v>
      </c>
    </row>
    <row r="45" spans="1:9">
      <c r="A45">
        <v>1</v>
      </c>
      <c r="B45" s="2">
        <v>6</v>
      </c>
      <c r="C45" s="2">
        <v>7</v>
      </c>
      <c r="D45" s="2">
        <v>5</v>
      </c>
      <c r="E45" s="2">
        <v>1</v>
      </c>
      <c r="F45" s="2">
        <v>6</v>
      </c>
      <c r="G45" s="2">
        <v>0</v>
      </c>
      <c r="H45" s="2">
        <v>0</v>
      </c>
      <c r="I45" s="2">
        <v>1</v>
      </c>
    </row>
    <row r="46" spans="1:9">
      <c r="A46">
        <v>1</v>
      </c>
      <c r="B46" s="2">
        <v>2</v>
      </c>
      <c r="C46" s="2">
        <v>6</v>
      </c>
      <c r="D46" s="2">
        <v>0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</row>
    <row r="47" spans="1:9">
      <c r="A47">
        <v>1</v>
      </c>
      <c r="B47" s="2">
        <v>3</v>
      </c>
      <c r="C47" s="2">
        <v>1</v>
      </c>
      <c r="D47" s="2">
        <v>2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</row>
  </sheetData>
  <phoneticPr fontId="5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Salary Data</vt:lpstr>
      <vt:lpstr>YrsExper&amp;EducLEv</vt:lpstr>
      <vt:lpstr>YrsExper&amp;DummyDegree</vt:lpstr>
      <vt:lpstr>YrsExper&amp;DummyEducLev</vt:lpstr>
      <vt:lpstr>RegrOutput</vt:lpstr>
      <vt:lpstr>Salary Table</vt:lpstr>
      <vt:lpstr>Salary Predict </vt:lpstr>
      <vt:lpstr>Prediction Interval</vt:lpstr>
      <vt:lpstr>DCII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J. Zappe</dc:creator>
  <cp:lastModifiedBy>Olivia Grill</cp:lastModifiedBy>
  <dcterms:created xsi:type="dcterms:W3CDTF">1998-08-20T20:18:09Z</dcterms:created>
  <dcterms:modified xsi:type="dcterms:W3CDTF">2021-09-27T19:08:40Z</dcterms:modified>
</cp:coreProperties>
</file>