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i\Desktop\"/>
    </mc:Choice>
  </mc:AlternateContent>
  <xr:revisionPtr revIDLastSave="0" documentId="13_ncr:1_{50B1787C-6CE2-47C6-992B-95AFF1F03B29}" xr6:coauthVersionLast="45" xr6:coauthVersionMax="45" xr10:uidLastSave="{00000000-0000-0000-0000-000000000000}"/>
  <bookViews>
    <workbookView xWindow="15" yWindow="15" windowWidth="20460" windowHeight="10830" xr2:uid="{99F8B9A8-CA7E-42EE-A994-177B8535179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D32" i="1"/>
  <c r="D31" i="1"/>
  <c r="D30" i="1"/>
  <c r="D29" i="1"/>
  <c r="D28" i="1"/>
  <c r="D27" i="1"/>
  <c r="D26" i="1"/>
  <c r="D9" i="1"/>
  <c r="D25" i="1"/>
  <c r="D18" i="1"/>
  <c r="D20" i="1"/>
  <c r="D21" i="1"/>
  <c r="D19" i="1"/>
  <c r="D6" i="1"/>
  <c r="D17" i="1" s="1"/>
  <c r="D22" i="1" l="1"/>
  <c r="D24" i="1" s="1"/>
  <c r="D23" i="1"/>
</calcChain>
</file>

<file path=xl/sharedStrings.xml><?xml version="1.0" encoding="utf-8"?>
<sst xmlns="http://schemas.openxmlformats.org/spreadsheetml/2006/main" count="33" uniqueCount="32">
  <si>
    <t>Vin(min)</t>
  </si>
  <si>
    <t>Vin(max)</t>
  </si>
  <si>
    <t>fs</t>
  </si>
  <si>
    <r>
      <t>D</t>
    </r>
    <r>
      <rPr>
        <vertAlign val="subscript"/>
        <sz val="11"/>
        <color theme="1"/>
        <rFont val="Calibri"/>
        <family val="2"/>
        <charset val="162"/>
        <scheme val="minor"/>
      </rPr>
      <t>MAGCC</t>
    </r>
  </si>
  <si>
    <r>
      <t>V</t>
    </r>
    <r>
      <rPr>
        <vertAlign val="subscript"/>
        <sz val="11"/>
        <color theme="1"/>
        <rFont val="Calibri"/>
        <family val="2"/>
        <charset val="162"/>
        <scheme val="minor"/>
      </rPr>
      <t>F</t>
    </r>
  </si>
  <si>
    <t>NAS</t>
  </si>
  <si>
    <t>Pout</t>
  </si>
  <si>
    <t>DMAX</t>
  </si>
  <si>
    <t>tr</t>
  </si>
  <si>
    <t>VOCBC</t>
  </si>
  <si>
    <t>VOCV</t>
  </si>
  <si>
    <t>NPS(max)</t>
  </si>
  <si>
    <t>VREV</t>
  </si>
  <si>
    <t>nxmfr</t>
  </si>
  <si>
    <t>RCS</t>
  </si>
  <si>
    <t>VCCR</t>
  </si>
  <si>
    <t>IOCC</t>
  </si>
  <si>
    <t>IPP(nom)</t>
  </si>
  <si>
    <t>VCST(nom)</t>
  </si>
  <si>
    <t>IPP(max)</t>
  </si>
  <si>
    <t>VCST(max)</t>
  </si>
  <si>
    <t>IOCC_act</t>
  </si>
  <si>
    <t>LP</t>
  </si>
  <si>
    <t>µH</t>
  </si>
  <si>
    <t>fmax</t>
  </si>
  <si>
    <t>fMAX</t>
  </si>
  <si>
    <t>tSW</t>
  </si>
  <si>
    <t>tON</t>
  </si>
  <si>
    <t>IPRI_RMS</t>
  </si>
  <si>
    <t>ISP_MAX</t>
  </si>
  <si>
    <t>ISEC_RMS</t>
  </si>
  <si>
    <t>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</si>
</sst>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2E8B-E8E7-43D6-8978-5FB70B861320}">
  <dimension ref="C3:H32"/>
  <sheetViews>
    <sheetView tabSelected="1" topLeftCell="A21" workbookViewId="0">
      <selection activeCell="H6" sqref="H6"/>
    </sheetView>
  </sheetViews>
  <sheetFormatPr defaultRowHeight="15" x14ac:dyDescent="0.25"/>
  <cols>
    <col min="3" max="3" width="10.85546875" bestFit="1" customWidth="1"/>
    <col min="4" max="4" width="12" bestFit="1" customWidth="1"/>
    <col min="7" max="7" width="10.5703125" bestFit="1" customWidth="1"/>
  </cols>
  <sheetData>
    <row r="3" spans="3:8" x14ac:dyDescent="0.25">
      <c r="C3" s="1" t="s">
        <v>18</v>
      </c>
      <c r="D3" s="2">
        <v>0.77300000000000002</v>
      </c>
      <c r="G3" s="1" t="s">
        <v>20</v>
      </c>
      <c r="H3" s="2">
        <v>0.81</v>
      </c>
    </row>
    <row r="4" spans="3:8" x14ac:dyDescent="0.25">
      <c r="C4" s="1" t="s">
        <v>15</v>
      </c>
      <c r="D4" s="2">
        <v>0.33</v>
      </c>
      <c r="G4" s="1" t="s">
        <v>2</v>
      </c>
      <c r="H4" s="2">
        <v>45000</v>
      </c>
    </row>
    <row r="5" spans="3:8" x14ac:dyDescent="0.25">
      <c r="C5" s="1" t="s">
        <v>9</v>
      </c>
      <c r="D5" s="2">
        <v>0</v>
      </c>
      <c r="G5" s="1" t="s">
        <v>31</v>
      </c>
      <c r="H5" s="2">
        <f>D18</f>
        <v>1.9</v>
      </c>
    </row>
    <row r="6" spans="3:8" x14ac:dyDescent="0.25">
      <c r="C6" s="1" t="s">
        <v>8</v>
      </c>
      <c r="D6" s="2">
        <f>0.000002</f>
        <v>1.9999999999999999E-6</v>
      </c>
    </row>
    <row r="7" spans="3:8" x14ac:dyDescent="0.25">
      <c r="C7" s="1" t="s">
        <v>0</v>
      </c>
      <c r="D7" s="2">
        <v>24</v>
      </c>
    </row>
    <row r="8" spans="3:8" x14ac:dyDescent="0.25">
      <c r="C8" s="1" t="s">
        <v>1</v>
      </c>
      <c r="D8" s="2">
        <v>48</v>
      </c>
    </row>
    <row r="9" spans="3:8" x14ac:dyDescent="0.25">
      <c r="C9" s="1" t="s">
        <v>24</v>
      </c>
      <c r="D9" s="2">
        <f>45*1000</f>
        <v>45000</v>
      </c>
    </row>
    <row r="10" spans="3:8" ht="18" x14ac:dyDescent="0.35">
      <c r="C10" s="1" t="s">
        <v>3</v>
      </c>
      <c r="D10" s="2">
        <v>0.42499999999999999</v>
      </c>
    </row>
    <row r="11" spans="3:8" ht="18" x14ac:dyDescent="0.35">
      <c r="C11" s="1" t="s">
        <v>4</v>
      </c>
      <c r="D11" s="2">
        <v>0.4</v>
      </c>
    </row>
    <row r="12" spans="3:8" x14ac:dyDescent="0.25">
      <c r="C12" s="1" t="s">
        <v>5</v>
      </c>
      <c r="D12" s="2">
        <v>1</v>
      </c>
    </row>
    <row r="13" spans="3:8" x14ac:dyDescent="0.25">
      <c r="C13" s="1" t="s">
        <v>10</v>
      </c>
      <c r="D13" s="2">
        <v>15</v>
      </c>
    </row>
    <row r="14" spans="3:8" x14ac:dyDescent="0.25">
      <c r="C14" s="1" t="s">
        <v>6</v>
      </c>
      <c r="D14" s="2">
        <v>60</v>
      </c>
    </row>
    <row r="15" spans="3:8" x14ac:dyDescent="0.25">
      <c r="C15" s="1" t="s">
        <v>13</v>
      </c>
      <c r="D15" s="2">
        <v>0.9</v>
      </c>
    </row>
    <row r="17" spans="3:5" x14ac:dyDescent="0.25">
      <c r="C17" s="3" t="s">
        <v>7</v>
      </c>
      <c r="D17" s="4">
        <f>(1-D10-(D9*D6/2))</f>
        <v>0.52999999999999992</v>
      </c>
    </row>
    <row r="18" spans="3:5" x14ac:dyDescent="0.25">
      <c r="C18" s="3" t="s">
        <v>11</v>
      </c>
      <c r="D18" s="4">
        <f>ROUND(D17*D7/(D10*(D13+D11+D5)),1)</f>
        <v>1.9</v>
      </c>
    </row>
    <row r="19" spans="3:5" x14ac:dyDescent="0.25">
      <c r="C19" s="3" t="s">
        <v>12</v>
      </c>
      <c r="D19" s="4">
        <f>(D8/D18)+D13+D5</f>
        <v>40.263157894736842</v>
      </c>
    </row>
    <row r="20" spans="3:5" x14ac:dyDescent="0.25">
      <c r="C20" s="3" t="s">
        <v>14</v>
      </c>
      <c r="D20" s="4">
        <f>((D4*D18)/(2*D21))*SQRT(D15)</f>
        <v>7.4353053484709011E-2</v>
      </c>
    </row>
    <row r="21" spans="3:5" x14ac:dyDescent="0.25">
      <c r="C21" s="3" t="s">
        <v>16</v>
      </c>
      <c r="D21" s="4">
        <f>(D14/D13)</f>
        <v>4</v>
      </c>
    </row>
    <row r="22" spans="3:5" x14ac:dyDescent="0.25">
      <c r="C22" s="3" t="s">
        <v>17</v>
      </c>
      <c r="D22" s="4">
        <f>D3/D20</f>
        <v>10.396345056077225</v>
      </c>
    </row>
    <row r="23" spans="3:5" x14ac:dyDescent="0.25">
      <c r="C23" s="3" t="s">
        <v>19</v>
      </c>
      <c r="D23" s="4">
        <f>H3/D20</f>
        <v>10.893970886704466</v>
      </c>
    </row>
    <row r="24" spans="3:5" x14ac:dyDescent="0.25">
      <c r="C24" s="3" t="s">
        <v>21</v>
      </c>
      <c r="D24" s="4">
        <f>(D22*D18*D10)/2</f>
        <v>4.1975243163911795</v>
      </c>
    </row>
    <row r="25" spans="3:5" x14ac:dyDescent="0.25">
      <c r="C25" s="3" t="s">
        <v>22</v>
      </c>
      <c r="D25" s="4">
        <f>(2*(D13+D11+D5)*D24)/(D15*POWER(D22,2)*D9)*(1000000)</f>
        <v>29.534358571194446</v>
      </c>
      <c r="E25" t="s">
        <v>23</v>
      </c>
    </row>
    <row r="26" spans="3:5" x14ac:dyDescent="0.25">
      <c r="C26" s="3" t="s">
        <v>25</v>
      </c>
      <c r="D26" s="4">
        <f>(D18*D10*(D13+D11))/(D25*D22*0.000001)</f>
        <v>40500.000000000007</v>
      </c>
    </row>
    <row r="27" spans="3:5" x14ac:dyDescent="0.25">
      <c r="C27" s="3" t="s">
        <v>26</v>
      </c>
      <c r="D27" s="4">
        <f>1/D26</f>
        <v>2.4691358024691353E-5</v>
      </c>
    </row>
    <row r="28" spans="3:5" x14ac:dyDescent="0.25">
      <c r="C28" s="3" t="s">
        <v>27</v>
      </c>
      <c r="D28" s="4">
        <f>(D22*D25/D7)*0.000001</f>
        <v>1.2793724279835389E-5</v>
      </c>
    </row>
    <row r="29" spans="3:5" x14ac:dyDescent="0.25">
      <c r="C29" s="3" t="s">
        <v>7</v>
      </c>
      <c r="D29" s="4">
        <f>(D28/D27)</f>
        <v>0.51814583333333342</v>
      </c>
    </row>
    <row r="30" spans="3:5" x14ac:dyDescent="0.25">
      <c r="C30" s="3" t="s">
        <v>28</v>
      </c>
      <c r="D30" s="4">
        <f>(D22*SQRT(D29/3))</f>
        <v>4.3206199146487956</v>
      </c>
    </row>
    <row r="31" spans="3:5" x14ac:dyDescent="0.25">
      <c r="C31" s="3" t="s">
        <v>29</v>
      </c>
      <c r="D31" s="4">
        <f>(D22*D18)</f>
        <v>19.753055606546727</v>
      </c>
    </row>
    <row r="32" spans="3:5" x14ac:dyDescent="0.25">
      <c r="C32" s="3" t="s">
        <v>30</v>
      </c>
      <c r="D32" s="4">
        <f>(D31*SQRT(D10/3))</f>
        <v>7.4347800340250823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FAHRİ TÜREDİ</dc:creator>
  <cp:lastModifiedBy>FAHRİ TÜREDİ</cp:lastModifiedBy>
  <dcterms:created xsi:type="dcterms:W3CDTF">2020-03-12T16:33:54Z</dcterms:created>
  <dcterms:modified xsi:type="dcterms:W3CDTF">2020-03-12T18:14:49Z</dcterms:modified>
</cp:coreProperties>
</file>