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W54" i="1" l="1"/>
  <c r="H54" i="1"/>
  <c r="R54" i="1"/>
  <c r="J54" i="1"/>
  <c r="K54" i="1"/>
  <c r="L54" i="1"/>
  <c r="M54" i="1"/>
  <c r="N54" i="1"/>
  <c r="O54" i="1"/>
  <c r="P54" i="1"/>
  <c r="Q54" i="1"/>
  <c r="I54" i="1"/>
  <c r="V54" i="1"/>
  <c r="U54" i="1"/>
  <c r="T54" i="1"/>
  <c r="S54" i="1"/>
  <c r="H53" i="1"/>
  <c r="H52" i="1"/>
  <c r="H51" i="1"/>
  <c r="H50" i="1"/>
  <c r="H49" i="1"/>
  <c r="H48" i="1"/>
  <c r="H47" i="1"/>
  <c r="H46" i="1"/>
  <c r="C46" i="1"/>
  <c r="H45" i="1"/>
  <c r="H44" i="1"/>
  <c r="H43" i="1"/>
  <c r="F43" i="1"/>
  <c r="C43" i="1"/>
  <c r="H42" i="1"/>
  <c r="C42" i="1"/>
  <c r="H41" i="1"/>
  <c r="C41" i="1"/>
  <c r="H40" i="1"/>
  <c r="H39" i="1"/>
  <c r="F39" i="1"/>
  <c r="H38" i="1"/>
  <c r="H37" i="1"/>
  <c r="F37" i="1"/>
  <c r="H36" i="1"/>
  <c r="F36" i="1"/>
  <c r="H35" i="1"/>
  <c r="H34" i="1"/>
  <c r="F34" i="1"/>
  <c r="H33" i="1"/>
  <c r="F33" i="1"/>
  <c r="H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V55" i="1" s="1"/>
  <c r="H10" i="1"/>
  <c r="H9" i="1"/>
</calcChain>
</file>

<file path=xl/sharedStrings.xml><?xml version="1.0" encoding="utf-8"?>
<sst xmlns="http://schemas.openxmlformats.org/spreadsheetml/2006/main" count="232" uniqueCount="164">
  <si>
    <t>LAPORAN REKAPITULASI ABSENSI BULANAN</t>
  </si>
  <si>
    <t>Periode : 26 Oktober 2017  s.d. 25 November  2017</t>
  </si>
  <si>
    <t xml:space="preserve">KANTOR TASIKMALAYA  </t>
  </si>
  <si>
    <t>No</t>
  </si>
  <si>
    <t>NAMA</t>
  </si>
  <si>
    <t>NIK</t>
  </si>
  <si>
    <t>JABATAN</t>
  </si>
  <si>
    <t xml:space="preserve">MULAI </t>
  </si>
  <si>
    <t>NO SK</t>
  </si>
  <si>
    <t>Status</t>
  </si>
  <si>
    <t>KONDISI KARYAWAN</t>
  </si>
  <si>
    <t>Surat Peringatan</t>
  </si>
  <si>
    <t>KERJA</t>
  </si>
  <si>
    <t>Karywn</t>
  </si>
  <si>
    <t xml:space="preserve">Hdr </t>
  </si>
  <si>
    <t>Sakit</t>
  </si>
  <si>
    <t>TL</t>
  </si>
  <si>
    <t>C</t>
  </si>
  <si>
    <t>CH</t>
  </si>
  <si>
    <t>A</t>
  </si>
  <si>
    <t>I</t>
  </si>
  <si>
    <t>K</t>
  </si>
  <si>
    <t>TA</t>
  </si>
  <si>
    <t>Jumlah</t>
  </si>
  <si>
    <t>Tpt</t>
  </si>
  <si>
    <t>SD</t>
  </si>
  <si>
    <t>ST</t>
  </si>
  <si>
    <t>Hr.Kerja</t>
  </si>
  <si>
    <t>SP1</t>
  </si>
  <si>
    <t>SP2</t>
  </si>
  <si>
    <t>SP3</t>
  </si>
  <si>
    <t>H. Rudi Kurniawan, ST., MM.</t>
  </si>
  <si>
    <t>Branch Manager</t>
  </si>
  <si>
    <t>024/PD/SK/LP3I/III/2006</t>
  </si>
  <si>
    <t>Tetap</t>
  </si>
  <si>
    <t>Yahya, SE</t>
  </si>
  <si>
    <t>Head of C &amp; P &amp; IHT Department</t>
  </si>
  <si>
    <t>109/DIR/SK/LP3I-TSM/IX/2006</t>
  </si>
  <si>
    <t>Eva Farida, A. Md.</t>
  </si>
  <si>
    <t xml:space="preserve">Education Staff </t>
  </si>
  <si>
    <t>1 Des 04</t>
  </si>
  <si>
    <t>076/BM/SK/LP3I-TSM/VII/2013</t>
  </si>
  <si>
    <t>Agus Munawar Faruq, S. Pd. I</t>
  </si>
  <si>
    <t xml:space="preserve">Staff External </t>
  </si>
  <si>
    <t>10 Juni 05</t>
  </si>
  <si>
    <t>261/BM/SK/LP3I-TSM/VII/2012</t>
  </si>
  <si>
    <t>Rheda Adryan</t>
  </si>
  <si>
    <t>Office Boy</t>
  </si>
  <si>
    <t>183/BM/SK/LP3I-TSM/XII/2009</t>
  </si>
  <si>
    <t>Arif Budiman, ST</t>
  </si>
  <si>
    <t xml:space="preserve">Koordinator Program Kerjasama </t>
  </si>
  <si>
    <t>088/BM/SK/LP3I-TSM/IX/2013</t>
  </si>
  <si>
    <t>Ernawati, SE., M. Pd.</t>
  </si>
  <si>
    <t>Koordinator OM &amp; BA</t>
  </si>
  <si>
    <t>014/BM/SK/LP31-TSM/III/2013</t>
  </si>
  <si>
    <t xml:space="preserve">Indri Fitrianasari, S. Kom </t>
  </si>
  <si>
    <t>Koord IT</t>
  </si>
  <si>
    <t>013/BM/SK/LP31-TSM/III/2013</t>
  </si>
  <si>
    <t>Aep Saepudin, S. Pd. I</t>
  </si>
  <si>
    <t xml:space="preserve">Koodinator Mentoring </t>
  </si>
  <si>
    <t>043/BM/SK/LP31-TSM/IV/2013</t>
  </si>
  <si>
    <t>Sugianti Melawati, SE</t>
  </si>
  <si>
    <t>Secretary</t>
  </si>
  <si>
    <t>131/BM/SK/LP3I-TSM/XI/2014</t>
  </si>
  <si>
    <t>Rani Ligar Fitriani, S. Pd.</t>
  </si>
  <si>
    <t>Koordinator Kompetensi Bahasa Inggris</t>
  </si>
  <si>
    <t>101/BM/SK/LP3I-TSM/IX/2013</t>
  </si>
  <si>
    <t>Dheri Febiyani Lestari, S. Pd.</t>
  </si>
  <si>
    <t>Head Of Finance &amp; HRD</t>
  </si>
  <si>
    <t>048/BM/SK/LP31-TSM/IV/2013</t>
  </si>
  <si>
    <t>Dendi Gunawan</t>
  </si>
  <si>
    <t>Security</t>
  </si>
  <si>
    <t>026/BM/SK/LP3I-TSM/III/2014</t>
  </si>
  <si>
    <t>Muhamad Farihin</t>
  </si>
  <si>
    <t>IT Staff</t>
  </si>
  <si>
    <t>093/BM/SK/LP3I-TSM/VIII/2014</t>
  </si>
  <si>
    <t>Andri Irawan</t>
  </si>
  <si>
    <t>099/BM/SK/LP3I-TSM/VIII/2014</t>
  </si>
  <si>
    <t>R. Asep Mucharam Setiawan</t>
  </si>
  <si>
    <t>Marketing Staff</t>
  </si>
  <si>
    <t>115/BM/SK/LP3I-TSM/IX/2014</t>
  </si>
  <si>
    <t>Ratna Sopiah, A.Md</t>
  </si>
  <si>
    <t>120/BM/SK/LP3I-TSM/X/2014</t>
  </si>
  <si>
    <t>Ririn Puspita Sari Dewi</t>
  </si>
  <si>
    <t>Education Staff</t>
  </si>
  <si>
    <t>Muhamad Aripin</t>
  </si>
  <si>
    <t>Yovi Fernando</t>
  </si>
  <si>
    <t xml:space="preserve">Staff Program otomotif </t>
  </si>
  <si>
    <t>Rudi Hartono</t>
  </si>
  <si>
    <t>Wafa Tsamrotul Fuadah, S. Pd</t>
  </si>
  <si>
    <t>Accounting Staff</t>
  </si>
  <si>
    <t>Untung Eko Setyasari, S. Sos, MA</t>
  </si>
  <si>
    <t>201326085</t>
  </si>
  <si>
    <t xml:space="preserve">Head Of Education </t>
  </si>
  <si>
    <t>Yanti Fadila Wahab, S. Pd.</t>
  </si>
  <si>
    <t>017/BM/SK/LP3I-TSM/V/2016</t>
  </si>
  <si>
    <t>Desiana, SE</t>
  </si>
  <si>
    <t>201326086</t>
  </si>
  <si>
    <t>Koord. Program Akuntansi</t>
  </si>
  <si>
    <t>Yudi Kurniadi, S. Pd.</t>
  </si>
  <si>
    <t>Dosen Tetap Bahasa Inggris</t>
  </si>
  <si>
    <t>Dewi Fitri</t>
  </si>
  <si>
    <t xml:space="preserve">Marketing Staff </t>
  </si>
  <si>
    <t>034/BM/SK/LP3I-TSM/XII/2016</t>
  </si>
  <si>
    <t>Adam Abdi Al A'la</t>
  </si>
  <si>
    <t>Kontrak</t>
  </si>
  <si>
    <t xml:space="preserve">Ade Fuad Hasan </t>
  </si>
  <si>
    <t xml:space="preserve">Teknisi komputer dan Umum </t>
  </si>
  <si>
    <t xml:space="preserve">Bini Hasbiani </t>
  </si>
  <si>
    <t xml:space="preserve">Computer Lab Asst </t>
  </si>
  <si>
    <t>016/BM/SK/LP3I-TSM/V/2016</t>
  </si>
  <si>
    <t xml:space="preserve">Kontrak </t>
  </si>
  <si>
    <t>Joko Handoyo</t>
  </si>
  <si>
    <t>Nurul Akhyar</t>
  </si>
  <si>
    <t>Genral Affair</t>
  </si>
  <si>
    <t>033/BM/SK/LP3I-TSM/XII/2016</t>
  </si>
  <si>
    <t xml:space="preserve">Tresna retna Asih </t>
  </si>
  <si>
    <t xml:space="preserve">Computer Ass Lab </t>
  </si>
  <si>
    <t>018/BM/SK/LP3I-TSM/IV/2016</t>
  </si>
  <si>
    <t xml:space="preserve">Rijal </t>
  </si>
  <si>
    <t xml:space="preserve">Staff Umum </t>
  </si>
  <si>
    <t>022/BM/SK/LP3I-TSM/VI/2016</t>
  </si>
  <si>
    <t>Silmi Nur Addini</t>
  </si>
  <si>
    <t xml:space="preserve">Finance &amp; HRD Staff </t>
  </si>
  <si>
    <t xml:space="preserve">M. Hadid Kahfidin </t>
  </si>
  <si>
    <t xml:space="preserve">Costumer Service </t>
  </si>
  <si>
    <t>032/BM/SK/LP3I-TSM/XI/2016</t>
  </si>
  <si>
    <t>M. Nijar Kurnia</t>
  </si>
  <si>
    <t xml:space="preserve">036/BM/SPK/LP3I-TSM/IV/2015 </t>
  </si>
  <si>
    <t>Asep Dadan, SE</t>
  </si>
  <si>
    <t>Wakil Head Of C &amp; P</t>
  </si>
  <si>
    <t>023/BM/SK/LP3I-TSM/VI/2016</t>
  </si>
  <si>
    <t>Ade Riadi</t>
  </si>
  <si>
    <t>Library Staff</t>
  </si>
  <si>
    <t>035/BM/SK/LP3I-TSM/XII/2016</t>
  </si>
  <si>
    <t>Lalis Kiki Yulian</t>
  </si>
  <si>
    <t xml:space="preserve">Rumah Entrepreneur Staff </t>
  </si>
  <si>
    <t>018/BM/SK/LP3I-TSM/V/2016</t>
  </si>
  <si>
    <t xml:space="preserve">Pipit Rizkia </t>
  </si>
  <si>
    <t>004/BM/SPK/LP3I-TSM/III/2016</t>
  </si>
  <si>
    <t xml:space="preserve">Rijal Rijaludin </t>
  </si>
  <si>
    <t xml:space="preserve">Magang </t>
  </si>
  <si>
    <t>003/BM/SPK/LP3I-TSM/III/2017</t>
  </si>
  <si>
    <t xml:space="preserve">Roni Nugraha </t>
  </si>
  <si>
    <t>004/BM/SPK/LP3I-TSM/III/2017</t>
  </si>
  <si>
    <t xml:space="preserve">Sopyan </t>
  </si>
  <si>
    <t>Acep Yadi</t>
  </si>
  <si>
    <t>TO</t>
  </si>
  <si>
    <t>JUMLAH</t>
  </si>
  <si>
    <t>KETERANGAN :</t>
  </si>
  <si>
    <t>Tasikmalaya, 30 November  2017</t>
  </si>
  <si>
    <t>:  Sakit dg. Surat Dokter</t>
  </si>
  <si>
    <t>Mengetahui,</t>
  </si>
  <si>
    <t>Dibuat oleh,</t>
  </si>
  <si>
    <t>:  Sakit tanpa Surat Dokter</t>
  </si>
  <si>
    <t>:  Terlambat</t>
  </si>
  <si>
    <t>:  Tidak masuk tanpa pemberitahuan</t>
  </si>
  <si>
    <t>: Tidak masuk dengan pemberitahuan</t>
  </si>
  <si>
    <t>:  Cuti</t>
  </si>
  <si>
    <t xml:space="preserve">Dheri Febiyani Lestari, S.Pd </t>
  </si>
  <si>
    <t>:  Tidak absensi datang/pulang</t>
  </si>
  <si>
    <t xml:space="preserve">Head Of HRD and Finance </t>
  </si>
  <si>
    <t>: Cuti Haid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</si>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</sst>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indexed="72"/>
      <name val="Arial"/>
      <family val="2"/>
    </font>
    <font>
      <sz val="7"/>
      <name val="Cambria"/>
      <family val="1"/>
      <scheme val="major"/>
    </font>
    <font>
      <b/>
      <sz val="8"/>
      <color theme="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2" applyFont="1" applyFill="1" applyAlignment="1">
      <alignment horizontal="center"/>
    </xf>
    <xf numFmtId="0" fontId="2" fillId="0" borderId="0" xfId="2" applyFont="1" applyFill="1"/>
    <xf numFmtId="0" fontId="2" fillId="0" borderId="1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/>
    </xf>
    <xf numFmtId="0" fontId="7" fillId="0" borderId="2" xfId="2" applyFont="1" applyFill="1" applyBorder="1"/>
    <xf numFmtId="15" fontId="7" fillId="0" borderId="2" xfId="2" applyNumberFormat="1" applyFont="1" applyFill="1" applyBorder="1" applyAlignment="1">
      <alignment horizontal="left"/>
    </xf>
    <xf numFmtId="41" fontId="7" fillId="0" borderId="2" xfId="3" applyFont="1" applyFill="1" applyBorder="1" applyAlignment="1"/>
    <xf numFmtId="41" fontId="7" fillId="0" borderId="2" xfId="2" applyNumberFormat="1" applyFont="1" applyFill="1" applyBorder="1" applyAlignment="1">
      <alignment horizontal="center" vertical="center"/>
    </xf>
    <xf numFmtId="41" fontId="7" fillId="0" borderId="2" xfId="3" applyFont="1" applyFill="1" applyBorder="1" applyAlignment="1">
      <alignment horizontal="center"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2" xfId="3" applyNumberFormat="1" applyFont="1" applyFill="1" applyBorder="1" applyAlignment="1">
      <alignment horizontal="center"/>
    </xf>
    <xf numFmtId="0" fontId="8" fillId="0" borderId="0" xfId="4" applyFont="1" applyBorder="1"/>
    <xf numFmtId="0" fontId="7" fillId="0" borderId="2" xfId="2" applyFont="1" applyFill="1" applyBorder="1" applyAlignment="1"/>
    <xf numFmtId="0" fontId="9" fillId="0" borderId="0" xfId="5" applyFont="1" applyFill="1" applyBorder="1" applyAlignment="1">
      <alignment vertical="center"/>
    </xf>
    <xf numFmtId="0" fontId="7" fillId="0" borderId="2" xfId="2" applyNumberFormat="1" applyFont="1" applyFill="1" applyBorder="1" applyAlignment="1">
      <alignment horizontal="center"/>
    </xf>
    <xf numFmtId="0" fontId="9" fillId="0" borderId="0" xfId="5" applyFont="1" applyFill="1" applyBorder="1" applyAlignment="1">
      <alignment horizontal="left" vertical="center"/>
    </xf>
    <xf numFmtId="0" fontId="7" fillId="0" borderId="2" xfId="5" applyFont="1" applyFill="1" applyBorder="1" applyAlignment="1">
      <alignment vertical="center" wrapText="1"/>
    </xf>
    <xf numFmtId="0" fontId="7" fillId="0" borderId="2" xfId="6" applyFont="1" applyFill="1" applyBorder="1" applyAlignment="1">
      <alignment horizontal="right" vertical="center"/>
    </xf>
    <xf numFmtId="15" fontId="7" fillId="0" borderId="2" xfId="2" applyNumberFormat="1" applyFont="1" applyFill="1" applyBorder="1" applyAlignment="1">
      <alignment horizontal="left" vertical="center"/>
    </xf>
    <xf numFmtId="0" fontId="7" fillId="0" borderId="2" xfId="2" applyFont="1" applyFill="1" applyBorder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7" fillId="0" borderId="2" xfId="5" applyFont="1" applyFill="1" applyBorder="1" applyAlignment="1">
      <alignment wrapText="1"/>
    </xf>
    <xf numFmtId="0" fontId="7" fillId="0" borderId="2" xfId="2" applyFont="1" applyFill="1" applyBorder="1" applyAlignment="1">
      <alignment horizontal="right"/>
    </xf>
    <xf numFmtId="0" fontId="7" fillId="0" borderId="2" xfId="7" applyFont="1" applyFill="1" applyBorder="1" applyAlignment="1">
      <alignment horizontal="right"/>
    </xf>
    <xf numFmtId="0" fontId="7" fillId="0" borderId="2" xfId="8" applyFont="1" applyFill="1" applyBorder="1" applyAlignment="1">
      <alignment horizontal="right"/>
    </xf>
    <xf numFmtId="0" fontId="7" fillId="0" borderId="0" xfId="4" applyFont="1" applyFill="1"/>
    <xf numFmtId="0" fontId="7" fillId="0" borderId="2" xfId="4" applyFont="1" applyFill="1" applyBorder="1"/>
    <xf numFmtId="0" fontId="7" fillId="0" borderId="2" xfId="4" applyFont="1" applyBorder="1"/>
    <xf numFmtId="0" fontId="7" fillId="0" borderId="0" xfId="4" applyFont="1"/>
    <xf numFmtId="0" fontId="7" fillId="0" borderId="2" xfId="4" applyFont="1" applyFill="1" applyBorder="1" applyAlignment="1">
      <alignment vertical="center" wrapText="1"/>
    </xf>
    <xf numFmtId="49" fontId="7" fillId="0" borderId="2" xfId="9" applyNumberFormat="1" applyFont="1" applyFill="1" applyBorder="1" applyAlignment="1">
      <alignment horizontal="left" vertical="center" wrapText="1"/>
    </xf>
    <xf numFmtId="0" fontId="11" fillId="0" borderId="2" xfId="4" applyFont="1" applyFill="1" applyBorder="1" applyAlignment="1">
      <alignment horizontal="left" vertical="center"/>
    </xf>
    <xf numFmtId="0" fontId="7" fillId="0" borderId="5" xfId="4" applyFont="1" applyFill="1" applyBorder="1" applyAlignment="1">
      <alignment vertical="center" wrapText="1"/>
    </xf>
    <xf numFmtId="0" fontId="11" fillId="0" borderId="2" xfId="4" applyFont="1" applyFill="1" applyBorder="1" applyAlignment="1">
      <alignment vertical="center"/>
    </xf>
    <xf numFmtId="0" fontId="3" fillId="0" borderId="2" xfId="2" applyFont="1" applyFill="1" applyBorder="1" applyAlignment="1">
      <alignment horizontal="center"/>
    </xf>
    <xf numFmtId="41" fontId="4" fillId="0" borderId="2" xfId="3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/>
    </xf>
    <xf numFmtId="41" fontId="4" fillId="0" borderId="0" xfId="3" applyFont="1" applyFill="1" applyBorder="1" applyAlignment="1">
      <alignment horizontal="center" vertical="center"/>
    </xf>
    <xf numFmtId="41" fontId="12" fillId="0" borderId="0" xfId="3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left"/>
    </xf>
    <xf numFmtId="41" fontId="4" fillId="0" borderId="0" xfId="3" applyFont="1" applyFill="1" applyBorder="1" applyAlignment="1">
      <alignment horizontal="center"/>
    </xf>
    <xf numFmtId="41" fontId="2" fillId="0" borderId="0" xfId="2" applyNumberFormat="1" applyFont="1" applyFill="1"/>
    <xf numFmtId="0" fontId="2" fillId="0" borderId="0" xfId="2" applyFont="1" applyFill="1" applyAlignment="1"/>
    <xf numFmtId="0" fontId="2" fillId="0" borderId="0" xfId="2" applyFont="1" applyFill="1" applyAlignment="1">
      <alignment horizontal="right"/>
    </xf>
    <xf numFmtId="0" fontId="2" fillId="0" borderId="0" xfId="4"/>
    <xf numFmtId="0" fontId="2" fillId="0" borderId="0" xfId="2" applyFont="1" applyFill="1" applyAlignment="1">
      <alignment horizontal="center"/>
    </xf>
    <xf numFmtId="0" fontId="14" fillId="0" borderId="0" xfId="2" applyFont="1" applyFill="1" applyAlignment="1"/>
    <xf numFmtId="0" fontId="14" fillId="0" borderId="0" xfId="2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 applyAlignment="1">
      <alignment horizontal="right"/>
    </xf>
    <xf numFmtId="0" fontId="15" fillId="0" borderId="0" xfId="2" applyFont="1" applyFill="1" applyAlignment="1"/>
    <xf numFmtId="0" fontId="15" fillId="0" borderId="0" xfId="2" applyFont="1" applyFill="1" applyAlignment="1">
      <alignment horizontal="right"/>
    </xf>
    <xf numFmtId="0" fontId="2" fillId="0" borderId="0" xfId="2" quotePrefix="1" applyFont="1" applyFill="1"/>
    <xf numFmtId="41" fontId="4" fillId="0" borderId="0" xfId="10" applyNumberFormat="1" applyFont="1" applyFill="1" applyBorder="1" applyAlignment="1">
      <alignment horizontal="center" vertical="center"/>
    </xf>
    <xf numFmtId="9" fontId="2" fillId="0" borderId="0" xfId="1" applyFont="1" applyFill="1"/>
  </cellXfs>
  <cellStyles count="11">
    <cellStyle name="Comma [0] 3" xfId="3"/>
    <cellStyle name="Normal" xfId="0" builtinId="0"/>
    <cellStyle name="Normal 2" xfId="5"/>
    <cellStyle name="Normal 3 2" xfId="8"/>
    <cellStyle name="Normal 4 2" xfId="6"/>
    <cellStyle name="Normal 5 2" xfId="7"/>
    <cellStyle name="Normal 6" xfId="9"/>
    <cellStyle name="Normal 8" xfId="4"/>
    <cellStyle name="Normal_26 April 09 s.d 25 Mei 09" xfId="2"/>
    <cellStyle name="Percent" xfId="1" builtinId="5"/>
    <cellStyle name="Percent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1</xdr:col>
      <xdr:colOff>209550</xdr:colOff>
      <xdr:row>3</xdr:row>
      <xdr:rowOff>47625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5429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9525</xdr:colOff>
      <xdr:row>58</xdr:row>
      <xdr:rowOff>161925</xdr:rowOff>
    </xdr:from>
    <xdr:to>
      <xdr:col>19</xdr:col>
      <xdr:colOff>142875</xdr:colOff>
      <xdr:row>61</xdr:row>
      <xdr:rowOff>161925</xdr:rowOff>
    </xdr:to>
    <xdr:pic>
      <xdr:nvPicPr>
        <xdr:cNvPr id="3" name="Picture 8" descr="TTD Dher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0382250"/>
          <a:ext cx="1057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1304925</xdr:colOff>
      <xdr:row>54</xdr:row>
      <xdr:rowOff>133350</xdr:rowOff>
    </xdr:from>
    <xdr:to>
      <xdr:col>10</xdr:col>
      <xdr:colOff>228600</xdr:colOff>
      <xdr:row>64</xdr:row>
      <xdr:rowOff>19050</xdr:rowOff>
    </xdr:to>
    <xdr:pic>
      <xdr:nvPicPr>
        <xdr:cNvPr id="4" name="Picture 5" descr="Ttd Pak Haji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9753600"/>
          <a:ext cx="186690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DATA%20KARYAWAN\Data%20Karyawan%202013%20(Autosaved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Tetap"/>
      <sheetName val="Kontrak"/>
      <sheetName val="Percobaan"/>
      <sheetName val="Mhs"/>
      <sheetName val="Magang"/>
      <sheetName val="Keluar V1"/>
      <sheetName val="Keluar 2016"/>
      <sheetName val="Sheet2"/>
      <sheetName val="Absensi Pelatihan Komputer "/>
      <sheetName val="NPWP 2016"/>
      <sheetName val="Sheet1"/>
      <sheetName val="Pilkada"/>
      <sheetName val="Sheet3"/>
      <sheetName val="Sheet4"/>
      <sheetName val="Sheet6"/>
      <sheetName val="Sheet5"/>
      <sheetName val="Sheet7"/>
      <sheetName val="Sheet8"/>
    </sheetNames>
    <sheetDataSet>
      <sheetData sheetId="0" refreshError="1">
        <row r="36">
          <cell r="B36">
            <v>201526105</v>
          </cell>
        </row>
        <row r="38">
          <cell r="B38">
            <v>201526109</v>
          </cell>
        </row>
      </sheetData>
      <sheetData sheetId="1" refreshError="1">
        <row r="23">
          <cell r="G23" t="str">
            <v>002/BM/SK/LP3I-TSM/I/2015</v>
          </cell>
        </row>
        <row r="26">
          <cell r="G26" t="str">
            <v>001/BM/SK/LP3I-TSM/I/2016</v>
          </cell>
        </row>
        <row r="27">
          <cell r="G27" t="str">
            <v>003/BM/SK/LP3I-TSM/II/2016</v>
          </cell>
        </row>
        <row r="28">
          <cell r="G28" t="str">
            <v>004/BM/SK/LP3I-TSM/II/2016</v>
          </cell>
        </row>
        <row r="29">
          <cell r="G29" t="str">
            <v>005/BM/SK/LP3I-TSM/II/2016</v>
          </cell>
        </row>
        <row r="30">
          <cell r="G30" t="str">
            <v>009/BM/SK/LP3I-TSM/III/2016</v>
          </cell>
        </row>
        <row r="31">
          <cell r="G31" t="str">
            <v>017/BM/SK/LP3I-TSM/V/2016</v>
          </cell>
        </row>
        <row r="32">
          <cell r="G32" t="str">
            <v>034/BM/SK/LP3I-TSM/XII/2016</v>
          </cell>
        </row>
      </sheetData>
      <sheetData sheetId="2" refreshError="1">
        <row r="8">
          <cell r="G8" t="str">
            <v>023/BM/SK/LP3I-TSM/VI/2016</v>
          </cell>
        </row>
        <row r="9">
          <cell r="G9" t="str">
            <v>022/BM/SK/LP3I-TSM/VI/2016</v>
          </cell>
        </row>
        <row r="11">
          <cell r="G11" t="str">
            <v>031/BM/SK/LP3I-TSM/IX/2016</v>
          </cell>
        </row>
        <row r="14">
          <cell r="B14">
            <v>201626113</v>
          </cell>
        </row>
        <row r="16">
          <cell r="B16">
            <v>201626116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tabSelected="1" topLeftCell="A42" workbookViewId="0">
      <selection activeCell="W56" sqref="W56"/>
    </sheetView>
  </sheetViews>
  <sheetFormatPr defaultRowHeight="12.75" x14ac:dyDescent="0.2"/>
  <cols>
    <col min="1" max="1" width="5.85546875" style="2" customWidth="1"/>
    <col min="2" max="2" width="21.7109375" style="2" customWidth="1"/>
    <col min="3" max="3" width="8.42578125" style="2" customWidth="1"/>
    <col min="4" max="4" width="24.85546875" style="2" customWidth="1"/>
    <col min="5" max="5" width="10.140625" style="2" customWidth="1"/>
    <col min="6" max="6" width="21.7109375" style="2" bestFit="1" customWidth="1"/>
    <col min="7" max="7" width="8.5703125" style="2" customWidth="1"/>
    <col min="8" max="8" width="6.42578125" style="2" bestFit="1" customWidth="1"/>
    <col min="9" max="17" width="3.7109375" style="2" customWidth="1"/>
    <col min="18" max="18" width="6.42578125" style="2" bestFit="1" customWidth="1"/>
    <col min="19" max="22" width="3.7109375" style="2" customWidth="1"/>
    <col min="23" max="23" width="9.140625" style="2"/>
    <col min="24" max="24" width="32" style="2" bestFit="1" customWidth="1"/>
    <col min="25" max="16384" width="9.140625" style="2"/>
  </cols>
  <sheetData>
    <row r="1" spans="1:29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9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9" ht="12.75" customHeight="1" x14ac:dyDescent="0.2">
      <c r="A6" s="4" t="s">
        <v>3</v>
      </c>
      <c r="B6" s="4" t="s">
        <v>4</v>
      </c>
      <c r="C6" s="4" t="s">
        <v>5</v>
      </c>
      <c r="D6" s="4" t="s">
        <v>6</v>
      </c>
      <c r="E6" s="5" t="s">
        <v>7</v>
      </c>
      <c r="F6" s="4" t="s">
        <v>8</v>
      </c>
      <c r="G6" s="6" t="s">
        <v>9</v>
      </c>
      <c r="H6" s="7" t="s">
        <v>10</v>
      </c>
      <c r="I6" s="7"/>
      <c r="J6" s="7"/>
      <c r="K6" s="7"/>
      <c r="L6" s="7"/>
      <c r="M6" s="7"/>
      <c r="N6" s="7"/>
      <c r="O6" s="7"/>
      <c r="P6" s="7"/>
      <c r="Q6" s="7"/>
      <c r="R6" s="7"/>
      <c r="S6" s="4" t="s">
        <v>11</v>
      </c>
      <c r="T6" s="4"/>
      <c r="U6" s="4"/>
      <c r="V6" s="4"/>
    </row>
    <row r="7" spans="1:29" x14ac:dyDescent="0.2">
      <c r="A7" s="4"/>
      <c r="B7" s="4"/>
      <c r="C7" s="4"/>
      <c r="D7" s="4"/>
      <c r="E7" s="8" t="s">
        <v>12</v>
      </c>
      <c r="F7" s="4"/>
      <c r="G7" s="6" t="s">
        <v>13</v>
      </c>
      <c r="H7" s="9" t="s">
        <v>14</v>
      </c>
      <c r="I7" s="10" t="s">
        <v>15</v>
      </c>
      <c r="J7" s="10"/>
      <c r="K7" s="11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2" t="s">
        <v>21</v>
      </c>
      <c r="Q7" s="11" t="s">
        <v>22</v>
      </c>
      <c r="R7" s="13" t="s">
        <v>23</v>
      </c>
      <c r="S7" s="4"/>
      <c r="T7" s="4"/>
      <c r="U7" s="4"/>
      <c r="V7" s="4"/>
    </row>
    <row r="8" spans="1:29" x14ac:dyDescent="0.2">
      <c r="A8" s="4"/>
      <c r="B8" s="4"/>
      <c r="C8" s="4"/>
      <c r="D8" s="4"/>
      <c r="E8" s="14"/>
      <c r="F8" s="4"/>
      <c r="G8" s="15"/>
      <c r="H8" s="9" t="s">
        <v>24</v>
      </c>
      <c r="I8" s="16" t="s">
        <v>25</v>
      </c>
      <c r="J8" s="16" t="s">
        <v>26</v>
      </c>
      <c r="K8" s="11"/>
      <c r="L8" s="11"/>
      <c r="M8" s="11"/>
      <c r="N8" s="11"/>
      <c r="O8" s="11"/>
      <c r="P8" s="17"/>
      <c r="Q8" s="11"/>
      <c r="R8" s="13" t="s">
        <v>27</v>
      </c>
      <c r="S8" s="16" t="s">
        <v>28</v>
      </c>
      <c r="T8" s="16" t="s">
        <v>29</v>
      </c>
      <c r="U8" s="16" t="s">
        <v>30</v>
      </c>
      <c r="V8" s="16" t="s">
        <v>26</v>
      </c>
    </row>
    <row r="9" spans="1:29" ht="14.25" x14ac:dyDescent="0.2">
      <c r="A9" s="18">
        <v>1</v>
      </c>
      <c r="B9" s="19" t="s">
        <v>31</v>
      </c>
      <c r="C9" s="19">
        <v>200226006</v>
      </c>
      <c r="D9" s="19" t="s">
        <v>32</v>
      </c>
      <c r="E9" s="20">
        <v>37466</v>
      </c>
      <c r="F9" s="21" t="s">
        <v>33</v>
      </c>
      <c r="G9" s="19" t="s">
        <v>34</v>
      </c>
      <c r="H9" s="22">
        <f>R9-Q9-O9-N9-M9-L9-K9-J9-I9-P9</f>
        <v>24</v>
      </c>
      <c r="I9" s="23"/>
      <c r="J9" s="24"/>
      <c r="K9" s="24"/>
      <c r="L9" s="24"/>
      <c r="M9" s="24"/>
      <c r="N9" s="24"/>
      <c r="O9" s="24"/>
      <c r="P9" s="24"/>
      <c r="Q9" s="24"/>
      <c r="R9" s="22">
        <v>24</v>
      </c>
      <c r="S9" s="25"/>
      <c r="T9" s="25"/>
      <c r="U9" s="25"/>
      <c r="V9" s="25"/>
      <c r="X9" s="26"/>
      <c r="Y9" s="26"/>
      <c r="Z9" s="26"/>
      <c r="AA9" s="26"/>
      <c r="AB9" s="26"/>
      <c r="AC9" s="26"/>
    </row>
    <row r="10" spans="1:29" ht="14.25" x14ac:dyDescent="0.2">
      <c r="A10" s="18">
        <v>2</v>
      </c>
      <c r="B10" s="19" t="s">
        <v>35</v>
      </c>
      <c r="C10" s="19">
        <v>200226003</v>
      </c>
      <c r="D10" s="19" t="s">
        <v>36</v>
      </c>
      <c r="E10" s="20">
        <v>37386</v>
      </c>
      <c r="F10" s="27" t="s">
        <v>37</v>
      </c>
      <c r="G10" s="19" t="s">
        <v>34</v>
      </c>
      <c r="H10" s="22">
        <f t="shared" ref="H10:H53" si="0">R10-Q10-O10-N10-M10-L10-K10-J10-I10-P10</f>
        <v>24</v>
      </c>
      <c r="I10" s="23"/>
      <c r="J10" s="24"/>
      <c r="K10" s="24"/>
      <c r="L10" s="24"/>
      <c r="M10" s="24"/>
      <c r="N10" s="24"/>
      <c r="O10" s="24"/>
      <c r="P10" s="24"/>
      <c r="Q10" s="24"/>
      <c r="R10" s="22">
        <v>24</v>
      </c>
      <c r="S10" s="25"/>
      <c r="T10" s="25"/>
      <c r="U10" s="25"/>
      <c r="V10" s="25"/>
      <c r="X10" s="28"/>
      <c r="Y10" s="26"/>
      <c r="Z10" s="26"/>
      <c r="AA10" s="26"/>
      <c r="AB10" s="26"/>
      <c r="AC10" s="26"/>
    </row>
    <row r="11" spans="1:29" ht="14.25" x14ac:dyDescent="0.2">
      <c r="A11" s="18">
        <v>3</v>
      </c>
      <c r="B11" s="19" t="s">
        <v>38</v>
      </c>
      <c r="C11" s="19">
        <v>200426024</v>
      </c>
      <c r="D11" s="19" t="s">
        <v>39</v>
      </c>
      <c r="E11" s="20" t="s">
        <v>40</v>
      </c>
      <c r="F11" s="27" t="s">
        <v>41</v>
      </c>
      <c r="G11" s="19" t="s">
        <v>34</v>
      </c>
      <c r="H11" s="22">
        <f t="shared" si="0"/>
        <v>23</v>
      </c>
      <c r="I11" s="23"/>
      <c r="J11" s="24">
        <v>1</v>
      </c>
      <c r="K11" s="24"/>
      <c r="L11" s="24"/>
      <c r="M11" s="24"/>
      <c r="N11" s="24"/>
      <c r="O11" s="24"/>
      <c r="P11" s="24"/>
      <c r="Q11" s="24"/>
      <c r="R11" s="22">
        <v>24</v>
      </c>
      <c r="S11" s="25"/>
      <c r="T11" s="25"/>
      <c r="U11" s="25"/>
      <c r="V11" s="25"/>
      <c r="X11" s="28"/>
      <c r="Y11" s="26"/>
      <c r="Z11" s="26"/>
      <c r="AA11" s="26"/>
      <c r="AB11" s="26"/>
      <c r="AC11" s="26"/>
    </row>
    <row r="12" spans="1:29" ht="14.25" x14ac:dyDescent="0.2">
      <c r="A12" s="18">
        <v>4</v>
      </c>
      <c r="B12" s="19" t="s">
        <v>42</v>
      </c>
      <c r="C12" s="19">
        <v>200526030</v>
      </c>
      <c r="D12" s="19" t="s">
        <v>43</v>
      </c>
      <c r="E12" s="20" t="s">
        <v>44</v>
      </c>
      <c r="F12" s="27" t="s">
        <v>45</v>
      </c>
      <c r="G12" s="19" t="s">
        <v>34</v>
      </c>
      <c r="H12" s="22">
        <f t="shared" si="0"/>
        <v>24</v>
      </c>
      <c r="I12" s="23"/>
      <c r="J12" s="24"/>
      <c r="K12" s="24"/>
      <c r="L12" s="24"/>
      <c r="M12" s="24"/>
      <c r="N12" s="24"/>
      <c r="O12" s="24"/>
      <c r="P12" s="24"/>
      <c r="Q12" s="24"/>
      <c r="R12" s="22">
        <v>24</v>
      </c>
      <c r="S12" s="25"/>
      <c r="T12" s="25"/>
      <c r="U12" s="25"/>
      <c r="V12" s="25"/>
      <c r="X12" s="28"/>
      <c r="Y12" s="26"/>
      <c r="Z12" s="26"/>
      <c r="AA12" s="26"/>
      <c r="AB12" s="26"/>
      <c r="AC12" s="26"/>
    </row>
    <row r="13" spans="1:29" ht="14.25" x14ac:dyDescent="0.2">
      <c r="A13" s="18">
        <v>5</v>
      </c>
      <c r="B13" s="19" t="s">
        <v>46</v>
      </c>
      <c r="C13" s="19">
        <v>200626036</v>
      </c>
      <c r="D13" s="19" t="s">
        <v>47</v>
      </c>
      <c r="E13" s="20">
        <v>38989</v>
      </c>
      <c r="F13" s="27" t="s">
        <v>48</v>
      </c>
      <c r="G13" s="19" t="s">
        <v>34</v>
      </c>
      <c r="H13" s="22">
        <f t="shared" si="0"/>
        <v>24</v>
      </c>
      <c r="I13" s="23"/>
      <c r="J13" s="24"/>
      <c r="K13" s="24"/>
      <c r="L13" s="24"/>
      <c r="M13" s="24"/>
      <c r="N13" s="24"/>
      <c r="O13" s="24"/>
      <c r="P13" s="24"/>
      <c r="Q13" s="24"/>
      <c r="R13" s="22">
        <v>24</v>
      </c>
      <c r="S13" s="29"/>
      <c r="T13" s="29"/>
      <c r="U13" s="29"/>
      <c r="V13" s="29"/>
      <c r="X13" s="28"/>
      <c r="Y13" s="26"/>
      <c r="Z13" s="26"/>
      <c r="AA13" s="26"/>
      <c r="AB13" s="26"/>
      <c r="AC13" s="26"/>
    </row>
    <row r="14" spans="1:29" ht="14.25" x14ac:dyDescent="0.2">
      <c r="A14" s="18">
        <v>6</v>
      </c>
      <c r="B14" s="19" t="s">
        <v>49</v>
      </c>
      <c r="C14" s="19">
        <v>200826047</v>
      </c>
      <c r="D14" s="19" t="s">
        <v>50</v>
      </c>
      <c r="E14" s="20">
        <v>39734</v>
      </c>
      <c r="F14" s="27" t="s">
        <v>51</v>
      </c>
      <c r="G14" s="19" t="s">
        <v>34</v>
      </c>
      <c r="H14" s="22">
        <f t="shared" si="0"/>
        <v>24</v>
      </c>
      <c r="I14" s="23"/>
      <c r="J14" s="24"/>
      <c r="K14" s="24"/>
      <c r="L14" s="24"/>
      <c r="M14" s="24"/>
      <c r="N14" s="24"/>
      <c r="O14" s="24"/>
      <c r="P14" s="24"/>
      <c r="Q14" s="24"/>
      <c r="R14" s="22">
        <v>24</v>
      </c>
      <c r="S14" s="29"/>
      <c r="T14" s="29"/>
      <c r="U14" s="29"/>
      <c r="V14" s="29"/>
      <c r="X14" s="30"/>
      <c r="Y14" s="26"/>
      <c r="Z14" s="26"/>
      <c r="AA14" s="26"/>
      <c r="AB14" s="26"/>
      <c r="AC14" s="26"/>
    </row>
    <row r="15" spans="1:29" ht="14.25" x14ac:dyDescent="0.2">
      <c r="A15" s="18">
        <v>7</v>
      </c>
      <c r="B15" s="19" t="s">
        <v>52</v>
      </c>
      <c r="C15" s="19">
        <v>200926056</v>
      </c>
      <c r="D15" s="19" t="s">
        <v>53</v>
      </c>
      <c r="E15" s="20">
        <v>40084</v>
      </c>
      <c r="F15" s="27" t="s">
        <v>54</v>
      </c>
      <c r="G15" s="19" t="s">
        <v>34</v>
      </c>
      <c r="H15" s="22">
        <f t="shared" si="0"/>
        <v>22</v>
      </c>
      <c r="I15" s="23"/>
      <c r="J15" s="24">
        <v>2</v>
      </c>
      <c r="K15" s="24"/>
      <c r="L15" s="24"/>
      <c r="M15" s="24"/>
      <c r="N15" s="24"/>
      <c r="O15" s="24"/>
      <c r="P15" s="24"/>
      <c r="Q15" s="24"/>
      <c r="R15" s="22">
        <v>24</v>
      </c>
      <c r="S15" s="29"/>
      <c r="T15" s="29"/>
      <c r="U15" s="29"/>
      <c r="V15" s="29"/>
      <c r="X15" s="30"/>
      <c r="Y15" s="26"/>
      <c r="Z15" s="26"/>
      <c r="AA15" s="26"/>
      <c r="AB15" s="26"/>
      <c r="AC15" s="26"/>
    </row>
    <row r="16" spans="1:29" ht="14.25" x14ac:dyDescent="0.2">
      <c r="A16" s="18">
        <v>8</v>
      </c>
      <c r="B16" s="19" t="s">
        <v>55</v>
      </c>
      <c r="C16" s="19">
        <v>200926058</v>
      </c>
      <c r="D16" s="19" t="s">
        <v>56</v>
      </c>
      <c r="E16" s="20">
        <v>40092</v>
      </c>
      <c r="F16" s="27" t="s">
        <v>57</v>
      </c>
      <c r="G16" s="19" t="s">
        <v>34</v>
      </c>
      <c r="H16" s="22">
        <f t="shared" si="0"/>
        <v>24</v>
      </c>
      <c r="I16" s="23"/>
      <c r="J16" s="24"/>
      <c r="K16" s="24"/>
      <c r="L16" s="24"/>
      <c r="M16" s="24"/>
      <c r="N16" s="24"/>
      <c r="O16" s="24"/>
      <c r="P16" s="24"/>
      <c r="Q16" s="24"/>
      <c r="R16" s="22">
        <v>24</v>
      </c>
      <c r="S16" s="29"/>
      <c r="T16" s="29"/>
      <c r="U16" s="29"/>
      <c r="V16" s="29"/>
      <c r="X16" s="30"/>
      <c r="Y16" s="26"/>
      <c r="Z16" s="26"/>
      <c r="AA16" s="26"/>
      <c r="AB16" s="26"/>
      <c r="AC16" s="26"/>
    </row>
    <row r="17" spans="1:29" ht="14.25" x14ac:dyDescent="0.2">
      <c r="A17" s="18">
        <v>9</v>
      </c>
      <c r="B17" s="19" t="s">
        <v>58</v>
      </c>
      <c r="C17" s="19">
        <v>200926059</v>
      </c>
      <c r="D17" s="19" t="s">
        <v>59</v>
      </c>
      <c r="E17" s="20">
        <v>40093</v>
      </c>
      <c r="F17" s="27" t="s">
        <v>60</v>
      </c>
      <c r="G17" s="19" t="s">
        <v>34</v>
      </c>
      <c r="H17" s="22">
        <f t="shared" si="0"/>
        <v>24</v>
      </c>
      <c r="I17" s="23"/>
      <c r="J17" s="24"/>
      <c r="K17" s="24"/>
      <c r="L17" s="24"/>
      <c r="M17" s="24"/>
      <c r="N17" s="24"/>
      <c r="O17" s="24"/>
      <c r="P17" s="24"/>
      <c r="Q17" s="24"/>
      <c r="R17" s="22">
        <v>24</v>
      </c>
      <c r="S17" s="29"/>
      <c r="T17" s="29"/>
      <c r="U17" s="29"/>
      <c r="V17" s="29"/>
      <c r="X17" s="30"/>
      <c r="Y17" s="26"/>
      <c r="Z17" s="26"/>
      <c r="AA17" s="26"/>
      <c r="AB17" s="26"/>
      <c r="AC17" s="26"/>
    </row>
    <row r="18" spans="1:29" ht="14.25" x14ac:dyDescent="0.2">
      <c r="A18" s="18">
        <v>10</v>
      </c>
      <c r="B18" s="19" t="s">
        <v>61</v>
      </c>
      <c r="C18" s="19">
        <v>201026062</v>
      </c>
      <c r="D18" s="19" t="s">
        <v>62</v>
      </c>
      <c r="E18" s="20">
        <v>40423</v>
      </c>
      <c r="F18" s="27" t="s">
        <v>63</v>
      </c>
      <c r="G18" s="19" t="s">
        <v>34</v>
      </c>
      <c r="H18" s="22">
        <f t="shared" si="0"/>
        <v>23</v>
      </c>
      <c r="I18" s="23"/>
      <c r="J18" s="24"/>
      <c r="K18" s="24"/>
      <c r="L18" s="24">
        <v>1</v>
      </c>
      <c r="M18" s="24"/>
      <c r="N18" s="24"/>
      <c r="O18" s="24"/>
      <c r="P18" s="24"/>
      <c r="Q18" s="24"/>
      <c r="R18" s="22">
        <v>24</v>
      </c>
      <c r="S18" s="29"/>
      <c r="T18" s="29"/>
      <c r="U18" s="29"/>
      <c r="V18" s="29"/>
      <c r="X18" s="30"/>
      <c r="Y18" s="26"/>
      <c r="Z18" s="26"/>
      <c r="AA18" s="26"/>
      <c r="AB18" s="26"/>
      <c r="AC18" s="26"/>
    </row>
    <row r="19" spans="1:29" ht="14.25" x14ac:dyDescent="0.2">
      <c r="A19" s="18">
        <v>11</v>
      </c>
      <c r="B19" s="19" t="s">
        <v>64</v>
      </c>
      <c r="C19" s="19">
        <v>201026063</v>
      </c>
      <c r="D19" s="19" t="s">
        <v>65</v>
      </c>
      <c r="E19" s="20">
        <v>40446</v>
      </c>
      <c r="F19" s="27" t="s">
        <v>66</v>
      </c>
      <c r="G19" s="19" t="s">
        <v>34</v>
      </c>
      <c r="H19" s="22">
        <f t="shared" si="0"/>
        <v>20</v>
      </c>
      <c r="I19" s="23"/>
      <c r="J19" s="24"/>
      <c r="K19" s="24"/>
      <c r="L19" s="24"/>
      <c r="M19" s="24"/>
      <c r="N19" s="24"/>
      <c r="O19" s="24">
        <v>4</v>
      </c>
      <c r="P19" s="24"/>
      <c r="Q19" s="24"/>
      <c r="R19" s="22">
        <v>24</v>
      </c>
      <c r="S19" s="29"/>
      <c r="T19" s="29"/>
      <c r="U19" s="29"/>
      <c r="V19" s="29"/>
      <c r="X19" s="30"/>
      <c r="Y19" s="26"/>
      <c r="Z19" s="26"/>
      <c r="AA19" s="26"/>
      <c r="AB19" s="26"/>
      <c r="AC19" s="26"/>
    </row>
    <row r="20" spans="1:29" ht="14.25" x14ac:dyDescent="0.2">
      <c r="A20" s="18">
        <v>12</v>
      </c>
      <c r="B20" s="19" t="s">
        <v>67</v>
      </c>
      <c r="C20" s="19">
        <v>201026064</v>
      </c>
      <c r="D20" s="19" t="s">
        <v>68</v>
      </c>
      <c r="E20" s="20">
        <v>40446</v>
      </c>
      <c r="F20" s="27" t="s">
        <v>69</v>
      </c>
      <c r="G20" s="19" t="s">
        <v>34</v>
      </c>
      <c r="H20" s="22">
        <f t="shared" si="0"/>
        <v>24</v>
      </c>
      <c r="I20" s="23"/>
      <c r="J20" s="24"/>
      <c r="K20" s="24"/>
      <c r="L20" s="24"/>
      <c r="M20" s="24"/>
      <c r="N20" s="24"/>
      <c r="O20" s="24"/>
      <c r="P20" s="24"/>
      <c r="Q20" s="24"/>
      <c r="R20" s="22">
        <v>24</v>
      </c>
      <c r="S20" s="29"/>
      <c r="T20" s="29"/>
      <c r="U20" s="29"/>
      <c r="V20" s="29"/>
      <c r="X20" s="30"/>
      <c r="Y20" s="26"/>
      <c r="Z20" s="26"/>
      <c r="AA20" s="26"/>
      <c r="AB20" s="26"/>
      <c r="AC20" s="26"/>
    </row>
    <row r="21" spans="1:29" ht="14.25" x14ac:dyDescent="0.2">
      <c r="A21" s="18">
        <v>13</v>
      </c>
      <c r="B21" s="19" t="s">
        <v>70</v>
      </c>
      <c r="C21" s="19">
        <v>201026066</v>
      </c>
      <c r="D21" s="19" t="s">
        <v>71</v>
      </c>
      <c r="E21" s="20">
        <v>40513</v>
      </c>
      <c r="F21" s="27" t="s">
        <v>72</v>
      </c>
      <c r="G21" s="19" t="s">
        <v>34</v>
      </c>
      <c r="H21" s="22">
        <f t="shared" si="0"/>
        <v>24</v>
      </c>
      <c r="I21" s="23"/>
      <c r="J21" s="24"/>
      <c r="K21" s="24"/>
      <c r="L21" s="24"/>
      <c r="M21" s="24"/>
      <c r="N21" s="24"/>
      <c r="O21" s="24"/>
      <c r="P21" s="24"/>
      <c r="Q21" s="24"/>
      <c r="R21" s="22">
        <v>24</v>
      </c>
      <c r="S21" s="29"/>
      <c r="T21" s="29"/>
      <c r="U21" s="29"/>
      <c r="V21" s="29"/>
      <c r="X21" s="30"/>
      <c r="Y21" s="26"/>
      <c r="Z21" s="26"/>
      <c r="AA21" s="26"/>
      <c r="AB21" s="26"/>
      <c r="AC21" s="26"/>
    </row>
    <row r="22" spans="1:29" ht="14.25" x14ac:dyDescent="0.2">
      <c r="A22" s="18">
        <v>14</v>
      </c>
      <c r="B22" s="19" t="s">
        <v>73</v>
      </c>
      <c r="C22" s="19">
        <v>201126067</v>
      </c>
      <c r="D22" s="19" t="s">
        <v>74</v>
      </c>
      <c r="E22" s="20">
        <v>40603</v>
      </c>
      <c r="F22" s="27" t="s">
        <v>75</v>
      </c>
      <c r="G22" s="19" t="s">
        <v>34</v>
      </c>
      <c r="H22" s="22">
        <f t="shared" si="0"/>
        <v>24</v>
      </c>
      <c r="I22" s="23"/>
      <c r="J22" s="24"/>
      <c r="K22" s="24"/>
      <c r="L22" s="24"/>
      <c r="M22" s="24"/>
      <c r="N22" s="24"/>
      <c r="O22" s="24"/>
      <c r="P22" s="24"/>
      <c r="Q22" s="24"/>
      <c r="R22" s="22">
        <v>24</v>
      </c>
      <c r="S22" s="29"/>
      <c r="T22" s="29"/>
      <c r="U22" s="29"/>
      <c r="V22" s="29"/>
      <c r="X22" s="30"/>
      <c r="Y22" s="26"/>
      <c r="Z22" s="26"/>
      <c r="AA22" s="26"/>
      <c r="AB22" s="26"/>
      <c r="AC22" s="26"/>
    </row>
    <row r="23" spans="1:29" ht="14.25" x14ac:dyDescent="0.2">
      <c r="A23" s="18">
        <v>15</v>
      </c>
      <c r="B23" s="19" t="s">
        <v>76</v>
      </c>
      <c r="C23" s="19">
        <v>201126068</v>
      </c>
      <c r="D23" s="19" t="s">
        <v>71</v>
      </c>
      <c r="E23" s="20">
        <v>40654</v>
      </c>
      <c r="F23" s="27" t="s">
        <v>77</v>
      </c>
      <c r="G23" s="19" t="s">
        <v>34</v>
      </c>
      <c r="H23" s="22">
        <f t="shared" si="0"/>
        <v>24</v>
      </c>
      <c r="I23" s="23"/>
      <c r="J23" s="24"/>
      <c r="K23" s="24"/>
      <c r="L23" s="24"/>
      <c r="M23" s="24"/>
      <c r="N23" s="24"/>
      <c r="O23" s="24"/>
      <c r="P23" s="24"/>
      <c r="Q23" s="24"/>
      <c r="R23" s="22">
        <v>24</v>
      </c>
      <c r="S23" s="29"/>
      <c r="T23" s="29"/>
      <c r="U23" s="29"/>
      <c r="V23" s="29"/>
      <c r="X23" s="30"/>
      <c r="Y23" s="26"/>
      <c r="Z23" s="26"/>
      <c r="AA23" s="26"/>
      <c r="AB23" s="26"/>
      <c r="AC23" s="26"/>
    </row>
    <row r="24" spans="1:29" ht="14.25" x14ac:dyDescent="0.2">
      <c r="A24" s="18">
        <v>16</v>
      </c>
      <c r="B24" s="19" t="s">
        <v>78</v>
      </c>
      <c r="C24" s="19">
        <v>201126071</v>
      </c>
      <c r="D24" s="19" t="s">
        <v>79</v>
      </c>
      <c r="E24" s="20">
        <v>40814</v>
      </c>
      <c r="F24" s="27" t="s">
        <v>80</v>
      </c>
      <c r="G24" s="19" t="s">
        <v>34</v>
      </c>
      <c r="H24" s="22">
        <f t="shared" si="0"/>
        <v>24</v>
      </c>
      <c r="I24" s="23"/>
      <c r="J24" s="24"/>
      <c r="K24" s="24"/>
      <c r="L24" s="24"/>
      <c r="M24" s="24"/>
      <c r="N24" s="24"/>
      <c r="O24" s="24"/>
      <c r="P24" s="24"/>
      <c r="Q24" s="24"/>
      <c r="R24" s="22">
        <v>24</v>
      </c>
      <c r="S24" s="29"/>
      <c r="T24" s="29"/>
      <c r="U24" s="29"/>
      <c r="V24" s="29"/>
      <c r="X24" s="30"/>
      <c r="Y24" s="26"/>
      <c r="Z24" s="26"/>
      <c r="AA24" s="26"/>
      <c r="AB24" s="26"/>
      <c r="AC24" s="26"/>
    </row>
    <row r="25" spans="1:29" ht="14.25" x14ac:dyDescent="0.2">
      <c r="A25" s="18">
        <v>17</v>
      </c>
      <c r="B25" s="19" t="s">
        <v>81</v>
      </c>
      <c r="C25" s="19">
        <v>201126072</v>
      </c>
      <c r="D25" s="19" t="s">
        <v>79</v>
      </c>
      <c r="E25" s="20">
        <v>40819</v>
      </c>
      <c r="F25" s="27" t="s">
        <v>82</v>
      </c>
      <c r="G25" s="19" t="s">
        <v>34</v>
      </c>
      <c r="H25" s="22">
        <f t="shared" si="0"/>
        <v>24</v>
      </c>
      <c r="I25" s="23"/>
      <c r="J25" s="24"/>
      <c r="K25" s="24"/>
      <c r="L25" s="24"/>
      <c r="M25" s="24"/>
      <c r="N25" s="24"/>
      <c r="O25" s="24"/>
      <c r="P25" s="24"/>
      <c r="Q25" s="24"/>
      <c r="R25" s="22">
        <v>24</v>
      </c>
      <c r="S25" s="29"/>
      <c r="T25" s="29"/>
      <c r="U25" s="29"/>
      <c r="V25" s="29"/>
      <c r="X25" s="30"/>
      <c r="Y25" s="26"/>
      <c r="Z25" s="26"/>
      <c r="AA25" s="26"/>
      <c r="AB25" s="26"/>
      <c r="AC25" s="26"/>
    </row>
    <row r="26" spans="1:29" ht="14.25" x14ac:dyDescent="0.2">
      <c r="A26" s="18">
        <v>18</v>
      </c>
      <c r="B26" s="19" t="s">
        <v>83</v>
      </c>
      <c r="C26" s="19">
        <v>201226076</v>
      </c>
      <c r="D26" s="19" t="s">
        <v>84</v>
      </c>
      <c r="E26" s="20">
        <v>40911</v>
      </c>
      <c r="F26" s="27" t="str">
        <f>[1]Tetap!$G$26</f>
        <v>001/BM/SK/LP3I-TSM/I/2016</v>
      </c>
      <c r="G26" s="19" t="s">
        <v>34</v>
      </c>
      <c r="H26" s="22">
        <f t="shared" si="0"/>
        <v>23</v>
      </c>
      <c r="I26" s="23"/>
      <c r="J26" s="24">
        <v>1</v>
      </c>
      <c r="K26" s="24"/>
      <c r="L26" s="24"/>
      <c r="M26" s="24"/>
      <c r="N26" s="24"/>
      <c r="O26" s="24"/>
      <c r="P26" s="24"/>
      <c r="Q26" s="24"/>
      <c r="R26" s="22">
        <v>24</v>
      </c>
      <c r="S26" s="29"/>
      <c r="T26" s="29"/>
      <c r="U26" s="29"/>
      <c r="V26" s="29"/>
      <c r="X26" s="30"/>
      <c r="Y26" s="26"/>
      <c r="Z26" s="26"/>
      <c r="AA26" s="26"/>
      <c r="AB26" s="26"/>
      <c r="AC26" s="26"/>
    </row>
    <row r="27" spans="1:29" ht="14.25" x14ac:dyDescent="0.2">
      <c r="A27" s="18">
        <v>19</v>
      </c>
      <c r="B27" s="19" t="s">
        <v>85</v>
      </c>
      <c r="C27" s="19">
        <v>201226077</v>
      </c>
      <c r="D27" s="19" t="s">
        <v>84</v>
      </c>
      <c r="E27" s="20">
        <v>40983</v>
      </c>
      <c r="F27" s="27" t="str">
        <f>[1]Tetap!$G$27</f>
        <v>003/BM/SK/LP3I-TSM/II/2016</v>
      </c>
      <c r="G27" s="19" t="s">
        <v>34</v>
      </c>
      <c r="H27" s="22">
        <f t="shared" si="0"/>
        <v>24</v>
      </c>
      <c r="I27" s="23"/>
      <c r="J27" s="24"/>
      <c r="K27" s="24"/>
      <c r="L27" s="24"/>
      <c r="M27" s="24"/>
      <c r="N27" s="24"/>
      <c r="O27" s="24"/>
      <c r="P27" s="24"/>
      <c r="Q27" s="24"/>
      <c r="R27" s="22">
        <v>24</v>
      </c>
      <c r="S27" s="29"/>
      <c r="T27" s="29"/>
      <c r="U27" s="29"/>
      <c r="V27" s="29"/>
      <c r="X27" s="30"/>
      <c r="Y27" s="26"/>
      <c r="Z27" s="26"/>
      <c r="AA27" s="26"/>
      <c r="AB27" s="26"/>
      <c r="AC27" s="26"/>
    </row>
    <row r="28" spans="1:29" ht="14.25" x14ac:dyDescent="0.2">
      <c r="A28" s="18">
        <v>20</v>
      </c>
      <c r="B28" s="19" t="s">
        <v>86</v>
      </c>
      <c r="C28" s="19">
        <v>201226088</v>
      </c>
      <c r="D28" s="19" t="s">
        <v>87</v>
      </c>
      <c r="E28" s="20">
        <v>41113</v>
      </c>
      <c r="F28" s="27" t="str">
        <f>[1]Tetap!$G$31</f>
        <v>017/BM/SK/LP3I-TSM/V/2016</v>
      </c>
      <c r="G28" s="19" t="s">
        <v>34</v>
      </c>
      <c r="H28" s="22">
        <f t="shared" si="0"/>
        <v>24</v>
      </c>
      <c r="I28" s="23"/>
      <c r="J28" s="24"/>
      <c r="K28" s="24"/>
      <c r="L28" s="24"/>
      <c r="M28" s="24"/>
      <c r="N28" s="24"/>
      <c r="O28" s="24"/>
      <c r="P28" s="24"/>
      <c r="Q28" s="24"/>
      <c r="R28" s="22">
        <v>24</v>
      </c>
      <c r="S28" s="29"/>
      <c r="T28" s="29"/>
      <c r="U28" s="29"/>
      <c r="V28" s="29"/>
      <c r="X28" s="30"/>
      <c r="Y28" s="26"/>
      <c r="Z28" s="26"/>
      <c r="AA28" s="26"/>
      <c r="AB28" s="26"/>
      <c r="AC28" s="26"/>
    </row>
    <row r="29" spans="1:29" ht="14.25" x14ac:dyDescent="0.2">
      <c r="A29" s="18">
        <v>21</v>
      </c>
      <c r="B29" s="19" t="s">
        <v>88</v>
      </c>
      <c r="C29" s="19">
        <v>201226089</v>
      </c>
      <c r="D29" s="19" t="s">
        <v>79</v>
      </c>
      <c r="E29" s="20">
        <v>41125</v>
      </c>
      <c r="F29" s="27" t="str">
        <f>[1]Tetap!$G$32</f>
        <v>034/BM/SK/LP3I-TSM/XII/2016</v>
      </c>
      <c r="G29" s="19" t="s">
        <v>34</v>
      </c>
      <c r="H29" s="22">
        <f t="shared" si="0"/>
        <v>24</v>
      </c>
      <c r="I29" s="23"/>
      <c r="J29" s="24"/>
      <c r="K29" s="24"/>
      <c r="L29" s="24"/>
      <c r="M29" s="24"/>
      <c r="N29" s="24"/>
      <c r="O29" s="24"/>
      <c r="P29" s="24"/>
      <c r="Q29" s="24"/>
      <c r="R29" s="22">
        <v>24</v>
      </c>
      <c r="S29" s="29"/>
      <c r="T29" s="29"/>
      <c r="U29" s="29"/>
      <c r="V29" s="29"/>
      <c r="X29" s="30"/>
      <c r="Y29" s="26"/>
      <c r="Z29" s="26"/>
      <c r="AA29" s="26"/>
      <c r="AB29" s="26"/>
      <c r="AC29" s="26"/>
    </row>
    <row r="30" spans="1:29" ht="14.25" x14ac:dyDescent="0.2">
      <c r="A30" s="18">
        <v>22</v>
      </c>
      <c r="B30" s="19" t="s">
        <v>89</v>
      </c>
      <c r="C30" s="19">
        <v>201226082</v>
      </c>
      <c r="D30" s="19" t="s">
        <v>90</v>
      </c>
      <c r="E30" s="20">
        <v>41155</v>
      </c>
      <c r="F30" s="27" t="str">
        <f>[1]Tetap!$G$23</f>
        <v>002/BM/SK/LP3I-TSM/I/2015</v>
      </c>
      <c r="G30" s="19" t="s">
        <v>34</v>
      </c>
      <c r="H30" s="22">
        <f t="shared" si="0"/>
        <v>24</v>
      </c>
      <c r="I30" s="23"/>
      <c r="J30" s="24"/>
      <c r="K30" s="24"/>
      <c r="L30" s="24"/>
      <c r="M30" s="24"/>
      <c r="N30" s="24"/>
      <c r="O30" s="24"/>
      <c r="P30" s="24"/>
      <c r="Q30" s="24"/>
      <c r="R30" s="22">
        <v>24</v>
      </c>
      <c r="S30" s="29"/>
      <c r="T30" s="29"/>
      <c r="U30" s="29"/>
      <c r="V30" s="29"/>
      <c r="X30" s="30"/>
      <c r="Y30" s="26"/>
      <c r="Z30" s="26"/>
      <c r="AA30" s="26"/>
      <c r="AB30" s="26"/>
      <c r="AC30" s="26"/>
    </row>
    <row r="31" spans="1:29" s="36" customFormat="1" ht="14.25" customHeight="1" x14ac:dyDescent="0.2">
      <c r="A31" s="18">
        <v>23</v>
      </c>
      <c r="B31" s="31" t="s">
        <v>91</v>
      </c>
      <c r="C31" s="32" t="s">
        <v>92</v>
      </c>
      <c r="D31" s="31" t="s">
        <v>93</v>
      </c>
      <c r="E31" s="33">
        <v>41276</v>
      </c>
      <c r="F31" s="34" t="str">
        <f>[1]Tetap!$G$28</f>
        <v>004/BM/SK/LP3I-TSM/II/2016</v>
      </c>
      <c r="G31" s="19" t="s">
        <v>34</v>
      </c>
      <c r="H31" s="22">
        <f t="shared" si="0"/>
        <v>24</v>
      </c>
      <c r="I31" s="23"/>
      <c r="J31" s="24"/>
      <c r="K31" s="24"/>
      <c r="L31" s="24"/>
      <c r="M31" s="24"/>
      <c r="N31" s="24"/>
      <c r="O31" s="24"/>
      <c r="P31" s="24"/>
      <c r="Q31" s="24"/>
      <c r="R31" s="22">
        <v>24</v>
      </c>
      <c r="S31" s="35"/>
      <c r="T31" s="35"/>
      <c r="U31" s="35"/>
      <c r="V31" s="35"/>
      <c r="X31" s="30"/>
      <c r="Y31" s="26"/>
      <c r="Z31" s="26"/>
      <c r="AA31" s="26"/>
      <c r="AB31" s="26"/>
      <c r="AC31" s="26"/>
    </row>
    <row r="32" spans="1:29" ht="14.25" x14ac:dyDescent="0.2">
      <c r="A32" s="18">
        <v>24</v>
      </c>
      <c r="B32" s="37" t="s">
        <v>94</v>
      </c>
      <c r="C32" s="38">
        <v>201326091</v>
      </c>
      <c r="D32" s="37" t="s">
        <v>79</v>
      </c>
      <c r="E32" s="20">
        <v>41302</v>
      </c>
      <c r="F32" s="27" t="s">
        <v>95</v>
      </c>
      <c r="G32" s="19" t="s">
        <v>34</v>
      </c>
      <c r="H32" s="22">
        <f t="shared" si="0"/>
        <v>24</v>
      </c>
      <c r="I32" s="23"/>
      <c r="J32" s="24"/>
      <c r="K32" s="24"/>
      <c r="L32" s="24"/>
      <c r="M32" s="24"/>
      <c r="N32" s="24"/>
      <c r="O32" s="24"/>
      <c r="P32" s="24"/>
      <c r="Q32" s="24"/>
      <c r="R32" s="22">
        <v>24</v>
      </c>
      <c r="S32" s="29"/>
      <c r="T32" s="29"/>
      <c r="U32" s="29"/>
      <c r="V32" s="29"/>
      <c r="X32" s="30"/>
      <c r="Y32" s="26"/>
      <c r="Z32" s="26"/>
      <c r="AA32" s="26"/>
      <c r="AB32" s="26"/>
      <c r="AC32" s="26"/>
    </row>
    <row r="33" spans="1:29" ht="14.25" x14ac:dyDescent="0.2">
      <c r="A33" s="18">
        <v>25</v>
      </c>
      <c r="B33" s="37" t="s">
        <v>96</v>
      </c>
      <c r="C33" s="39" t="s">
        <v>97</v>
      </c>
      <c r="D33" s="37" t="s">
        <v>98</v>
      </c>
      <c r="E33" s="20">
        <v>41302</v>
      </c>
      <c r="F33" s="27" t="str">
        <f>[1]Tetap!$G$29</f>
        <v>005/BM/SK/LP3I-TSM/II/2016</v>
      </c>
      <c r="G33" s="19" t="s">
        <v>34</v>
      </c>
      <c r="H33" s="22">
        <f t="shared" si="0"/>
        <v>22</v>
      </c>
      <c r="I33" s="23"/>
      <c r="J33" s="24"/>
      <c r="K33" s="24"/>
      <c r="L33" s="24">
        <v>2</v>
      </c>
      <c r="M33" s="24"/>
      <c r="N33" s="24"/>
      <c r="O33" s="24"/>
      <c r="P33" s="24"/>
      <c r="Q33" s="24"/>
      <c r="R33" s="22">
        <v>24</v>
      </c>
      <c r="S33" s="29"/>
      <c r="T33" s="29"/>
      <c r="U33" s="29"/>
      <c r="V33" s="29"/>
      <c r="X33" s="30"/>
      <c r="Y33" s="26"/>
      <c r="Z33" s="26"/>
      <c r="AA33" s="26"/>
      <c r="AB33" s="26"/>
      <c r="AC33" s="26"/>
    </row>
    <row r="34" spans="1:29" ht="14.25" x14ac:dyDescent="0.2">
      <c r="A34" s="18">
        <v>26</v>
      </c>
      <c r="B34" s="37" t="s">
        <v>99</v>
      </c>
      <c r="C34" s="40">
        <v>201326087</v>
      </c>
      <c r="D34" s="37" t="s">
        <v>100</v>
      </c>
      <c r="E34" s="20">
        <v>41302</v>
      </c>
      <c r="F34" s="27" t="str">
        <f>[1]Tetap!$G$30</f>
        <v>009/BM/SK/LP3I-TSM/III/2016</v>
      </c>
      <c r="G34" s="19" t="s">
        <v>34</v>
      </c>
      <c r="H34" s="22">
        <f t="shared" si="0"/>
        <v>24</v>
      </c>
      <c r="I34" s="23"/>
      <c r="J34" s="24"/>
      <c r="K34" s="24"/>
      <c r="L34" s="24"/>
      <c r="M34" s="24"/>
      <c r="N34" s="24"/>
      <c r="O34" s="24"/>
      <c r="P34" s="24"/>
      <c r="Q34" s="24"/>
      <c r="R34" s="22">
        <v>24</v>
      </c>
      <c r="S34" s="29"/>
      <c r="T34" s="29"/>
      <c r="U34" s="29"/>
      <c r="V34" s="29"/>
      <c r="X34" s="30"/>
      <c r="Y34" s="26"/>
      <c r="Z34" s="26"/>
      <c r="AA34" s="26"/>
      <c r="AB34" s="26"/>
      <c r="AC34" s="26"/>
    </row>
    <row r="35" spans="1:29" ht="14.25" x14ac:dyDescent="0.2">
      <c r="A35" s="18">
        <v>27</v>
      </c>
      <c r="B35" s="37" t="s">
        <v>101</v>
      </c>
      <c r="C35" s="38">
        <v>201326094</v>
      </c>
      <c r="D35" s="37" t="s">
        <v>102</v>
      </c>
      <c r="E35" s="20">
        <v>41323</v>
      </c>
      <c r="F35" s="27" t="s">
        <v>103</v>
      </c>
      <c r="G35" s="19" t="s">
        <v>34</v>
      </c>
      <c r="H35" s="22">
        <f t="shared" si="0"/>
        <v>24</v>
      </c>
      <c r="I35" s="23"/>
      <c r="J35" s="24"/>
      <c r="K35" s="24"/>
      <c r="L35" s="24"/>
      <c r="M35" s="24"/>
      <c r="N35" s="24"/>
      <c r="O35" s="24"/>
      <c r="P35" s="24"/>
      <c r="Q35" s="24"/>
      <c r="R35" s="22">
        <v>24</v>
      </c>
      <c r="S35" s="29"/>
      <c r="T35" s="29"/>
      <c r="U35" s="29"/>
      <c r="V35" s="29"/>
      <c r="X35" s="30"/>
      <c r="Y35" s="26"/>
      <c r="Z35" s="26"/>
      <c r="AA35" s="26"/>
      <c r="AB35" s="26"/>
      <c r="AC35" s="26"/>
    </row>
    <row r="36" spans="1:29" ht="14.25" x14ac:dyDescent="0.2">
      <c r="A36" s="18">
        <v>28</v>
      </c>
      <c r="B36" s="37" t="s">
        <v>104</v>
      </c>
      <c r="C36" s="38">
        <v>201426097</v>
      </c>
      <c r="D36" s="19" t="s">
        <v>74</v>
      </c>
      <c r="E36" s="20">
        <v>41459</v>
      </c>
      <c r="F36" s="27" t="str">
        <f>[1]Kontrak!$G$9</f>
        <v>022/BM/SK/LP3I-TSM/VI/2016</v>
      </c>
      <c r="G36" s="19" t="s">
        <v>105</v>
      </c>
      <c r="H36" s="22">
        <f t="shared" si="0"/>
        <v>24</v>
      </c>
      <c r="I36" s="23"/>
      <c r="J36" s="24"/>
      <c r="K36" s="24"/>
      <c r="L36" s="24"/>
      <c r="M36" s="24"/>
      <c r="N36" s="24"/>
      <c r="O36" s="24"/>
      <c r="P36" s="24"/>
      <c r="Q36" s="24"/>
      <c r="R36" s="22">
        <v>24</v>
      </c>
      <c r="S36" s="29"/>
      <c r="T36" s="29"/>
      <c r="U36" s="29"/>
      <c r="V36" s="29"/>
      <c r="X36" s="30"/>
      <c r="Y36" s="26"/>
      <c r="Z36" s="26"/>
      <c r="AA36" s="26"/>
      <c r="AB36" s="26"/>
      <c r="AC36" s="26"/>
    </row>
    <row r="37" spans="1:29" ht="14.25" x14ac:dyDescent="0.2">
      <c r="A37" s="18">
        <v>29</v>
      </c>
      <c r="B37" s="37" t="s">
        <v>106</v>
      </c>
      <c r="C37" s="19">
        <v>201326095</v>
      </c>
      <c r="D37" s="37" t="s">
        <v>107</v>
      </c>
      <c r="E37" s="20">
        <v>41609</v>
      </c>
      <c r="F37" s="27" t="str">
        <f>[1]Kontrak!$G$8</f>
        <v>023/BM/SK/LP3I-TSM/VI/2016</v>
      </c>
      <c r="G37" s="19" t="s">
        <v>34</v>
      </c>
      <c r="H37" s="22">
        <f t="shared" si="0"/>
        <v>24</v>
      </c>
      <c r="I37" s="23"/>
      <c r="J37" s="24"/>
      <c r="K37" s="24"/>
      <c r="L37" s="24"/>
      <c r="M37" s="24"/>
      <c r="N37" s="24"/>
      <c r="O37" s="24"/>
      <c r="P37" s="24"/>
      <c r="Q37" s="24"/>
      <c r="R37" s="22">
        <v>24</v>
      </c>
      <c r="S37" s="29"/>
      <c r="T37" s="29"/>
      <c r="U37" s="29"/>
      <c r="V37" s="29"/>
      <c r="X37" s="30"/>
      <c r="Y37" s="26"/>
      <c r="Z37" s="26"/>
      <c r="AA37" s="26"/>
      <c r="AB37" s="26"/>
      <c r="AC37" s="26"/>
    </row>
    <row r="38" spans="1:29" ht="14.25" x14ac:dyDescent="0.2">
      <c r="A38" s="18">
        <v>30</v>
      </c>
      <c r="B38" s="37" t="s">
        <v>108</v>
      </c>
      <c r="C38" s="19">
        <v>201426096</v>
      </c>
      <c r="D38" s="37" t="s">
        <v>109</v>
      </c>
      <c r="E38" s="20">
        <v>41635</v>
      </c>
      <c r="F38" s="27" t="s">
        <v>110</v>
      </c>
      <c r="G38" s="19" t="s">
        <v>111</v>
      </c>
      <c r="H38" s="22">
        <f t="shared" si="0"/>
        <v>24</v>
      </c>
      <c r="I38" s="23"/>
      <c r="J38" s="24"/>
      <c r="K38" s="24"/>
      <c r="L38" s="24"/>
      <c r="M38" s="24"/>
      <c r="N38" s="24"/>
      <c r="O38" s="24"/>
      <c r="P38" s="24"/>
      <c r="Q38" s="24"/>
      <c r="R38" s="22">
        <v>24</v>
      </c>
      <c r="S38" s="29"/>
      <c r="T38" s="29"/>
      <c r="U38" s="29"/>
      <c r="V38" s="29"/>
      <c r="X38" s="30"/>
      <c r="Y38" s="26"/>
      <c r="Z38" s="26"/>
      <c r="AA38" s="26"/>
      <c r="AB38" s="26"/>
      <c r="AC38" s="26"/>
    </row>
    <row r="39" spans="1:29" ht="14.25" x14ac:dyDescent="0.2">
      <c r="A39" s="18">
        <v>31</v>
      </c>
      <c r="B39" s="37" t="s">
        <v>112</v>
      </c>
      <c r="C39" s="19">
        <v>201426099</v>
      </c>
      <c r="D39" s="37" t="s">
        <v>71</v>
      </c>
      <c r="E39" s="20">
        <v>41674</v>
      </c>
      <c r="F39" s="41" t="str">
        <f>[1]Kontrak!$G$11</f>
        <v>031/BM/SK/LP3I-TSM/IX/2016</v>
      </c>
      <c r="G39" s="19" t="s">
        <v>111</v>
      </c>
      <c r="H39" s="22">
        <f t="shared" si="0"/>
        <v>24</v>
      </c>
      <c r="I39" s="23"/>
      <c r="J39" s="24"/>
      <c r="K39" s="24"/>
      <c r="L39" s="24"/>
      <c r="M39" s="24"/>
      <c r="N39" s="24"/>
      <c r="O39" s="24"/>
      <c r="P39" s="24"/>
      <c r="Q39" s="24"/>
      <c r="R39" s="22">
        <v>24</v>
      </c>
      <c r="S39" s="29"/>
      <c r="T39" s="29"/>
      <c r="U39" s="29"/>
      <c r="V39" s="29"/>
      <c r="X39" s="30"/>
      <c r="Y39" s="26"/>
      <c r="Z39" s="26"/>
      <c r="AA39" s="26"/>
      <c r="AB39" s="26"/>
      <c r="AC39" s="26"/>
    </row>
    <row r="40" spans="1:29" ht="14.25" x14ac:dyDescent="0.2">
      <c r="A40" s="18">
        <v>32</v>
      </c>
      <c r="B40" s="37" t="s">
        <v>113</v>
      </c>
      <c r="C40" s="19">
        <v>201426102</v>
      </c>
      <c r="D40" s="37" t="s">
        <v>114</v>
      </c>
      <c r="E40" s="20">
        <v>41883</v>
      </c>
      <c r="F40" s="42" t="s">
        <v>115</v>
      </c>
      <c r="G40" s="19" t="s">
        <v>111</v>
      </c>
      <c r="H40" s="22">
        <f t="shared" si="0"/>
        <v>24</v>
      </c>
      <c r="I40" s="23"/>
      <c r="J40" s="24"/>
      <c r="K40" s="24"/>
      <c r="L40" s="24"/>
      <c r="M40" s="24"/>
      <c r="N40" s="24"/>
      <c r="O40" s="24"/>
      <c r="P40" s="24"/>
      <c r="Q40" s="24"/>
      <c r="R40" s="22">
        <v>24</v>
      </c>
      <c r="S40" s="29"/>
      <c r="T40" s="29"/>
      <c r="U40" s="29"/>
      <c r="V40" s="29"/>
      <c r="X40" s="30"/>
      <c r="Y40" s="26"/>
      <c r="Z40" s="26"/>
      <c r="AA40" s="26"/>
      <c r="AB40" s="26"/>
      <c r="AC40" s="26"/>
    </row>
    <row r="41" spans="1:29" ht="14.25" x14ac:dyDescent="0.2">
      <c r="A41" s="18">
        <v>33</v>
      </c>
      <c r="B41" s="37" t="s">
        <v>116</v>
      </c>
      <c r="C41" s="38">
        <f>[1]all!$B$36</f>
        <v>201526105</v>
      </c>
      <c r="D41" s="37" t="s">
        <v>117</v>
      </c>
      <c r="E41" s="20">
        <v>41867</v>
      </c>
      <c r="F41" s="43" t="s">
        <v>118</v>
      </c>
      <c r="G41" s="19" t="s">
        <v>111</v>
      </c>
      <c r="H41" s="22">
        <f t="shared" si="0"/>
        <v>23</v>
      </c>
      <c r="I41" s="23"/>
      <c r="J41" s="24"/>
      <c r="K41" s="24"/>
      <c r="L41" s="24"/>
      <c r="M41" s="24">
        <v>1</v>
      </c>
      <c r="N41" s="24"/>
      <c r="O41" s="24"/>
      <c r="P41" s="24"/>
      <c r="Q41" s="24"/>
      <c r="R41" s="22">
        <v>24</v>
      </c>
      <c r="S41" s="29"/>
      <c r="T41" s="29"/>
      <c r="U41" s="29"/>
      <c r="V41" s="29"/>
      <c r="X41" s="30"/>
      <c r="Y41" s="26"/>
      <c r="Z41" s="26"/>
      <c r="AA41" s="26"/>
      <c r="AB41" s="26"/>
      <c r="AC41" s="26"/>
    </row>
    <row r="42" spans="1:29" ht="14.25" x14ac:dyDescent="0.2">
      <c r="A42" s="18">
        <v>34</v>
      </c>
      <c r="B42" s="37" t="s">
        <v>119</v>
      </c>
      <c r="C42" s="38">
        <f>[1]Kontrak!$B$16</f>
        <v>201626116</v>
      </c>
      <c r="D42" s="37" t="s">
        <v>120</v>
      </c>
      <c r="E42" s="20">
        <v>42079</v>
      </c>
      <c r="F42" s="43" t="s">
        <v>121</v>
      </c>
      <c r="G42" s="19" t="s">
        <v>111</v>
      </c>
      <c r="H42" s="22">
        <f t="shared" si="0"/>
        <v>24</v>
      </c>
      <c r="I42" s="23"/>
      <c r="J42" s="24"/>
      <c r="K42" s="24"/>
      <c r="L42" s="24"/>
      <c r="M42" s="24"/>
      <c r="N42" s="24"/>
      <c r="O42" s="24"/>
      <c r="P42" s="24"/>
      <c r="Q42" s="24"/>
      <c r="R42" s="22">
        <v>24</v>
      </c>
      <c r="S42" s="29"/>
      <c r="T42" s="29"/>
      <c r="U42" s="29"/>
      <c r="V42" s="29"/>
      <c r="X42" s="28"/>
      <c r="Y42" s="26"/>
      <c r="Z42" s="26"/>
      <c r="AA42" s="26"/>
      <c r="AB42" s="26"/>
      <c r="AC42" s="26"/>
    </row>
    <row r="43" spans="1:29" ht="14.25" x14ac:dyDescent="0.2">
      <c r="A43" s="18">
        <v>35</v>
      </c>
      <c r="B43" s="37" t="s">
        <v>122</v>
      </c>
      <c r="C43" s="38">
        <f>[1]all!$B$38</f>
        <v>201526109</v>
      </c>
      <c r="D43" s="37" t="s">
        <v>123</v>
      </c>
      <c r="E43" s="20">
        <v>42091</v>
      </c>
      <c r="F43" s="43" t="str">
        <f>[1]Kontrak!$G$11</f>
        <v>031/BM/SK/LP3I-TSM/IX/2016</v>
      </c>
      <c r="G43" s="19" t="s">
        <v>111</v>
      </c>
      <c r="H43" s="22">
        <f t="shared" si="0"/>
        <v>24</v>
      </c>
      <c r="I43" s="23"/>
      <c r="J43" s="24"/>
      <c r="K43" s="24"/>
      <c r="L43" s="24"/>
      <c r="M43" s="24"/>
      <c r="N43" s="24"/>
      <c r="O43" s="24"/>
      <c r="P43" s="24"/>
      <c r="Q43" s="24"/>
      <c r="R43" s="22">
        <v>24</v>
      </c>
      <c r="S43" s="29"/>
      <c r="T43" s="29"/>
      <c r="U43" s="29"/>
      <c r="V43" s="29"/>
      <c r="X43" s="30"/>
      <c r="Y43" s="26"/>
      <c r="Z43" s="26"/>
      <c r="AA43" s="26"/>
      <c r="AB43" s="26"/>
      <c r="AC43" s="26"/>
    </row>
    <row r="44" spans="1:29" ht="14.25" x14ac:dyDescent="0.2">
      <c r="A44" s="18">
        <v>36</v>
      </c>
      <c r="B44" s="37" t="s">
        <v>124</v>
      </c>
      <c r="C44" s="38">
        <v>201526110</v>
      </c>
      <c r="D44" s="37" t="s">
        <v>125</v>
      </c>
      <c r="E44" s="20">
        <v>42100</v>
      </c>
      <c r="F44" s="44" t="s">
        <v>126</v>
      </c>
      <c r="G44" s="19" t="s">
        <v>111</v>
      </c>
      <c r="H44" s="22">
        <f t="shared" si="0"/>
        <v>21</v>
      </c>
      <c r="I44" s="23">
        <v>3</v>
      </c>
      <c r="J44" s="24"/>
      <c r="K44" s="24"/>
      <c r="L44" s="24"/>
      <c r="M44" s="24"/>
      <c r="N44" s="24"/>
      <c r="O44" s="24"/>
      <c r="P44" s="24"/>
      <c r="Q44" s="24"/>
      <c r="R44" s="22">
        <v>24</v>
      </c>
      <c r="S44" s="29"/>
      <c r="T44" s="29"/>
      <c r="U44" s="29"/>
      <c r="V44" s="29"/>
      <c r="X44" s="30"/>
      <c r="Y44" s="26"/>
      <c r="Z44" s="26"/>
      <c r="AA44" s="26"/>
      <c r="AB44" s="26"/>
      <c r="AC44" s="26"/>
    </row>
    <row r="45" spans="1:29" ht="14.25" x14ac:dyDescent="0.2">
      <c r="A45" s="18">
        <v>37</v>
      </c>
      <c r="B45" s="37" t="s">
        <v>127</v>
      </c>
      <c r="C45" s="38">
        <v>201626112</v>
      </c>
      <c r="D45" s="37" t="s">
        <v>123</v>
      </c>
      <c r="E45" s="20">
        <v>42096</v>
      </c>
      <c r="F45" s="43" t="s">
        <v>128</v>
      </c>
      <c r="G45" s="19" t="s">
        <v>111</v>
      </c>
      <c r="H45" s="22">
        <f t="shared" si="0"/>
        <v>24</v>
      </c>
      <c r="I45" s="23"/>
      <c r="J45" s="24"/>
      <c r="K45" s="24"/>
      <c r="L45" s="24"/>
      <c r="M45" s="24"/>
      <c r="N45" s="24"/>
      <c r="O45" s="24"/>
      <c r="P45" s="24"/>
      <c r="Q45" s="24"/>
      <c r="R45" s="22">
        <v>24</v>
      </c>
      <c r="S45" s="29"/>
      <c r="T45" s="29"/>
      <c r="U45" s="29"/>
      <c r="V45" s="29"/>
      <c r="X45" s="30"/>
      <c r="Y45" s="26"/>
      <c r="Z45" s="26"/>
      <c r="AA45" s="26"/>
      <c r="AB45" s="26"/>
      <c r="AC45" s="26"/>
    </row>
    <row r="46" spans="1:29" ht="14.25" x14ac:dyDescent="0.2">
      <c r="A46" s="18">
        <v>38</v>
      </c>
      <c r="B46" s="45" t="s">
        <v>129</v>
      </c>
      <c r="C46" s="38">
        <f>[1]Kontrak!$B$14</f>
        <v>201626113</v>
      </c>
      <c r="D46" s="46" t="s">
        <v>130</v>
      </c>
      <c r="E46" s="20">
        <v>42156</v>
      </c>
      <c r="F46" s="47" t="s">
        <v>131</v>
      </c>
      <c r="G46" s="19" t="s">
        <v>111</v>
      </c>
      <c r="H46" s="22">
        <f t="shared" si="0"/>
        <v>24</v>
      </c>
      <c r="I46" s="23"/>
      <c r="J46" s="24"/>
      <c r="K46" s="24"/>
      <c r="L46" s="24"/>
      <c r="M46" s="24"/>
      <c r="N46" s="24"/>
      <c r="O46" s="24"/>
      <c r="P46" s="24"/>
      <c r="Q46" s="24"/>
      <c r="R46" s="22">
        <v>24</v>
      </c>
      <c r="S46" s="29"/>
      <c r="T46" s="29"/>
      <c r="U46" s="29"/>
      <c r="V46" s="29"/>
      <c r="X46" s="30"/>
      <c r="Y46" s="26"/>
      <c r="Z46" s="26"/>
      <c r="AA46" s="26"/>
      <c r="AB46" s="26"/>
      <c r="AC46" s="26"/>
    </row>
    <row r="47" spans="1:29" ht="14.25" x14ac:dyDescent="0.2">
      <c r="A47" s="18">
        <v>39</v>
      </c>
      <c r="B47" s="48" t="s">
        <v>132</v>
      </c>
      <c r="C47" s="38">
        <v>201626116</v>
      </c>
      <c r="D47" s="46" t="s">
        <v>133</v>
      </c>
      <c r="E47" s="20">
        <v>42254</v>
      </c>
      <c r="F47" s="47" t="s">
        <v>134</v>
      </c>
      <c r="G47" s="19" t="s">
        <v>111</v>
      </c>
      <c r="H47" s="22">
        <f t="shared" si="0"/>
        <v>24</v>
      </c>
      <c r="I47" s="23"/>
      <c r="J47" s="24"/>
      <c r="K47" s="24"/>
      <c r="L47" s="24"/>
      <c r="M47" s="24"/>
      <c r="N47" s="24"/>
      <c r="O47" s="24"/>
      <c r="P47" s="24"/>
      <c r="Q47" s="24"/>
      <c r="R47" s="22">
        <v>24</v>
      </c>
      <c r="S47" s="29"/>
      <c r="T47" s="29"/>
      <c r="U47" s="29"/>
      <c r="V47" s="29"/>
      <c r="X47" s="30"/>
      <c r="Y47" s="26"/>
      <c r="Z47" s="26"/>
      <c r="AA47" s="26"/>
      <c r="AB47" s="26"/>
      <c r="AC47" s="26"/>
    </row>
    <row r="48" spans="1:29" ht="14.25" x14ac:dyDescent="0.2">
      <c r="A48" s="18">
        <v>40</v>
      </c>
      <c r="B48" s="48" t="s">
        <v>135</v>
      </c>
      <c r="C48" s="38">
        <v>201626115</v>
      </c>
      <c r="D48" s="46" t="s">
        <v>136</v>
      </c>
      <c r="E48" s="20">
        <v>42401</v>
      </c>
      <c r="F48" s="49" t="s">
        <v>137</v>
      </c>
      <c r="G48" s="19" t="s">
        <v>111</v>
      </c>
      <c r="H48" s="22">
        <f t="shared" si="0"/>
        <v>23</v>
      </c>
      <c r="I48" s="23"/>
      <c r="J48" s="24">
        <v>1</v>
      </c>
      <c r="K48" s="24"/>
      <c r="L48" s="24"/>
      <c r="M48" s="24"/>
      <c r="N48" s="24"/>
      <c r="O48" s="24"/>
      <c r="P48" s="24"/>
      <c r="Q48" s="24"/>
      <c r="R48" s="22">
        <v>24</v>
      </c>
      <c r="S48" s="29"/>
      <c r="T48" s="29"/>
      <c r="U48" s="29"/>
      <c r="V48" s="29"/>
      <c r="X48" s="30"/>
      <c r="Y48" s="26"/>
      <c r="Z48" s="26"/>
      <c r="AA48" s="26"/>
      <c r="AB48" s="26"/>
      <c r="AC48" s="26"/>
    </row>
    <row r="49" spans="1:29" ht="14.25" x14ac:dyDescent="0.2">
      <c r="A49" s="18">
        <v>41</v>
      </c>
      <c r="B49" s="48" t="s">
        <v>138</v>
      </c>
      <c r="C49" s="38">
        <v>201626113</v>
      </c>
      <c r="D49" s="46" t="s">
        <v>125</v>
      </c>
      <c r="E49" s="20">
        <v>42462</v>
      </c>
      <c r="F49" s="47" t="s">
        <v>139</v>
      </c>
      <c r="G49" s="19" t="s">
        <v>111</v>
      </c>
      <c r="H49" s="22">
        <f t="shared" si="0"/>
        <v>24</v>
      </c>
      <c r="I49" s="23"/>
      <c r="J49" s="24"/>
      <c r="K49" s="24"/>
      <c r="L49" s="24"/>
      <c r="M49" s="24"/>
      <c r="N49" s="24"/>
      <c r="O49" s="24"/>
      <c r="P49" s="24"/>
      <c r="Q49" s="24"/>
      <c r="R49" s="22">
        <v>24</v>
      </c>
      <c r="S49" s="29"/>
      <c r="T49" s="29"/>
      <c r="U49" s="29"/>
      <c r="V49" s="29"/>
      <c r="X49" s="30"/>
      <c r="Y49" s="26"/>
      <c r="Z49" s="26"/>
      <c r="AA49" s="26"/>
      <c r="AB49" s="26"/>
      <c r="AC49" s="26"/>
    </row>
    <row r="50" spans="1:29" ht="14.25" x14ac:dyDescent="0.2">
      <c r="A50" s="18">
        <v>42</v>
      </c>
      <c r="B50" s="48" t="s">
        <v>140</v>
      </c>
      <c r="C50" s="38" t="s">
        <v>141</v>
      </c>
      <c r="D50" s="46" t="s">
        <v>102</v>
      </c>
      <c r="E50" s="20">
        <v>42804</v>
      </c>
      <c r="F50" s="47" t="s">
        <v>142</v>
      </c>
      <c r="G50" s="19" t="s">
        <v>141</v>
      </c>
      <c r="H50" s="22">
        <f t="shared" si="0"/>
        <v>24</v>
      </c>
      <c r="I50" s="23"/>
      <c r="J50" s="24"/>
      <c r="K50" s="24"/>
      <c r="L50" s="24"/>
      <c r="M50" s="24"/>
      <c r="N50" s="24"/>
      <c r="O50" s="24"/>
      <c r="P50" s="24"/>
      <c r="Q50" s="24"/>
      <c r="R50" s="22">
        <v>24</v>
      </c>
      <c r="S50" s="29"/>
      <c r="T50" s="29"/>
      <c r="U50" s="29"/>
      <c r="V50" s="29"/>
      <c r="X50" s="30"/>
      <c r="Y50" s="26"/>
      <c r="Z50" s="26"/>
      <c r="AA50" s="26"/>
      <c r="AB50" s="26"/>
      <c r="AC50" s="26"/>
    </row>
    <row r="51" spans="1:29" ht="14.25" x14ac:dyDescent="0.2">
      <c r="A51" s="18">
        <v>43</v>
      </c>
      <c r="B51" s="48" t="s">
        <v>143</v>
      </c>
      <c r="C51" s="38" t="s">
        <v>141</v>
      </c>
      <c r="D51" s="46" t="s">
        <v>123</v>
      </c>
      <c r="E51" s="20">
        <v>42818</v>
      </c>
      <c r="F51" s="47" t="s">
        <v>144</v>
      </c>
      <c r="G51" s="19" t="s">
        <v>141</v>
      </c>
      <c r="H51" s="22">
        <f t="shared" si="0"/>
        <v>24</v>
      </c>
      <c r="I51" s="23"/>
      <c r="J51" s="24"/>
      <c r="K51" s="24"/>
      <c r="L51" s="24"/>
      <c r="M51" s="24"/>
      <c r="N51" s="24"/>
      <c r="O51" s="24"/>
      <c r="P51" s="24"/>
      <c r="Q51" s="24"/>
      <c r="R51" s="22">
        <v>24</v>
      </c>
      <c r="S51" s="29"/>
      <c r="T51" s="29"/>
      <c r="U51" s="29"/>
      <c r="V51" s="29"/>
      <c r="X51" s="30"/>
      <c r="Y51" s="26"/>
      <c r="Z51" s="26"/>
      <c r="AA51" s="26"/>
      <c r="AB51" s="26"/>
      <c r="AC51" s="26"/>
    </row>
    <row r="52" spans="1:29" ht="14.25" x14ac:dyDescent="0.2">
      <c r="A52" s="18">
        <v>44</v>
      </c>
      <c r="B52" s="48" t="s">
        <v>145</v>
      </c>
      <c r="C52" s="38" t="s">
        <v>141</v>
      </c>
      <c r="D52" s="46" t="s">
        <v>74</v>
      </c>
      <c r="E52" s="20"/>
      <c r="F52" s="47"/>
      <c r="G52" s="19" t="s">
        <v>141</v>
      </c>
      <c r="H52" s="22">
        <f t="shared" si="0"/>
        <v>20</v>
      </c>
      <c r="I52" s="23">
        <v>4</v>
      </c>
      <c r="J52" s="24"/>
      <c r="K52" s="24"/>
      <c r="L52" s="24"/>
      <c r="M52" s="24"/>
      <c r="N52" s="24"/>
      <c r="O52" s="24"/>
      <c r="P52" s="24"/>
      <c r="Q52" s="24"/>
      <c r="R52" s="22">
        <v>24</v>
      </c>
      <c r="S52" s="29"/>
      <c r="T52" s="29"/>
      <c r="U52" s="29"/>
      <c r="V52" s="29"/>
      <c r="X52" s="30"/>
      <c r="Y52" s="26"/>
      <c r="Z52" s="26"/>
      <c r="AA52" s="26"/>
      <c r="AB52" s="26"/>
      <c r="AC52" s="26"/>
    </row>
    <row r="53" spans="1:29" ht="14.25" x14ac:dyDescent="0.2">
      <c r="A53" s="18">
        <v>45</v>
      </c>
      <c r="B53" s="48" t="s">
        <v>146</v>
      </c>
      <c r="C53" s="38" t="s">
        <v>141</v>
      </c>
      <c r="D53" s="46" t="s">
        <v>147</v>
      </c>
      <c r="E53" s="20"/>
      <c r="F53" s="47"/>
      <c r="G53" s="19" t="s">
        <v>141</v>
      </c>
      <c r="H53" s="22">
        <f t="shared" si="0"/>
        <v>23</v>
      </c>
      <c r="I53" s="23"/>
      <c r="J53" s="24"/>
      <c r="K53" s="24"/>
      <c r="L53" s="24"/>
      <c r="M53" s="24"/>
      <c r="N53" s="24"/>
      <c r="O53" s="24"/>
      <c r="P53" s="24">
        <v>1</v>
      </c>
      <c r="Q53" s="24"/>
      <c r="R53" s="22">
        <v>24</v>
      </c>
      <c r="S53" s="29"/>
      <c r="T53" s="29"/>
      <c r="U53" s="29"/>
      <c r="V53" s="29"/>
      <c r="X53" s="30"/>
      <c r="Y53" s="26"/>
      <c r="Z53" s="26"/>
      <c r="AA53" s="26"/>
      <c r="AB53" s="26"/>
      <c r="AC53" s="26"/>
    </row>
    <row r="54" spans="1:29" ht="14.25" x14ac:dyDescent="0.2">
      <c r="A54" s="50" t="s">
        <v>148</v>
      </c>
      <c r="B54" s="50"/>
      <c r="C54" s="50"/>
      <c r="D54" s="50"/>
      <c r="E54" s="50"/>
      <c r="F54" s="50"/>
      <c r="G54" s="50"/>
      <c r="H54" s="51">
        <f>SUM(H9:H53)</f>
        <v>1059</v>
      </c>
      <c r="I54" s="51">
        <f>SUM(I11:I53)</f>
        <v>7</v>
      </c>
      <c r="J54" s="51">
        <f t="shared" ref="J54:Q54" si="1">SUM(J11:J53)</f>
        <v>5</v>
      </c>
      <c r="K54" s="51">
        <f t="shared" si="1"/>
        <v>0</v>
      </c>
      <c r="L54" s="51">
        <f t="shared" si="1"/>
        <v>3</v>
      </c>
      <c r="M54" s="51">
        <f t="shared" si="1"/>
        <v>1</v>
      </c>
      <c r="N54" s="51">
        <f t="shared" si="1"/>
        <v>0</v>
      </c>
      <c r="O54" s="51">
        <f t="shared" si="1"/>
        <v>4</v>
      </c>
      <c r="P54" s="51">
        <f t="shared" si="1"/>
        <v>1</v>
      </c>
      <c r="Q54" s="51">
        <f t="shared" si="1"/>
        <v>0</v>
      </c>
      <c r="R54" s="22">
        <f>SUM(R9:R53)</f>
        <v>1080</v>
      </c>
      <c r="S54" s="51">
        <f>SUM(S9:S30)</f>
        <v>0</v>
      </c>
      <c r="T54" s="51">
        <f>SUM(T9:T30)</f>
        <v>0</v>
      </c>
      <c r="U54" s="51">
        <f>SUM(U9:U30)</f>
        <v>0</v>
      </c>
      <c r="V54" s="51">
        <f>SUM(V9:V30)</f>
        <v>0</v>
      </c>
      <c r="W54" s="70">
        <f>+H54/R54</f>
        <v>0.98055555555555551</v>
      </c>
      <c r="X54" s="30"/>
      <c r="Y54" s="26"/>
      <c r="Z54" s="26"/>
      <c r="AA54" s="26"/>
      <c r="AB54" s="26"/>
      <c r="AC54" s="26"/>
    </row>
    <row r="55" spans="1:29" ht="14.25" x14ac:dyDescent="0.2">
      <c r="A55" s="52"/>
      <c r="B55" s="52"/>
      <c r="C55" s="52"/>
      <c r="D55" s="52"/>
      <c r="E55" s="52"/>
      <c r="F55" s="52"/>
      <c r="G55" s="52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69"/>
      <c r="S55" s="53"/>
      <c r="T55" s="53"/>
      <c r="U55" s="53"/>
      <c r="V55" s="54">
        <f>H54/R54*100</f>
        <v>98.055555555555557</v>
      </c>
      <c r="X55" s="30"/>
      <c r="Y55" s="26"/>
      <c r="Z55" s="26"/>
      <c r="AA55" s="26"/>
      <c r="AB55" s="26"/>
      <c r="AC55" s="26"/>
    </row>
    <row r="56" spans="1:29" ht="7.5" customHeight="1" x14ac:dyDescent="0.2">
      <c r="A56" s="55"/>
      <c r="B56" s="52"/>
      <c r="C56" s="52"/>
      <c r="D56" s="52"/>
      <c r="E56" s="52"/>
      <c r="F56" s="52"/>
      <c r="G56" s="52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6"/>
      <c r="T56" s="56"/>
      <c r="U56" s="56"/>
      <c r="V56" s="56"/>
      <c r="X56" s="30"/>
      <c r="Y56" s="26"/>
      <c r="Z56" s="26"/>
      <c r="AA56" s="26"/>
      <c r="AB56" s="26"/>
      <c r="AC56" s="26"/>
    </row>
    <row r="57" spans="1:29" x14ac:dyDescent="0.2">
      <c r="A57" s="2" t="s">
        <v>149</v>
      </c>
      <c r="K57" s="57"/>
      <c r="S57" s="58"/>
      <c r="T57" s="58"/>
      <c r="U57" s="58"/>
      <c r="V57" s="59" t="s">
        <v>150</v>
      </c>
    </row>
    <row r="58" spans="1:29" x14ac:dyDescent="0.2">
      <c r="A58" s="2" t="s">
        <v>25</v>
      </c>
      <c r="B58" s="2" t="s">
        <v>151</v>
      </c>
      <c r="E58" s="58"/>
      <c r="G58" s="58" t="s">
        <v>152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S58" s="58"/>
      <c r="T58" s="58"/>
      <c r="U58" s="58"/>
      <c r="V58" s="59" t="s">
        <v>153</v>
      </c>
    </row>
    <row r="59" spans="1:29" x14ac:dyDescent="0.2">
      <c r="A59" s="2" t="s">
        <v>26</v>
      </c>
      <c r="B59" s="2" t="s">
        <v>154</v>
      </c>
      <c r="G59" s="60"/>
      <c r="S59" s="61"/>
      <c r="V59" s="59"/>
    </row>
    <row r="60" spans="1:29" x14ac:dyDescent="0.2">
      <c r="A60" s="2" t="s">
        <v>16</v>
      </c>
      <c r="B60" s="2" t="s">
        <v>155</v>
      </c>
      <c r="G60" s="60"/>
      <c r="V60" s="59"/>
    </row>
    <row r="61" spans="1:29" x14ac:dyDescent="0.2">
      <c r="A61" s="2" t="s">
        <v>19</v>
      </c>
      <c r="B61" s="2" t="s">
        <v>156</v>
      </c>
      <c r="V61" s="59"/>
    </row>
    <row r="62" spans="1:29" x14ac:dyDescent="0.2">
      <c r="A62" s="2" t="s">
        <v>20</v>
      </c>
      <c r="B62" s="2" t="s">
        <v>157</v>
      </c>
      <c r="V62" s="59"/>
    </row>
    <row r="63" spans="1:29" x14ac:dyDescent="0.2">
      <c r="A63" s="2" t="s">
        <v>17</v>
      </c>
      <c r="B63" s="2" t="s">
        <v>158</v>
      </c>
      <c r="G63" s="62" t="s">
        <v>31</v>
      </c>
      <c r="H63" s="62"/>
      <c r="I63" s="62"/>
      <c r="J63" s="62"/>
      <c r="K63" s="62"/>
      <c r="L63" s="62"/>
      <c r="M63" s="62"/>
      <c r="N63" s="62"/>
      <c r="O63" s="62"/>
      <c r="P63" s="62"/>
      <c r="Q63" s="63" t="s">
        <v>159</v>
      </c>
      <c r="S63" s="64"/>
      <c r="T63" s="64"/>
      <c r="U63" s="64"/>
      <c r="V63" s="65"/>
    </row>
    <row r="64" spans="1:29" x14ac:dyDescent="0.2">
      <c r="A64" s="2" t="s">
        <v>22</v>
      </c>
      <c r="B64" s="2" t="s">
        <v>160</v>
      </c>
      <c r="E64" s="62"/>
      <c r="G64" s="66" t="s">
        <v>32</v>
      </c>
      <c r="H64" s="66"/>
      <c r="I64" s="66"/>
      <c r="J64" s="66"/>
      <c r="K64" s="66"/>
      <c r="L64" s="66"/>
      <c r="M64" s="66"/>
      <c r="N64" s="66"/>
      <c r="O64" s="66"/>
      <c r="P64" s="66"/>
      <c r="Q64" s="66" t="s">
        <v>161</v>
      </c>
      <c r="S64" s="66"/>
      <c r="T64" s="66"/>
      <c r="U64" s="66"/>
      <c r="V64" s="67"/>
    </row>
    <row r="65" spans="1:19" x14ac:dyDescent="0.2">
      <c r="A65" s="2" t="s">
        <v>18</v>
      </c>
      <c r="B65" s="2" t="s">
        <v>162</v>
      </c>
      <c r="E65" s="66"/>
      <c r="S65" s="68" t="s">
        <v>163</v>
      </c>
    </row>
  </sheetData>
  <mergeCells count="22">
    <mergeCell ref="Q7:Q8"/>
    <mergeCell ref="A54:G54"/>
    <mergeCell ref="H6:R6"/>
    <mergeCell ref="S6:V7"/>
    <mergeCell ref="E7:E8"/>
    <mergeCell ref="I7:J7"/>
    <mergeCell ref="K7:K8"/>
    <mergeCell ref="L7:L8"/>
    <mergeCell ref="M7:M8"/>
    <mergeCell ref="N7:N8"/>
    <mergeCell ref="O7:O8"/>
    <mergeCell ref="P7:P8"/>
    <mergeCell ref="A1:V1"/>
    <mergeCell ref="A2:V2"/>
    <mergeCell ref="A3:V3"/>
    <mergeCell ref="A4:V4"/>
    <mergeCell ref="A5:V5"/>
    <mergeCell ref="A6:A8"/>
    <mergeCell ref="B6:B8"/>
    <mergeCell ref="C6:C8"/>
    <mergeCell ref="D6:D8"/>
    <mergeCell ref="F6:F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2018-03-01T07:30:45Z</dcterms:created>
  <dcterms:modified xsi:type="dcterms:W3CDTF">2018-03-01T07:35:10Z</dcterms:modified>
</cp:coreProperties>
</file>