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240" windowWidth="15600" windowHeight="7770" firstSheet="18" activeTab="22"/>
  </bookViews>
  <sheets>
    <sheet name="31 Desember 16" sheetId="1" r:id="rId1"/>
    <sheet name="3 Januari 2017" sheetId="4" r:id="rId2"/>
    <sheet name="4 Januari 2017" sheetId="5" r:id="rId3"/>
    <sheet name="5 Januari 2017" sheetId="6" r:id="rId4"/>
    <sheet name="6 Januari 2017" sheetId="7" r:id="rId5"/>
    <sheet name="9 Januari 2017 " sheetId="8" r:id="rId6"/>
    <sheet name="10 Januari 2017  " sheetId="9" r:id="rId7"/>
    <sheet name="11 Januari 2017 " sheetId="10" r:id="rId8"/>
    <sheet name="12 Januari 2017 " sheetId="11" r:id="rId9"/>
    <sheet name="13 Januari 2017 " sheetId="12" r:id="rId10"/>
    <sheet name="16 Januari 2017 " sheetId="13" r:id="rId11"/>
    <sheet name="17 Januari 2017 " sheetId="14" r:id="rId12"/>
    <sheet name="18 Januari 2017" sheetId="15" r:id="rId13"/>
    <sheet name="19 Januari 2017 " sheetId="16" r:id="rId14"/>
    <sheet name="20 Januari 2017 " sheetId="17" r:id="rId15"/>
    <sheet name="21 Januari 2017 " sheetId="18" r:id="rId16"/>
    <sheet name="23 Januari 2017" sheetId="19" r:id="rId17"/>
    <sheet name="24 Januari 2017" sheetId="20" r:id="rId18"/>
    <sheet name="25 Januari 2017" sheetId="21" r:id="rId19"/>
    <sheet name="26 Januari 2017" sheetId="22" r:id="rId20"/>
    <sheet name="27 Januari 2017 " sheetId="23" r:id="rId21"/>
    <sheet name="30 Januari 2017 " sheetId="24" r:id="rId22"/>
    <sheet name="31 Januari 2017" sheetId="25" r:id="rId23"/>
    <sheet name="Sheet2" sheetId="2" r:id="rId24"/>
    <sheet name="Sheet3" sheetId="3" r:id="rId25"/>
  </sheets>
  <externalReferences>
    <externalReference r:id="rId26"/>
  </externalReferences>
  <definedNames>
    <definedName name="_xlnm.Print_Area" localSheetId="6">'10 Januari 2017  '!$A$1:$I$71</definedName>
    <definedName name="_xlnm.Print_Area" localSheetId="7">'11 Januari 2017 '!$A$1:$I$71</definedName>
    <definedName name="_xlnm.Print_Area" localSheetId="8">'12 Januari 2017 '!$A$1:$I$71</definedName>
    <definedName name="_xlnm.Print_Area" localSheetId="9">'13 Januari 2017 '!$A$1:$I$71</definedName>
    <definedName name="_xlnm.Print_Area" localSheetId="10">'16 Januari 2017 '!$A$1:$I$71</definedName>
    <definedName name="_xlnm.Print_Area" localSheetId="11">'17 Januari 2017 '!$A$1:$I$71</definedName>
    <definedName name="_xlnm.Print_Area" localSheetId="12">'18 Januari 2017'!$A$1:$I$71</definedName>
    <definedName name="_xlnm.Print_Area" localSheetId="13">'19 Januari 2017 '!$A$1:$I$71</definedName>
    <definedName name="_xlnm.Print_Area" localSheetId="14">'20 Januari 2017 '!$A$1:$I$71</definedName>
    <definedName name="_xlnm.Print_Area" localSheetId="15">'21 Januari 2017 '!$A$1:$I$71</definedName>
    <definedName name="_xlnm.Print_Area" localSheetId="16">'23 Januari 2017'!$A$1:$I$71</definedName>
    <definedName name="_xlnm.Print_Area" localSheetId="17">'24 Januari 2017'!$A$1:$I$71</definedName>
    <definedName name="_xlnm.Print_Area" localSheetId="18">'25 Januari 2017'!$A$1:$I$71</definedName>
    <definedName name="_xlnm.Print_Area" localSheetId="19">'26 Januari 2017'!$A$1:$I$71</definedName>
    <definedName name="_xlnm.Print_Area" localSheetId="20">'27 Januari 2017 '!$A$1:$I$71</definedName>
    <definedName name="_xlnm.Print_Area" localSheetId="1">'3 Januari 2017'!$A$1:$I$71</definedName>
    <definedName name="_xlnm.Print_Area" localSheetId="21">'30 Januari 2017 '!$A$1:$I$71</definedName>
    <definedName name="_xlnm.Print_Area" localSheetId="0">'31 Desember 16'!$A$1:$I$71</definedName>
    <definedName name="_xlnm.Print_Area" localSheetId="22">'31 Januari 2017'!$A$1:$I$71</definedName>
    <definedName name="_xlnm.Print_Area" localSheetId="2">'4 Januari 2017'!$A$1:$I$71</definedName>
    <definedName name="_xlnm.Print_Area" localSheetId="3">'5 Januari 2017'!$A$1:$I$71</definedName>
    <definedName name="_xlnm.Print_Area" localSheetId="4">'6 Januari 2017'!$A$1:$I$71</definedName>
    <definedName name="_xlnm.Print_Area" localSheetId="5">'9 Januari 2017 '!$A$1:$I$71</definedName>
  </definedNames>
  <calcPr calcId="144525"/>
</workbook>
</file>

<file path=xl/calcChain.xml><?xml version="1.0" encoding="utf-8"?>
<calcChain xmlns="http://schemas.openxmlformats.org/spreadsheetml/2006/main">
  <c r="I30" i="25" l="1"/>
  <c r="L137" i="25"/>
  <c r="H49" i="25" s="1"/>
  <c r="O111" i="25"/>
  <c r="M96" i="25"/>
  <c r="H45" i="25" s="1"/>
  <c r="H92" i="25"/>
  <c r="E92" i="25"/>
  <c r="A92" i="25"/>
  <c r="H50" i="25" s="1"/>
  <c r="Q48" i="25"/>
  <c r="H46" i="25"/>
  <c r="I42" i="25"/>
  <c r="H36" i="25"/>
  <c r="H35" i="25"/>
  <c r="I37" i="25" s="1"/>
  <c r="I43" i="25" s="1"/>
  <c r="G24" i="25"/>
  <c r="S23" i="25"/>
  <c r="R23" i="25"/>
  <c r="G23" i="25"/>
  <c r="G22" i="25"/>
  <c r="G21" i="25"/>
  <c r="H26" i="25" s="1"/>
  <c r="G20" i="25"/>
  <c r="G16" i="25"/>
  <c r="G15" i="25"/>
  <c r="G14" i="25"/>
  <c r="G13" i="25"/>
  <c r="G12" i="25"/>
  <c r="G11" i="25"/>
  <c r="G10" i="25"/>
  <c r="G9" i="25"/>
  <c r="G8" i="25"/>
  <c r="H17" i="25" l="1"/>
  <c r="I27" i="25" s="1"/>
  <c r="I53" i="25" s="1"/>
  <c r="I51" i="25"/>
  <c r="I47" i="25"/>
  <c r="I37" i="24"/>
  <c r="I42" i="24"/>
  <c r="H35" i="24"/>
  <c r="I29" i="23"/>
  <c r="H35" i="23"/>
  <c r="I52" i="25" l="1"/>
  <c r="I55" i="25" s="1"/>
  <c r="I30" i="24"/>
  <c r="L137" i="24"/>
  <c r="H49" i="24" s="1"/>
  <c r="O111" i="24"/>
  <c r="M96" i="24"/>
  <c r="H45" i="24" s="1"/>
  <c r="H92" i="24"/>
  <c r="E92" i="24"/>
  <c r="H46" i="24" s="1"/>
  <c r="A92" i="24"/>
  <c r="H50" i="24" s="1"/>
  <c r="Q48" i="24"/>
  <c r="H36" i="24"/>
  <c r="G24" i="24"/>
  <c r="S23" i="24"/>
  <c r="R23" i="24"/>
  <c r="G23" i="24"/>
  <c r="G22" i="24"/>
  <c r="G21" i="24"/>
  <c r="G20" i="24"/>
  <c r="G16" i="24"/>
  <c r="G15" i="24"/>
  <c r="G14" i="24"/>
  <c r="G13" i="24"/>
  <c r="G12" i="24"/>
  <c r="G11" i="24"/>
  <c r="G10" i="24"/>
  <c r="G9" i="24"/>
  <c r="G8" i="24"/>
  <c r="I43" i="24" l="1"/>
  <c r="H26" i="24"/>
  <c r="H17" i="24"/>
  <c r="I47" i="24"/>
  <c r="I51" i="24"/>
  <c r="I27" i="24" l="1"/>
  <c r="I53" i="24" s="1"/>
  <c r="I52" i="24"/>
  <c r="I55" i="24" l="1"/>
  <c r="I37" i="23" l="1"/>
  <c r="I43" i="23" s="1"/>
  <c r="I30" i="23" l="1"/>
  <c r="L137" i="23"/>
  <c r="H49" i="23" s="1"/>
  <c r="O111" i="23"/>
  <c r="M96" i="23"/>
  <c r="H45" i="23" s="1"/>
  <c r="H92" i="23"/>
  <c r="E92" i="23"/>
  <c r="H46" i="23" s="1"/>
  <c r="A92" i="23"/>
  <c r="H50" i="23" s="1"/>
  <c r="Q48" i="23"/>
  <c r="I42" i="23"/>
  <c r="H36" i="23"/>
  <c r="G24" i="23"/>
  <c r="S23" i="23"/>
  <c r="R23" i="23"/>
  <c r="G23" i="23"/>
  <c r="G22" i="23"/>
  <c r="G21" i="23"/>
  <c r="G20" i="23"/>
  <c r="G16" i="23"/>
  <c r="G15" i="23"/>
  <c r="G14" i="23"/>
  <c r="G13" i="23"/>
  <c r="G12" i="23"/>
  <c r="G11" i="23"/>
  <c r="G10" i="23"/>
  <c r="G9" i="23"/>
  <c r="G8" i="23"/>
  <c r="H17" i="23" s="1"/>
  <c r="H26" i="23" l="1"/>
  <c r="I27" i="23" s="1"/>
  <c r="I53" i="23" s="1"/>
  <c r="I47" i="23"/>
  <c r="I51" i="23"/>
  <c r="I37" i="22"/>
  <c r="I29" i="22"/>
  <c r="I52" i="23" l="1"/>
  <c r="I55" i="23" s="1"/>
  <c r="I30" i="22"/>
  <c r="L137" i="22"/>
  <c r="H49" i="22" s="1"/>
  <c r="O111" i="22"/>
  <c r="M96" i="22"/>
  <c r="H45" i="22" s="1"/>
  <c r="I47" i="22" s="1"/>
  <c r="H92" i="22"/>
  <c r="H36" i="22" s="1"/>
  <c r="E92" i="22"/>
  <c r="A92" i="22"/>
  <c r="H50" i="22" s="1"/>
  <c r="Q48" i="22"/>
  <c r="H46" i="22"/>
  <c r="I42" i="22"/>
  <c r="H35" i="22"/>
  <c r="G24" i="22"/>
  <c r="S23" i="22"/>
  <c r="R23" i="22"/>
  <c r="G23" i="22"/>
  <c r="G22" i="22"/>
  <c r="G21" i="22"/>
  <c r="G20" i="22"/>
  <c r="G16" i="22"/>
  <c r="G15" i="22"/>
  <c r="G14" i="22"/>
  <c r="G13" i="22"/>
  <c r="G12" i="22"/>
  <c r="G11" i="22"/>
  <c r="G10" i="22"/>
  <c r="G9" i="22"/>
  <c r="G8" i="22"/>
  <c r="H26" i="22" l="1"/>
  <c r="H17" i="22"/>
  <c r="I51" i="22"/>
  <c r="I52" i="22" s="1"/>
  <c r="E8" i="21"/>
  <c r="E9" i="21"/>
  <c r="I30" i="21"/>
  <c r="L137" i="21"/>
  <c r="H49" i="21" s="1"/>
  <c r="O111" i="21"/>
  <c r="M96" i="21"/>
  <c r="H45" i="21" s="1"/>
  <c r="I47" i="21" s="1"/>
  <c r="H92" i="21"/>
  <c r="E92" i="21"/>
  <c r="A92" i="21"/>
  <c r="H50" i="21"/>
  <c r="Q48" i="21"/>
  <c r="H46" i="21"/>
  <c r="I42" i="21"/>
  <c r="I37" i="21"/>
  <c r="I43" i="21" s="1"/>
  <c r="H36" i="21"/>
  <c r="H35" i="21"/>
  <c r="I29" i="21"/>
  <c r="G24" i="21"/>
  <c r="S23" i="21"/>
  <c r="R23" i="21"/>
  <c r="G23" i="21"/>
  <c r="G22" i="21"/>
  <c r="G21" i="21"/>
  <c r="G20" i="21"/>
  <c r="H26" i="21" s="1"/>
  <c r="G16" i="21"/>
  <c r="G15" i="21"/>
  <c r="G14" i="21"/>
  <c r="G13" i="21"/>
  <c r="G12" i="21"/>
  <c r="G11" i="21"/>
  <c r="G10" i="21"/>
  <c r="G9" i="21"/>
  <c r="H17" i="21" s="1"/>
  <c r="I27" i="21" s="1"/>
  <c r="I53" i="21" s="1"/>
  <c r="G8" i="21"/>
  <c r="I27" i="22" l="1"/>
  <c r="I53" i="22" s="1"/>
  <c r="I55" i="22" s="1"/>
  <c r="I51" i="21"/>
  <c r="I52" i="21"/>
  <c r="I55" i="21" s="1"/>
  <c r="I29" i="20"/>
  <c r="I37" i="20"/>
  <c r="I30" i="20"/>
  <c r="L137" i="20"/>
  <c r="H49" i="20" s="1"/>
  <c r="O111" i="20"/>
  <c r="M96" i="20"/>
  <c r="H45" i="20" s="1"/>
  <c r="H92" i="20"/>
  <c r="E92" i="20"/>
  <c r="A92" i="20"/>
  <c r="H50" i="20" s="1"/>
  <c r="Q48" i="20"/>
  <c r="H46" i="20"/>
  <c r="I42" i="20"/>
  <c r="H36" i="20"/>
  <c r="H35" i="20"/>
  <c r="G24" i="20"/>
  <c r="S23" i="20"/>
  <c r="R23" i="20"/>
  <c r="G23" i="20"/>
  <c r="G22" i="20"/>
  <c r="G21" i="20"/>
  <c r="G20" i="20"/>
  <c r="G16" i="20"/>
  <c r="G15" i="20"/>
  <c r="G14" i="20"/>
  <c r="G13" i="20"/>
  <c r="G12" i="20"/>
  <c r="G11" i="20"/>
  <c r="G10" i="20"/>
  <c r="G9" i="20"/>
  <c r="G8" i="20"/>
  <c r="I43" i="20" l="1"/>
  <c r="H26" i="20"/>
  <c r="H17" i="20"/>
  <c r="I47" i="20"/>
  <c r="I51" i="20"/>
  <c r="I30" i="19"/>
  <c r="L137" i="19"/>
  <c r="H49" i="19" s="1"/>
  <c r="O111" i="19"/>
  <c r="H35" i="19" s="1"/>
  <c r="M96" i="19"/>
  <c r="H45" i="19" s="1"/>
  <c r="H92" i="19"/>
  <c r="E92" i="19"/>
  <c r="H46" i="19" s="1"/>
  <c r="A92" i="19"/>
  <c r="H50" i="19" s="1"/>
  <c r="Q48" i="19"/>
  <c r="I42" i="19"/>
  <c r="H36" i="19"/>
  <c r="I29" i="19"/>
  <c r="G24" i="19"/>
  <c r="S23" i="19"/>
  <c r="R23" i="19"/>
  <c r="G23" i="19"/>
  <c r="G22" i="19"/>
  <c r="G21" i="19"/>
  <c r="G20" i="19"/>
  <c r="H26" i="19" s="1"/>
  <c r="G16" i="19"/>
  <c r="G15" i="19"/>
  <c r="G14" i="19"/>
  <c r="G13" i="19"/>
  <c r="G12" i="19"/>
  <c r="G11" i="19"/>
  <c r="G10" i="19"/>
  <c r="G9" i="19"/>
  <c r="G8" i="19"/>
  <c r="I27" i="20" l="1"/>
  <c r="I53" i="20" s="1"/>
  <c r="I52" i="20"/>
  <c r="I37" i="19"/>
  <c r="I43" i="19" s="1"/>
  <c r="I47" i="19"/>
  <c r="I51" i="19"/>
  <c r="H17" i="19"/>
  <c r="I27" i="19" s="1"/>
  <c r="I53" i="19" s="1"/>
  <c r="E9" i="18"/>
  <c r="I55" i="20" l="1"/>
  <c r="I52" i="19"/>
  <c r="I55" i="19" s="1"/>
  <c r="I30" i="18"/>
  <c r="L137" i="18"/>
  <c r="H49" i="18" s="1"/>
  <c r="O111" i="18"/>
  <c r="M96" i="18"/>
  <c r="H45" i="18" s="1"/>
  <c r="H92" i="18"/>
  <c r="E92" i="18"/>
  <c r="A92" i="18"/>
  <c r="H50" i="18"/>
  <c r="Q48" i="18"/>
  <c r="H46" i="18"/>
  <c r="I42" i="18"/>
  <c r="H36" i="18"/>
  <c r="H35" i="18"/>
  <c r="I29" i="18"/>
  <c r="I37" i="18" s="1"/>
  <c r="I43" i="18" s="1"/>
  <c r="G24" i="18"/>
  <c r="S23" i="18"/>
  <c r="R23" i="18"/>
  <c r="G23" i="18"/>
  <c r="G22" i="18"/>
  <c r="G21" i="18"/>
  <c r="G20" i="18"/>
  <c r="H26" i="18" s="1"/>
  <c r="G16" i="18"/>
  <c r="G15" i="18"/>
  <c r="G14" i="18"/>
  <c r="G13" i="18"/>
  <c r="G12" i="18"/>
  <c r="G11" i="18"/>
  <c r="G10" i="18"/>
  <c r="G9" i="18"/>
  <c r="G8" i="18"/>
  <c r="H17" i="18" s="1"/>
  <c r="I27" i="18" s="1"/>
  <c r="I53" i="18" s="1"/>
  <c r="I47" i="18" l="1"/>
  <c r="I51" i="18"/>
  <c r="I52" i="18" s="1"/>
  <c r="I55" i="18" s="1"/>
  <c r="I30" i="17"/>
  <c r="I29" i="17"/>
  <c r="L137" i="17"/>
  <c r="H49" i="17" s="1"/>
  <c r="O111" i="17"/>
  <c r="H35" i="17" s="1"/>
  <c r="M96" i="17"/>
  <c r="H45" i="17" s="1"/>
  <c r="H92" i="17"/>
  <c r="E92" i="17"/>
  <c r="H46" i="17" s="1"/>
  <c r="A92" i="17"/>
  <c r="H50" i="17" s="1"/>
  <c r="Q48" i="17"/>
  <c r="I42" i="17"/>
  <c r="H36" i="17"/>
  <c r="G24" i="17"/>
  <c r="S23" i="17"/>
  <c r="R23" i="17"/>
  <c r="G23" i="17"/>
  <c r="G22" i="17"/>
  <c r="G21" i="17"/>
  <c r="G20" i="17"/>
  <c r="H26" i="17" s="1"/>
  <c r="G16" i="17"/>
  <c r="G15" i="17"/>
  <c r="G14" i="17"/>
  <c r="G13" i="17"/>
  <c r="G12" i="17"/>
  <c r="G11" i="17"/>
  <c r="G10" i="17"/>
  <c r="G9" i="17"/>
  <c r="G8" i="17"/>
  <c r="H17" i="17" l="1"/>
  <c r="I27" i="17" s="1"/>
  <c r="I53" i="17" s="1"/>
  <c r="I51" i="17"/>
  <c r="I47" i="17"/>
  <c r="I37" i="17"/>
  <c r="I43" i="17" s="1"/>
  <c r="I43" i="16"/>
  <c r="I37" i="16"/>
  <c r="I52" i="17" l="1"/>
  <c r="I55" i="17" s="1"/>
  <c r="I30" i="16"/>
  <c r="L137" i="16"/>
  <c r="H49" i="16" s="1"/>
  <c r="O111" i="16"/>
  <c r="H35" i="16" s="1"/>
  <c r="M96" i="16"/>
  <c r="H45" i="16" s="1"/>
  <c r="H92" i="16"/>
  <c r="E92" i="16"/>
  <c r="H46" i="16" s="1"/>
  <c r="A92" i="16"/>
  <c r="H50" i="16" s="1"/>
  <c r="Q48" i="16"/>
  <c r="I42" i="16"/>
  <c r="H36" i="16"/>
  <c r="I29" i="16"/>
  <c r="G24" i="16"/>
  <c r="S23" i="16"/>
  <c r="R23" i="16"/>
  <c r="G23" i="16"/>
  <c r="G22" i="16"/>
  <c r="G21" i="16"/>
  <c r="G20" i="16"/>
  <c r="G16" i="16"/>
  <c r="G15" i="16"/>
  <c r="G14" i="16"/>
  <c r="G13" i="16"/>
  <c r="G12" i="16"/>
  <c r="G11" i="16"/>
  <c r="G10" i="16"/>
  <c r="G9" i="16"/>
  <c r="G8" i="16"/>
  <c r="H26" i="16" l="1"/>
  <c r="H17" i="16"/>
  <c r="I51" i="16"/>
  <c r="I47" i="16"/>
  <c r="I30" i="15"/>
  <c r="L137" i="15"/>
  <c r="H49" i="15" s="1"/>
  <c r="O111" i="15"/>
  <c r="H35" i="15" s="1"/>
  <c r="M96" i="15"/>
  <c r="H45" i="15" s="1"/>
  <c r="H92" i="15"/>
  <c r="E92" i="15"/>
  <c r="H46" i="15" s="1"/>
  <c r="A92" i="15"/>
  <c r="H50" i="15" s="1"/>
  <c r="Q48" i="15"/>
  <c r="I42" i="15"/>
  <c r="H36" i="15"/>
  <c r="I29" i="15"/>
  <c r="I37" i="15" s="1"/>
  <c r="I43" i="15" s="1"/>
  <c r="G24" i="15"/>
  <c r="S23" i="15"/>
  <c r="R23" i="15"/>
  <c r="G23" i="15"/>
  <c r="G22" i="15"/>
  <c r="G21" i="15"/>
  <c r="G20" i="15"/>
  <c r="G16" i="15"/>
  <c r="G15" i="15"/>
  <c r="G14" i="15"/>
  <c r="G13" i="15"/>
  <c r="G12" i="15"/>
  <c r="G11" i="15"/>
  <c r="G10" i="15"/>
  <c r="G9" i="15"/>
  <c r="G8" i="15"/>
  <c r="I27" i="16" l="1"/>
  <c r="I53" i="16" s="1"/>
  <c r="I52" i="16"/>
  <c r="H26" i="15"/>
  <c r="H17" i="15"/>
  <c r="I47" i="15"/>
  <c r="I51" i="15"/>
  <c r="I52" i="15" s="1"/>
  <c r="I30" i="14"/>
  <c r="L137" i="14"/>
  <c r="H49" i="14" s="1"/>
  <c r="O111" i="14"/>
  <c r="M96" i="14"/>
  <c r="H45" i="14" s="1"/>
  <c r="H92" i="14"/>
  <c r="E92" i="14"/>
  <c r="A92" i="14"/>
  <c r="H50" i="14" s="1"/>
  <c r="Q48" i="14"/>
  <c r="H46" i="14"/>
  <c r="I42" i="14"/>
  <c r="H36" i="14"/>
  <c r="H35" i="14"/>
  <c r="I29" i="14"/>
  <c r="G24" i="14"/>
  <c r="S23" i="14"/>
  <c r="R23" i="14"/>
  <c r="G23" i="14"/>
  <c r="G22" i="14"/>
  <c r="G21" i="14"/>
  <c r="G20" i="14"/>
  <c r="G16" i="14"/>
  <c r="G15" i="14"/>
  <c r="G14" i="14"/>
  <c r="G13" i="14"/>
  <c r="G12" i="14"/>
  <c r="G11" i="14"/>
  <c r="G10" i="14"/>
  <c r="G9" i="14"/>
  <c r="G8" i="14"/>
  <c r="H17" i="14" s="1"/>
  <c r="I55" i="16" l="1"/>
  <c r="I27" i="15"/>
  <c r="I53" i="15" s="1"/>
  <c r="I55" i="15" s="1"/>
  <c r="H26" i="14"/>
  <c r="I27" i="14" s="1"/>
  <c r="I53" i="14" s="1"/>
  <c r="I37" i="14"/>
  <c r="I43" i="14" s="1"/>
  <c r="I47" i="14"/>
  <c r="I51" i="14"/>
  <c r="I42" i="13"/>
  <c r="I43" i="13" s="1"/>
  <c r="I52" i="14" l="1"/>
  <c r="I55" i="14" s="1"/>
  <c r="I30" i="13"/>
  <c r="L137" i="13"/>
  <c r="H49" i="13" s="1"/>
  <c r="O111" i="13"/>
  <c r="M96" i="13"/>
  <c r="H45" i="13" s="1"/>
  <c r="H92" i="13"/>
  <c r="E92" i="13"/>
  <c r="H46" i="13" s="1"/>
  <c r="A92" i="13"/>
  <c r="H50" i="13" s="1"/>
  <c r="Q48" i="13"/>
  <c r="H36" i="13"/>
  <c r="H35" i="13"/>
  <c r="I29" i="13"/>
  <c r="I37" i="13" s="1"/>
  <c r="G24" i="13"/>
  <c r="S23" i="13"/>
  <c r="R23" i="13"/>
  <c r="G23" i="13"/>
  <c r="G22" i="13"/>
  <c r="G21" i="13"/>
  <c r="G20" i="13"/>
  <c r="G16" i="13"/>
  <c r="G15" i="13"/>
  <c r="G14" i="13"/>
  <c r="G13" i="13"/>
  <c r="G12" i="13"/>
  <c r="G11" i="13"/>
  <c r="G10" i="13"/>
  <c r="G9" i="13"/>
  <c r="G8" i="13"/>
  <c r="H26" i="13" l="1"/>
  <c r="H17" i="13"/>
  <c r="I27" i="13" s="1"/>
  <c r="I53" i="13" s="1"/>
  <c r="I47" i="13"/>
  <c r="I51" i="13"/>
  <c r="I30" i="12"/>
  <c r="L137" i="12"/>
  <c r="H49" i="12" s="1"/>
  <c r="O111" i="12"/>
  <c r="M96" i="12"/>
  <c r="H45" i="12" s="1"/>
  <c r="I47" i="12" s="1"/>
  <c r="H92" i="12"/>
  <c r="E92" i="12"/>
  <c r="A92" i="12"/>
  <c r="H50" i="12" s="1"/>
  <c r="Q48" i="12"/>
  <c r="H46" i="12"/>
  <c r="I42" i="12"/>
  <c r="H36" i="12"/>
  <c r="H35" i="12"/>
  <c r="I29" i="12"/>
  <c r="I37" i="12" s="1"/>
  <c r="I43" i="12" s="1"/>
  <c r="G24" i="12"/>
  <c r="S23" i="12"/>
  <c r="R23" i="12"/>
  <c r="G23" i="12"/>
  <c r="G22" i="12"/>
  <c r="G21" i="12"/>
  <c r="G20" i="12"/>
  <c r="G16" i="12"/>
  <c r="G15" i="12"/>
  <c r="G14" i="12"/>
  <c r="G13" i="12"/>
  <c r="G12" i="12"/>
  <c r="G11" i="12"/>
  <c r="G10" i="12"/>
  <c r="G9" i="12"/>
  <c r="G8" i="12"/>
  <c r="I52" i="13" l="1"/>
  <c r="I55" i="13" s="1"/>
  <c r="H26" i="12"/>
  <c r="H17" i="12"/>
  <c r="I51" i="12"/>
  <c r="I52" i="12" s="1"/>
  <c r="I30" i="11"/>
  <c r="L137" i="11"/>
  <c r="H49" i="11" s="1"/>
  <c r="O111" i="11"/>
  <c r="M96" i="11"/>
  <c r="H45" i="11" s="1"/>
  <c r="H92" i="11"/>
  <c r="E92" i="11"/>
  <c r="A92" i="11"/>
  <c r="H50" i="11" s="1"/>
  <c r="Q48" i="11"/>
  <c r="H46" i="11"/>
  <c r="I42" i="11"/>
  <c r="H36" i="11"/>
  <c r="H35" i="11"/>
  <c r="I29" i="11"/>
  <c r="I37" i="11" s="1"/>
  <c r="I43" i="11" s="1"/>
  <c r="G24" i="11"/>
  <c r="S23" i="11"/>
  <c r="R23" i="11"/>
  <c r="G23" i="11"/>
  <c r="G22" i="11"/>
  <c r="G21" i="11"/>
  <c r="G20" i="11"/>
  <c r="H26" i="11" s="1"/>
  <c r="G16" i="11"/>
  <c r="G15" i="11"/>
  <c r="G14" i="11"/>
  <c r="G13" i="11"/>
  <c r="G12" i="11"/>
  <c r="G11" i="11"/>
  <c r="G10" i="11"/>
  <c r="G9" i="11"/>
  <c r="G8" i="11"/>
  <c r="I27" i="12" l="1"/>
  <c r="I53" i="12" s="1"/>
  <c r="I55" i="12" s="1"/>
  <c r="H17" i="11"/>
  <c r="I27" i="11" s="1"/>
  <c r="I53" i="11" s="1"/>
  <c r="I47" i="11"/>
  <c r="I51" i="11"/>
  <c r="I52" i="11" l="1"/>
  <c r="I55" i="11" s="1"/>
  <c r="I30" i="10" l="1"/>
  <c r="L137" i="10"/>
  <c r="H49" i="10" s="1"/>
  <c r="O111" i="10"/>
  <c r="H35" i="10" s="1"/>
  <c r="M96" i="10"/>
  <c r="H45" i="10" s="1"/>
  <c r="H92" i="10"/>
  <c r="E92" i="10"/>
  <c r="H46" i="10" s="1"/>
  <c r="A92" i="10"/>
  <c r="H50" i="10" s="1"/>
  <c r="Q48" i="10"/>
  <c r="I42" i="10"/>
  <c r="H36" i="10"/>
  <c r="I29" i="10"/>
  <c r="I37" i="10" s="1"/>
  <c r="I43" i="10" s="1"/>
  <c r="G24" i="10"/>
  <c r="S23" i="10"/>
  <c r="R23" i="10"/>
  <c r="G23" i="10"/>
  <c r="G22" i="10"/>
  <c r="G21" i="10"/>
  <c r="G20" i="10"/>
  <c r="G16" i="10"/>
  <c r="G15" i="10"/>
  <c r="G14" i="10"/>
  <c r="G13" i="10"/>
  <c r="G12" i="10"/>
  <c r="G11" i="10"/>
  <c r="G10" i="10"/>
  <c r="G9" i="10"/>
  <c r="G8" i="10"/>
  <c r="H26" i="10" l="1"/>
  <c r="H17" i="10"/>
  <c r="I47" i="10"/>
  <c r="I51" i="10"/>
  <c r="I52" i="10" s="1"/>
  <c r="I30" i="9"/>
  <c r="L137" i="9"/>
  <c r="H49" i="9" s="1"/>
  <c r="O111" i="9"/>
  <c r="M96" i="9"/>
  <c r="H45" i="9" s="1"/>
  <c r="H92" i="9"/>
  <c r="E92" i="9"/>
  <c r="H46" i="9" s="1"/>
  <c r="A92" i="9"/>
  <c r="H50" i="9" s="1"/>
  <c r="Q48" i="9"/>
  <c r="I42" i="9"/>
  <c r="H36" i="9"/>
  <c r="H35" i="9"/>
  <c r="I29" i="9"/>
  <c r="I37" i="9" s="1"/>
  <c r="I43" i="9" s="1"/>
  <c r="G24" i="9"/>
  <c r="S23" i="9"/>
  <c r="R23" i="9"/>
  <c r="G23" i="9"/>
  <c r="G22" i="9"/>
  <c r="G21" i="9"/>
  <c r="G20" i="9"/>
  <c r="G16" i="9"/>
  <c r="G15" i="9"/>
  <c r="G14" i="9"/>
  <c r="G13" i="9"/>
  <c r="G12" i="9"/>
  <c r="G11" i="9"/>
  <c r="G10" i="9"/>
  <c r="G9" i="9"/>
  <c r="G8" i="9"/>
  <c r="I27" i="10" l="1"/>
  <c r="I53" i="10" s="1"/>
  <c r="I55" i="10" s="1"/>
  <c r="H26" i="9"/>
  <c r="H17" i="9"/>
  <c r="I47" i="9"/>
  <c r="I51" i="9"/>
  <c r="I47" i="8"/>
  <c r="I27" i="9" l="1"/>
  <c r="I53" i="9" s="1"/>
  <c r="I52" i="9"/>
  <c r="H49" i="8"/>
  <c r="I30" i="8"/>
  <c r="I55" i="9" l="1"/>
  <c r="L137" i="8"/>
  <c r="O111" i="8"/>
  <c r="M96" i="8"/>
  <c r="H45" i="8" s="1"/>
  <c r="H92" i="8"/>
  <c r="E92" i="8"/>
  <c r="A92" i="8"/>
  <c r="H50" i="8" s="1"/>
  <c r="Q48" i="8"/>
  <c r="H46" i="8"/>
  <c r="I42" i="8"/>
  <c r="H36" i="8"/>
  <c r="H35" i="8"/>
  <c r="I29" i="8"/>
  <c r="I37" i="8" s="1"/>
  <c r="I43" i="8" s="1"/>
  <c r="G24" i="8"/>
  <c r="S23" i="8"/>
  <c r="R23" i="8"/>
  <c r="G23" i="8"/>
  <c r="G22" i="8"/>
  <c r="G21" i="8"/>
  <c r="G20" i="8"/>
  <c r="G16" i="8"/>
  <c r="G15" i="8"/>
  <c r="G14" i="8"/>
  <c r="G13" i="8"/>
  <c r="G12" i="8"/>
  <c r="G11" i="8"/>
  <c r="G10" i="8"/>
  <c r="G9" i="8"/>
  <c r="G8" i="8"/>
  <c r="H26" i="8" l="1"/>
  <c r="H17" i="8"/>
  <c r="I51" i="8"/>
  <c r="I29" i="7"/>
  <c r="L137" i="7"/>
  <c r="H49" i="7" s="1"/>
  <c r="O111" i="7"/>
  <c r="M96" i="7"/>
  <c r="H45" i="7" s="1"/>
  <c r="H92" i="7"/>
  <c r="E92" i="7"/>
  <c r="H46" i="7" s="1"/>
  <c r="A92" i="7"/>
  <c r="H50" i="7" s="1"/>
  <c r="Q48" i="7"/>
  <c r="I42" i="7"/>
  <c r="I37" i="7"/>
  <c r="I43" i="7" s="1"/>
  <c r="H36" i="7"/>
  <c r="H35" i="7"/>
  <c r="G24" i="7"/>
  <c r="S23" i="7"/>
  <c r="R23" i="7"/>
  <c r="G23" i="7"/>
  <c r="G22" i="7"/>
  <c r="G21" i="7"/>
  <c r="G20" i="7"/>
  <c r="G16" i="7"/>
  <c r="G15" i="7"/>
  <c r="G14" i="7"/>
  <c r="G13" i="7"/>
  <c r="G12" i="7"/>
  <c r="G11" i="7"/>
  <c r="G10" i="7"/>
  <c r="G9" i="7"/>
  <c r="G8" i="7"/>
  <c r="I27" i="8" l="1"/>
  <c r="I53" i="8" s="1"/>
  <c r="I52" i="8"/>
  <c r="H26" i="7"/>
  <c r="H17" i="7"/>
  <c r="I51" i="7"/>
  <c r="I47" i="7"/>
  <c r="I55" i="8" l="1"/>
  <c r="I27" i="7"/>
  <c r="I53" i="7" s="1"/>
  <c r="I30" i="6" l="1"/>
  <c r="L137" i="6"/>
  <c r="H49" i="6" s="1"/>
  <c r="O111" i="6"/>
  <c r="M96" i="6"/>
  <c r="H45" i="6" s="1"/>
  <c r="H92" i="6"/>
  <c r="H36" i="6" s="1"/>
  <c r="I37" i="6" s="1"/>
  <c r="I43" i="6" s="1"/>
  <c r="E92" i="6"/>
  <c r="H46" i="6" s="1"/>
  <c r="A92" i="6"/>
  <c r="H50" i="6" s="1"/>
  <c r="Q48" i="6"/>
  <c r="I42" i="6"/>
  <c r="H35" i="6"/>
  <c r="G24" i="6"/>
  <c r="S23" i="6"/>
  <c r="R23" i="6"/>
  <c r="G23" i="6"/>
  <c r="G22" i="6"/>
  <c r="G21" i="6"/>
  <c r="G20" i="6"/>
  <c r="H26" i="6" s="1"/>
  <c r="G16" i="6"/>
  <c r="G15" i="6"/>
  <c r="G14" i="6"/>
  <c r="G13" i="6"/>
  <c r="G12" i="6"/>
  <c r="G11" i="6"/>
  <c r="G10" i="6"/>
  <c r="G9" i="6"/>
  <c r="G8" i="6"/>
  <c r="I47" i="6" l="1"/>
  <c r="H17" i="6"/>
  <c r="I27" i="6" s="1"/>
  <c r="I53" i="6" s="1"/>
  <c r="I51" i="6"/>
  <c r="I52" i="6" s="1"/>
  <c r="I30" i="7" s="1"/>
  <c r="I52" i="7" s="1"/>
  <c r="I55" i="7" s="1"/>
  <c r="G8" i="5"/>
  <c r="I30" i="5"/>
  <c r="L137" i="5"/>
  <c r="H49" i="5" s="1"/>
  <c r="O111" i="5"/>
  <c r="M96" i="5"/>
  <c r="H45" i="5" s="1"/>
  <c r="I47" i="5" s="1"/>
  <c r="H92" i="5"/>
  <c r="E92" i="5"/>
  <c r="A92" i="5"/>
  <c r="H50" i="5" s="1"/>
  <c r="Q48" i="5"/>
  <c r="H46" i="5"/>
  <c r="I42" i="5"/>
  <c r="I43" i="5" s="1"/>
  <c r="H36" i="5"/>
  <c r="H35" i="5"/>
  <c r="G24" i="5"/>
  <c r="S23" i="5"/>
  <c r="R23" i="5"/>
  <c r="G23" i="5"/>
  <c r="G22" i="5"/>
  <c r="G21" i="5"/>
  <c r="G20" i="5"/>
  <c r="H26" i="5" s="1"/>
  <c r="G16" i="5"/>
  <c r="G15" i="5"/>
  <c r="G14" i="5"/>
  <c r="G13" i="5"/>
  <c r="G12" i="5"/>
  <c r="G11" i="5"/>
  <c r="G10" i="5"/>
  <c r="G9" i="5"/>
  <c r="I55" i="6" l="1"/>
  <c r="I51" i="5"/>
  <c r="H17" i="5"/>
  <c r="I52" i="5"/>
  <c r="I27" i="5"/>
  <c r="I53" i="5" s="1"/>
  <c r="L137" i="4"/>
  <c r="H49" i="4" s="1"/>
  <c r="I51" i="4" s="1"/>
  <c r="O111" i="4"/>
  <c r="M96" i="4"/>
  <c r="H45" i="4" s="1"/>
  <c r="I47" i="4" s="1"/>
  <c r="H92" i="4"/>
  <c r="H36" i="4" s="1"/>
  <c r="E92" i="4"/>
  <c r="A92" i="4"/>
  <c r="Q48" i="4"/>
  <c r="H46" i="4"/>
  <c r="I42" i="4"/>
  <c r="H35" i="4"/>
  <c r="G24" i="4"/>
  <c r="S23" i="4"/>
  <c r="R23" i="4"/>
  <c r="G23" i="4"/>
  <c r="G22" i="4"/>
  <c r="G21" i="4"/>
  <c r="H26" i="4" s="1"/>
  <c r="G20" i="4"/>
  <c r="G16" i="4"/>
  <c r="G15" i="4"/>
  <c r="G14" i="4"/>
  <c r="G13" i="4"/>
  <c r="G12" i="4"/>
  <c r="G11" i="4"/>
  <c r="G10" i="4"/>
  <c r="G9" i="4"/>
  <c r="G8" i="4"/>
  <c r="L137" i="1"/>
  <c r="H49" i="1" s="1"/>
  <c r="I51" i="1" s="1"/>
  <c r="O111" i="1"/>
  <c r="M96" i="1"/>
  <c r="H92" i="1"/>
  <c r="E92" i="1"/>
  <c r="A92" i="1"/>
  <c r="Q48" i="1"/>
  <c r="H46" i="1"/>
  <c r="H45" i="1"/>
  <c r="I42" i="1"/>
  <c r="H36" i="1"/>
  <c r="H35" i="1"/>
  <c r="I30" i="1"/>
  <c r="I29" i="1"/>
  <c r="I37" i="1" s="1"/>
  <c r="I43" i="1" s="1"/>
  <c r="G24" i="1"/>
  <c r="S23" i="1"/>
  <c r="R23" i="1"/>
  <c r="G23" i="1"/>
  <c r="G22" i="1"/>
  <c r="G21" i="1"/>
  <c r="G20" i="1"/>
  <c r="G16" i="1"/>
  <c r="G15" i="1"/>
  <c r="G14" i="1"/>
  <c r="G13" i="1"/>
  <c r="G12" i="1"/>
  <c r="G11" i="1"/>
  <c r="G10" i="1"/>
  <c r="G9" i="1"/>
  <c r="G8" i="1"/>
  <c r="I55" i="5" l="1"/>
  <c r="I43" i="4"/>
  <c r="H17" i="4"/>
  <c r="I27" i="4" s="1"/>
  <c r="I53" i="4" s="1"/>
  <c r="H17" i="1"/>
  <c r="H26" i="1"/>
  <c r="I47" i="1"/>
  <c r="I27" i="1"/>
  <c r="I53" i="1" s="1"/>
  <c r="I52" i="1"/>
  <c r="I30" i="4" s="1"/>
  <c r="I52" i="4" s="1"/>
  <c r="I55" i="1" l="1"/>
  <c r="I55" i="4"/>
  <c r="I43" i="22" l="1"/>
</calcChain>
</file>

<file path=xl/sharedStrings.xml><?xml version="1.0" encoding="utf-8"?>
<sst xmlns="http://schemas.openxmlformats.org/spreadsheetml/2006/main" count="1798" uniqueCount="104">
  <si>
    <t>CASH OPNAME</t>
  </si>
  <si>
    <t>Hari           :</t>
  </si>
  <si>
    <t>Jumat</t>
  </si>
  <si>
    <t>Tanggal:</t>
  </si>
  <si>
    <t>Pelaksana :</t>
  </si>
  <si>
    <t>Keuangan</t>
  </si>
  <si>
    <t>Pukul:</t>
  </si>
  <si>
    <t>UANG KERTAS</t>
  </si>
  <si>
    <t xml:space="preserve"> </t>
  </si>
  <si>
    <t>NOMINAL</t>
  </si>
  <si>
    <t>LEMBAR</t>
  </si>
  <si>
    <t>JUMLAH</t>
  </si>
  <si>
    <t>BPRSA</t>
  </si>
  <si>
    <t>BTK</t>
  </si>
  <si>
    <t>in</t>
  </si>
  <si>
    <t>out</t>
  </si>
  <si>
    <t>NO</t>
  </si>
  <si>
    <t>lebih</t>
  </si>
  <si>
    <t>kurang</t>
  </si>
  <si>
    <t>MUTASI</t>
  </si>
  <si>
    <t xml:space="preserve">lebih </t>
  </si>
  <si>
    <t>,</t>
  </si>
  <si>
    <t>Sub Total</t>
  </si>
  <si>
    <t>KEPING</t>
  </si>
  <si>
    <t>penyesuaian</t>
  </si>
  <si>
    <t>Jumlah Kas Sebelumnya :</t>
  </si>
  <si>
    <t>Bank BPRSA</t>
  </si>
  <si>
    <t>Kas</t>
  </si>
  <si>
    <t xml:space="preserve">    </t>
  </si>
  <si>
    <t>Jumlah Kas Hari Ini :</t>
  </si>
  <si>
    <t>Bank:</t>
  </si>
  <si>
    <t>Penerimaan BPRSA</t>
  </si>
  <si>
    <t>Pengeluaran</t>
  </si>
  <si>
    <t>Jumlah Kas di Bank</t>
  </si>
  <si>
    <t>BTN</t>
  </si>
  <si>
    <t>BNI</t>
  </si>
  <si>
    <t>BRI Syariah</t>
  </si>
  <si>
    <t>Kas:</t>
  </si>
  <si>
    <t>Realisasi Kurang</t>
  </si>
  <si>
    <t>Penerimaan</t>
  </si>
  <si>
    <t>Realisasi Lebih</t>
  </si>
  <si>
    <t xml:space="preserve">Penyesuaian </t>
  </si>
  <si>
    <t>Total</t>
  </si>
  <si>
    <t>Menurut kas hari ini (Kas Ditangan)</t>
  </si>
  <si>
    <t>Selisih</t>
  </si>
  <si>
    <t>Demikian berita acara ini dibuat dan dilaksanakan oleh:</t>
  </si>
  <si>
    <t>LP3I</t>
  </si>
  <si>
    <t>Tanda Tangan</t>
  </si>
  <si>
    <t>1. Dian Mardiana, SE</t>
  </si>
  <si>
    <t>1 ………………….</t>
  </si>
  <si>
    <t>2. Dheri Febiyani Lestari, S.Pd</t>
  </si>
  <si>
    <t>2…………………..</t>
  </si>
  <si>
    <t>Mengetahui,</t>
  </si>
  <si>
    <t xml:space="preserve">                                                                                                                                                                                                    </t>
  </si>
  <si>
    <t>H. Rudi Kurniawan, ST,MM</t>
  </si>
  <si>
    <t>Pengambilan Bank</t>
  </si>
  <si>
    <t xml:space="preserve">  </t>
  </si>
  <si>
    <t>Asdan</t>
  </si>
  <si>
    <t>Selasa</t>
  </si>
  <si>
    <t>1. Nijar Kurnia Romdoni, A.Md</t>
  </si>
  <si>
    <t>Rabu</t>
  </si>
  <si>
    <t>Bini</t>
  </si>
  <si>
    <t>Rheda</t>
  </si>
  <si>
    <t>-</t>
  </si>
  <si>
    <t>Kamis</t>
  </si>
  <si>
    <t>UM</t>
  </si>
  <si>
    <t>Sugianti</t>
  </si>
  <si>
    <t>Wafa</t>
  </si>
  <si>
    <t>Rizal</t>
  </si>
  <si>
    <t>Ade R</t>
  </si>
  <si>
    <t>rheda</t>
  </si>
  <si>
    <t>nijar</t>
  </si>
  <si>
    <t>Arip</t>
  </si>
  <si>
    <t>Senin</t>
  </si>
  <si>
    <t>Dewi</t>
  </si>
  <si>
    <t>cb</t>
  </si>
  <si>
    <t>YAHYA</t>
  </si>
  <si>
    <t>yahya</t>
  </si>
  <si>
    <t>rudi</t>
  </si>
  <si>
    <t>bini</t>
  </si>
  <si>
    <t>agus</t>
  </si>
  <si>
    <t>farihin</t>
  </si>
  <si>
    <t>gaji</t>
  </si>
  <si>
    <t>dewi</t>
  </si>
  <si>
    <t>arip</t>
  </si>
  <si>
    <t>ade riadi</t>
  </si>
  <si>
    <t>16/1/2017</t>
  </si>
  <si>
    <t>17/1/2017</t>
  </si>
  <si>
    <t>18/1/2017</t>
  </si>
  <si>
    <t>pipit</t>
  </si>
  <si>
    <t>um</t>
  </si>
  <si>
    <t>19/1/2017</t>
  </si>
  <si>
    <t>Ade Riadi</t>
  </si>
  <si>
    <t>Jum'at</t>
  </si>
  <si>
    <t>20/1/2017</t>
  </si>
  <si>
    <t>Sabtu</t>
  </si>
  <si>
    <t>21/1/2017</t>
  </si>
  <si>
    <t>23/1/2017</t>
  </si>
  <si>
    <t>24/1/2017</t>
  </si>
  <si>
    <t>25/1/2017</t>
  </si>
  <si>
    <t>26/1/2017</t>
  </si>
  <si>
    <t>14:00:00 PM</t>
  </si>
  <si>
    <t>asdan</t>
  </si>
  <si>
    <t>16:00:00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</si>
</sst>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2" formatCode="_(&quot;Rp&quot;* #,##0_);_(&quot;Rp&quot;* \(#,##0\);_(&quot;Rp&quot;* &quot;-&quot;_);_(@_)"/>
    <numFmt numFmtId="41" formatCode="_(* #,##0_);_(* \(#,##0\);_(* &quot;-&quot;_);_(@_)"/>
    <numFmt numFmtId="43" formatCode="_(* #,##0.00_);_(* \(#,##0.00\);_(* &quot;-&quot;??_);_(@_)"/>
    <numFmt numFmtId="164" formatCode="_([$Rp-421]* #,##0_);_([$Rp-421]* \(#,##0\);_([$Rp-421]* &quot;-&quot;_);_(@_)"/>
    <numFmt numFmtId="165" formatCode="_([$Rp-421]* #,##0.00_);_([$Rp-421]* \(#,##0.00\);_([$Rp-421]* &quot;-&quot;??_);_(@_)"/>
    <numFmt numFmtId="166" formatCode="_([$Rp-421]* #,##0_);_([$Rp-421]* \(#,##0\);_([$Rp-421]* &quot;-&quot;??_);_(@_)"/>
    <numFmt numFmtId="167" formatCode="_(* #,##0_);_(* \(#,##0\);_(* &quot;-&quot;??_);_(@_)"/>
  </numFmts>
  <fonts count="2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color rgb="FFFFFF00"/>
      <name val="Calibri"/>
      <family val="2"/>
      <charset val="1"/>
      <scheme val="minor"/>
    </font>
    <font>
      <sz val="11"/>
      <name val="Calibri"/>
      <family val="2"/>
      <charset val="1"/>
      <scheme val="minor"/>
    </font>
    <font>
      <sz val="10"/>
      <color rgb="FFFFFF00"/>
      <name val="Arial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color rgb="FFFFFF00"/>
      <name val="Arial"/>
      <family val="2"/>
    </font>
    <font>
      <b/>
      <sz val="10"/>
      <color rgb="FFFF0000"/>
      <name val="Arial"/>
      <family val="2"/>
    </font>
    <font>
      <sz val="11"/>
      <name val="Times New Roman"/>
      <family val="1"/>
    </font>
    <font>
      <sz val="11"/>
      <name val="Arial"/>
      <family val="2"/>
    </font>
    <font>
      <sz val="10"/>
      <name val="Times New Roman"/>
      <family val="1"/>
    </font>
    <font>
      <u val="singleAccounting"/>
      <sz val="10"/>
      <name val="Arial"/>
      <family val="2"/>
    </font>
    <font>
      <sz val="10"/>
      <color theme="5" tint="-0.249977111117893"/>
      <name val="Arial"/>
      <family val="2"/>
    </font>
    <font>
      <sz val="9"/>
      <name val="Arial"/>
      <family val="2"/>
    </font>
    <font>
      <sz val="11"/>
      <color theme="5" tint="-0.249977111117893"/>
      <name val="Calibri"/>
      <family val="2"/>
      <charset val="1"/>
      <scheme val="minor"/>
    </font>
    <font>
      <b/>
      <u/>
      <sz val="10"/>
      <name val="Arial"/>
      <family val="2"/>
    </font>
    <font>
      <u/>
      <sz val="10"/>
      <name val="Arial"/>
      <family val="2"/>
    </font>
    <font>
      <sz val="11"/>
      <color rgb="FFFFFF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4" fillId="2" borderId="0" applyNumberFormat="0" applyBorder="0" applyAlignment="0" applyProtection="0"/>
    <xf numFmtId="0" fontId="5" fillId="0" borderId="0"/>
    <xf numFmtId="0" fontId="1" fillId="0" borderId="0"/>
    <xf numFmtId="41" fontId="5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133">
    <xf numFmtId="0" fontId="0" fillId="0" borderId="0" xfId="0"/>
    <xf numFmtId="0" fontId="6" fillId="0" borderId="0" xfId="2" applyFont="1" applyAlignment="1">
      <alignment horizontal="center"/>
    </xf>
    <xf numFmtId="0" fontId="1" fillId="0" borderId="0" xfId="3"/>
    <xf numFmtId="41" fontId="8" fillId="4" borderId="0" xfId="3" applyNumberFormat="1" applyFont="1" applyFill="1"/>
    <xf numFmtId="0" fontId="8" fillId="0" borderId="0" xfId="3" applyFont="1" applyAlignment="1">
      <alignment horizontal="center" wrapText="1"/>
    </xf>
    <xf numFmtId="0" fontId="8" fillId="0" borderId="0" xfId="3" applyFont="1"/>
    <xf numFmtId="0" fontId="5" fillId="0" borderId="0" xfId="2" applyFont="1" applyAlignment="1"/>
    <xf numFmtId="164" fontId="5" fillId="0" borderId="0" xfId="2" applyNumberFormat="1" applyFont="1" applyAlignment="1"/>
    <xf numFmtId="0" fontId="1" fillId="0" borderId="0" xfId="3" applyFont="1"/>
    <xf numFmtId="41" fontId="5" fillId="0" borderId="0" xfId="2" applyNumberFormat="1" applyFont="1"/>
    <xf numFmtId="15" fontId="5" fillId="0" borderId="0" xfId="2" applyNumberFormat="1" applyFont="1" applyAlignment="1">
      <alignment horizontal="left"/>
    </xf>
    <xf numFmtId="0" fontId="5" fillId="0" borderId="0" xfId="2" applyFont="1" applyAlignment="1">
      <alignment horizontal="left"/>
    </xf>
    <xf numFmtId="20" fontId="5" fillId="0" borderId="0" xfId="2" applyNumberFormat="1" applyFont="1" applyAlignment="1">
      <alignment horizontal="left"/>
    </xf>
    <xf numFmtId="20" fontId="5" fillId="0" borderId="0" xfId="2" applyNumberFormat="1" applyFont="1" applyAlignment="1"/>
    <xf numFmtId="0" fontId="10" fillId="0" borderId="0" xfId="0" applyFont="1" applyAlignment="1">
      <alignment horizontal="center" wrapText="1"/>
    </xf>
    <xf numFmtId="0" fontId="11" fillId="0" borderId="0" xfId="2" applyFont="1" applyAlignment="1"/>
    <xf numFmtId="0" fontId="5" fillId="0" borderId="0" xfId="2" applyFont="1" applyAlignment="1">
      <alignment horizontal="center"/>
    </xf>
    <xf numFmtId="41" fontId="5" fillId="0" borderId="0" xfId="2" applyNumberFormat="1" applyFont="1" applyAlignment="1"/>
    <xf numFmtId="0" fontId="5" fillId="0" borderId="0" xfId="2" applyFont="1" applyFill="1" applyAlignment="1"/>
    <xf numFmtId="41" fontId="5" fillId="0" borderId="0" xfId="2" applyNumberFormat="1" applyFont="1" applyFill="1" applyAlignment="1"/>
    <xf numFmtId="0" fontId="5" fillId="0" borderId="0" xfId="2" applyNumberFormat="1" applyFont="1" applyFill="1" applyBorder="1"/>
    <xf numFmtId="0" fontId="5" fillId="0" borderId="0" xfId="2" applyFont="1" applyAlignment="1">
      <alignment horizontal="center" wrapText="1"/>
    </xf>
    <xf numFmtId="0" fontId="12" fillId="0" borderId="0" xfId="2" applyNumberFormat="1" applyFont="1" applyBorder="1" applyAlignment="1">
      <alignment horizontal="center"/>
    </xf>
    <xf numFmtId="41" fontId="14" fillId="4" borderId="0" xfId="2" applyNumberFormat="1" applyFont="1" applyFill="1" applyAlignment="1">
      <alignment horizontal="center"/>
    </xf>
    <xf numFmtId="0" fontId="2" fillId="0" borderId="0" xfId="3" applyFont="1" applyAlignment="1">
      <alignment horizontal="center" wrapText="1"/>
    </xf>
    <xf numFmtId="0" fontId="11" fillId="0" borderId="0" xfId="2" applyFont="1" applyAlignment="1">
      <alignment horizontal="center"/>
    </xf>
    <xf numFmtId="0" fontId="0" fillId="0" borderId="0" xfId="0" applyAlignment="1">
      <alignment horizontal="center"/>
    </xf>
    <xf numFmtId="41" fontId="5" fillId="0" borderId="0" xfId="3" applyNumberFormat="1" applyFont="1" applyFill="1" applyBorder="1"/>
    <xf numFmtId="3" fontId="1" fillId="0" borderId="0" xfId="3" applyNumberFormat="1" applyFont="1" applyFill="1"/>
    <xf numFmtId="41" fontId="5" fillId="0" borderId="0" xfId="2" applyNumberFormat="1" applyFont="1" applyFill="1" applyBorder="1" applyAlignment="1"/>
    <xf numFmtId="41" fontId="5" fillId="0" borderId="0" xfId="2" applyNumberFormat="1" applyFont="1" applyFill="1" applyBorder="1"/>
    <xf numFmtId="165" fontId="1" fillId="0" borderId="0" xfId="3" applyNumberFormat="1" applyFont="1"/>
    <xf numFmtId="165" fontId="15" fillId="0" borderId="0" xfId="3" applyNumberFormat="1" applyFont="1" applyBorder="1"/>
    <xf numFmtId="0" fontId="0" fillId="3" borderId="0" xfId="0" applyFill="1"/>
    <xf numFmtId="165" fontId="16" fillId="0" borderId="0" xfId="4" applyNumberFormat="1" applyFont="1" applyFill="1" applyBorder="1" applyAlignment="1"/>
    <xf numFmtId="1" fontId="15" fillId="0" borderId="0" xfId="3" quotePrefix="1" applyNumberFormat="1" applyFont="1" applyFill="1" applyBorder="1" applyAlignment="1">
      <alignment horizontal="center" wrapText="1"/>
    </xf>
    <xf numFmtId="41" fontId="5" fillId="0" borderId="0" xfId="2" applyNumberFormat="1" applyFont="1" applyFill="1"/>
    <xf numFmtId="165" fontId="5" fillId="0" borderId="0" xfId="2" applyNumberFormat="1" applyFont="1" applyFill="1"/>
    <xf numFmtId="166" fontId="17" fillId="0" borderId="0" xfId="0" applyNumberFormat="1" applyFont="1" applyFill="1" applyBorder="1" applyAlignment="1">
      <alignment horizontal="right" vertical="center"/>
    </xf>
    <xf numFmtId="1" fontId="15" fillId="0" borderId="0" xfId="3" applyNumberFormat="1" applyFont="1" applyFill="1" applyBorder="1" applyAlignment="1">
      <alignment horizontal="center" wrapText="1"/>
    </xf>
    <xf numFmtId="0" fontId="5" fillId="0" borderId="0" xfId="2" applyFont="1" applyFill="1"/>
    <xf numFmtId="41" fontId="5" fillId="0" borderId="1" xfId="2" applyNumberFormat="1" applyFont="1" applyBorder="1" applyAlignment="1"/>
    <xf numFmtId="164" fontId="5" fillId="0" borderId="0" xfId="2" applyNumberFormat="1" applyFont="1" applyBorder="1" applyAlignment="1"/>
    <xf numFmtId="41" fontId="10" fillId="4" borderId="0" xfId="0" applyNumberFormat="1" applyFont="1" applyFill="1"/>
    <xf numFmtId="41" fontId="15" fillId="0" borderId="0" xfId="3" applyNumberFormat="1" applyFont="1" applyFill="1" applyBorder="1"/>
    <xf numFmtId="41" fontId="5" fillId="4" borderId="0" xfId="2" applyNumberFormat="1" applyFont="1" applyFill="1" applyBorder="1" applyAlignment="1"/>
    <xf numFmtId="41" fontId="10" fillId="5" borderId="0" xfId="0" applyNumberFormat="1" applyFont="1" applyFill="1"/>
    <xf numFmtId="42" fontId="5" fillId="0" borderId="0" xfId="2" applyNumberFormat="1" applyFont="1" applyFill="1" applyAlignment="1"/>
    <xf numFmtId="16" fontId="5" fillId="0" borderId="0" xfId="2" applyNumberFormat="1" applyFont="1" applyFill="1"/>
    <xf numFmtId="164" fontId="5" fillId="0" borderId="0" xfId="2" applyNumberFormat="1" applyFont="1" applyFill="1" applyAlignment="1"/>
    <xf numFmtId="41" fontId="10" fillId="3" borderId="0" xfId="0" applyNumberFormat="1" applyFont="1" applyFill="1"/>
    <xf numFmtId="42" fontId="1" fillId="0" borderId="0" xfId="3" applyNumberFormat="1" applyFont="1"/>
    <xf numFmtId="164" fontId="5" fillId="0" borderId="1" xfId="2" applyNumberFormat="1" applyFont="1" applyBorder="1" applyAlignment="1"/>
    <xf numFmtId="41" fontId="5" fillId="4" borderId="0" xfId="2" applyNumberFormat="1" applyFont="1" applyFill="1"/>
    <xf numFmtId="164" fontId="18" fillId="0" borderId="0" xfId="2" applyNumberFormat="1" applyFont="1" applyBorder="1" applyAlignment="1"/>
    <xf numFmtId="164" fontId="18" fillId="0" borderId="0" xfId="2" applyNumberFormat="1" applyFont="1" applyAlignment="1"/>
    <xf numFmtId="164" fontId="11" fillId="0" borderId="0" xfId="2" applyNumberFormat="1" applyFont="1" applyAlignment="1"/>
    <xf numFmtId="0" fontId="0" fillId="0" borderId="0" xfId="0" applyBorder="1"/>
    <xf numFmtId="0" fontId="1" fillId="0" borderId="0" xfId="3" applyFont="1" applyBorder="1"/>
    <xf numFmtId="41" fontId="5" fillId="0" borderId="0" xfId="2" applyNumberFormat="1" applyFont="1" applyBorder="1"/>
    <xf numFmtId="164" fontId="5" fillId="0" borderId="1" xfId="4" applyNumberFormat="1" applyFont="1" applyFill="1" applyBorder="1" applyAlignment="1">
      <alignment horizontal="left"/>
    </xf>
    <xf numFmtId="41" fontId="5" fillId="0" borderId="0" xfId="4" applyNumberFormat="1" applyFont="1" applyFill="1" applyBorder="1" applyAlignment="1"/>
    <xf numFmtId="41" fontId="5" fillId="0" borderId="0" xfId="4" applyNumberFormat="1" applyFont="1" applyFill="1" applyAlignment="1"/>
    <xf numFmtId="41" fontId="3" fillId="0" borderId="0" xfId="1" applyNumberFormat="1" applyFont="1" applyFill="1" applyBorder="1"/>
    <xf numFmtId="0" fontId="1" fillId="0" borderId="0" xfId="3" applyFont="1" applyFill="1"/>
    <xf numFmtId="42" fontId="0" fillId="0" borderId="0" xfId="0" applyNumberFormat="1"/>
    <xf numFmtId="164" fontId="19" fillId="0" borderId="0" xfId="2" applyNumberFormat="1" applyFont="1" applyAlignment="1"/>
    <xf numFmtId="164" fontId="19" fillId="0" borderId="0" xfId="2" applyNumberFormat="1" applyFont="1" applyBorder="1" applyAlignment="1"/>
    <xf numFmtId="42" fontId="5" fillId="0" borderId="0" xfId="2" applyNumberFormat="1" applyFont="1"/>
    <xf numFmtId="164" fontId="19" fillId="0" borderId="0" xfId="2" applyNumberFormat="1" applyFont="1" applyFill="1" applyAlignment="1"/>
    <xf numFmtId="41" fontId="19" fillId="0" borderId="0" xfId="2" applyNumberFormat="1" applyFont="1" applyAlignment="1"/>
    <xf numFmtId="0" fontId="20" fillId="0" borderId="0" xfId="2" applyFont="1" applyAlignment="1">
      <alignment horizontal="left"/>
    </xf>
    <xf numFmtId="0" fontId="20" fillId="0" borderId="0" xfId="2" applyFont="1"/>
    <xf numFmtId="0" fontId="5" fillId="0" borderId="0" xfId="2" applyFont="1"/>
    <xf numFmtId="0" fontId="19" fillId="0" borderId="0" xfId="2" applyFont="1"/>
    <xf numFmtId="41" fontId="0" fillId="0" borderId="0" xfId="0" applyNumberFormat="1"/>
    <xf numFmtId="0" fontId="21" fillId="0" borderId="0" xfId="3" applyFont="1"/>
    <xf numFmtId="164" fontId="1" fillId="0" borderId="0" xfId="3" applyNumberFormat="1" applyFont="1"/>
    <xf numFmtId="0" fontId="22" fillId="0" borderId="0" xfId="2" applyFont="1" applyBorder="1"/>
    <xf numFmtId="164" fontId="23" fillId="0" borderId="0" xfId="2" applyNumberFormat="1" applyFont="1" applyBorder="1"/>
    <xf numFmtId="41" fontId="10" fillId="0" borderId="0" xfId="0" applyNumberFormat="1" applyFont="1"/>
    <xf numFmtId="164" fontId="5" fillId="0" borderId="0" xfId="2" applyNumberFormat="1" applyFont="1"/>
    <xf numFmtId="42" fontId="8" fillId="0" borderId="0" xfId="1" applyNumberFormat="1" applyFont="1" applyFill="1"/>
    <xf numFmtId="41" fontId="8" fillId="0" borderId="0" xfId="1" applyNumberFormat="1" applyFont="1" applyFill="1"/>
    <xf numFmtId="41" fontId="24" fillId="0" borderId="0" xfId="0" applyNumberFormat="1" applyFont="1"/>
    <xf numFmtId="0" fontId="25" fillId="0" borderId="0" xfId="3" applyFont="1"/>
    <xf numFmtId="42" fontId="26" fillId="0" borderId="0" xfId="3" applyNumberFormat="1" applyFont="1"/>
    <xf numFmtId="41" fontId="26" fillId="0" borderId="0" xfId="0" applyNumberFormat="1" applyFont="1"/>
    <xf numFmtId="0" fontId="25" fillId="0" borderId="0" xfId="0" applyFont="1"/>
    <xf numFmtId="42" fontId="25" fillId="0" borderId="0" xfId="3" applyNumberFormat="1" applyFont="1"/>
    <xf numFmtId="42" fontId="25" fillId="0" borderId="0" xfId="0" applyNumberFormat="1" applyFont="1"/>
    <xf numFmtId="42" fontId="10" fillId="0" borderId="0" xfId="0" applyNumberFormat="1" applyFont="1"/>
    <xf numFmtId="0" fontId="26" fillId="0" borderId="0" xfId="0" applyFont="1"/>
    <xf numFmtId="42" fontId="26" fillId="0" borderId="0" xfId="0" applyNumberFormat="1" applyFont="1"/>
    <xf numFmtId="42" fontId="8" fillId="0" borderId="0" xfId="5" applyNumberFormat="1" applyFont="1" applyFill="1"/>
    <xf numFmtId="41" fontId="8" fillId="4" borderId="0" xfId="5" applyNumberFormat="1" applyFont="1" applyFill="1"/>
    <xf numFmtId="0" fontId="25" fillId="0" borderId="0" xfId="3" applyFont="1" applyFill="1"/>
    <xf numFmtId="0" fontId="24" fillId="3" borderId="0" xfId="0" applyFont="1" applyFill="1" applyAlignment="1">
      <alignment horizontal="right"/>
    </xf>
    <xf numFmtId="0" fontId="10" fillId="0" borderId="0" xfId="0" applyFont="1"/>
    <xf numFmtId="0" fontId="10" fillId="0" borderId="0" xfId="0" applyFont="1" applyAlignment="1">
      <alignment wrapText="1"/>
    </xf>
    <xf numFmtId="41" fontId="24" fillId="3" borderId="0" xfId="0" applyNumberFormat="1" applyFont="1" applyFill="1" applyAlignment="1">
      <alignment horizontal="right"/>
    </xf>
    <xf numFmtId="0" fontId="7" fillId="0" borderId="0" xfId="3" applyFont="1" applyFill="1" applyAlignment="1">
      <alignment horizontal="right"/>
    </xf>
    <xf numFmtId="41" fontId="9" fillId="0" borderId="0" xfId="2" applyNumberFormat="1" applyFont="1" applyFill="1" applyAlignment="1">
      <alignment horizontal="right"/>
    </xf>
    <xf numFmtId="41" fontId="13" fillId="0" borderId="0" xfId="2" applyNumberFormat="1" applyFont="1" applyFill="1" applyBorder="1" applyAlignment="1">
      <alignment horizontal="center"/>
    </xf>
    <xf numFmtId="41" fontId="8" fillId="0" borderId="0" xfId="3" applyNumberFormat="1" applyFont="1" applyFill="1"/>
    <xf numFmtId="0" fontId="6" fillId="0" borderId="0" xfId="2" applyFont="1" applyAlignment="1">
      <alignment horizontal="center"/>
    </xf>
    <xf numFmtId="14" fontId="5" fillId="0" borderId="0" xfId="2" applyNumberFormat="1" applyFont="1" applyAlignment="1">
      <alignment horizontal="left"/>
    </xf>
    <xf numFmtId="0" fontId="6" fillId="0" borderId="0" xfId="2" applyFont="1" applyAlignment="1">
      <alignment horizontal="center"/>
    </xf>
    <xf numFmtId="167" fontId="17" fillId="0" borderId="0" xfId="6" applyNumberFormat="1" applyFont="1" applyFill="1" applyBorder="1" applyAlignment="1">
      <alignment horizontal="right" vertical="center"/>
    </xf>
    <xf numFmtId="0" fontId="0" fillId="0" borderId="0" xfId="3" applyFont="1"/>
    <xf numFmtId="0" fontId="6" fillId="0" borderId="0" xfId="2" applyFont="1" applyAlignment="1">
      <alignment horizontal="center"/>
    </xf>
    <xf numFmtId="0" fontId="6" fillId="0" borderId="0" xfId="2" applyFont="1" applyAlignment="1">
      <alignment horizontal="center"/>
    </xf>
    <xf numFmtId="0" fontId="6" fillId="0" borderId="0" xfId="2" applyFont="1" applyAlignment="1">
      <alignment horizontal="center"/>
    </xf>
    <xf numFmtId="0" fontId="6" fillId="0" borderId="0" xfId="2" applyFont="1" applyAlignment="1">
      <alignment horizontal="center"/>
    </xf>
    <xf numFmtId="167" fontId="17" fillId="0" borderId="0" xfId="6" applyNumberFormat="1" applyFont="1" applyFill="1" applyBorder="1" applyAlignment="1">
      <alignment wrapText="1"/>
    </xf>
    <xf numFmtId="0" fontId="6" fillId="0" borderId="0" xfId="2" applyFont="1" applyAlignment="1">
      <alignment horizontal="center"/>
    </xf>
    <xf numFmtId="0" fontId="6" fillId="0" borderId="0" xfId="2" applyFont="1" applyAlignment="1">
      <alignment horizontal="center"/>
    </xf>
    <xf numFmtId="0" fontId="6" fillId="0" borderId="0" xfId="2" applyFont="1" applyAlignment="1">
      <alignment horizontal="center"/>
    </xf>
    <xf numFmtId="0" fontId="6" fillId="0" borderId="0" xfId="2" applyFont="1" applyAlignment="1">
      <alignment horizontal="center"/>
    </xf>
    <xf numFmtId="167" fontId="27" fillId="0" borderId="0" xfId="6" applyNumberFormat="1" applyFont="1" applyFill="1" applyBorder="1" applyAlignment="1">
      <alignment wrapText="1"/>
    </xf>
    <xf numFmtId="0" fontId="6" fillId="0" borderId="0" xfId="2" applyFont="1" applyAlignment="1">
      <alignment horizontal="center"/>
    </xf>
    <xf numFmtId="0" fontId="6" fillId="0" borderId="0" xfId="2" applyFont="1" applyAlignment="1">
      <alignment horizontal="center"/>
    </xf>
    <xf numFmtId="0" fontId="6" fillId="0" borderId="0" xfId="2" applyFont="1" applyAlignment="1">
      <alignment horizontal="center"/>
    </xf>
    <xf numFmtId="0" fontId="6" fillId="0" borderId="0" xfId="2" applyFont="1" applyAlignment="1">
      <alignment horizontal="center"/>
    </xf>
    <xf numFmtId="0" fontId="6" fillId="0" borderId="0" xfId="2" applyFont="1" applyAlignment="1">
      <alignment horizontal="center"/>
    </xf>
    <xf numFmtId="0" fontId="6" fillId="0" borderId="0" xfId="2" applyFont="1" applyAlignment="1">
      <alignment horizontal="center"/>
    </xf>
    <xf numFmtId="0" fontId="6" fillId="0" borderId="0" xfId="2" applyFont="1" applyAlignment="1">
      <alignment horizontal="center"/>
    </xf>
    <xf numFmtId="0" fontId="6" fillId="0" borderId="0" xfId="2" applyFont="1" applyAlignment="1">
      <alignment horizontal="center"/>
    </xf>
    <xf numFmtId="0" fontId="6" fillId="0" borderId="0" xfId="2" applyFont="1" applyAlignment="1">
      <alignment horizontal="center"/>
    </xf>
    <xf numFmtId="0" fontId="6" fillId="0" borderId="0" xfId="2" applyFont="1" applyAlignment="1">
      <alignment horizontal="center"/>
    </xf>
    <xf numFmtId="0" fontId="6" fillId="0" borderId="0" xfId="2" applyFont="1" applyAlignment="1">
      <alignment horizontal="center"/>
    </xf>
    <xf numFmtId="42" fontId="17" fillId="0" borderId="0" xfId="0" applyNumberFormat="1" applyFont="1" applyFill="1" applyBorder="1" applyAlignment="1">
      <alignment horizontal="right" vertical="center"/>
    </xf>
    <xf numFmtId="0" fontId="6" fillId="0" borderId="0" xfId="2" applyFont="1" applyAlignment="1">
      <alignment horizontal="center"/>
    </xf>
  </cellXfs>
  <cellStyles count="7">
    <cellStyle name="Accent3" xfId="1" builtinId="37"/>
    <cellStyle name="Comma" xfId="6" builtinId="3"/>
    <cellStyle name="Comma [0] 2" xfId="4"/>
    <cellStyle name="Normal" xfId="0" builtinId="0"/>
    <cellStyle name="Normal 2" xfId="3"/>
    <cellStyle name="Normal 2 2" xfId="2"/>
    <cellStyle name="Normal 3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LAMA/Data%20Dian%201415/LAPORAN%20CO/CO%20Des'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3 Des'16"/>
      <sheetName val="24 Des'16"/>
      <sheetName val="27 Des'16"/>
      <sheetName val="28 Des'16"/>
      <sheetName val="29 Des'16"/>
      <sheetName val="30 Des'16"/>
      <sheetName val="31 Des'16 "/>
      <sheetName val="Sheet3"/>
    </sheetNames>
    <sheetDataSet>
      <sheetData sheetId="0"/>
      <sheetData sheetId="1"/>
      <sheetData sheetId="2"/>
      <sheetData sheetId="3"/>
      <sheetData sheetId="4">
        <row r="37">
          <cell r="I37">
            <v>789895108</v>
          </cell>
        </row>
      </sheetData>
      <sheetData sheetId="5">
        <row r="53">
          <cell r="I53">
            <v>13902900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7"/>
  <sheetViews>
    <sheetView view="pageBreakPreview" topLeftCell="A16" zoomScaleSheetLayoutView="100" workbookViewId="0">
      <selection activeCell="L18" sqref="L18"/>
    </sheetView>
  </sheetViews>
  <sheetFormatPr defaultRowHeight="15" x14ac:dyDescent="0.25"/>
  <cols>
    <col min="1" max="1" width="15.85546875" customWidth="1"/>
    <col min="2" max="2" width="11.85546875" customWidth="1"/>
    <col min="3" max="3" width="13.7109375" customWidth="1"/>
    <col min="4" max="4" width="4.85546875" customWidth="1"/>
    <col min="5" max="5" width="14.28515625" customWidth="1"/>
    <col min="6" max="6" width="4.140625" customWidth="1"/>
    <col min="7" max="7" width="13.85546875" customWidth="1"/>
    <col min="8" max="8" width="22" customWidth="1"/>
    <col min="9" max="9" width="20.7109375" customWidth="1"/>
    <col min="10" max="10" width="21.5703125" customWidth="1"/>
    <col min="11" max="11" width="12.140625" bestFit="1" customWidth="1"/>
    <col min="12" max="12" width="17.42578125" style="97" bestFit="1" customWidth="1"/>
    <col min="13" max="13" width="16.140625" style="43" bestFit="1" customWidth="1"/>
    <col min="14" max="14" width="15.5703125" style="99" customWidth="1"/>
    <col min="15" max="15" width="16.140625" style="98" bestFit="1" customWidth="1"/>
    <col min="16" max="16" width="11.85546875" bestFit="1" customWidth="1"/>
    <col min="18" max="18" width="22.42578125" customWidth="1"/>
    <col min="19" max="19" width="20.140625" customWidth="1"/>
  </cols>
  <sheetData>
    <row r="1" spans="1:19" ht="15.75" x14ac:dyDescent="0.25">
      <c r="A1" s="132" t="s">
        <v>0</v>
      </c>
      <c r="B1" s="132"/>
      <c r="C1" s="132"/>
      <c r="D1" s="132"/>
      <c r="E1" s="132"/>
      <c r="F1" s="132"/>
      <c r="G1" s="132"/>
      <c r="H1" s="132"/>
      <c r="I1" s="132"/>
      <c r="J1" s="1"/>
      <c r="K1" s="2"/>
      <c r="L1" s="101"/>
      <c r="M1" s="104"/>
      <c r="N1" s="4"/>
      <c r="O1" s="5"/>
      <c r="P1" s="2"/>
      <c r="Q1" s="2"/>
      <c r="R1" s="2"/>
      <c r="S1" s="2"/>
    </row>
    <row r="2" spans="1:19" x14ac:dyDescent="0.25">
      <c r="A2" s="6"/>
      <c r="B2" s="6"/>
      <c r="C2" s="6"/>
      <c r="D2" s="6"/>
      <c r="E2" s="6"/>
      <c r="F2" s="6"/>
      <c r="G2" s="6"/>
      <c r="H2" s="7"/>
      <c r="I2" s="6"/>
      <c r="J2" s="6"/>
      <c r="K2" s="8"/>
      <c r="L2" s="101"/>
      <c r="M2" s="104"/>
      <c r="N2" s="4"/>
      <c r="O2" s="9"/>
      <c r="P2" s="8"/>
      <c r="Q2" s="8"/>
      <c r="R2" s="8"/>
      <c r="S2" s="8"/>
    </row>
    <row r="3" spans="1:19" x14ac:dyDescent="0.25">
      <c r="A3" s="6" t="s">
        <v>1</v>
      </c>
      <c r="B3" s="9" t="s">
        <v>2</v>
      </c>
      <c r="C3" s="9"/>
      <c r="D3" s="6"/>
      <c r="E3" s="6"/>
      <c r="F3" s="6"/>
      <c r="G3" s="6"/>
      <c r="H3" s="6" t="s">
        <v>3</v>
      </c>
      <c r="I3" s="10">
        <v>42735</v>
      </c>
      <c r="J3" s="10"/>
      <c r="K3" s="8"/>
      <c r="L3" s="102"/>
      <c r="M3" s="104"/>
      <c r="N3" s="4"/>
      <c r="O3" s="9"/>
      <c r="P3" s="8"/>
      <c r="Q3" s="8"/>
      <c r="R3" s="8"/>
      <c r="S3" s="8"/>
    </row>
    <row r="4" spans="1:19" x14ac:dyDescent="0.25">
      <c r="A4" s="6" t="s">
        <v>4</v>
      </c>
      <c r="B4" s="11" t="s">
        <v>5</v>
      </c>
      <c r="C4" s="6"/>
      <c r="D4" s="6"/>
      <c r="E4" s="6"/>
      <c r="F4" s="6"/>
      <c r="G4" s="6"/>
      <c r="H4" s="6" t="s">
        <v>6</v>
      </c>
      <c r="I4" s="12">
        <v>0.66666666666666663</v>
      </c>
      <c r="J4" s="12"/>
      <c r="K4" s="8"/>
      <c r="L4" s="102"/>
      <c r="M4" s="104"/>
      <c r="N4" s="4"/>
      <c r="O4" s="9"/>
      <c r="P4" s="8"/>
      <c r="Q4" s="8"/>
      <c r="R4" s="8"/>
      <c r="S4" s="8"/>
    </row>
    <row r="5" spans="1:19" x14ac:dyDescent="0.25">
      <c r="A5" s="6"/>
      <c r="B5" s="6"/>
      <c r="C5" s="6"/>
      <c r="D5" s="6"/>
      <c r="E5" s="6"/>
      <c r="F5" s="6"/>
      <c r="G5" s="6"/>
      <c r="H5" s="7"/>
      <c r="I5" s="12"/>
      <c r="J5" s="13"/>
      <c r="K5" s="8"/>
      <c r="L5" s="102"/>
      <c r="M5" s="19"/>
      <c r="N5" s="14"/>
      <c r="O5" s="5"/>
      <c r="P5" s="8"/>
      <c r="Q5" s="8"/>
      <c r="R5" s="8"/>
      <c r="S5" s="8"/>
    </row>
    <row r="6" spans="1:19" x14ac:dyDescent="0.25">
      <c r="A6" s="15" t="s">
        <v>7</v>
      </c>
      <c r="B6" s="6"/>
      <c r="C6" s="6"/>
      <c r="D6" s="6"/>
      <c r="E6" s="6"/>
      <c r="F6" s="6"/>
      <c r="G6" s="6" t="s">
        <v>8</v>
      </c>
      <c r="H6" s="7"/>
      <c r="I6" s="6"/>
      <c r="J6" s="6"/>
      <c r="K6" s="8"/>
      <c r="L6" s="102"/>
      <c r="M6" s="104"/>
      <c r="N6" s="14"/>
      <c r="O6" s="6"/>
      <c r="P6" s="8"/>
      <c r="Q6" s="8"/>
      <c r="R6" s="8"/>
      <c r="S6" s="8"/>
    </row>
    <row r="7" spans="1:19" x14ac:dyDescent="0.25">
      <c r="A7" s="6"/>
      <c r="B7" s="6"/>
      <c r="C7" s="16" t="s">
        <v>9</v>
      </c>
      <c r="D7" s="16"/>
      <c r="E7" s="16" t="s">
        <v>10</v>
      </c>
      <c r="F7" s="16"/>
      <c r="G7" s="16" t="s">
        <v>11</v>
      </c>
      <c r="H7" s="7"/>
      <c r="I7" s="6"/>
      <c r="J7" s="6"/>
      <c r="K7" s="8"/>
      <c r="L7" s="102"/>
      <c r="M7" s="104"/>
      <c r="N7" s="4"/>
      <c r="O7" s="6"/>
      <c r="P7" s="8"/>
      <c r="Q7" s="8"/>
      <c r="R7" s="8"/>
      <c r="S7" s="8"/>
    </row>
    <row r="8" spans="1:19" x14ac:dyDescent="0.25">
      <c r="A8" s="6"/>
      <c r="B8" s="6"/>
      <c r="C8" s="17">
        <v>100000</v>
      </c>
      <c r="D8" s="6"/>
      <c r="E8" s="18">
        <v>170</v>
      </c>
      <c r="F8" s="18"/>
      <c r="G8" s="19">
        <f>C8*E8</f>
        <v>17000000</v>
      </c>
      <c r="H8" s="7"/>
      <c r="I8" s="19"/>
      <c r="J8" s="19"/>
      <c r="K8" s="8"/>
      <c r="L8" s="102"/>
      <c r="M8" s="104"/>
      <c r="N8" s="4"/>
      <c r="O8" s="6"/>
      <c r="P8" s="8"/>
      <c r="Q8" s="8"/>
      <c r="R8" s="8"/>
      <c r="S8" s="8"/>
    </row>
    <row r="9" spans="1:19" x14ac:dyDescent="0.25">
      <c r="A9" s="6"/>
      <c r="B9" s="6"/>
      <c r="C9" s="17">
        <v>50000</v>
      </c>
      <c r="D9" s="6"/>
      <c r="E9" s="18">
        <v>71</v>
      </c>
      <c r="F9" s="18"/>
      <c r="G9" s="19">
        <f t="shared" ref="G9:G16" si="0">C9*E9</f>
        <v>3550000</v>
      </c>
      <c r="H9" s="7"/>
      <c r="I9" s="19"/>
      <c r="J9" s="19"/>
      <c r="K9" s="8"/>
      <c r="L9" s="101"/>
      <c r="M9" s="104"/>
      <c r="N9" s="4"/>
      <c r="O9" s="5"/>
      <c r="P9" s="8"/>
      <c r="Q9" s="8"/>
      <c r="R9" s="8"/>
      <c r="S9" s="8"/>
    </row>
    <row r="10" spans="1:19" x14ac:dyDescent="0.25">
      <c r="A10" s="6"/>
      <c r="B10" s="6"/>
      <c r="C10" s="17">
        <v>20000</v>
      </c>
      <c r="D10" s="6"/>
      <c r="E10" s="18">
        <v>4</v>
      </c>
      <c r="F10" s="18"/>
      <c r="G10" s="19">
        <f t="shared" si="0"/>
        <v>80000</v>
      </c>
      <c r="H10" s="7"/>
      <c r="I10" s="7"/>
      <c r="J10" s="19"/>
      <c r="K10" s="20"/>
      <c r="L10" s="101"/>
      <c r="M10" s="104"/>
      <c r="N10" s="4"/>
      <c r="O10" s="6"/>
      <c r="P10" s="8"/>
      <c r="Q10" s="8"/>
      <c r="R10" s="8"/>
      <c r="S10" s="8"/>
    </row>
    <row r="11" spans="1:19" x14ac:dyDescent="0.25">
      <c r="A11" s="6"/>
      <c r="B11" s="6"/>
      <c r="C11" s="17">
        <v>10000</v>
      </c>
      <c r="D11" s="6"/>
      <c r="E11" s="18">
        <v>2</v>
      </c>
      <c r="F11" s="18"/>
      <c r="G11" s="19">
        <f t="shared" si="0"/>
        <v>20000</v>
      </c>
      <c r="H11" s="7"/>
      <c r="I11" s="19"/>
      <c r="J11" s="19"/>
      <c r="K11" s="8"/>
      <c r="L11" s="101"/>
      <c r="M11" s="104"/>
      <c r="N11" s="21"/>
      <c r="O11" s="7"/>
      <c r="P11" s="8"/>
      <c r="Q11" s="8"/>
      <c r="R11" s="8" t="s">
        <v>12</v>
      </c>
      <c r="S11" s="8"/>
    </row>
    <row r="12" spans="1:19" x14ac:dyDescent="0.25">
      <c r="A12" s="6"/>
      <c r="B12" s="6"/>
      <c r="C12" s="17">
        <v>5000</v>
      </c>
      <c r="D12" s="6"/>
      <c r="E12" s="18">
        <v>2</v>
      </c>
      <c r="F12" s="18"/>
      <c r="G12" s="19">
        <f t="shared" si="0"/>
        <v>10000</v>
      </c>
      <c r="H12" s="7"/>
      <c r="I12" s="19"/>
      <c r="J12" s="19"/>
      <c r="K12" s="22" t="s">
        <v>13</v>
      </c>
      <c r="L12" s="103" t="s">
        <v>14</v>
      </c>
      <c r="M12" s="23" t="s">
        <v>15</v>
      </c>
      <c r="N12" s="24" t="s">
        <v>16</v>
      </c>
      <c r="O12" s="25" t="s">
        <v>12</v>
      </c>
      <c r="P12" s="8" t="s">
        <v>17</v>
      </c>
      <c r="Q12" s="8" t="s">
        <v>18</v>
      </c>
      <c r="R12" s="8" t="s">
        <v>19</v>
      </c>
      <c r="S12" s="8"/>
    </row>
    <row r="13" spans="1:19" x14ac:dyDescent="0.25">
      <c r="A13" s="6"/>
      <c r="B13" s="6"/>
      <c r="C13" s="17">
        <v>2000</v>
      </c>
      <c r="D13" s="6"/>
      <c r="E13" s="18">
        <v>0</v>
      </c>
      <c r="F13" s="18"/>
      <c r="G13" s="19">
        <f t="shared" si="0"/>
        <v>0</v>
      </c>
      <c r="H13" s="7"/>
      <c r="I13" s="19"/>
      <c r="J13" s="19"/>
      <c r="K13" s="26">
        <v>38804</v>
      </c>
      <c r="L13" s="27">
        <v>3200000</v>
      </c>
      <c r="M13" s="28">
        <v>150000</v>
      </c>
      <c r="N13" s="28"/>
      <c r="O13" s="8" t="s">
        <v>20</v>
      </c>
      <c r="P13" s="8" t="s">
        <v>18</v>
      </c>
    </row>
    <row r="14" spans="1:19" x14ac:dyDescent="0.25">
      <c r="A14" s="6"/>
      <c r="B14" s="6"/>
      <c r="C14" s="17">
        <v>1000</v>
      </c>
      <c r="D14" s="6"/>
      <c r="E14" s="18">
        <v>1</v>
      </c>
      <c r="F14" s="18"/>
      <c r="G14" s="19">
        <f t="shared" si="0"/>
        <v>1000</v>
      </c>
      <c r="H14" s="7"/>
      <c r="I14" s="19"/>
      <c r="J14" s="9"/>
      <c r="K14" s="26">
        <v>38805</v>
      </c>
      <c r="L14" s="27">
        <v>750000</v>
      </c>
      <c r="M14" s="29">
        <v>314000</v>
      </c>
      <c r="N14" s="30"/>
      <c r="O14" s="31"/>
      <c r="P14" s="32"/>
    </row>
    <row r="15" spans="1:19" x14ac:dyDescent="0.25">
      <c r="A15" s="6"/>
      <c r="B15" s="6"/>
      <c r="C15" s="17">
        <v>500</v>
      </c>
      <c r="D15" s="6"/>
      <c r="E15" s="18">
        <v>0</v>
      </c>
      <c r="F15" s="18"/>
      <c r="G15" s="19">
        <f t="shared" si="0"/>
        <v>0</v>
      </c>
      <c r="H15" s="7" t="s">
        <v>21</v>
      </c>
      <c r="I15" s="9"/>
      <c r="K15" s="26">
        <v>38806</v>
      </c>
      <c r="L15" s="27">
        <v>1000000</v>
      </c>
      <c r="M15" s="29">
        <v>50000</v>
      </c>
      <c r="N15" s="30"/>
      <c r="O15" s="31"/>
      <c r="P15" s="32"/>
    </row>
    <row r="16" spans="1:19" x14ac:dyDescent="0.25">
      <c r="A16" s="6"/>
      <c r="B16" s="6"/>
      <c r="C16" s="17">
        <v>100</v>
      </c>
      <c r="D16" s="6"/>
      <c r="E16" s="18">
        <v>0</v>
      </c>
      <c r="F16" s="18"/>
      <c r="G16" s="19">
        <f t="shared" si="0"/>
        <v>0</v>
      </c>
      <c r="H16" s="7"/>
      <c r="I16" s="9"/>
      <c r="J16" s="9"/>
      <c r="K16" s="26">
        <v>38807</v>
      </c>
      <c r="L16" s="27">
        <v>800000</v>
      </c>
      <c r="M16" s="29">
        <v>2500000</v>
      </c>
      <c r="N16" s="30"/>
      <c r="O16" s="31"/>
      <c r="P16" s="32"/>
    </row>
    <row r="17" spans="1:19" x14ac:dyDescent="0.25">
      <c r="A17" s="6"/>
      <c r="B17" s="6"/>
      <c r="C17" s="15" t="s">
        <v>22</v>
      </c>
      <c r="D17" s="6"/>
      <c r="E17" s="18"/>
      <c r="F17" s="6"/>
      <c r="G17" s="6"/>
      <c r="H17" s="7">
        <f>SUM(G8:G16)</f>
        <v>20661000</v>
      </c>
      <c r="I17" s="9"/>
      <c r="K17" s="26">
        <v>38808</v>
      </c>
      <c r="L17" s="27">
        <v>625000</v>
      </c>
      <c r="M17" s="29"/>
      <c r="N17" s="30"/>
      <c r="O17" s="31"/>
      <c r="P17" s="32"/>
    </row>
    <row r="18" spans="1:19" x14ac:dyDescent="0.25">
      <c r="A18" s="6"/>
      <c r="B18" s="6"/>
      <c r="C18" s="6"/>
      <c r="D18" s="6"/>
      <c r="E18" s="6"/>
      <c r="F18" s="6"/>
      <c r="G18" s="6"/>
      <c r="H18" s="7"/>
      <c r="I18" s="9"/>
      <c r="J18" s="33"/>
      <c r="K18" s="26">
        <v>38809</v>
      </c>
      <c r="L18" s="27">
        <v>3400000</v>
      </c>
      <c r="M18" s="29"/>
      <c r="N18" s="30"/>
      <c r="O18" s="31"/>
      <c r="P18" s="34"/>
    </row>
    <row r="19" spans="1:19" x14ac:dyDescent="0.25">
      <c r="A19" s="6"/>
      <c r="B19" s="6"/>
      <c r="C19" s="6" t="s">
        <v>9</v>
      </c>
      <c r="D19" s="6"/>
      <c r="E19" s="6" t="s">
        <v>23</v>
      </c>
      <c r="F19" s="6"/>
      <c r="G19" s="6" t="s">
        <v>11</v>
      </c>
      <c r="H19" s="7"/>
      <c r="I19" s="17"/>
      <c r="K19" s="26"/>
      <c r="L19" s="27"/>
      <c r="M19" s="29"/>
      <c r="N19" s="30"/>
      <c r="O19" s="31"/>
      <c r="P19" s="34"/>
    </row>
    <row r="20" spans="1:19" x14ac:dyDescent="0.25">
      <c r="A20" s="6"/>
      <c r="B20" s="6"/>
      <c r="C20" s="17">
        <v>1000</v>
      </c>
      <c r="D20" s="6"/>
      <c r="E20" s="6">
        <v>2</v>
      </c>
      <c r="F20" s="6"/>
      <c r="G20" s="17">
        <f>C20*E20</f>
        <v>2000</v>
      </c>
      <c r="H20" s="7"/>
      <c r="I20" s="17"/>
      <c r="K20" s="26"/>
      <c r="L20" s="27"/>
      <c r="M20" s="29"/>
      <c r="N20" s="30"/>
      <c r="O20" s="31"/>
      <c r="P20" s="34"/>
    </row>
    <row r="21" spans="1:19" x14ac:dyDescent="0.25">
      <c r="A21" s="6"/>
      <c r="B21" s="6"/>
      <c r="C21" s="17">
        <v>500</v>
      </c>
      <c r="D21" s="6"/>
      <c r="E21" s="6">
        <v>1</v>
      </c>
      <c r="F21" s="6"/>
      <c r="G21" s="17">
        <f>C21*E21</f>
        <v>500</v>
      </c>
      <c r="H21" s="7"/>
      <c r="I21" s="17"/>
      <c r="K21" s="35"/>
      <c r="L21" s="27"/>
      <c r="M21" s="30"/>
      <c r="N21" s="36"/>
      <c r="O21" s="37"/>
      <c r="P21" s="37"/>
    </row>
    <row r="22" spans="1:19" x14ac:dyDescent="0.25">
      <c r="A22" s="6"/>
      <c r="B22" s="6"/>
      <c r="C22" s="17">
        <v>200</v>
      </c>
      <c r="D22" s="6"/>
      <c r="E22" s="6">
        <v>0</v>
      </c>
      <c r="F22" s="6"/>
      <c r="G22" s="17">
        <f>C22*E22</f>
        <v>0</v>
      </c>
      <c r="H22" s="7"/>
      <c r="I22" s="9"/>
      <c r="L22" s="38"/>
      <c r="M22" s="38"/>
      <c r="N22" s="35"/>
      <c r="O22" s="7"/>
      <c r="P22" s="30"/>
      <c r="Q22" s="36"/>
      <c r="R22" s="37"/>
      <c r="S22" s="37"/>
    </row>
    <row r="23" spans="1:19" x14ac:dyDescent="0.25">
      <c r="A23" s="6"/>
      <c r="B23" s="6"/>
      <c r="C23" s="17">
        <v>100</v>
      </c>
      <c r="D23" s="6"/>
      <c r="E23" s="6">
        <v>4</v>
      </c>
      <c r="F23" s="6"/>
      <c r="G23" s="17">
        <f>C23*E23</f>
        <v>400</v>
      </c>
      <c r="H23" s="7"/>
      <c r="I23" s="9"/>
      <c r="L23" s="38"/>
      <c r="M23" s="38"/>
      <c r="N23" s="35"/>
      <c r="O23" s="27"/>
      <c r="P23" s="30"/>
      <c r="Q23" s="36"/>
      <c r="R23" s="37">
        <f>SUM(R14:R22)</f>
        <v>0</v>
      </c>
      <c r="S23" s="37">
        <f>SUM(S14:S22)</f>
        <v>0</v>
      </c>
    </row>
    <row r="24" spans="1:19" x14ac:dyDescent="0.25">
      <c r="A24" s="6"/>
      <c r="B24" s="6"/>
      <c r="C24" s="17">
        <v>50</v>
      </c>
      <c r="D24" s="6"/>
      <c r="E24" s="6">
        <v>0</v>
      </c>
      <c r="F24" s="6"/>
      <c r="G24" s="17">
        <f>C24*E24</f>
        <v>0</v>
      </c>
      <c r="H24" s="7"/>
      <c r="I24" s="6"/>
      <c r="L24" s="38"/>
      <c r="M24" s="38"/>
      <c r="N24" s="39"/>
      <c r="O24" s="27"/>
      <c r="P24" s="30"/>
      <c r="Q24" s="36"/>
      <c r="R24" s="40" t="s">
        <v>24</v>
      </c>
      <c r="S24" s="36"/>
    </row>
    <row r="25" spans="1:19" x14ac:dyDescent="0.25">
      <c r="A25" s="6"/>
      <c r="B25" s="6"/>
      <c r="C25" s="17">
        <v>25</v>
      </c>
      <c r="D25" s="6"/>
      <c r="E25" s="6">
        <v>0</v>
      </c>
      <c r="F25" s="6"/>
      <c r="G25" s="41">
        <v>0</v>
      </c>
      <c r="H25" s="7"/>
      <c r="I25" s="6" t="s">
        <v>8</v>
      </c>
      <c r="L25" s="38"/>
      <c r="M25" s="38"/>
      <c r="N25" s="39"/>
      <c r="O25" s="27"/>
      <c r="P25" s="30"/>
      <c r="Q25" s="36"/>
      <c r="R25" s="40"/>
      <c r="S25" s="36"/>
    </row>
    <row r="26" spans="1:19" x14ac:dyDescent="0.25">
      <c r="A26" s="6"/>
      <c r="B26" s="6"/>
      <c r="C26" s="15" t="s">
        <v>22</v>
      </c>
      <c r="D26" s="6"/>
      <c r="E26" s="6"/>
      <c r="F26" s="6"/>
      <c r="G26" s="6"/>
      <c r="H26" s="42">
        <f>SUM(G20:G25)</f>
        <v>2900</v>
      </c>
      <c r="I26" s="7"/>
      <c r="L26" s="38"/>
      <c r="N26" s="35"/>
      <c r="O26" s="44"/>
      <c r="P26" s="30"/>
      <c r="Q26" s="36"/>
      <c r="R26" s="40"/>
      <c r="S26" s="36"/>
    </row>
    <row r="27" spans="1:19" x14ac:dyDescent="0.25">
      <c r="A27" s="6"/>
      <c r="B27" s="6"/>
      <c r="C27" s="6"/>
      <c r="D27" s="6"/>
      <c r="E27" s="6"/>
      <c r="F27" s="6"/>
      <c r="G27" s="6"/>
      <c r="H27" s="7"/>
      <c r="I27" s="7">
        <f>H17+H26</f>
        <v>20663900</v>
      </c>
      <c r="L27" s="38"/>
      <c r="M27" s="45"/>
      <c r="N27" s="35"/>
      <c r="O27" s="44"/>
      <c r="P27" s="30"/>
      <c r="Q27" s="36"/>
      <c r="R27" s="40"/>
      <c r="S27" s="36"/>
    </row>
    <row r="28" spans="1:19" x14ac:dyDescent="0.25">
      <c r="A28" s="6"/>
      <c r="B28" s="6"/>
      <c r="C28" s="15" t="s">
        <v>25</v>
      </c>
      <c r="D28" s="6"/>
      <c r="E28" s="6"/>
      <c r="F28" s="6"/>
      <c r="G28" s="6"/>
      <c r="H28" s="7"/>
      <c r="I28" s="7"/>
      <c r="L28" s="38"/>
      <c r="M28" s="46"/>
      <c r="N28" s="35"/>
      <c r="O28" s="44"/>
      <c r="P28" s="30"/>
      <c r="Q28" s="36"/>
      <c r="R28" s="40"/>
      <c r="S28" s="36"/>
    </row>
    <row r="29" spans="1:19" x14ac:dyDescent="0.25">
      <c r="A29" s="6"/>
      <c r="B29" s="6"/>
      <c r="C29" s="6" t="s">
        <v>26</v>
      </c>
      <c r="D29" s="6"/>
      <c r="E29" s="6"/>
      <c r="F29" s="6"/>
      <c r="G29" s="6" t="s">
        <v>8</v>
      </c>
      <c r="H29" s="7"/>
      <c r="I29" s="47">
        <f>'[1]29 Des''16'!I37</f>
        <v>789895108</v>
      </c>
      <c r="L29" s="38"/>
      <c r="N29" s="35"/>
      <c r="O29" s="44"/>
      <c r="P29" s="30"/>
      <c r="Q29" s="36"/>
      <c r="R29" s="48"/>
      <c r="S29" s="36"/>
    </row>
    <row r="30" spans="1:19" x14ac:dyDescent="0.25">
      <c r="A30" s="6"/>
      <c r="B30" s="6"/>
      <c r="C30" s="6" t="s">
        <v>27</v>
      </c>
      <c r="D30" s="6"/>
      <c r="E30" s="6"/>
      <c r="F30" s="6"/>
      <c r="G30" s="6"/>
      <c r="H30" s="7" t="s">
        <v>28</v>
      </c>
      <c r="I30" s="49">
        <f>'[1]30 Des''16'!I53</f>
        <v>13902900</v>
      </c>
      <c r="K30" s="26"/>
      <c r="L30" s="38"/>
      <c r="M30" s="50"/>
      <c r="N30" s="35"/>
      <c r="O30" s="44"/>
      <c r="P30" s="30"/>
      <c r="Q30" s="36"/>
      <c r="R30" s="40"/>
      <c r="S30" s="36"/>
    </row>
    <row r="31" spans="1:19" x14ac:dyDescent="0.25">
      <c r="A31" s="6"/>
      <c r="B31" s="6"/>
      <c r="C31" s="6"/>
      <c r="D31" s="6"/>
      <c r="E31" s="6"/>
      <c r="F31" s="6"/>
      <c r="G31" s="6"/>
      <c r="H31" s="7"/>
      <c r="I31" s="7"/>
      <c r="K31" s="26"/>
      <c r="L31" s="38"/>
      <c r="N31" s="39"/>
      <c r="O31" s="44"/>
      <c r="P31" s="8"/>
      <c r="Q31" s="36"/>
      <c r="R31" s="8"/>
      <c r="S31" s="36"/>
    </row>
    <row r="32" spans="1:19" x14ac:dyDescent="0.25">
      <c r="A32" s="6"/>
      <c r="B32" s="6"/>
      <c r="C32" s="15" t="s">
        <v>29</v>
      </c>
      <c r="D32" s="6"/>
      <c r="E32" s="6"/>
      <c r="F32" s="6"/>
      <c r="G32" s="6"/>
      <c r="H32" s="7"/>
      <c r="I32" s="30"/>
      <c r="J32" s="30"/>
      <c r="K32" s="26"/>
      <c r="L32" s="38"/>
      <c r="N32" s="35"/>
      <c r="O32" s="44"/>
      <c r="P32" s="8"/>
      <c r="Q32" s="36"/>
      <c r="R32" s="8"/>
      <c r="S32" s="36"/>
    </row>
    <row r="33" spans="1:19" x14ac:dyDescent="0.25">
      <c r="A33" s="6"/>
      <c r="B33" s="15">
        <v>1</v>
      </c>
      <c r="C33" s="15" t="s">
        <v>30</v>
      </c>
      <c r="D33" s="6"/>
      <c r="E33" s="6"/>
      <c r="F33" s="6"/>
      <c r="G33" s="6"/>
      <c r="H33" s="7"/>
      <c r="I33" s="7"/>
      <c r="J33" s="7"/>
      <c r="K33" s="26"/>
      <c r="L33" s="38"/>
      <c r="N33" s="35"/>
      <c r="O33" s="44"/>
      <c r="P33" s="8"/>
      <c r="Q33" s="36"/>
      <c r="R33" s="8"/>
      <c r="S33" s="36"/>
    </row>
    <row r="34" spans="1:19" x14ac:dyDescent="0.25">
      <c r="A34" s="6"/>
      <c r="B34" s="15"/>
      <c r="C34" s="15" t="s">
        <v>12</v>
      </c>
      <c r="D34" s="6"/>
      <c r="E34" s="6"/>
      <c r="F34" s="6"/>
      <c r="G34" s="6"/>
      <c r="H34" s="7"/>
      <c r="I34" s="7"/>
      <c r="J34" s="7"/>
      <c r="K34" s="26"/>
      <c r="L34" s="38"/>
      <c r="N34" s="35"/>
      <c r="O34" s="44"/>
      <c r="P34" s="8"/>
      <c r="Q34" s="36"/>
      <c r="R34" s="51"/>
      <c r="S34" s="36"/>
    </row>
    <row r="35" spans="1:19" x14ac:dyDescent="0.25">
      <c r="A35" s="6"/>
      <c r="B35" s="6"/>
      <c r="C35" s="6" t="s">
        <v>31</v>
      </c>
      <c r="D35" s="6"/>
      <c r="E35" s="6"/>
      <c r="F35" s="6"/>
      <c r="G35" s="17"/>
      <c r="H35" s="42">
        <f>+O111</f>
        <v>0</v>
      </c>
      <c r="I35" s="7"/>
      <c r="J35" s="7"/>
      <c r="K35" s="26"/>
      <c r="L35" s="38"/>
      <c r="M35" s="45"/>
      <c r="N35" s="35"/>
      <c r="O35" s="44"/>
      <c r="P35" s="36"/>
      <c r="Q35" s="36"/>
      <c r="R35" s="8"/>
      <c r="S35" s="36"/>
    </row>
    <row r="36" spans="1:19" x14ac:dyDescent="0.25">
      <c r="A36" s="6"/>
      <c r="B36" s="6"/>
      <c r="C36" s="6" t="s">
        <v>32</v>
      </c>
      <c r="D36" s="6"/>
      <c r="E36" s="6"/>
      <c r="F36" s="6"/>
      <c r="G36" s="6"/>
      <c r="H36" s="52">
        <f>H92</f>
        <v>0</v>
      </c>
      <c r="I36" s="6" t="s">
        <v>8</v>
      </c>
      <c r="J36" s="6"/>
      <c r="K36" s="26"/>
      <c r="L36" s="38"/>
      <c r="M36" s="45"/>
      <c r="N36" s="35"/>
      <c r="O36" s="44"/>
      <c r="P36" s="9"/>
      <c r="Q36" s="36"/>
      <c r="R36" s="8"/>
      <c r="S36" s="8"/>
    </row>
    <row r="37" spans="1:19" x14ac:dyDescent="0.25">
      <c r="A37" s="6"/>
      <c r="B37" s="6"/>
      <c r="C37" s="6" t="s">
        <v>33</v>
      </c>
      <c r="D37" s="6"/>
      <c r="E37" s="6"/>
      <c r="F37" s="6"/>
      <c r="G37" s="6"/>
      <c r="H37" s="7"/>
      <c r="I37" s="7">
        <f>I29+H35-H36</f>
        <v>789895108</v>
      </c>
      <c r="J37" s="7"/>
      <c r="K37" s="26"/>
      <c r="L37" s="38"/>
      <c r="M37" s="45"/>
      <c r="N37" s="35"/>
      <c r="O37" s="44"/>
      <c r="Q37" s="36"/>
      <c r="R37" s="8"/>
      <c r="S37" s="8"/>
    </row>
    <row r="38" spans="1:19" x14ac:dyDescent="0.25">
      <c r="A38" s="6"/>
      <c r="B38" s="6"/>
      <c r="C38" s="6"/>
      <c r="D38" s="6"/>
      <c r="E38" s="6"/>
      <c r="F38" s="6"/>
      <c r="G38" s="6"/>
      <c r="H38" s="7"/>
      <c r="I38" s="7"/>
      <c r="J38" s="7"/>
      <c r="K38" s="26"/>
      <c r="L38" s="38"/>
      <c r="M38" s="53"/>
      <c r="N38" s="35"/>
      <c r="O38" s="44"/>
      <c r="Q38" s="36"/>
      <c r="R38" s="8"/>
      <c r="S38" s="8"/>
    </row>
    <row r="39" spans="1:19" x14ac:dyDescent="0.25">
      <c r="A39" s="6"/>
      <c r="B39" s="6"/>
      <c r="C39" s="15" t="s">
        <v>34</v>
      </c>
      <c r="D39" s="6"/>
      <c r="E39" s="6"/>
      <c r="F39" s="6"/>
      <c r="G39" s="6"/>
      <c r="H39" s="42">
        <v>19697949</v>
      </c>
      <c r="J39" s="7"/>
      <c r="K39" s="26"/>
      <c r="L39" s="38"/>
      <c r="M39" s="45"/>
      <c r="N39" s="35"/>
      <c r="O39" s="44"/>
      <c r="Q39" s="36"/>
      <c r="R39" s="8"/>
      <c r="S39" s="8"/>
    </row>
    <row r="40" spans="1:19" x14ac:dyDescent="0.25">
      <c r="A40" s="6"/>
      <c r="B40" s="6"/>
      <c r="C40" s="15" t="s">
        <v>35</v>
      </c>
      <c r="D40" s="6"/>
      <c r="E40" s="6"/>
      <c r="F40" s="6"/>
      <c r="G40" s="6"/>
      <c r="H40" s="7">
        <v>102867392</v>
      </c>
      <c r="I40" s="7"/>
      <c r="J40" s="7"/>
      <c r="K40" s="26"/>
      <c r="L40" s="38"/>
      <c r="M40" s="45"/>
      <c r="N40" s="35"/>
      <c r="O40" s="44"/>
      <c r="Q40" s="36"/>
      <c r="R40" s="8"/>
      <c r="S40" s="8"/>
    </row>
    <row r="41" spans="1:19" ht="16.5" x14ac:dyDescent="0.35">
      <c r="A41" s="6"/>
      <c r="B41" s="6"/>
      <c r="C41" s="15" t="s">
        <v>36</v>
      </c>
      <c r="D41" s="6"/>
      <c r="E41" s="6"/>
      <c r="F41" s="6"/>
      <c r="G41" s="6"/>
      <c r="H41" s="54">
        <v>12032881</v>
      </c>
      <c r="I41" s="7"/>
      <c r="J41" s="7"/>
      <c r="K41" s="26"/>
      <c r="L41" s="38"/>
      <c r="M41" s="45"/>
      <c r="N41" s="35"/>
      <c r="O41" s="44"/>
      <c r="Q41" s="36"/>
      <c r="R41" s="8"/>
      <c r="S41" s="8"/>
    </row>
    <row r="42" spans="1:19" ht="16.5" x14ac:dyDescent="0.35">
      <c r="A42" s="6"/>
      <c r="B42" s="6"/>
      <c r="C42" s="6"/>
      <c r="D42" s="6"/>
      <c r="E42" s="6"/>
      <c r="F42" s="6"/>
      <c r="G42" s="6"/>
      <c r="H42" s="7"/>
      <c r="I42" s="55">
        <f>SUM(H39:H41)</f>
        <v>134598222</v>
      </c>
      <c r="J42" s="7"/>
      <c r="K42" s="26"/>
      <c r="L42" s="38"/>
      <c r="M42" s="45"/>
      <c r="N42" s="35"/>
      <c r="O42" s="44"/>
      <c r="Q42" s="36"/>
      <c r="R42" s="8"/>
      <c r="S42" s="8"/>
    </row>
    <row r="43" spans="1:19" x14ac:dyDescent="0.25">
      <c r="A43" s="6"/>
      <c r="B43" s="6"/>
      <c r="C43" s="6"/>
      <c r="D43" s="6"/>
      <c r="E43" s="6"/>
      <c r="F43" s="6"/>
      <c r="G43" s="6"/>
      <c r="H43" s="7"/>
      <c r="I43" s="56">
        <f>SUM(I37:I42)</f>
        <v>924493330</v>
      </c>
      <c r="J43" s="7"/>
      <c r="K43" s="26"/>
      <c r="L43" s="38"/>
      <c r="M43" s="45"/>
      <c r="N43" s="35"/>
      <c r="O43" s="44"/>
      <c r="Q43" s="36"/>
      <c r="R43" s="8"/>
      <c r="S43" s="8"/>
    </row>
    <row r="44" spans="1:19" x14ac:dyDescent="0.25">
      <c r="A44" s="6"/>
      <c r="B44" s="15">
        <v>2</v>
      </c>
      <c r="C44" s="15" t="s">
        <v>37</v>
      </c>
      <c r="D44" s="6"/>
      <c r="E44" s="6"/>
      <c r="F44" s="6"/>
      <c r="G44" s="6"/>
      <c r="H44" s="7"/>
      <c r="I44" s="7"/>
      <c r="J44" s="7"/>
      <c r="K44" s="26"/>
      <c r="L44" s="38"/>
      <c r="M44" s="45"/>
      <c r="N44" s="35"/>
      <c r="O44" s="44"/>
      <c r="P44" s="57"/>
      <c r="Q44" s="30"/>
      <c r="R44" s="58"/>
      <c r="S44" s="58"/>
    </row>
    <row r="45" spans="1:19" x14ac:dyDescent="0.25">
      <c r="A45" s="6"/>
      <c r="B45" s="6"/>
      <c r="C45" s="6" t="s">
        <v>32</v>
      </c>
      <c r="D45" s="6"/>
      <c r="E45" s="6"/>
      <c r="F45" s="6"/>
      <c r="G45" s="19"/>
      <c r="H45" s="7">
        <f>M96</f>
        <v>3014000</v>
      </c>
      <c r="I45" s="7"/>
      <c r="J45" s="7"/>
      <c r="K45" s="26"/>
      <c r="L45" s="38"/>
      <c r="M45" s="45"/>
      <c r="N45" s="35"/>
      <c r="O45" s="44"/>
      <c r="P45" s="57"/>
      <c r="Q45" s="30"/>
      <c r="R45" s="59"/>
      <c r="S45" s="58"/>
    </row>
    <row r="46" spans="1:19" x14ac:dyDescent="0.25">
      <c r="A46" s="6"/>
      <c r="B46" s="6"/>
      <c r="C46" s="6" t="s">
        <v>38</v>
      </c>
      <c r="D46" s="6"/>
      <c r="E46" s="6"/>
      <c r="F46" s="6"/>
      <c r="G46" s="18"/>
      <c r="H46" s="60">
        <f>+E92</f>
        <v>0</v>
      </c>
      <c r="I46" s="7" t="s">
        <v>8</v>
      </c>
      <c r="J46" s="7"/>
      <c r="K46" s="26"/>
      <c r="L46" s="38"/>
      <c r="M46" s="45"/>
      <c r="N46" s="35"/>
      <c r="O46" s="44"/>
      <c r="P46" s="57"/>
      <c r="Q46" s="30"/>
      <c r="R46" s="57"/>
      <c r="S46" s="58"/>
    </row>
    <row r="47" spans="1:19" x14ac:dyDescent="0.25">
      <c r="A47" s="6"/>
      <c r="B47" s="6"/>
      <c r="C47" s="6"/>
      <c r="D47" s="6"/>
      <c r="E47" s="6"/>
      <c r="F47" s="6"/>
      <c r="G47" s="18" t="s">
        <v>8</v>
      </c>
      <c r="H47" s="61"/>
      <c r="I47" s="7">
        <f>H45+H46</f>
        <v>3014000</v>
      </c>
      <c r="J47" s="7"/>
      <c r="K47" s="26"/>
      <c r="L47" s="38"/>
      <c r="M47" s="45"/>
      <c r="N47" s="35"/>
      <c r="O47" s="44"/>
      <c r="P47" s="57"/>
      <c r="Q47" s="58"/>
      <c r="R47" s="57"/>
      <c r="S47" s="58"/>
    </row>
    <row r="48" spans="1:19" x14ac:dyDescent="0.25">
      <c r="A48" s="6"/>
      <c r="B48" s="6"/>
      <c r="C48" s="6"/>
      <c r="D48" s="6"/>
      <c r="E48" s="6"/>
      <c r="F48" s="6"/>
      <c r="G48" s="18"/>
      <c r="H48" s="62"/>
      <c r="I48" s="7" t="s">
        <v>8</v>
      </c>
      <c r="J48" s="7"/>
      <c r="K48" s="26"/>
      <c r="L48" s="38"/>
      <c r="M48" s="53"/>
      <c r="N48" s="35"/>
      <c r="O48" s="44"/>
      <c r="P48" s="63"/>
      <c r="Q48" s="63">
        <f>SUM(Q13:Q46)</f>
        <v>0</v>
      </c>
      <c r="R48" s="57"/>
      <c r="S48" s="58"/>
    </row>
    <row r="49" spans="1:19" x14ac:dyDescent="0.25">
      <c r="A49" s="6"/>
      <c r="B49" s="6"/>
      <c r="C49" s="6" t="s">
        <v>39</v>
      </c>
      <c r="D49" s="6"/>
      <c r="E49" s="6"/>
      <c r="F49" s="6"/>
      <c r="G49" s="19"/>
      <c r="H49" s="42">
        <f>L137</f>
        <v>9775000</v>
      </c>
      <c r="I49" s="7">
        <v>0</v>
      </c>
      <c r="K49" s="26"/>
      <c r="L49" s="38"/>
      <c r="M49" s="53"/>
      <c r="N49" s="35"/>
      <c r="O49" s="44"/>
      <c r="Q49" s="8"/>
      <c r="S49" s="8"/>
    </row>
    <row r="50" spans="1:19" x14ac:dyDescent="0.25">
      <c r="A50" s="6"/>
      <c r="B50" s="6"/>
      <c r="C50" s="6" t="s">
        <v>40</v>
      </c>
      <c r="D50" s="6"/>
      <c r="E50" s="6"/>
      <c r="F50" s="6"/>
      <c r="G50" s="6"/>
      <c r="H50" s="52">
        <v>0</v>
      </c>
      <c r="I50" s="7"/>
      <c r="K50" s="26"/>
      <c r="L50" s="38"/>
      <c r="M50" s="53"/>
      <c r="N50" s="35"/>
      <c r="O50" s="44"/>
      <c r="P50" s="64"/>
      <c r="Q50" s="8" t="s">
        <v>41</v>
      </c>
      <c r="S50" s="8"/>
    </row>
    <row r="51" spans="1:19" x14ac:dyDescent="0.25">
      <c r="A51" s="6"/>
      <c r="B51" s="6"/>
      <c r="C51" s="6"/>
      <c r="D51" s="6"/>
      <c r="E51" s="6"/>
      <c r="F51" s="6"/>
      <c r="G51" s="6"/>
      <c r="H51" s="19"/>
      <c r="I51" s="52">
        <f>SUM(H49:H50)</f>
        <v>9775000</v>
      </c>
      <c r="J51" s="42"/>
      <c r="K51" s="26"/>
      <c r="L51" s="38"/>
      <c r="M51" s="53"/>
      <c r="N51" s="35"/>
      <c r="O51" s="44"/>
      <c r="P51" s="65"/>
      <c r="Q51" s="51"/>
      <c r="R51" s="65"/>
      <c r="S51" s="51"/>
    </row>
    <row r="52" spans="1:19" x14ac:dyDescent="0.25">
      <c r="A52" s="6"/>
      <c r="B52" s="6"/>
      <c r="C52" s="15" t="s">
        <v>42</v>
      </c>
      <c r="D52" s="6"/>
      <c r="E52" s="6"/>
      <c r="F52" s="6"/>
      <c r="G52" s="6"/>
      <c r="H52" s="7"/>
      <c r="I52" s="7">
        <f>I30-I47+I51</f>
        <v>20663900</v>
      </c>
      <c r="J52" s="66"/>
      <c r="K52" s="26"/>
      <c r="L52" s="38"/>
      <c r="N52" s="35"/>
      <c r="O52" s="44"/>
      <c r="P52" s="65"/>
      <c r="Q52" s="51"/>
      <c r="R52" s="65"/>
      <c r="S52" s="51"/>
    </row>
    <row r="53" spans="1:19" x14ac:dyDescent="0.25">
      <c r="A53" s="6"/>
      <c r="B53" s="6"/>
      <c r="C53" s="6" t="s">
        <v>43</v>
      </c>
      <c r="D53" s="6"/>
      <c r="E53" s="6"/>
      <c r="F53" s="6"/>
      <c r="G53" s="6"/>
      <c r="H53" s="7"/>
      <c r="I53" s="7">
        <f>+I27</f>
        <v>20663900</v>
      </c>
      <c r="J53" s="66"/>
      <c r="K53" s="26"/>
      <c r="L53" s="38"/>
      <c r="N53" s="35"/>
      <c r="O53" s="44"/>
      <c r="P53" s="65"/>
      <c r="Q53" s="51"/>
      <c r="R53" s="65"/>
      <c r="S53" s="51"/>
    </row>
    <row r="54" spans="1:19" x14ac:dyDescent="0.25">
      <c r="A54" s="6"/>
      <c r="B54" s="6"/>
      <c r="C54" s="6"/>
      <c r="D54" s="6"/>
      <c r="E54" s="6"/>
      <c r="F54" s="6"/>
      <c r="G54" s="6"/>
      <c r="H54" s="7" t="s">
        <v>8</v>
      </c>
      <c r="I54" s="52">
        <v>0</v>
      </c>
      <c r="J54" s="67"/>
      <c r="K54" s="26"/>
      <c r="L54" s="38"/>
      <c r="N54" s="35"/>
      <c r="O54" s="44"/>
      <c r="P54" s="65"/>
      <c r="Q54" s="51"/>
      <c r="R54" s="65"/>
      <c r="S54" s="68"/>
    </row>
    <row r="55" spans="1:19" x14ac:dyDescent="0.25">
      <c r="A55" s="6"/>
      <c r="B55" s="6"/>
      <c r="C55" s="6"/>
      <c r="D55" s="6"/>
      <c r="E55" s="6" t="s">
        <v>44</v>
      </c>
      <c r="F55" s="6"/>
      <c r="G55" s="6"/>
      <c r="H55" s="7"/>
      <c r="I55" s="7">
        <f>+I53-I52</f>
        <v>0</v>
      </c>
      <c r="J55" s="66"/>
      <c r="K55" s="26"/>
      <c r="L55" s="38"/>
      <c r="N55" s="35"/>
      <c r="O55" s="44"/>
      <c r="P55" s="65"/>
      <c r="Q55" s="51"/>
      <c r="R55" s="65"/>
      <c r="S55" s="65"/>
    </row>
    <row r="56" spans="1:19" x14ac:dyDescent="0.25">
      <c r="A56" s="6"/>
      <c r="B56" s="6"/>
      <c r="C56" s="6"/>
      <c r="D56" s="6"/>
      <c r="E56" s="6"/>
      <c r="F56" s="6"/>
      <c r="G56" s="6"/>
      <c r="H56" s="7"/>
      <c r="I56" s="7"/>
      <c r="J56" s="66"/>
      <c r="K56" s="26"/>
      <c r="L56" s="38"/>
      <c r="N56" s="35"/>
      <c r="O56" s="44"/>
      <c r="P56" s="65"/>
      <c r="Q56" s="51"/>
      <c r="R56" s="65"/>
      <c r="S56" s="65"/>
    </row>
    <row r="57" spans="1:19" x14ac:dyDescent="0.25">
      <c r="A57" s="6" t="s">
        <v>45</v>
      </c>
      <c r="B57" s="6"/>
      <c r="C57" s="6"/>
      <c r="D57" s="6"/>
      <c r="E57" s="6"/>
      <c r="F57" s="6"/>
      <c r="G57" s="6"/>
      <c r="H57" s="7"/>
      <c r="I57" s="49"/>
      <c r="J57" s="69"/>
      <c r="K57" s="26"/>
      <c r="L57" s="38"/>
      <c r="N57" s="35"/>
      <c r="O57" s="44"/>
      <c r="P57" s="65"/>
      <c r="Q57" s="51"/>
      <c r="R57" s="65"/>
      <c r="S57" s="65"/>
    </row>
    <row r="58" spans="1:19" x14ac:dyDescent="0.25">
      <c r="A58" s="6" t="s">
        <v>46</v>
      </c>
      <c r="B58" s="6"/>
      <c r="C58" s="6"/>
      <c r="D58" s="6"/>
      <c r="E58" s="6" t="s">
        <v>8</v>
      </c>
      <c r="F58" s="6"/>
      <c r="G58" s="6" t="s">
        <v>47</v>
      </c>
      <c r="H58" s="7"/>
      <c r="I58" s="17"/>
      <c r="J58" s="70"/>
      <c r="K58" s="26"/>
      <c r="L58" s="38"/>
      <c r="N58" s="35"/>
      <c r="O58" s="44"/>
      <c r="P58" s="65"/>
      <c r="Q58" s="51"/>
      <c r="R58" s="65"/>
      <c r="S58" s="65"/>
    </row>
    <row r="59" spans="1:19" x14ac:dyDescent="0.25">
      <c r="A59" s="6"/>
      <c r="B59" s="6"/>
      <c r="C59" s="6"/>
      <c r="D59" s="6"/>
      <c r="E59" s="6"/>
      <c r="F59" s="6"/>
      <c r="G59" s="6"/>
      <c r="H59" s="7" t="s">
        <v>8</v>
      </c>
      <c r="I59" s="17"/>
      <c r="J59" s="70"/>
      <c r="K59" s="26"/>
      <c r="L59" s="38"/>
      <c r="N59" s="35"/>
      <c r="O59" s="44"/>
      <c r="Q59" s="36"/>
    </row>
    <row r="60" spans="1:19" x14ac:dyDescent="0.25">
      <c r="K60" s="26"/>
      <c r="L60" s="38"/>
      <c r="N60" s="35"/>
      <c r="O60" s="44"/>
    </row>
    <row r="61" spans="1:19" x14ac:dyDescent="0.25">
      <c r="A61" s="71"/>
      <c r="B61" s="72"/>
      <c r="C61" s="72"/>
      <c r="D61" s="73"/>
      <c r="E61" s="73"/>
      <c r="F61" s="73"/>
      <c r="G61" s="73"/>
      <c r="H61" s="9"/>
      <c r="J61" s="74"/>
      <c r="K61" s="26"/>
      <c r="L61" s="38"/>
      <c r="N61" s="35"/>
      <c r="O61" s="44"/>
      <c r="Q61" s="9"/>
      <c r="R61" s="75"/>
    </row>
    <row r="62" spans="1:19" x14ac:dyDescent="0.25">
      <c r="A62" s="71" t="s">
        <v>48</v>
      </c>
      <c r="B62" s="72"/>
      <c r="C62" s="72"/>
      <c r="D62" s="73"/>
      <c r="E62" s="73"/>
      <c r="F62" s="73"/>
      <c r="G62" s="73" t="s">
        <v>49</v>
      </c>
      <c r="H62" s="9"/>
      <c r="J62" s="74"/>
      <c r="K62" s="26"/>
      <c r="L62" s="38"/>
      <c r="N62" s="35"/>
      <c r="O62" s="44"/>
      <c r="Q62" s="9"/>
      <c r="R62" s="75"/>
    </row>
    <row r="63" spans="1:19" x14ac:dyDescent="0.25">
      <c r="A63" s="71"/>
      <c r="B63" s="72"/>
      <c r="C63" s="72"/>
      <c r="D63" s="73"/>
      <c r="E63" s="73"/>
      <c r="F63" s="73"/>
      <c r="G63" s="73"/>
      <c r="H63" s="9"/>
      <c r="J63" s="74"/>
      <c r="K63" s="26"/>
      <c r="L63" s="38"/>
      <c r="N63" s="35"/>
      <c r="O63" s="44"/>
      <c r="Q63" s="9"/>
      <c r="R63" s="75"/>
    </row>
    <row r="64" spans="1:19" x14ac:dyDescent="0.25">
      <c r="A64" s="71" t="s">
        <v>50</v>
      </c>
      <c r="B64" s="72"/>
      <c r="C64" s="72"/>
      <c r="D64" s="73"/>
      <c r="E64" s="73"/>
      <c r="F64" s="73"/>
      <c r="G64" s="73"/>
      <c r="H64" s="9" t="s">
        <v>51</v>
      </c>
      <c r="J64" s="74"/>
      <c r="K64" s="26"/>
      <c r="L64" s="38"/>
      <c r="N64" s="35"/>
      <c r="O64" s="44"/>
      <c r="Q64" s="9"/>
      <c r="R64" s="75"/>
    </row>
    <row r="65" spans="1:17" x14ac:dyDescent="0.25">
      <c r="A65" s="71"/>
      <c r="B65" s="72"/>
      <c r="C65" s="72"/>
      <c r="D65" s="73"/>
      <c r="E65" s="73"/>
      <c r="F65" s="73"/>
      <c r="G65" s="73"/>
      <c r="H65" s="73"/>
      <c r="J65" s="74"/>
      <c r="K65" s="26"/>
      <c r="L65" s="38"/>
      <c r="N65" s="35"/>
      <c r="O65" s="44"/>
    </row>
    <row r="66" spans="1:17" x14ac:dyDescent="0.25">
      <c r="A66" s="8"/>
      <c r="B66" s="8"/>
      <c r="C66" s="8"/>
      <c r="D66" s="8"/>
      <c r="E66" s="8"/>
      <c r="F66" s="8"/>
      <c r="G66" s="73" t="s">
        <v>52</v>
      </c>
      <c r="H66" s="8"/>
      <c r="I66" s="8"/>
      <c r="J66" s="76"/>
      <c r="K66" s="26"/>
      <c r="L66" s="38"/>
      <c r="M66" s="53"/>
      <c r="N66" s="35"/>
      <c r="O66" s="44"/>
      <c r="Q66" s="64"/>
    </row>
    <row r="67" spans="1:17" x14ac:dyDescent="0.25">
      <c r="A67" s="8"/>
      <c r="B67" s="8"/>
      <c r="C67" s="8"/>
      <c r="D67" s="8"/>
      <c r="E67" s="8"/>
      <c r="F67" s="8"/>
      <c r="G67" s="8"/>
      <c r="H67" s="8"/>
      <c r="I67" s="8"/>
      <c r="J67" s="76"/>
      <c r="K67" s="26"/>
      <c r="L67" s="38"/>
      <c r="M67" s="53"/>
      <c r="N67" s="35"/>
      <c r="O67" s="44"/>
    </row>
    <row r="68" spans="1:17" x14ac:dyDescent="0.25">
      <c r="A68" s="8"/>
      <c r="B68" s="8"/>
      <c r="C68" s="8"/>
      <c r="D68" s="8"/>
      <c r="E68" s="8" t="s">
        <v>53</v>
      </c>
      <c r="F68" s="8"/>
      <c r="G68" s="8"/>
      <c r="H68" s="8"/>
      <c r="I68" s="8"/>
      <c r="J68" s="76"/>
      <c r="K68" s="26"/>
      <c r="L68" s="38"/>
      <c r="M68" s="3"/>
      <c r="N68" s="35"/>
      <c r="O68" s="44"/>
    </row>
    <row r="69" spans="1:17" x14ac:dyDescent="0.25">
      <c r="A69" s="8"/>
      <c r="B69" s="8"/>
      <c r="C69" s="8"/>
      <c r="D69" s="8"/>
      <c r="E69" s="8"/>
      <c r="F69" s="8"/>
      <c r="G69" s="8"/>
      <c r="H69" s="8"/>
      <c r="I69" s="77"/>
      <c r="J69" s="76"/>
      <c r="K69" s="26"/>
      <c r="L69" s="38"/>
      <c r="M69" s="3"/>
      <c r="N69" s="35"/>
      <c r="O69" s="44"/>
    </row>
    <row r="70" spans="1:17" x14ac:dyDescent="0.25">
      <c r="A70" s="73"/>
      <c r="B70" s="73"/>
      <c r="C70" s="73"/>
      <c r="D70" s="73"/>
      <c r="E70" s="73"/>
      <c r="F70" s="73"/>
      <c r="G70" s="78"/>
      <c r="H70" s="79"/>
      <c r="I70" s="73"/>
      <c r="J70" s="74"/>
      <c r="K70" s="26"/>
      <c r="L70" s="38"/>
      <c r="M70" s="80"/>
      <c r="N70" s="35"/>
      <c r="O70" s="44"/>
    </row>
    <row r="71" spans="1:17" x14ac:dyDescent="0.25">
      <c r="A71" s="73"/>
      <c r="B71" s="73"/>
      <c r="C71" s="73"/>
      <c r="D71" s="73"/>
      <c r="E71" s="73"/>
      <c r="F71" s="73"/>
      <c r="G71" s="78" t="s">
        <v>54</v>
      </c>
      <c r="H71" s="81"/>
      <c r="I71" s="73"/>
      <c r="J71" s="74"/>
      <c r="K71" s="26"/>
      <c r="L71" s="38"/>
      <c r="M71" s="53"/>
      <c r="N71" s="35"/>
      <c r="O71" s="44"/>
    </row>
    <row r="72" spans="1:17" x14ac:dyDescent="0.25">
      <c r="A72" s="8"/>
      <c r="B72" s="8"/>
      <c r="C72" s="8"/>
      <c r="D72" s="8"/>
      <c r="E72" s="8"/>
      <c r="F72" s="8"/>
      <c r="G72" s="8"/>
      <c r="H72" s="8"/>
      <c r="I72" s="8"/>
      <c r="J72" s="76"/>
      <c r="K72" s="26"/>
      <c r="L72" s="38"/>
      <c r="N72" s="35"/>
      <c r="O72" s="82"/>
    </row>
    <row r="73" spans="1:17" x14ac:dyDescent="0.25">
      <c r="A73" s="8" t="s">
        <v>40</v>
      </c>
      <c r="B73" s="8"/>
      <c r="C73" s="8"/>
      <c r="D73" s="8" t="s">
        <v>38</v>
      </c>
      <c r="E73" s="8"/>
      <c r="F73" s="8"/>
      <c r="G73" s="8"/>
      <c r="H73" s="8" t="s">
        <v>55</v>
      </c>
      <c r="I73" s="77" t="s">
        <v>56</v>
      </c>
      <c r="J73" s="76"/>
      <c r="K73" s="26"/>
      <c r="L73" s="38"/>
      <c r="M73" s="80"/>
      <c r="N73" s="35"/>
      <c r="O73" s="83"/>
    </row>
    <row r="74" spans="1:17" x14ac:dyDescent="0.25">
      <c r="A74" s="84">
        <v>4500</v>
      </c>
      <c r="B74" s="85" t="s">
        <v>57</v>
      </c>
      <c r="C74" s="85"/>
      <c r="D74" s="85"/>
      <c r="E74" s="86"/>
      <c r="F74" s="8"/>
      <c r="G74" s="8"/>
      <c r="H74" s="51"/>
      <c r="I74" s="8"/>
      <c r="J74" s="76"/>
      <c r="K74" s="26"/>
      <c r="L74" s="38"/>
      <c r="M74" s="80"/>
      <c r="N74" s="35"/>
      <c r="O74" s="82"/>
    </row>
    <row r="75" spans="1:17" x14ac:dyDescent="0.25">
      <c r="A75" s="84"/>
      <c r="B75" s="85"/>
      <c r="C75" s="85"/>
      <c r="D75" s="85"/>
      <c r="E75" s="86"/>
      <c r="F75" s="8"/>
      <c r="G75" s="8"/>
      <c r="H75" s="51"/>
      <c r="I75" s="8"/>
      <c r="J75" s="8"/>
      <c r="K75" s="26"/>
      <c r="L75" s="38"/>
      <c r="M75" s="80"/>
      <c r="N75" s="35"/>
      <c r="O75" s="82"/>
    </row>
    <row r="76" spans="1:17" x14ac:dyDescent="0.25">
      <c r="A76" s="87"/>
      <c r="B76" s="85"/>
      <c r="C76" s="85"/>
      <c r="D76" s="85"/>
      <c r="E76" s="86"/>
      <c r="F76" s="8"/>
      <c r="G76" s="8"/>
      <c r="H76" s="51"/>
      <c r="I76" s="8"/>
      <c r="J76" s="8"/>
      <c r="K76" s="26"/>
      <c r="L76" s="38"/>
      <c r="M76" s="80"/>
      <c r="N76" s="35"/>
      <c r="O76" s="82"/>
    </row>
    <row r="77" spans="1:17" x14ac:dyDescent="0.25">
      <c r="A77" s="87"/>
      <c r="B77" s="85"/>
      <c r="C77" s="88"/>
      <c r="D77" s="85"/>
      <c r="E77" s="89"/>
      <c r="F77" s="8"/>
      <c r="G77" s="8"/>
      <c r="H77" s="51"/>
      <c r="I77" s="8"/>
      <c r="J77" s="8"/>
      <c r="K77" s="26"/>
      <c r="L77" s="38"/>
      <c r="M77" s="80"/>
      <c r="N77" s="35"/>
      <c r="O77" s="82"/>
    </row>
    <row r="78" spans="1:17" x14ac:dyDescent="0.25">
      <c r="A78" s="86"/>
      <c r="B78" s="85"/>
      <c r="C78" s="88"/>
      <c r="D78" s="88"/>
      <c r="E78" s="90"/>
      <c r="F78" s="64"/>
      <c r="H78" s="65"/>
      <c r="K78" s="26"/>
      <c r="L78" s="38"/>
      <c r="M78" s="80"/>
      <c r="N78" s="35"/>
      <c r="O78" s="82"/>
    </row>
    <row r="79" spans="1:17" x14ac:dyDescent="0.25">
      <c r="A79" s="91"/>
      <c r="B79" s="85"/>
      <c r="C79" s="92"/>
      <c r="D79" s="92"/>
      <c r="E79" s="90"/>
      <c r="H79" s="65"/>
      <c r="K79" s="26"/>
      <c r="L79" s="38"/>
      <c r="M79" s="80"/>
      <c r="N79" s="35"/>
      <c r="O79" s="82"/>
    </row>
    <row r="80" spans="1:17" x14ac:dyDescent="0.25">
      <c r="A80" s="93"/>
      <c r="B80" s="85"/>
      <c r="C80" s="92"/>
      <c r="D80" s="92"/>
      <c r="E80" s="90"/>
      <c r="H80" s="65"/>
      <c r="K80" s="26"/>
      <c r="L80" s="38"/>
      <c r="M80" s="80"/>
      <c r="N80" s="35"/>
      <c r="O80" s="83"/>
    </row>
    <row r="81" spans="1:15" x14ac:dyDescent="0.25">
      <c r="A81" s="93"/>
      <c r="B81" s="85"/>
      <c r="C81" s="92"/>
      <c r="D81" s="92"/>
      <c r="E81" s="90"/>
      <c r="H81" s="65"/>
      <c r="K81" s="26"/>
      <c r="L81" s="38"/>
      <c r="M81" s="80"/>
      <c r="N81" s="35"/>
      <c r="O81" s="83"/>
    </row>
    <row r="82" spans="1:15" x14ac:dyDescent="0.25">
      <c r="A82" s="91"/>
      <c r="B82" s="92"/>
      <c r="C82" s="92"/>
      <c r="D82" s="92"/>
      <c r="E82" s="90"/>
      <c r="H82" s="65"/>
      <c r="K82" s="26"/>
      <c r="L82" s="38"/>
      <c r="M82" s="94"/>
      <c r="N82" s="35"/>
      <c r="O82" s="82"/>
    </row>
    <row r="83" spans="1:15" x14ac:dyDescent="0.25">
      <c r="A83" s="91"/>
      <c r="B83" s="92"/>
      <c r="C83" s="92"/>
      <c r="D83" s="92"/>
      <c r="E83" s="90"/>
      <c r="H83" s="65"/>
      <c r="K83" s="26"/>
      <c r="L83" s="38"/>
      <c r="M83" s="95"/>
      <c r="N83" s="35"/>
      <c r="O83" s="82"/>
    </row>
    <row r="84" spans="1:15" x14ac:dyDescent="0.25">
      <c r="A84" s="91"/>
      <c r="B84" s="96"/>
      <c r="E84" s="65"/>
      <c r="H84" s="65"/>
      <c r="K84" s="26"/>
      <c r="L84" s="38"/>
      <c r="N84" s="35"/>
      <c r="O84" s="82"/>
    </row>
    <row r="85" spans="1:15" x14ac:dyDescent="0.25">
      <c r="A85" s="91"/>
      <c r="B85" s="96"/>
      <c r="H85" s="65"/>
      <c r="K85" s="26"/>
      <c r="L85" s="38"/>
      <c r="N85" s="35"/>
      <c r="O85" s="82"/>
    </row>
    <row r="86" spans="1:15" x14ac:dyDescent="0.25">
      <c r="A86" s="91"/>
      <c r="B86" s="96"/>
      <c r="K86" s="26"/>
      <c r="L86" s="38"/>
      <c r="N86" s="35"/>
      <c r="O86" s="82"/>
    </row>
    <row r="87" spans="1:15" x14ac:dyDescent="0.25">
      <c r="A87" s="91"/>
      <c r="B87" s="96"/>
      <c r="K87" s="26"/>
      <c r="L87" s="38"/>
      <c r="N87" s="35"/>
      <c r="O87" s="82"/>
    </row>
    <row r="88" spans="1:15" x14ac:dyDescent="0.25">
      <c r="A88" s="65"/>
      <c r="B88" s="96"/>
      <c r="K88" s="26"/>
      <c r="L88" s="38"/>
      <c r="M88" s="80"/>
      <c r="N88" s="35"/>
      <c r="O88" s="82"/>
    </row>
    <row r="89" spans="1:15" x14ac:dyDescent="0.25">
      <c r="K89" s="26"/>
      <c r="L89" s="38"/>
      <c r="N89" s="35"/>
      <c r="O89" s="82"/>
    </row>
    <row r="90" spans="1:15" x14ac:dyDescent="0.25">
      <c r="K90" s="26"/>
      <c r="L90" s="38"/>
      <c r="N90" s="35"/>
      <c r="O90" s="82"/>
    </row>
    <row r="91" spans="1:15" x14ac:dyDescent="0.25">
      <c r="K91" s="26"/>
      <c r="L91" s="38"/>
      <c r="N91" s="35"/>
      <c r="O91" s="82"/>
    </row>
    <row r="92" spans="1:15" x14ac:dyDescent="0.25">
      <c r="A92" s="75">
        <f>SUM(A74:A91)</f>
        <v>4500</v>
      </c>
      <c r="E92" s="65">
        <f>SUM(E74:E91)</f>
        <v>0</v>
      </c>
      <c r="H92" s="65">
        <f>SUM(H74:H91)</f>
        <v>0</v>
      </c>
      <c r="K92" s="26"/>
      <c r="L92" s="38"/>
      <c r="N92" s="35"/>
      <c r="O92" s="82"/>
    </row>
    <row r="93" spans="1:15" x14ac:dyDescent="0.25">
      <c r="K93" s="26"/>
      <c r="L93" s="38"/>
      <c r="N93" s="35"/>
      <c r="O93" s="82"/>
    </row>
    <row r="94" spans="1:15" x14ac:dyDescent="0.25">
      <c r="K94" s="26"/>
      <c r="N94" s="35"/>
      <c r="O94" s="82"/>
    </row>
    <row r="95" spans="1:15" x14ac:dyDescent="0.25">
      <c r="K95" s="26"/>
      <c r="N95" s="35"/>
      <c r="O95" s="82"/>
    </row>
    <row r="96" spans="1:15" x14ac:dyDescent="0.25">
      <c r="K96" s="26"/>
      <c r="M96" s="43">
        <f>SUM(M13:M95)</f>
        <v>3014000</v>
      </c>
      <c r="N96" s="35"/>
      <c r="O96" s="82"/>
    </row>
    <row r="97" spans="11:15" x14ac:dyDescent="0.25">
      <c r="K97" s="26">
        <v>38741</v>
      </c>
      <c r="N97" s="35"/>
      <c r="O97" s="82"/>
    </row>
    <row r="98" spans="11:15" x14ac:dyDescent="0.25">
      <c r="K98" s="26"/>
      <c r="N98" s="35"/>
      <c r="O98" s="82"/>
    </row>
    <row r="99" spans="11:15" x14ac:dyDescent="0.25">
      <c r="K99" s="26"/>
      <c r="N99" s="35"/>
      <c r="O99" s="82"/>
    </row>
    <row r="100" spans="11:15" x14ac:dyDescent="0.25">
      <c r="K100" s="26"/>
      <c r="N100" s="35"/>
      <c r="O100" s="82"/>
    </row>
    <row r="101" spans="11:15" x14ac:dyDescent="0.25">
      <c r="K101" s="26"/>
      <c r="N101" s="35"/>
      <c r="O101" s="82"/>
    </row>
    <row r="102" spans="11:15" x14ac:dyDescent="0.25">
      <c r="K102" s="26"/>
      <c r="N102" s="35"/>
      <c r="O102" s="82"/>
    </row>
    <row r="103" spans="11:15" x14ac:dyDescent="0.25">
      <c r="K103" s="26"/>
      <c r="N103" s="35"/>
      <c r="O103" s="82"/>
    </row>
    <row r="104" spans="11:15" x14ac:dyDescent="0.25">
      <c r="K104" s="26"/>
      <c r="N104" s="35"/>
      <c r="O104" s="82"/>
    </row>
    <row r="105" spans="11:15" x14ac:dyDescent="0.25">
      <c r="K105" s="26"/>
      <c r="N105" s="35"/>
      <c r="O105" s="82"/>
    </row>
    <row r="106" spans="11:15" x14ac:dyDescent="0.25">
      <c r="K106" s="26"/>
      <c r="N106" s="35"/>
      <c r="O106" s="82"/>
    </row>
    <row r="107" spans="11:15" x14ac:dyDescent="0.25">
      <c r="K107" s="26"/>
      <c r="N107" s="35"/>
      <c r="O107" s="82"/>
    </row>
    <row r="108" spans="11:15" x14ac:dyDescent="0.25">
      <c r="K108" s="26"/>
      <c r="N108" s="35"/>
    </row>
    <row r="109" spans="11:15" x14ac:dyDescent="0.25">
      <c r="K109" s="26"/>
    </row>
    <row r="110" spans="11:15" x14ac:dyDescent="0.25">
      <c r="K110" s="26"/>
    </row>
    <row r="111" spans="11:15" x14ac:dyDescent="0.25">
      <c r="K111" s="26"/>
      <c r="O111" s="80">
        <f>SUM(O13:O110)</f>
        <v>0</v>
      </c>
    </row>
    <row r="112" spans="11:15" x14ac:dyDescent="0.25">
      <c r="K112" s="26"/>
    </row>
    <row r="113" spans="1:19" x14ac:dyDescent="0.25">
      <c r="K113" s="26"/>
    </row>
    <row r="114" spans="1:19" s="43" customFormat="1" x14ac:dyDescent="0.25">
      <c r="A114"/>
      <c r="B114"/>
      <c r="C114"/>
      <c r="D114"/>
      <c r="E114"/>
      <c r="F114"/>
      <c r="G114"/>
      <c r="H114"/>
      <c r="I114"/>
      <c r="J114"/>
      <c r="K114" s="26"/>
      <c r="L114" s="97"/>
      <c r="N114" s="99"/>
      <c r="O114" s="98"/>
      <c r="P114"/>
      <c r="Q114"/>
      <c r="R114"/>
      <c r="S114"/>
    </row>
    <row r="115" spans="1:19" s="43" customFormat="1" x14ac:dyDescent="0.25">
      <c r="A115"/>
      <c r="B115"/>
      <c r="C115"/>
      <c r="D115"/>
      <c r="E115"/>
      <c r="F115"/>
      <c r="G115"/>
      <c r="H115"/>
      <c r="I115"/>
      <c r="J115"/>
      <c r="K115" s="26"/>
      <c r="L115" s="97"/>
      <c r="N115" s="99"/>
      <c r="O115" s="98"/>
      <c r="P115"/>
      <c r="Q115"/>
      <c r="R115"/>
      <c r="S115"/>
    </row>
    <row r="116" spans="1:19" s="43" customFormat="1" x14ac:dyDescent="0.25">
      <c r="A116"/>
      <c r="B116"/>
      <c r="C116"/>
      <c r="D116"/>
      <c r="E116"/>
      <c r="F116"/>
      <c r="G116"/>
      <c r="H116"/>
      <c r="I116"/>
      <c r="J116"/>
      <c r="K116" s="26"/>
      <c r="L116" s="97"/>
      <c r="N116" s="99"/>
      <c r="O116" s="98"/>
      <c r="P116"/>
      <c r="Q116"/>
      <c r="R116"/>
      <c r="S116"/>
    </row>
    <row r="117" spans="1:19" s="43" customFormat="1" x14ac:dyDescent="0.25">
      <c r="A117"/>
      <c r="B117"/>
      <c r="C117"/>
      <c r="D117"/>
      <c r="E117"/>
      <c r="F117"/>
      <c r="G117"/>
      <c r="H117"/>
      <c r="I117"/>
      <c r="J117"/>
      <c r="K117" s="26"/>
      <c r="L117" s="97"/>
      <c r="N117" s="99"/>
      <c r="O117" s="98"/>
      <c r="P117"/>
      <c r="Q117"/>
      <c r="R117"/>
      <c r="S117"/>
    </row>
    <row r="118" spans="1:19" s="43" customFormat="1" x14ac:dyDescent="0.25">
      <c r="A118"/>
      <c r="B118"/>
      <c r="C118"/>
      <c r="D118"/>
      <c r="E118"/>
      <c r="F118"/>
      <c r="G118"/>
      <c r="H118"/>
      <c r="I118"/>
      <c r="J118"/>
      <c r="K118" s="26"/>
      <c r="L118" s="97"/>
      <c r="N118" s="99"/>
      <c r="O118" s="98"/>
      <c r="P118"/>
      <c r="Q118"/>
      <c r="R118"/>
      <c r="S118"/>
    </row>
    <row r="119" spans="1:19" s="43" customFormat="1" x14ac:dyDescent="0.25">
      <c r="A119"/>
      <c r="B119"/>
      <c r="C119"/>
      <c r="D119"/>
      <c r="E119"/>
      <c r="F119"/>
      <c r="G119"/>
      <c r="H119"/>
      <c r="I119"/>
      <c r="J119"/>
      <c r="K119" s="26"/>
      <c r="L119" s="97"/>
      <c r="N119" s="99"/>
      <c r="O119" s="98"/>
      <c r="P119"/>
      <c r="Q119"/>
      <c r="R119"/>
      <c r="S119"/>
    </row>
    <row r="120" spans="1:19" s="43" customFormat="1" x14ac:dyDescent="0.25">
      <c r="A120"/>
      <c r="B120"/>
      <c r="C120"/>
      <c r="D120"/>
      <c r="E120"/>
      <c r="F120"/>
      <c r="G120"/>
      <c r="H120"/>
      <c r="I120"/>
      <c r="J120"/>
      <c r="K120" s="26"/>
      <c r="L120" s="97"/>
      <c r="N120" s="99"/>
      <c r="O120" s="98"/>
      <c r="P120"/>
      <c r="Q120"/>
      <c r="R120"/>
      <c r="S120"/>
    </row>
    <row r="121" spans="1:19" s="43" customFormat="1" x14ac:dyDescent="0.25">
      <c r="A121"/>
      <c r="B121"/>
      <c r="C121"/>
      <c r="D121"/>
      <c r="E121"/>
      <c r="F121"/>
      <c r="G121"/>
      <c r="H121"/>
      <c r="I121"/>
      <c r="J121"/>
      <c r="K121" s="26"/>
      <c r="L121" s="97"/>
      <c r="N121" s="99"/>
      <c r="O121" s="98"/>
      <c r="P121"/>
      <c r="Q121"/>
      <c r="R121"/>
      <c r="S121"/>
    </row>
    <row r="122" spans="1:19" s="43" customFormat="1" x14ac:dyDescent="0.25">
      <c r="A122"/>
      <c r="B122"/>
      <c r="C122"/>
      <c r="D122"/>
      <c r="E122"/>
      <c r="F122"/>
      <c r="G122"/>
      <c r="H122"/>
      <c r="I122"/>
      <c r="J122"/>
      <c r="K122" s="26"/>
      <c r="L122" s="97"/>
      <c r="N122" s="99"/>
      <c r="O122" s="98"/>
      <c r="P122"/>
      <c r="Q122"/>
      <c r="R122"/>
      <c r="S122"/>
    </row>
    <row r="123" spans="1:19" s="43" customFormat="1" x14ac:dyDescent="0.25">
      <c r="A123"/>
      <c r="B123"/>
      <c r="C123"/>
      <c r="D123"/>
      <c r="E123"/>
      <c r="F123"/>
      <c r="G123"/>
      <c r="H123"/>
      <c r="I123"/>
      <c r="J123"/>
      <c r="K123" s="26"/>
      <c r="L123" s="97"/>
      <c r="N123" s="99"/>
      <c r="O123" s="98"/>
      <c r="P123"/>
      <c r="Q123"/>
      <c r="R123"/>
      <c r="S123"/>
    </row>
    <row r="124" spans="1:19" s="43" customFormat="1" x14ac:dyDescent="0.25">
      <c r="A124"/>
      <c r="B124"/>
      <c r="C124"/>
      <c r="D124"/>
      <c r="E124"/>
      <c r="F124"/>
      <c r="G124"/>
      <c r="H124"/>
      <c r="I124"/>
      <c r="J124"/>
      <c r="K124" s="26"/>
      <c r="L124" s="100"/>
      <c r="N124" s="99"/>
      <c r="O124" s="98"/>
      <c r="P124"/>
      <c r="Q124"/>
      <c r="R124"/>
      <c r="S124"/>
    </row>
    <row r="125" spans="1:19" s="43" customFormat="1" x14ac:dyDescent="0.25">
      <c r="A125"/>
      <c r="B125"/>
      <c r="C125"/>
      <c r="D125"/>
      <c r="E125"/>
      <c r="F125"/>
      <c r="G125"/>
      <c r="H125"/>
      <c r="I125"/>
      <c r="J125"/>
      <c r="K125" s="26"/>
      <c r="L125" s="97"/>
      <c r="N125" s="99"/>
      <c r="O125" s="98"/>
      <c r="P125"/>
      <c r="Q125"/>
      <c r="R125"/>
      <c r="S125"/>
    </row>
    <row r="126" spans="1:19" s="43" customFormat="1" x14ac:dyDescent="0.25">
      <c r="A126"/>
      <c r="B126"/>
      <c r="C126"/>
      <c r="D126"/>
      <c r="E126"/>
      <c r="F126"/>
      <c r="G126"/>
      <c r="H126"/>
      <c r="I126"/>
      <c r="J126"/>
      <c r="K126" s="26"/>
      <c r="L126" s="97"/>
      <c r="N126" s="99"/>
      <c r="O126" s="98"/>
      <c r="P126"/>
      <c r="Q126"/>
      <c r="R126"/>
      <c r="S126"/>
    </row>
    <row r="127" spans="1:19" s="43" customFormat="1" x14ac:dyDescent="0.25">
      <c r="A127"/>
      <c r="B127"/>
      <c r="C127"/>
      <c r="D127"/>
      <c r="E127"/>
      <c r="F127"/>
      <c r="G127"/>
      <c r="H127"/>
      <c r="I127"/>
      <c r="J127"/>
      <c r="K127" s="26"/>
      <c r="L127" s="97"/>
      <c r="N127" s="99"/>
      <c r="O127" s="98"/>
      <c r="P127"/>
      <c r="Q127"/>
      <c r="R127"/>
      <c r="S127"/>
    </row>
    <row r="128" spans="1:19" s="43" customFormat="1" x14ac:dyDescent="0.25">
      <c r="A128"/>
      <c r="B128"/>
      <c r="C128"/>
      <c r="D128"/>
      <c r="E128"/>
      <c r="F128"/>
      <c r="G128"/>
      <c r="H128"/>
      <c r="I128"/>
      <c r="J128"/>
      <c r="K128" s="26"/>
      <c r="L128" s="97"/>
      <c r="N128" s="99"/>
      <c r="O128" s="98"/>
      <c r="P128"/>
      <c r="Q128"/>
      <c r="R128"/>
      <c r="S128"/>
    </row>
    <row r="129" spans="1:19" s="43" customFormat="1" x14ac:dyDescent="0.25">
      <c r="A129"/>
      <c r="B129"/>
      <c r="C129"/>
      <c r="D129"/>
      <c r="E129"/>
      <c r="F129"/>
      <c r="G129"/>
      <c r="H129"/>
      <c r="I129"/>
      <c r="J129"/>
      <c r="K129" s="26"/>
      <c r="L129" s="97"/>
      <c r="N129" s="99"/>
      <c r="O129" s="98"/>
      <c r="P129"/>
      <c r="Q129"/>
      <c r="R129"/>
      <c r="S129"/>
    </row>
    <row r="130" spans="1:19" s="43" customFormat="1" x14ac:dyDescent="0.25">
      <c r="A130"/>
      <c r="B130"/>
      <c r="C130"/>
      <c r="D130"/>
      <c r="E130"/>
      <c r="F130"/>
      <c r="G130"/>
      <c r="H130"/>
      <c r="I130"/>
      <c r="J130"/>
      <c r="K130" s="26"/>
      <c r="L130" s="97"/>
      <c r="N130" s="99"/>
      <c r="O130" s="98"/>
      <c r="P130"/>
      <c r="Q130"/>
      <c r="R130"/>
      <c r="S130"/>
    </row>
    <row r="131" spans="1:19" s="43" customFormat="1" x14ac:dyDescent="0.25">
      <c r="A131"/>
      <c r="B131"/>
      <c r="C131"/>
      <c r="D131"/>
      <c r="E131"/>
      <c r="F131"/>
      <c r="G131"/>
      <c r="H131"/>
      <c r="I131"/>
      <c r="J131"/>
      <c r="K131" s="26"/>
      <c r="L131" s="97"/>
      <c r="N131" s="99"/>
      <c r="O131" s="98"/>
      <c r="P131"/>
      <c r="Q131"/>
      <c r="R131"/>
      <c r="S131"/>
    </row>
    <row r="132" spans="1:19" s="43" customFormat="1" x14ac:dyDescent="0.25">
      <c r="A132"/>
      <c r="B132"/>
      <c r="C132"/>
      <c r="D132"/>
      <c r="E132"/>
      <c r="F132"/>
      <c r="G132"/>
      <c r="H132"/>
      <c r="I132"/>
      <c r="J132"/>
      <c r="K132" s="26"/>
      <c r="L132" s="97"/>
      <c r="N132" s="99"/>
      <c r="O132" s="98"/>
      <c r="P132"/>
      <c r="Q132"/>
      <c r="R132"/>
      <c r="S132"/>
    </row>
    <row r="133" spans="1:19" s="43" customFormat="1" x14ac:dyDescent="0.25">
      <c r="A133"/>
      <c r="B133"/>
      <c r="C133"/>
      <c r="D133"/>
      <c r="E133"/>
      <c r="F133"/>
      <c r="G133"/>
      <c r="H133"/>
      <c r="I133"/>
      <c r="J133"/>
      <c r="K133" s="26"/>
      <c r="L133" s="97"/>
      <c r="N133" s="99"/>
      <c r="O133" s="98"/>
      <c r="P133"/>
      <c r="Q133"/>
      <c r="R133"/>
      <c r="S133"/>
    </row>
    <row r="134" spans="1:19" s="43" customFormat="1" x14ac:dyDescent="0.25">
      <c r="A134"/>
      <c r="B134"/>
      <c r="C134"/>
      <c r="D134"/>
      <c r="E134"/>
      <c r="F134"/>
      <c r="G134"/>
      <c r="H134"/>
      <c r="I134"/>
      <c r="J134"/>
      <c r="K134" s="26"/>
      <c r="L134" s="97"/>
      <c r="N134" s="99"/>
      <c r="O134" s="98"/>
      <c r="P134"/>
      <c r="Q134"/>
      <c r="R134"/>
      <c r="S134"/>
    </row>
    <row r="135" spans="1:19" s="43" customFormat="1" x14ac:dyDescent="0.25">
      <c r="A135"/>
      <c r="B135"/>
      <c r="C135"/>
      <c r="D135"/>
      <c r="E135"/>
      <c r="F135"/>
      <c r="G135"/>
      <c r="H135"/>
      <c r="I135"/>
      <c r="J135"/>
      <c r="K135" s="26"/>
      <c r="L135" s="100"/>
      <c r="N135" s="99"/>
      <c r="O135" s="98"/>
      <c r="P135"/>
      <c r="Q135"/>
      <c r="R135"/>
      <c r="S135"/>
    </row>
    <row r="136" spans="1:19" s="43" customFormat="1" x14ac:dyDescent="0.25">
      <c r="A136"/>
      <c r="B136"/>
      <c r="C136"/>
      <c r="D136"/>
      <c r="E136"/>
      <c r="F136"/>
      <c r="G136"/>
      <c r="H136"/>
      <c r="I136"/>
      <c r="J136"/>
      <c r="K136" s="26"/>
      <c r="L136" s="97"/>
      <c r="N136" s="99"/>
      <c r="O136" s="98"/>
      <c r="P136"/>
      <c r="Q136"/>
      <c r="R136"/>
      <c r="S136"/>
    </row>
    <row r="137" spans="1:19" s="43" customFormat="1" x14ac:dyDescent="0.25">
      <c r="A137"/>
      <c r="B137"/>
      <c r="C137"/>
      <c r="D137"/>
      <c r="E137"/>
      <c r="F137"/>
      <c r="G137"/>
      <c r="H137"/>
      <c r="I137"/>
      <c r="J137"/>
      <c r="K137" s="26"/>
      <c r="L137" s="100">
        <f>SUM(L13:L136)</f>
        <v>9775000</v>
      </c>
      <c r="N137" s="99"/>
      <c r="O137" s="98"/>
      <c r="P137"/>
      <c r="Q137"/>
      <c r="R137"/>
      <c r="S137"/>
    </row>
  </sheetData>
  <mergeCells count="1">
    <mergeCell ref="A1:I1"/>
  </mergeCells>
  <pageMargins left="0.7" right="0.7" top="0.75" bottom="0.75" header="0.3" footer="0.3"/>
  <pageSetup paperSize="9" scale="72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7"/>
  <sheetViews>
    <sheetView view="pageBreakPreview" topLeftCell="B31" zoomScaleSheetLayoutView="100" workbookViewId="0">
      <selection activeCell="E22" sqref="E22"/>
    </sheetView>
  </sheetViews>
  <sheetFormatPr defaultRowHeight="15" x14ac:dyDescent="0.25"/>
  <cols>
    <col min="1" max="1" width="15.85546875" customWidth="1"/>
    <col min="2" max="2" width="11.85546875" customWidth="1"/>
    <col min="3" max="3" width="13.7109375" customWidth="1"/>
    <col min="4" max="4" width="4.85546875" customWidth="1"/>
    <col min="5" max="5" width="14.28515625" customWidth="1"/>
    <col min="6" max="6" width="4.140625" customWidth="1"/>
    <col min="7" max="7" width="13.85546875" customWidth="1"/>
    <col min="8" max="8" width="22" customWidth="1"/>
    <col min="9" max="9" width="20.7109375" customWidth="1"/>
    <col min="10" max="10" width="21.5703125" customWidth="1"/>
    <col min="11" max="11" width="12.140625" bestFit="1" customWidth="1"/>
    <col min="12" max="12" width="17.42578125" style="97" bestFit="1" customWidth="1"/>
    <col min="13" max="13" width="16.140625" style="43" bestFit="1" customWidth="1"/>
    <col min="14" max="14" width="15.5703125" style="99" customWidth="1"/>
    <col min="15" max="15" width="16.140625" style="98" bestFit="1" customWidth="1"/>
    <col min="16" max="16" width="11.85546875" bestFit="1" customWidth="1"/>
    <col min="18" max="18" width="22.42578125" customWidth="1"/>
    <col min="19" max="19" width="20.140625" customWidth="1"/>
  </cols>
  <sheetData>
    <row r="1" spans="1:19" ht="15.75" x14ac:dyDescent="0.25">
      <c r="A1" s="132" t="s">
        <v>0</v>
      </c>
      <c r="B1" s="132"/>
      <c r="C1" s="132"/>
      <c r="D1" s="132"/>
      <c r="E1" s="132"/>
      <c r="F1" s="132"/>
      <c r="G1" s="132"/>
      <c r="H1" s="132"/>
      <c r="I1" s="132"/>
      <c r="J1" s="116"/>
      <c r="K1" s="2"/>
      <c r="L1" s="101"/>
      <c r="M1" s="104"/>
      <c r="N1" s="4"/>
      <c r="O1" s="5"/>
      <c r="P1" s="2"/>
      <c r="Q1" s="2"/>
      <c r="R1" s="2"/>
      <c r="S1" s="2"/>
    </row>
    <row r="2" spans="1:19" x14ac:dyDescent="0.25">
      <c r="A2" s="6"/>
      <c r="B2" s="6"/>
      <c r="C2" s="6"/>
      <c r="D2" s="6"/>
      <c r="E2" s="6"/>
      <c r="F2" s="6"/>
      <c r="G2" s="6"/>
      <c r="H2" s="7"/>
      <c r="I2" s="6"/>
      <c r="J2" s="6"/>
      <c r="K2" s="8"/>
      <c r="L2" s="101"/>
      <c r="M2" s="104"/>
      <c r="N2" s="4"/>
      <c r="O2" s="9"/>
      <c r="P2" s="8"/>
      <c r="Q2" s="8"/>
      <c r="R2" s="8"/>
      <c r="S2" s="8"/>
    </row>
    <row r="3" spans="1:19" x14ac:dyDescent="0.25">
      <c r="A3" s="6" t="s">
        <v>1</v>
      </c>
      <c r="B3" s="9" t="s">
        <v>64</v>
      </c>
      <c r="C3" s="9"/>
      <c r="D3" s="6"/>
      <c r="E3" s="6"/>
      <c r="F3" s="6"/>
      <c r="G3" s="6"/>
      <c r="H3" s="6" t="s">
        <v>3</v>
      </c>
      <c r="I3" s="106">
        <v>43070</v>
      </c>
      <c r="J3" s="10"/>
      <c r="K3" s="8"/>
      <c r="L3" s="102"/>
      <c r="M3" s="104"/>
      <c r="N3" s="4"/>
      <c r="O3" s="9"/>
      <c r="P3" s="8"/>
      <c r="Q3" s="8"/>
      <c r="R3" s="8"/>
      <c r="S3" s="8"/>
    </row>
    <row r="4" spans="1:19" x14ac:dyDescent="0.25">
      <c r="A4" s="6" t="s">
        <v>4</v>
      </c>
      <c r="B4" s="11" t="s">
        <v>5</v>
      </c>
      <c r="C4" s="6"/>
      <c r="D4" s="6"/>
      <c r="E4" s="6"/>
      <c r="F4" s="6"/>
      <c r="G4" s="6"/>
      <c r="H4" s="6" t="s">
        <v>6</v>
      </c>
      <c r="I4" s="12">
        <v>0.66666666666666663</v>
      </c>
      <c r="J4" s="12"/>
      <c r="K4" s="8"/>
      <c r="L4" s="102"/>
      <c r="M4" s="104"/>
      <c r="N4" s="4"/>
      <c r="O4" s="9"/>
      <c r="P4" s="8"/>
      <c r="Q4" s="8"/>
      <c r="R4" s="8"/>
      <c r="S4" s="8"/>
    </row>
    <row r="5" spans="1:19" x14ac:dyDescent="0.25">
      <c r="A5" s="6"/>
      <c r="B5" s="6"/>
      <c r="C5" s="6"/>
      <c r="D5" s="6"/>
      <c r="E5" s="6"/>
      <c r="F5" s="6"/>
      <c r="G5" s="6"/>
      <c r="H5" s="7"/>
      <c r="I5" s="12"/>
      <c r="J5" s="13"/>
      <c r="K5" s="8"/>
      <c r="L5" s="102"/>
      <c r="M5" s="19"/>
      <c r="N5" s="14"/>
      <c r="O5" s="5"/>
      <c r="P5" s="8"/>
      <c r="Q5" s="8"/>
      <c r="R5" s="8"/>
      <c r="S5" s="8"/>
    </row>
    <row r="6" spans="1:19" x14ac:dyDescent="0.25">
      <c r="A6" s="15" t="s">
        <v>7</v>
      </c>
      <c r="B6" s="6"/>
      <c r="C6" s="6"/>
      <c r="D6" s="6"/>
      <c r="E6" s="6"/>
      <c r="F6" s="6"/>
      <c r="G6" s="6" t="s">
        <v>8</v>
      </c>
      <c r="H6" s="7"/>
      <c r="I6" s="6"/>
      <c r="J6" s="6"/>
      <c r="K6" s="8"/>
      <c r="L6" s="102"/>
      <c r="M6" s="104"/>
      <c r="N6" s="14"/>
      <c r="O6" s="6"/>
      <c r="P6" s="8"/>
      <c r="Q6" s="8"/>
      <c r="R6" s="8"/>
      <c r="S6" s="8"/>
    </row>
    <row r="7" spans="1:19" x14ac:dyDescent="0.25">
      <c r="A7" s="6"/>
      <c r="B7" s="6"/>
      <c r="C7" s="16" t="s">
        <v>9</v>
      </c>
      <c r="D7" s="16"/>
      <c r="E7" s="16" t="s">
        <v>10</v>
      </c>
      <c r="F7" s="16"/>
      <c r="G7" s="16" t="s">
        <v>11</v>
      </c>
      <c r="H7" s="7"/>
      <c r="I7" s="6"/>
      <c r="J7" s="6"/>
      <c r="K7" s="8"/>
      <c r="L7" s="102"/>
      <c r="M7" s="104"/>
      <c r="N7" s="4"/>
      <c r="O7" s="6"/>
      <c r="P7" s="8"/>
      <c r="Q7" s="8"/>
      <c r="R7" s="8"/>
      <c r="S7" s="8"/>
    </row>
    <row r="8" spans="1:19" x14ac:dyDescent="0.25">
      <c r="A8" s="6"/>
      <c r="B8" s="6"/>
      <c r="C8" s="17">
        <v>100000</v>
      </c>
      <c r="D8" s="6"/>
      <c r="E8" s="18">
        <v>35</v>
      </c>
      <c r="F8" s="18"/>
      <c r="G8" s="19">
        <f>C8*E8</f>
        <v>3500000</v>
      </c>
      <c r="H8" s="7"/>
      <c r="I8" s="19"/>
      <c r="J8" s="19"/>
      <c r="K8" s="8"/>
      <c r="L8" s="102"/>
      <c r="M8" s="104"/>
      <c r="N8" s="4"/>
      <c r="O8" s="6"/>
      <c r="P8" s="8"/>
      <c r="Q8" s="8"/>
      <c r="R8" s="8"/>
      <c r="S8" s="8"/>
    </row>
    <row r="9" spans="1:19" x14ac:dyDescent="0.25">
      <c r="A9" s="6"/>
      <c r="B9" s="6"/>
      <c r="C9" s="17">
        <v>50000</v>
      </c>
      <c r="D9" s="6"/>
      <c r="E9" s="18">
        <v>20</v>
      </c>
      <c r="F9" s="18"/>
      <c r="G9" s="19">
        <f t="shared" ref="G9:G16" si="0">C9*E9</f>
        <v>1000000</v>
      </c>
      <c r="H9" s="7"/>
      <c r="I9" s="19"/>
      <c r="J9" s="19"/>
      <c r="K9" s="8"/>
      <c r="L9" s="101"/>
      <c r="M9" s="104"/>
      <c r="N9" s="4"/>
      <c r="O9" s="5"/>
      <c r="P9" s="8"/>
      <c r="Q9" s="8"/>
      <c r="R9" s="8"/>
      <c r="S9" s="8"/>
    </row>
    <row r="10" spans="1:19" x14ac:dyDescent="0.25">
      <c r="A10" s="6"/>
      <c r="B10" s="6"/>
      <c r="C10" s="17">
        <v>20000</v>
      </c>
      <c r="D10" s="6"/>
      <c r="E10" s="18">
        <v>52</v>
      </c>
      <c r="F10" s="18"/>
      <c r="G10" s="19">
        <f t="shared" si="0"/>
        <v>1040000</v>
      </c>
      <c r="H10" s="7"/>
      <c r="I10" s="7"/>
      <c r="J10" s="19"/>
      <c r="K10" s="20"/>
      <c r="L10" s="101"/>
      <c r="M10" s="104"/>
      <c r="N10" s="4"/>
      <c r="O10" s="6"/>
      <c r="P10" s="8"/>
      <c r="Q10" s="8"/>
      <c r="R10" s="8"/>
      <c r="S10" s="8"/>
    </row>
    <row r="11" spans="1:19" x14ac:dyDescent="0.25">
      <c r="A11" s="6"/>
      <c r="B11" s="6"/>
      <c r="C11" s="17">
        <v>10000</v>
      </c>
      <c r="D11" s="6"/>
      <c r="E11" s="18">
        <v>76</v>
      </c>
      <c r="F11" s="18"/>
      <c r="G11" s="19">
        <f t="shared" si="0"/>
        <v>760000</v>
      </c>
      <c r="H11" s="7"/>
      <c r="I11" s="19"/>
      <c r="J11" s="19"/>
      <c r="K11" s="8"/>
      <c r="L11" s="101"/>
      <c r="M11" s="104"/>
      <c r="N11" s="21"/>
      <c r="O11" s="7"/>
      <c r="P11" s="8"/>
      <c r="Q11" s="8"/>
      <c r="R11" s="8" t="s">
        <v>12</v>
      </c>
      <c r="S11" s="8"/>
    </row>
    <row r="12" spans="1:19" x14ac:dyDescent="0.25">
      <c r="A12" s="6"/>
      <c r="B12" s="6"/>
      <c r="C12" s="17">
        <v>5000</v>
      </c>
      <c r="D12" s="6"/>
      <c r="E12" s="18">
        <v>73</v>
      </c>
      <c r="F12" s="18"/>
      <c r="G12" s="19">
        <f t="shared" si="0"/>
        <v>365000</v>
      </c>
      <c r="H12" s="7"/>
      <c r="I12" s="19"/>
      <c r="J12" s="19"/>
      <c r="K12" s="22" t="s">
        <v>13</v>
      </c>
      <c r="L12" s="103" t="s">
        <v>14</v>
      </c>
      <c r="M12" s="23" t="s">
        <v>15</v>
      </c>
      <c r="N12" s="24" t="s">
        <v>16</v>
      </c>
      <c r="O12" s="25" t="s">
        <v>12</v>
      </c>
      <c r="P12" s="8" t="s">
        <v>17</v>
      </c>
      <c r="Q12" s="8" t="s">
        <v>18</v>
      </c>
      <c r="R12" s="8" t="s">
        <v>19</v>
      </c>
      <c r="S12" s="8"/>
    </row>
    <row r="13" spans="1:19" x14ac:dyDescent="0.25">
      <c r="A13" s="6"/>
      <c r="B13" s="6"/>
      <c r="C13" s="17">
        <v>2000</v>
      </c>
      <c r="D13" s="6"/>
      <c r="E13" s="18">
        <v>86</v>
      </c>
      <c r="F13" s="18"/>
      <c r="G13" s="19">
        <f t="shared" si="0"/>
        <v>172000</v>
      </c>
      <c r="H13" s="7"/>
      <c r="I13" s="19"/>
      <c r="J13" s="19"/>
      <c r="K13" s="26">
        <v>38927</v>
      </c>
      <c r="L13" s="114">
        <v>800000</v>
      </c>
      <c r="M13" s="28">
        <v>4715000</v>
      </c>
      <c r="N13" s="28"/>
      <c r="O13" s="8" t="s">
        <v>20</v>
      </c>
      <c r="P13" s="8" t="s">
        <v>18</v>
      </c>
    </row>
    <row r="14" spans="1:19" x14ac:dyDescent="0.25">
      <c r="A14" s="6"/>
      <c r="B14" s="6"/>
      <c r="C14" s="17">
        <v>1000</v>
      </c>
      <c r="D14" s="6"/>
      <c r="E14" s="18">
        <v>99</v>
      </c>
      <c r="F14" s="18"/>
      <c r="G14" s="19">
        <f t="shared" si="0"/>
        <v>99000</v>
      </c>
      <c r="H14" s="7"/>
      <c r="I14" s="19"/>
      <c r="J14" s="9"/>
      <c r="K14" s="26">
        <v>38928</v>
      </c>
      <c r="L14" s="114">
        <v>1500000</v>
      </c>
      <c r="M14" s="29">
        <v>40000</v>
      </c>
      <c r="N14" s="30"/>
      <c r="O14" s="31"/>
      <c r="P14" s="32"/>
    </row>
    <row r="15" spans="1:19" x14ac:dyDescent="0.25">
      <c r="A15" s="6"/>
      <c r="B15" s="6"/>
      <c r="C15" s="17">
        <v>500</v>
      </c>
      <c r="D15" s="6"/>
      <c r="E15" s="18">
        <v>0</v>
      </c>
      <c r="F15" s="18"/>
      <c r="G15" s="19">
        <f t="shared" si="0"/>
        <v>0</v>
      </c>
      <c r="H15" s="7" t="s">
        <v>21</v>
      </c>
      <c r="I15" s="9"/>
      <c r="K15" s="26">
        <v>38929</v>
      </c>
      <c r="L15" s="114">
        <v>500000</v>
      </c>
      <c r="M15" s="29">
        <v>3527500</v>
      </c>
      <c r="N15" s="30"/>
      <c r="O15" s="31"/>
      <c r="P15" s="32"/>
    </row>
    <row r="16" spans="1:19" x14ac:dyDescent="0.25">
      <c r="A16" s="6"/>
      <c r="B16" s="6"/>
      <c r="C16" s="17">
        <v>100</v>
      </c>
      <c r="D16" s="6"/>
      <c r="E16" s="18">
        <v>0</v>
      </c>
      <c r="F16" s="18"/>
      <c r="G16" s="19">
        <f t="shared" si="0"/>
        <v>0</v>
      </c>
      <c r="H16" s="7"/>
      <c r="I16" s="9"/>
      <c r="J16" s="9"/>
      <c r="K16" s="26">
        <v>38930</v>
      </c>
      <c r="L16" s="114">
        <v>200000</v>
      </c>
      <c r="M16" s="29">
        <v>7000000</v>
      </c>
      <c r="N16" s="30"/>
      <c r="O16" s="31"/>
      <c r="P16" s="32"/>
    </row>
    <row r="17" spans="1:19" x14ac:dyDescent="0.25">
      <c r="A17" s="6"/>
      <c r="B17" s="6"/>
      <c r="C17" s="15" t="s">
        <v>22</v>
      </c>
      <c r="D17" s="6"/>
      <c r="E17" s="18"/>
      <c r="F17" s="6"/>
      <c r="G17" s="6"/>
      <c r="H17" s="7">
        <f>SUM(G8:G16)</f>
        <v>6936000</v>
      </c>
      <c r="I17" s="9"/>
      <c r="K17" s="26">
        <v>38931</v>
      </c>
      <c r="L17" s="114">
        <v>445000</v>
      </c>
      <c r="M17" s="29">
        <v>15000</v>
      </c>
      <c r="N17" s="30"/>
      <c r="O17" s="31"/>
      <c r="P17" s="32"/>
    </row>
    <row r="18" spans="1:19" x14ac:dyDescent="0.25">
      <c r="A18" s="6"/>
      <c r="B18" s="6"/>
      <c r="C18" s="6"/>
      <c r="D18" s="6"/>
      <c r="E18" s="6"/>
      <c r="F18" s="6"/>
      <c r="G18" s="6"/>
      <c r="H18" s="7"/>
      <c r="I18" s="9"/>
      <c r="J18" s="33"/>
      <c r="K18" s="26">
        <v>38932</v>
      </c>
      <c r="L18" s="114">
        <v>500000</v>
      </c>
      <c r="M18" s="29">
        <v>536500</v>
      </c>
      <c r="N18" s="30"/>
      <c r="O18" s="31"/>
      <c r="P18" s="34"/>
    </row>
    <row r="19" spans="1:19" x14ac:dyDescent="0.25">
      <c r="A19" s="6"/>
      <c r="B19" s="6"/>
      <c r="C19" s="6" t="s">
        <v>9</v>
      </c>
      <c r="D19" s="6"/>
      <c r="E19" s="6" t="s">
        <v>23</v>
      </c>
      <c r="F19" s="6"/>
      <c r="G19" s="6" t="s">
        <v>11</v>
      </c>
      <c r="H19" s="7"/>
      <c r="I19" s="17"/>
      <c r="K19" s="26">
        <v>38933</v>
      </c>
      <c r="L19" s="114">
        <v>536000</v>
      </c>
      <c r="M19" s="29">
        <v>20000</v>
      </c>
      <c r="N19" s="30"/>
      <c r="O19" s="31"/>
      <c r="P19" s="34"/>
    </row>
    <row r="20" spans="1:19" x14ac:dyDescent="0.25">
      <c r="A20" s="6"/>
      <c r="B20" s="6"/>
      <c r="C20" s="17">
        <v>1000</v>
      </c>
      <c r="D20" s="6"/>
      <c r="E20" s="6">
        <v>51</v>
      </c>
      <c r="F20" s="6"/>
      <c r="G20" s="17">
        <f>C20*E20</f>
        <v>51000</v>
      </c>
      <c r="H20" s="7"/>
      <c r="I20" s="17"/>
      <c r="K20" s="26">
        <v>38934</v>
      </c>
      <c r="L20" s="114">
        <v>292000</v>
      </c>
      <c r="M20" s="29">
        <v>100000</v>
      </c>
      <c r="N20" s="30"/>
      <c r="O20" s="31"/>
      <c r="P20" s="34"/>
    </row>
    <row r="21" spans="1:19" x14ac:dyDescent="0.25">
      <c r="A21" s="6"/>
      <c r="B21" s="6"/>
      <c r="C21" s="17">
        <v>500</v>
      </c>
      <c r="D21" s="6"/>
      <c r="E21" s="6">
        <v>80</v>
      </c>
      <c r="F21" s="6"/>
      <c r="G21" s="17">
        <f>C21*E21</f>
        <v>40000</v>
      </c>
      <c r="H21" s="7"/>
      <c r="I21" s="17"/>
      <c r="K21" s="26">
        <v>38935</v>
      </c>
      <c r="L21" s="114">
        <v>575000</v>
      </c>
      <c r="M21" s="30">
        <v>6250000</v>
      </c>
      <c r="N21" s="36"/>
      <c r="O21" s="37"/>
      <c r="P21" s="37"/>
    </row>
    <row r="22" spans="1:19" x14ac:dyDescent="0.25">
      <c r="A22" s="6"/>
      <c r="B22" s="6"/>
      <c r="C22" s="17">
        <v>200</v>
      </c>
      <c r="D22" s="6"/>
      <c r="E22" s="6">
        <v>1</v>
      </c>
      <c r="F22" s="6"/>
      <c r="G22" s="17">
        <f>C22*E22</f>
        <v>200</v>
      </c>
      <c r="H22" s="7"/>
      <c r="I22" s="9"/>
      <c r="K22" s="26">
        <v>38936</v>
      </c>
      <c r="L22" s="114">
        <v>262500</v>
      </c>
      <c r="M22" s="108">
        <v>400000</v>
      </c>
      <c r="N22" s="35"/>
      <c r="O22" s="7"/>
      <c r="P22" s="30"/>
      <c r="Q22" s="36"/>
      <c r="R22" s="37"/>
      <c r="S22" s="37"/>
    </row>
    <row r="23" spans="1:19" x14ac:dyDescent="0.25">
      <c r="A23" s="6"/>
      <c r="B23" s="6"/>
      <c r="C23" s="17">
        <v>100</v>
      </c>
      <c r="D23" s="6"/>
      <c r="E23" s="6">
        <v>1</v>
      </c>
      <c r="F23" s="6"/>
      <c r="G23" s="17">
        <f>C23*E23</f>
        <v>100</v>
      </c>
      <c r="H23" s="7"/>
      <c r="I23" s="9"/>
      <c r="K23" s="26">
        <v>38937</v>
      </c>
      <c r="L23" s="114">
        <v>500000</v>
      </c>
      <c r="M23" s="38">
        <v>100000</v>
      </c>
      <c r="N23" s="35"/>
      <c r="O23" s="27"/>
      <c r="P23" s="30"/>
      <c r="Q23" s="36"/>
      <c r="R23" s="37">
        <f>SUM(R14:R22)</f>
        <v>0</v>
      </c>
      <c r="S23" s="37">
        <f>SUM(S14:S22)</f>
        <v>0</v>
      </c>
    </row>
    <row r="24" spans="1:19" x14ac:dyDescent="0.25">
      <c r="A24" s="6"/>
      <c r="B24" s="6"/>
      <c r="C24" s="17">
        <v>50</v>
      </c>
      <c r="D24" s="6"/>
      <c r="E24" s="6">
        <v>0</v>
      </c>
      <c r="F24" s="6"/>
      <c r="G24" s="17">
        <f>C24*E24</f>
        <v>0</v>
      </c>
      <c r="H24" s="7"/>
      <c r="I24" s="6"/>
      <c r="K24" s="26">
        <v>38938</v>
      </c>
      <c r="L24" s="114">
        <v>500000</v>
      </c>
      <c r="M24" s="38">
        <v>52000</v>
      </c>
      <c r="N24" s="39"/>
      <c r="O24" s="27"/>
      <c r="P24" s="30"/>
      <c r="Q24" s="36"/>
      <c r="R24" s="40" t="s">
        <v>24</v>
      </c>
      <c r="S24" s="36"/>
    </row>
    <row r="25" spans="1:19" x14ac:dyDescent="0.25">
      <c r="A25" s="6"/>
      <c r="B25" s="6"/>
      <c r="C25" s="17">
        <v>25</v>
      </c>
      <c r="D25" s="6"/>
      <c r="E25" s="6">
        <v>0</v>
      </c>
      <c r="F25" s="6"/>
      <c r="G25" s="41">
        <v>0</v>
      </c>
      <c r="H25" s="7"/>
      <c r="I25" s="6" t="s">
        <v>8</v>
      </c>
      <c r="K25" s="26">
        <v>38939</v>
      </c>
      <c r="L25" s="114">
        <v>833400</v>
      </c>
      <c r="M25" s="38">
        <v>50000</v>
      </c>
      <c r="N25" s="39"/>
      <c r="O25" s="27"/>
      <c r="P25" s="30"/>
      <c r="Q25" s="36"/>
      <c r="R25" s="40"/>
      <c r="S25" s="36"/>
    </row>
    <row r="26" spans="1:19" x14ac:dyDescent="0.25">
      <c r="A26" s="6"/>
      <c r="B26" s="6"/>
      <c r="C26" s="15" t="s">
        <v>22</v>
      </c>
      <c r="D26" s="6"/>
      <c r="E26" s="6"/>
      <c r="F26" s="6"/>
      <c r="G26" s="6"/>
      <c r="H26" s="42">
        <f>SUM(G20:G25)</f>
        <v>91300</v>
      </c>
      <c r="I26" s="7"/>
      <c r="K26" s="26">
        <v>38940</v>
      </c>
      <c r="L26" s="114">
        <v>100000</v>
      </c>
      <c r="M26" s="43">
        <v>100000</v>
      </c>
      <c r="N26" s="35"/>
      <c r="O26" s="44"/>
      <c r="P26" s="30"/>
      <c r="Q26" s="36"/>
      <c r="R26" s="40"/>
      <c r="S26" s="36"/>
    </row>
    <row r="27" spans="1:19" x14ac:dyDescent="0.25">
      <c r="A27" s="6"/>
      <c r="B27" s="6"/>
      <c r="C27" s="6"/>
      <c r="D27" s="6"/>
      <c r="E27" s="6"/>
      <c r="F27" s="6"/>
      <c r="G27" s="6"/>
      <c r="H27" s="7"/>
      <c r="I27" s="7">
        <f>H17+H26</f>
        <v>7027300</v>
      </c>
      <c r="K27" s="26">
        <v>38941</v>
      </c>
      <c r="L27" s="114">
        <v>400000</v>
      </c>
      <c r="M27" s="45"/>
      <c r="N27" s="35"/>
      <c r="O27" s="44"/>
      <c r="P27" s="30"/>
      <c r="Q27" s="36"/>
      <c r="R27" s="40"/>
      <c r="S27" s="36"/>
    </row>
    <row r="28" spans="1:19" x14ac:dyDescent="0.25">
      <c r="A28" s="6"/>
      <c r="B28" s="6"/>
      <c r="C28" s="15" t="s">
        <v>25</v>
      </c>
      <c r="D28" s="6"/>
      <c r="E28" s="6"/>
      <c r="F28" s="6"/>
      <c r="G28" s="6"/>
      <c r="H28" s="7"/>
      <c r="I28" s="7"/>
      <c r="K28" s="26">
        <v>38942</v>
      </c>
      <c r="L28" s="114">
        <v>600000</v>
      </c>
      <c r="M28" s="46"/>
      <c r="N28" s="35"/>
      <c r="O28" s="44"/>
      <c r="P28" s="30"/>
      <c r="Q28" s="36"/>
      <c r="R28" s="40"/>
      <c r="S28" s="36"/>
    </row>
    <row r="29" spans="1:19" x14ac:dyDescent="0.25">
      <c r="A29" s="6"/>
      <c r="B29" s="6"/>
      <c r="C29" s="6" t="s">
        <v>26</v>
      </c>
      <c r="D29" s="6"/>
      <c r="E29" s="6"/>
      <c r="F29" s="6"/>
      <c r="G29" s="6" t="s">
        <v>8</v>
      </c>
      <c r="H29" s="7"/>
      <c r="I29" s="7">
        <f>'5 Januari 2017'!I37</f>
        <v>530248741</v>
      </c>
      <c r="K29" s="26">
        <v>38943</v>
      </c>
      <c r="L29" s="114">
        <v>460000</v>
      </c>
      <c r="N29" s="35"/>
      <c r="O29" s="44"/>
      <c r="P29" s="30"/>
      <c r="Q29" s="36"/>
      <c r="R29" s="48"/>
      <c r="S29" s="36"/>
    </row>
    <row r="30" spans="1:19" x14ac:dyDescent="0.25">
      <c r="A30" s="6"/>
      <c r="B30" s="6"/>
      <c r="C30" s="6" t="s">
        <v>27</v>
      </c>
      <c r="D30" s="6"/>
      <c r="E30" s="6"/>
      <c r="F30" s="6"/>
      <c r="G30" s="6"/>
      <c r="H30" s="7" t="s">
        <v>28</v>
      </c>
      <c r="I30" s="49">
        <f>'12 Januari 2017 '!I52</f>
        <v>6856100</v>
      </c>
      <c r="K30" s="26">
        <v>38944</v>
      </c>
      <c r="L30" s="114">
        <v>2000000</v>
      </c>
      <c r="M30" s="50"/>
      <c r="N30" s="35"/>
      <c r="O30" s="44"/>
      <c r="P30" s="30"/>
      <c r="Q30" s="36"/>
      <c r="R30" s="40"/>
      <c r="S30" s="36"/>
    </row>
    <row r="31" spans="1:19" x14ac:dyDescent="0.25">
      <c r="A31" s="6"/>
      <c r="B31" s="6"/>
      <c r="C31" s="6"/>
      <c r="D31" s="6"/>
      <c r="E31" s="6"/>
      <c r="F31" s="6"/>
      <c r="G31" s="6"/>
      <c r="H31" s="7"/>
      <c r="I31" s="7"/>
      <c r="K31" s="26">
        <v>38945</v>
      </c>
      <c r="L31" s="27">
        <v>1000000</v>
      </c>
      <c r="N31" s="39"/>
      <c r="O31" s="44"/>
      <c r="P31" s="8"/>
      <c r="Q31" s="36"/>
      <c r="R31" s="8"/>
      <c r="S31" s="36"/>
    </row>
    <row r="32" spans="1:19" x14ac:dyDescent="0.25">
      <c r="A32" s="6"/>
      <c r="B32" s="6"/>
      <c r="C32" s="15" t="s">
        <v>29</v>
      </c>
      <c r="D32" s="6"/>
      <c r="E32" s="6"/>
      <c r="F32" s="6"/>
      <c r="G32" s="6"/>
      <c r="H32" s="7"/>
      <c r="I32" s="30"/>
      <c r="J32" s="30"/>
      <c r="K32" s="26">
        <v>38946</v>
      </c>
      <c r="L32" s="27">
        <v>1575000</v>
      </c>
      <c r="N32" s="35"/>
      <c r="O32" s="44"/>
      <c r="P32" s="8"/>
      <c r="Q32" s="36"/>
      <c r="R32" s="8"/>
      <c r="S32" s="36"/>
    </row>
    <row r="33" spans="1:19" x14ac:dyDescent="0.25">
      <c r="A33" s="6"/>
      <c r="B33" s="15">
        <v>1</v>
      </c>
      <c r="C33" s="15" t="s">
        <v>30</v>
      </c>
      <c r="D33" s="6"/>
      <c r="E33" s="6"/>
      <c r="F33" s="6"/>
      <c r="G33" s="6"/>
      <c r="H33" s="7"/>
      <c r="I33" s="7"/>
      <c r="J33" s="7"/>
      <c r="K33" s="26">
        <v>38947</v>
      </c>
      <c r="L33" s="27">
        <v>500000</v>
      </c>
      <c r="N33" s="35"/>
      <c r="O33" s="44"/>
      <c r="P33" s="8"/>
      <c r="Q33" s="36"/>
      <c r="R33" s="8"/>
      <c r="S33" s="36"/>
    </row>
    <row r="34" spans="1:19" x14ac:dyDescent="0.25">
      <c r="A34" s="6"/>
      <c r="B34" s="15"/>
      <c r="C34" s="15" t="s">
        <v>12</v>
      </c>
      <c r="D34" s="6"/>
      <c r="E34" s="6"/>
      <c r="F34" s="6"/>
      <c r="G34" s="6"/>
      <c r="H34" s="7"/>
      <c r="I34" s="7"/>
      <c r="J34" s="7"/>
      <c r="K34" s="26">
        <v>38948</v>
      </c>
      <c r="L34" s="38">
        <v>750000</v>
      </c>
      <c r="N34" s="35"/>
      <c r="O34" s="44"/>
      <c r="P34" s="8"/>
      <c r="Q34" s="36"/>
      <c r="R34" s="51"/>
      <c r="S34" s="36"/>
    </row>
    <row r="35" spans="1:19" x14ac:dyDescent="0.25">
      <c r="A35" s="6"/>
      <c r="B35" s="6"/>
      <c r="C35" s="6" t="s">
        <v>31</v>
      </c>
      <c r="D35" s="6"/>
      <c r="E35" s="6"/>
      <c r="F35" s="6"/>
      <c r="G35" s="17"/>
      <c r="H35" s="42">
        <f>+O111</f>
        <v>0</v>
      </c>
      <c r="I35" s="7"/>
      <c r="J35" s="7"/>
      <c r="K35" s="26">
        <v>38949</v>
      </c>
      <c r="L35" s="38">
        <v>200000</v>
      </c>
      <c r="M35" s="45"/>
      <c r="N35" s="35" t="s">
        <v>75</v>
      </c>
      <c r="O35" s="44"/>
      <c r="P35" s="36"/>
      <c r="Q35" s="36"/>
      <c r="R35" s="8"/>
      <c r="S35" s="36"/>
    </row>
    <row r="36" spans="1:19" x14ac:dyDescent="0.25">
      <c r="A36" s="6"/>
      <c r="B36" s="6"/>
      <c r="C36" s="6" t="s">
        <v>32</v>
      </c>
      <c r="D36" s="6"/>
      <c r="E36" s="6"/>
      <c r="F36" s="6"/>
      <c r="G36" s="6"/>
      <c r="H36" s="52">
        <f>H92</f>
        <v>0</v>
      </c>
      <c r="I36" s="6" t="s">
        <v>8</v>
      </c>
      <c r="J36" s="6"/>
      <c r="K36" s="26">
        <v>38950</v>
      </c>
      <c r="L36" s="38">
        <v>150000</v>
      </c>
      <c r="M36" s="45"/>
      <c r="N36" s="35"/>
      <c r="O36" s="44"/>
      <c r="P36" s="9"/>
      <c r="Q36" s="36"/>
      <c r="R36" s="8"/>
      <c r="S36" s="8"/>
    </row>
    <row r="37" spans="1:19" x14ac:dyDescent="0.25">
      <c r="A37" s="6"/>
      <c r="B37" s="6"/>
      <c r="C37" s="6" t="s">
        <v>33</v>
      </c>
      <c r="D37" s="6"/>
      <c r="E37" s="6"/>
      <c r="F37" s="6"/>
      <c r="G37" s="6"/>
      <c r="H37" s="7"/>
      <c r="I37" s="7">
        <f>I29-H36</f>
        <v>530248741</v>
      </c>
      <c r="J37" s="7"/>
      <c r="K37" s="26">
        <v>38951</v>
      </c>
      <c r="L37" s="38">
        <v>750000</v>
      </c>
      <c r="M37" s="45"/>
      <c r="N37" s="35"/>
      <c r="O37" s="44"/>
      <c r="Q37" s="36"/>
      <c r="R37" s="8"/>
      <c r="S37" s="8"/>
    </row>
    <row r="38" spans="1:19" x14ac:dyDescent="0.25">
      <c r="A38" s="6"/>
      <c r="B38" s="6"/>
      <c r="C38" s="6"/>
      <c r="D38" s="6"/>
      <c r="E38" s="6"/>
      <c r="F38" s="6"/>
      <c r="G38" s="6"/>
      <c r="H38" s="7"/>
      <c r="I38" s="7"/>
      <c r="J38" s="7"/>
      <c r="K38" s="26">
        <v>38952</v>
      </c>
      <c r="L38" s="38">
        <v>450000</v>
      </c>
      <c r="M38" s="53"/>
      <c r="N38" s="35"/>
      <c r="O38" s="44"/>
      <c r="Q38" s="36"/>
      <c r="R38" s="8"/>
      <c r="S38" s="8"/>
    </row>
    <row r="39" spans="1:19" x14ac:dyDescent="0.25">
      <c r="A39" s="6"/>
      <c r="B39" s="6"/>
      <c r="C39" s="15" t="s">
        <v>34</v>
      </c>
      <c r="D39" s="6"/>
      <c r="E39" s="6"/>
      <c r="F39" s="6"/>
      <c r="G39" s="6"/>
      <c r="H39" s="42">
        <v>30244114</v>
      </c>
      <c r="J39" s="7"/>
      <c r="K39" s="26">
        <v>38953</v>
      </c>
      <c r="L39" s="38">
        <v>400000</v>
      </c>
      <c r="M39" s="45"/>
      <c r="N39" s="35"/>
      <c r="O39" s="44"/>
      <c r="Q39" s="36"/>
      <c r="R39" s="8"/>
      <c r="S39" s="8"/>
    </row>
    <row r="40" spans="1:19" x14ac:dyDescent="0.25">
      <c r="A40" s="6"/>
      <c r="B40" s="6"/>
      <c r="C40" s="15" t="s">
        <v>35</v>
      </c>
      <c r="D40" s="6"/>
      <c r="E40" s="6"/>
      <c r="F40" s="6"/>
      <c r="G40" s="6"/>
      <c r="H40" s="7">
        <v>102932724</v>
      </c>
      <c r="I40" s="7"/>
      <c r="J40" s="7"/>
      <c r="K40" s="26">
        <v>38954</v>
      </c>
      <c r="L40" s="38">
        <v>1050000</v>
      </c>
      <c r="M40" s="45"/>
      <c r="N40" s="35"/>
      <c r="O40" s="44"/>
      <c r="Q40" s="36"/>
      <c r="R40" s="8"/>
      <c r="S40" s="8"/>
    </row>
    <row r="41" spans="1:19" ht="16.5" x14ac:dyDescent="0.35">
      <c r="A41" s="6"/>
      <c r="B41" s="6"/>
      <c r="C41" s="15" t="s">
        <v>36</v>
      </c>
      <c r="D41" s="6"/>
      <c r="E41" s="6"/>
      <c r="F41" s="6"/>
      <c r="G41" s="6"/>
      <c r="H41" s="54">
        <v>33034812</v>
      </c>
      <c r="I41" s="7"/>
      <c r="J41" s="7"/>
      <c r="K41" s="26">
        <v>38955</v>
      </c>
      <c r="L41" s="38">
        <v>525000</v>
      </c>
      <c r="M41" s="45"/>
      <c r="N41" s="35"/>
      <c r="O41" s="44"/>
      <c r="Q41" s="36"/>
      <c r="R41" s="8"/>
      <c r="S41" s="8"/>
    </row>
    <row r="42" spans="1:19" ht="16.5" x14ac:dyDescent="0.35">
      <c r="A42" s="6"/>
      <c r="B42" s="6"/>
      <c r="C42" s="6"/>
      <c r="D42" s="6"/>
      <c r="E42" s="6"/>
      <c r="F42" s="6"/>
      <c r="G42" s="6"/>
      <c r="H42" s="7"/>
      <c r="I42" s="55">
        <f>SUM(H39:H41)</f>
        <v>166211650</v>
      </c>
      <c r="J42" s="7"/>
      <c r="K42" s="26">
        <v>38956</v>
      </c>
      <c r="L42" s="38">
        <v>500000</v>
      </c>
      <c r="M42" s="45"/>
      <c r="N42" s="35"/>
      <c r="O42" s="44"/>
      <c r="Q42" s="36"/>
      <c r="R42" s="8"/>
      <c r="S42" s="8"/>
    </row>
    <row r="43" spans="1:19" x14ac:dyDescent="0.25">
      <c r="A43" s="6"/>
      <c r="B43" s="6"/>
      <c r="C43" s="6"/>
      <c r="D43" s="6"/>
      <c r="E43" s="6"/>
      <c r="F43" s="6"/>
      <c r="G43" s="6"/>
      <c r="H43" s="7"/>
      <c r="I43" s="56">
        <f>SUM(I37:I42)</f>
        <v>696460391</v>
      </c>
      <c r="J43" s="7"/>
      <c r="K43" s="26"/>
      <c r="L43" s="38"/>
      <c r="M43" s="45"/>
      <c r="N43" s="35"/>
      <c r="O43" s="44"/>
      <c r="Q43" s="36"/>
      <c r="R43" s="8"/>
      <c r="S43" s="8"/>
    </row>
    <row r="44" spans="1:19" x14ac:dyDescent="0.25">
      <c r="A44" s="6"/>
      <c r="B44" s="15">
        <v>2</v>
      </c>
      <c r="C44" s="15" t="s">
        <v>37</v>
      </c>
      <c r="D44" s="6"/>
      <c r="E44" s="6"/>
      <c r="F44" s="6"/>
      <c r="G44" s="6"/>
      <c r="H44" s="7"/>
      <c r="I44" s="7"/>
      <c r="J44" s="7"/>
      <c r="K44" s="26"/>
      <c r="L44" s="38"/>
      <c r="M44" s="45"/>
      <c r="N44" s="35"/>
      <c r="O44" s="44"/>
      <c r="P44" s="57"/>
      <c r="Q44" s="30"/>
      <c r="R44" s="58"/>
      <c r="S44" s="58"/>
    </row>
    <row r="45" spans="1:19" x14ac:dyDescent="0.25">
      <c r="A45" s="6"/>
      <c r="B45" s="6"/>
      <c r="C45" s="6" t="s">
        <v>32</v>
      </c>
      <c r="D45" s="6"/>
      <c r="E45" s="6"/>
      <c r="F45" s="6"/>
      <c r="G45" s="19"/>
      <c r="H45" s="7">
        <f>M96</f>
        <v>22906000</v>
      </c>
      <c r="I45" s="7"/>
      <c r="J45" s="7"/>
      <c r="K45" s="26"/>
      <c r="L45" s="38"/>
      <c r="M45" s="45"/>
      <c r="N45" s="35"/>
      <c r="O45" s="44"/>
      <c r="P45" s="57"/>
      <c r="Q45" s="30"/>
      <c r="R45" s="59"/>
      <c r="S45" s="58"/>
    </row>
    <row r="46" spans="1:19" x14ac:dyDescent="0.25">
      <c r="A46" s="6"/>
      <c r="B46" s="6"/>
      <c r="C46" s="6" t="s">
        <v>38</v>
      </c>
      <c r="D46" s="6"/>
      <c r="E46" s="6"/>
      <c r="F46" s="6"/>
      <c r="G46" s="18"/>
      <c r="H46" s="60">
        <f>+E92</f>
        <v>0</v>
      </c>
      <c r="I46" s="7" t="s">
        <v>8</v>
      </c>
      <c r="J46" s="7"/>
      <c r="K46" s="26"/>
      <c r="L46" s="38"/>
      <c r="M46" s="45"/>
      <c r="N46" s="35"/>
      <c r="O46" s="44"/>
      <c r="P46" s="57"/>
      <c r="Q46" s="30"/>
      <c r="R46" s="57"/>
      <c r="S46" s="58"/>
    </row>
    <row r="47" spans="1:19" x14ac:dyDescent="0.25">
      <c r="A47" s="6"/>
      <c r="B47" s="6"/>
      <c r="C47" s="6"/>
      <c r="D47" s="6"/>
      <c r="E47" s="6"/>
      <c r="F47" s="6"/>
      <c r="G47" s="18" t="s">
        <v>8</v>
      </c>
      <c r="H47" s="61"/>
      <c r="I47" s="7">
        <f>H45+H46</f>
        <v>22906000</v>
      </c>
      <c r="J47" s="7"/>
      <c r="K47" s="26"/>
      <c r="L47" s="38"/>
      <c r="M47" s="45"/>
      <c r="N47" s="35"/>
      <c r="O47" s="44"/>
      <c r="P47" s="57"/>
      <c r="Q47" s="58"/>
      <c r="R47" s="57"/>
      <c r="S47" s="58"/>
    </row>
    <row r="48" spans="1:19" x14ac:dyDescent="0.25">
      <c r="A48" s="6"/>
      <c r="B48" s="6"/>
      <c r="C48" s="6"/>
      <c r="D48" s="6"/>
      <c r="E48" s="6"/>
      <c r="F48" s="6"/>
      <c r="G48" s="18"/>
      <c r="H48" s="62"/>
      <c r="I48" s="7" t="s">
        <v>8</v>
      </c>
      <c r="J48" s="7"/>
      <c r="K48" s="26"/>
      <c r="L48" s="38"/>
      <c r="M48" s="53"/>
      <c r="N48" s="35"/>
      <c r="O48" s="44"/>
      <c r="P48" s="63"/>
      <c r="Q48" s="63">
        <f>SUM(Q13:Q46)</f>
        <v>0</v>
      </c>
      <c r="R48" s="57"/>
      <c r="S48" s="58"/>
    </row>
    <row r="49" spans="1:19" x14ac:dyDescent="0.25">
      <c r="A49" s="6"/>
      <c r="B49" s="6"/>
      <c r="C49" s="6" t="s">
        <v>39</v>
      </c>
      <c r="D49" s="6"/>
      <c r="E49" s="6"/>
      <c r="F49" s="6"/>
      <c r="G49" s="19"/>
      <c r="H49" s="42">
        <f>L137</f>
        <v>18853900</v>
      </c>
      <c r="I49" s="7">
        <v>0</v>
      </c>
      <c r="K49" s="26"/>
      <c r="L49" s="38"/>
      <c r="M49" s="53"/>
      <c r="N49" s="35"/>
      <c r="O49" s="44"/>
      <c r="Q49" s="8"/>
      <c r="S49" s="8"/>
    </row>
    <row r="50" spans="1:19" x14ac:dyDescent="0.25">
      <c r="A50" s="6"/>
      <c r="B50" s="6"/>
      <c r="C50" s="6" t="s">
        <v>40</v>
      </c>
      <c r="D50" s="6"/>
      <c r="E50" s="6"/>
      <c r="F50" s="6"/>
      <c r="G50" s="6"/>
      <c r="H50" s="52">
        <f>A92</f>
        <v>4223300</v>
      </c>
      <c r="I50" s="7"/>
      <c r="K50" s="26"/>
      <c r="L50" s="38"/>
      <c r="M50" s="53"/>
      <c r="N50" s="35"/>
      <c r="O50" s="44"/>
      <c r="P50" s="64"/>
      <c r="Q50" s="8" t="s">
        <v>41</v>
      </c>
      <c r="S50" s="8"/>
    </row>
    <row r="51" spans="1:19" x14ac:dyDescent="0.25">
      <c r="A51" s="6"/>
      <c r="B51" s="6"/>
      <c r="C51" s="6"/>
      <c r="D51" s="6"/>
      <c r="E51" s="6"/>
      <c r="F51" s="6"/>
      <c r="G51" s="6"/>
      <c r="H51" s="19"/>
      <c r="I51" s="52">
        <f>SUM(H49:H50)</f>
        <v>23077200</v>
      </c>
      <c r="J51" s="42"/>
      <c r="K51" s="26"/>
      <c r="L51" s="38"/>
      <c r="M51" s="53"/>
      <c r="N51" s="35"/>
      <c r="O51" s="44"/>
      <c r="P51" s="65"/>
      <c r="Q51" s="51"/>
      <c r="R51" s="65"/>
      <c r="S51" s="51"/>
    </row>
    <row r="52" spans="1:19" x14ac:dyDescent="0.25">
      <c r="A52" s="6"/>
      <c r="B52" s="6"/>
      <c r="C52" s="15" t="s">
        <v>42</v>
      </c>
      <c r="D52" s="6"/>
      <c r="E52" s="6"/>
      <c r="F52" s="6"/>
      <c r="G52" s="6"/>
      <c r="H52" s="7"/>
      <c r="I52" s="7">
        <f>I30-I47+I51</f>
        <v>7027300</v>
      </c>
      <c r="J52" s="66"/>
      <c r="K52" s="26"/>
      <c r="L52" s="38"/>
      <c r="N52" s="35"/>
      <c r="O52" s="44"/>
      <c r="P52" s="65"/>
      <c r="Q52" s="51"/>
      <c r="R52" s="65"/>
      <c r="S52" s="51"/>
    </row>
    <row r="53" spans="1:19" x14ac:dyDescent="0.25">
      <c r="A53" s="6"/>
      <c r="B53" s="6"/>
      <c r="C53" s="6" t="s">
        <v>43</v>
      </c>
      <c r="D53" s="6"/>
      <c r="E53" s="6"/>
      <c r="F53" s="6"/>
      <c r="G53" s="6"/>
      <c r="H53" s="7"/>
      <c r="I53" s="7">
        <f>+I27</f>
        <v>7027300</v>
      </c>
      <c r="J53" s="66"/>
      <c r="K53" s="26"/>
      <c r="L53" s="38"/>
      <c r="N53" s="35"/>
      <c r="O53" s="44"/>
      <c r="P53" s="65"/>
      <c r="Q53" s="51"/>
      <c r="R53" s="65"/>
      <c r="S53" s="51"/>
    </row>
    <row r="54" spans="1:19" x14ac:dyDescent="0.25">
      <c r="A54" s="6"/>
      <c r="B54" s="6"/>
      <c r="C54" s="6"/>
      <c r="D54" s="6"/>
      <c r="E54" s="6"/>
      <c r="F54" s="6"/>
      <c r="G54" s="6"/>
      <c r="H54" s="7" t="s">
        <v>8</v>
      </c>
      <c r="I54" s="52">
        <v>0</v>
      </c>
      <c r="J54" s="67"/>
      <c r="K54" s="26"/>
      <c r="L54" s="38"/>
      <c r="N54" s="35"/>
      <c r="O54" s="44"/>
      <c r="P54" s="65"/>
      <c r="Q54" s="51"/>
      <c r="R54" s="65"/>
      <c r="S54" s="68"/>
    </row>
    <row r="55" spans="1:19" x14ac:dyDescent="0.25">
      <c r="A55" s="6"/>
      <c r="B55" s="6"/>
      <c r="C55" s="6"/>
      <c r="D55" s="6"/>
      <c r="E55" s="6" t="s">
        <v>44</v>
      </c>
      <c r="F55" s="6"/>
      <c r="G55" s="6"/>
      <c r="H55" s="7"/>
      <c r="I55" s="7">
        <f>+I53-I52</f>
        <v>0</v>
      </c>
      <c r="J55" s="66"/>
      <c r="K55" s="26"/>
      <c r="L55" s="38"/>
      <c r="N55" s="35"/>
      <c r="O55" s="44"/>
      <c r="P55" s="65"/>
      <c r="Q55" s="51"/>
      <c r="R55" s="65"/>
      <c r="S55" s="65"/>
    </row>
    <row r="56" spans="1:19" x14ac:dyDescent="0.25">
      <c r="A56" s="6"/>
      <c r="B56" s="6"/>
      <c r="C56" s="6"/>
      <c r="D56" s="6"/>
      <c r="E56" s="6"/>
      <c r="F56" s="6"/>
      <c r="G56" s="6"/>
      <c r="H56" s="7"/>
      <c r="I56" s="7"/>
      <c r="J56" s="66"/>
      <c r="K56" s="26"/>
      <c r="L56" s="38"/>
      <c r="N56" s="35"/>
      <c r="O56" s="44"/>
      <c r="P56" s="65"/>
      <c r="Q56" s="51"/>
      <c r="R56" s="65"/>
      <c r="S56" s="65"/>
    </row>
    <row r="57" spans="1:19" x14ac:dyDescent="0.25">
      <c r="A57" s="6" t="s">
        <v>45</v>
      </c>
      <c r="B57" s="6"/>
      <c r="C57" s="6"/>
      <c r="D57" s="6"/>
      <c r="E57" s="6"/>
      <c r="F57" s="6"/>
      <c r="G57" s="6"/>
      <c r="H57" s="7"/>
      <c r="I57" s="49"/>
      <c r="J57" s="69"/>
      <c r="K57" s="26"/>
      <c r="L57" s="38"/>
      <c r="N57" s="35"/>
      <c r="O57" s="44"/>
      <c r="P57" s="65"/>
      <c r="Q57" s="51"/>
      <c r="R57" s="65"/>
      <c r="S57" s="65"/>
    </row>
    <row r="58" spans="1:19" x14ac:dyDescent="0.25">
      <c r="A58" s="6" t="s">
        <v>46</v>
      </c>
      <c r="B58" s="6"/>
      <c r="C58" s="6"/>
      <c r="D58" s="6"/>
      <c r="E58" s="6" t="s">
        <v>8</v>
      </c>
      <c r="F58" s="6"/>
      <c r="G58" s="6" t="s">
        <v>47</v>
      </c>
      <c r="H58" s="7"/>
      <c r="I58" s="17"/>
      <c r="J58" s="70"/>
      <c r="K58" s="26"/>
      <c r="L58" s="38"/>
      <c r="N58" s="35"/>
      <c r="O58" s="44"/>
      <c r="P58" s="65"/>
      <c r="Q58" s="51"/>
      <c r="R58" s="65"/>
      <c r="S58" s="65"/>
    </row>
    <row r="59" spans="1:19" x14ac:dyDescent="0.25">
      <c r="A59" s="6"/>
      <c r="B59" s="6"/>
      <c r="C59" s="6"/>
      <c r="D59" s="6"/>
      <c r="E59" s="6"/>
      <c r="F59" s="6"/>
      <c r="G59" s="6"/>
      <c r="H59" s="7" t="s">
        <v>8</v>
      </c>
      <c r="I59" s="17"/>
      <c r="J59" s="70"/>
      <c r="K59" s="26"/>
      <c r="L59" s="38"/>
      <c r="N59" s="35"/>
      <c r="O59" s="44"/>
      <c r="Q59" s="36"/>
    </row>
    <row r="60" spans="1:19" x14ac:dyDescent="0.25">
      <c r="K60" s="26"/>
      <c r="L60" s="38"/>
      <c r="N60" s="35"/>
      <c r="O60" s="44"/>
    </row>
    <row r="61" spans="1:19" x14ac:dyDescent="0.25">
      <c r="A61" s="71"/>
      <c r="B61" s="72"/>
      <c r="C61" s="72"/>
      <c r="D61" s="73"/>
      <c r="E61" s="73"/>
      <c r="F61" s="73"/>
      <c r="G61" s="73"/>
      <c r="H61" s="9"/>
      <c r="J61" s="74"/>
      <c r="K61" s="26"/>
      <c r="L61" s="38"/>
      <c r="N61" s="35"/>
      <c r="O61" s="44"/>
      <c r="Q61" s="9"/>
      <c r="R61" s="75"/>
    </row>
    <row r="62" spans="1:19" x14ac:dyDescent="0.25">
      <c r="A62" s="71" t="s">
        <v>59</v>
      </c>
      <c r="B62" s="72"/>
      <c r="C62" s="72"/>
      <c r="D62" s="73"/>
      <c r="E62" s="73"/>
      <c r="F62" s="73"/>
      <c r="G62" s="73" t="s">
        <v>49</v>
      </c>
      <c r="H62" s="9"/>
      <c r="J62" s="74"/>
      <c r="K62" s="26"/>
      <c r="L62" s="38"/>
      <c r="N62" s="35"/>
      <c r="O62" s="44"/>
      <c r="Q62" s="9"/>
      <c r="R62" s="75"/>
    </row>
    <row r="63" spans="1:19" x14ac:dyDescent="0.25">
      <c r="A63" s="71"/>
      <c r="B63" s="72"/>
      <c r="C63" s="72"/>
      <c r="D63" s="73"/>
      <c r="E63" s="73"/>
      <c r="F63" s="73"/>
      <c r="G63" s="73"/>
      <c r="H63" s="9"/>
      <c r="J63" s="74"/>
      <c r="K63" s="26"/>
      <c r="L63" s="38"/>
      <c r="N63" s="35"/>
      <c r="O63" s="44"/>
      <c r="Q63" s="9"/>
      <c r="R63" s="75"/>
    </row>
    <row r="64" spans="1:19" x14ac:dyDescent="0.25">
      <c r="A64" s="71" t="s">
        <v>50</v>
      </c>
      <c r="B64" s="72"/>
      <c r="C64" s="72"/>
      <c r="D64" s="73"/>
      <c r="E64" s="73"/>
      <c r="F64" s="73"/>
      <c r="G64" s="73"/>
      <c r="H64" s="9" t="s">
        <v>51</v>
      </c>
      <c r="J64" s="74"/>
      <c r="K64" s="26"/>
      <c r="L64" s="38"/>
      <c r="N64" s="35"/>
      <c r="O64" s="44"/>
      <c r="Q64" s="9"/>
      <c r="R64" s="75"/>
    </row>
    <row r="65" spans="1:17" x14ac:dyDescent="0.25">
      <c r="A65" s="71"/>
      <c r="B65" s="72"/>
      <c r="C65" s="72"/>
      <c r="D65" s="73"/>
      <c r="E65" s="73"/>
      <c r="F65" s="73"/>
      <c r="G65" s="73"/>
      <c r="H65" s="73"/>
      <c r="J65" s="74"/>
      <c r="K65" s="26"/>
      <c r="L65" s="38"/>
      <c r="N65" s="35"/>
      <c r="O65" s="44"/>
    </row>
    <row r="66" spans="1:17" x14ac:dyDescent="0.25">
      <c r="A66" s="8"/>
      <c r="B66" s="8"/>
      <c r="C66" s="8"/>
      <c r="D66" s="8"/>
      <c r="E66" s="8"/>
      <c r="F66" s="8"/>
      <c r="G66" s="73" t="s">
        <v>52</v>
      </c>
      <c r="H66" s="8"/>
      <c r="I66" s="8"/>
      <c r="J66" s="76"/>
      <c r="K66" s="26"/>
      <c r="L66" s="38"/>
      <c r="M66" s="53"/>
      <c r="N66" s="35"/>
      <c r="O66" s="44"/>
      <c r="Q66" s="64"/>
    </row>
    <row r="67" spans="1:17" x14ac:dyDescent="0.25">
      <c r="A67" s="8"/>
      <c r="B67" s="8"/>
      <c r="C67" s="8"/>
      <c r="D67" s="8"/>
      <c r="E67" s="8"/>
      <c r="F67" s="8"/>
      <c r="G67" s="8"/>
      <c r="H67" s="8"/>
      <c r="I67" s="8"/>
      <c r="J67" s="76"/>
      <c r="K67" s="26"/>
      <c r="L67" s="38"/>
      <c r="M67" s="53"/>
      <c r="N67" s="35"/>
      <c r="O67" s="44"/>
    </row>
    <row r="68" spans="1:17" x14ac:dyDescent="0.25">
      <c r="A68" s="8"/>
      <c r="B68" s="8"/>
      <c r="C68" s="8"/>
      <c r="D68" s="8"/>
      <c r="E68" s="8" t="s">
        <v>53</v>
      </c>
      <c r="F68" s="8"/>
      <c r="G68" s="8"/>
      <c r="H68" s="8"/>
      <c r="I68" s="8"/>
      <c r="J68" s="76"/>
      <c r="K68" s="26"/>
      <c r="L68" s="38"/>
      <c r="M68" s="3"/>
      <c r="N68" s="35"/>
      <c r="O68" s="44"/>
    </row>
    <row r="69" spans="1:17" x14ac:dyDescent="0.25">
      <c r="A69" s="8"/>
      <c r="B69" s="8"/>
      <c r="C69" s="8"/>
      <c r="D69" s="8"/>
      <c r="E69" s="8"/>
      <c r="F69" s="8"/>
      <c r="G69" s="8"/>
      <c r="H69" s="8"/>
      <c r="I69" s="77"/>
      <c r="J69" s="76"/>
      <c r="K69" s="26"/>
      <c r="L69" s="38"/>
      <c r="M69" s="3"/>
      <c r="N69" s="35"/>
      <c r="O69" s="44"/>
    </row>
    <row r="70" spans="1:17" x14ac:dyDescent="0.25">
      <c r="A70" s="73"/>
      <c r="B70" s="73"/>
      <c r="C70" s="73"/>
      <c r="D70" s="73"/>
      <c r="E70" s="73"/>
      <c r="F70" s="73"/>
      <c r="G70" s="78"/>
      <c r="H70" s="79"/>
      <c r="I70" s="73"/>
      <c r="J70" s="74"/>
      <c r="K70" s="26"/>
      <c r="L70" s="38"/>
      <c r="M70" s="80"/>
      <c r="N70" s="35"/>
      <c r="O70" s="44"/>
    </row>
    <row r="71" spans="1:17" x14ac:dyDescent="0.25">
      <c r="A71" s="73"/>
      <c r="B71" s="73"/>
      <c r="C71" s="73"/>
      <c r="D71" s="73"/>
      <c r="E71" s="73"/>
      <c r="F71" s="73"/>
      <c r="G71" s="78" t="s">
        <v>54</v>
      </c>
      <c r="H71" s="81"/>
      <c r="I71" s="73"/>
      <c r="J71" s="74"/>
      <c r="K71" s="26"/>
      <c r="L71" s="38"/>
      <c r="M71" s="53"/>
      <c r="N71" s="35"/>
      <c r="O71" s="44"/>
    </row>
    <row r="72" spans="1:17" x14ac:dyDescent="0.25">
      <c r="A72" s="8"/>
      <c r="B72" s="8"/>
      <c r="C72" s="8"/>
      <c r="D72" s="8"/>
      <c r="E72" s="8"/>
      <c r="F72" s="8"/>
      <c r="G72" s="8"/>
      <c r="H72" s="8"/>
      <c r="I72" s="8"/>
      <c r="J72" s="76"/>
      <c r="K72" s="26"/>
      <c r="L72" s="38"/>
      <c r="N72" s="35"/>
      <c r="O72" s="82"/>
    </row>
    <row r="73" spans="1:17" x14ac:dyDescent="0.25">
      <c r="A73" s="8" t="s">
        <v>40</v>
      </c>
      <c r="B73" s="8"/>
      <c r="C73" s="8"/>
      <c r="D73" s="8" t="s">
        <v>38</v>
      </c>
      <c r="E73" s="8"/>
      <c r="F73" s="8"/>
      <c r="G73" s="8"/>
      <c r="H73" s="8" t="s">
        <v>55</v>
      </c>
      <c r="I73" s="77" t="s">
        <v>56</v>
      </c>
      <c r="J73" s="76"/>
      <c r="K73" s="26"/>
      <c r="L73" s="38"/>
      <c r="M73" s="80"/>
      <c r="N73" s="35"/>
      <c r="O73" s="83"/>
    </row>
    <row r="74" spans="1:17" x14ac:dyDescent="0.25">
      <c r="A74" s="84">
        <v>37200</v>
      </c>
      <c r="B74" s="85" t="s">
        <v>79</v>
      </c>
      <c r="C74" s="85"/>
      <c r="D74" s="85"/>
      <c r="E74" s="86"/>
      <c r="F74" s="109"/>
      <c r="G74" s="8"/>
      <c r="H74" s="51"/>
      <c r="I74" s="8"/>
      <c r="J74" s="76"/>
      <c r="K74" s="26"/>
      <c r="L74" s="38"/>
      <c r="M74" s="80"/>
      <c r="N74" s="35"/>
      <c r="O74" s="82"/>
    </row>
    <row r="75" spans="1:17" x14ac:dyDescent="0.25">
      <c r="A75" s="84">
        <v>4145600</v>
      </c>
      <c r="B75" s="85" t="s">
        <v>82</v>
      </c>
      <c r="C75" s="85"/>
      <c r="D75" s="85"/>
      <c r="E75" s="86"/>
      <c r="F75" s="109"/>
      <c r="G75" s="8"/>
      <c r="H75" s="51"/>
      <c r="I75" s="8"/>
      <c r="J75" s="8"/>
      <c r="K75" s="26"/>
      <c r="L75" s="38"/>
      <c r="M75" s="80"/>
      <c r="N75" s="35"/>
      <c r="O75" s="82"/>
    </row>
    <row r="76" spans="1:17" x14ac:dyDescent="0.25">
      <c r="A76" s="87">
        <v>40500</v>
      </c>
      <c r="B76" s="85" t="s">
        <v>70</v>
      </c>
      <c r="C76" s="85"/>
      <c r="D76" s="85"/>
      <c r="E76" s="86"/>
      <c r="F76" s="109"/>
      <c r="G76" s="8"/>
      <c r="H76" s="51"/>
      <c r="I76" s="8"/>
      <c r="J76" s="8"/>
      <c r="K76" s="26"/>
      <c r="L76" s="38"/>
      <c r="M76" s="80"/>
      <c r="N76" s="35"/>
      <c r="O76" s="82"/>
    </row>
    <row r="77" spans="1:17" x14ac:dyDescent="0.25">
      <c r="A77" s="87"/>
      <c r="B77" s="85"/>
      <c r="C77" s="88"/>
      <c r="D77" s="85"/>
      <c r="E77" s="89"/>
      <c r="F77" s="8"/>
      <c r="G77" s="8"/>
      <c r="H77" s="51"/>
      <c r="I77" s="8"/>
      <c r="J77" s="8"/>
      <c r="K77" s="26"/>
      <c r="L77" s="38"/>
      <c r="M77" s="80"/>
      <c r="N77" s="35"/>
      <c r="O77" s="82"/>
    </row>
    <row r="78" spans="1:17" x14ac:dyDescent="0.25">
      <c r="A78" s="86"/>
      <c r="B78" s="85"/>
      <c r="C78" s="88"/>
      <c r="D78" s="88"/>
      <c r="E78" s="90"/>
      <c r="F78" s="64"/>
      <c r="H78" s="65"/>
      <c r="K78" s="26"/>
      <c r="L78" s="38"/>
      <c r="M78" s="80"/>
      <c r="N78" s="35"/>
      <c r="O78" s="82"/>
    </row>
    <row r="79" spans="1:17" x14ac:dyDescent="0.25">
      <c r="A79" s="91"/>
      <c r="B79" s="85"/>
      <c r="C79" s="92"/>
      <c r="D79" s="92"/>
      <c r="E79" s="90"/>
      <c r="H79" s="65"/>
      <c r="K79" s="26"/>
      <c r="L79" s="38"/>
      <c r="M79" s="80"/>
      <c r="N79" s="35"/>
      <c r="O79" s="82"/>
    </row>
    <row r="80" spans="1:17" x14ac:dyDescent="0.25">
      <c r="A80" s="93"/>
      <c r="B80" s="85"/>
      <c r="C80" s="92"/>
      <c r="D80" s="92"/>
      <c r="E80" s="90"/>
      <c r="H80" s="65"/>
      <c r="K80" s="26"/>
      <c r="L80" s="38"/>
      <c r="M80" s="80"/>
      <c r="N80" s="35"/>
      <c r="O80" s="83"/>
    </row>
    <row r="81" spans="1:15" x14ac:dyDescent="0.25">
      <c r="A81" s="93"/>
      <c r="B81" s="85"/>
      <c r="C81" s="92"/>
      <c r="D81" s="92"/>
      <c r="E81" s="90"/>
      <c r="H81" s="65"/>
      <c r="K81" s="26"/>
      <c r="L81" s="38"/>
      <c r="M81" s="80"/>
      <c r="N81" s="35"/>
      <c r="O81" s="83"/>
    </row>
    <row r="82" spans="1:15" x14ac:dyDescent="0.25">
      <c r="A82" s="91"/>
      <c r="B82" s="92"/>
      <c r="C82" s="92"/>
      <c r="D82" s="92"/>
      <c r="E82" s="90"/>
      <c r="H82" s="65"/>
      <c r="K82" s="26"/>
      <c r="L82" s="38"/>
      <c r="M82" s="94"/>
      <c r="N82" s="35"/>
      <c r="O82" s="82"/>
    </row>
    <row r="83" spans="1:15" x14ac:dyDescent="0.25">
      <c r="A83" s="91"/>
      <c r="B83" s="92"/>
      <c r="C83" s="92"/>
      <c r="D83" s="92"/>
      <c r="E83" s="90"/>
      <c r="H83" s="65"/>
      <c r="K83" s="26"/>
      <c r="L83" s="38"/>
      <c r="M83" s="95"/>
      <c r="N83" s="35"/>
      <c r="O83" s="82"/>
    </row>
    <row r="84" spans="1:15" x14ac:dyDescent="0.25">
      <c r="A84" s="91"/>
      <c r="B84" s="96"/>
      <c r="E84" s="65"/>
      <c r="H84" s="65"/>
      <c r="K84" s="26"/>
      <c r="L84" s="38"/>
      <c r="N84" s="35"/>
      <c r="O84" s="82"/>
    </row>
    <row r="85" spans="1:15" x14ac:dyDescent="0.25">
      <c r="A85" s="91"/>
      <c r="B85" s="96"/>
      <c r="H85" s="65"/>
      <c r="K85" s="26"/>
      <c r="L85" s="38"/>
      <c r="N85" s="35"/>
      <c r="O85" s="82"/>
    </row>
    <row r="86" spans="1:15" x14ac:dyDescent="0.25">
      <c r="A86" s="91"/>
      <c r="B86" s="96"/>
      <c r="K86" s="26"/>
      <c r="L86" s="38"/>
      <c r="N86" s="35"/>
      <c r="O86" s="82"/>
    </row>
    <row r="87" spans="1:15" x14ac:dyDescent="0.25">
      <c r="A87" s="91"/>
      <c r="B87" s="96"/>
      <c r="K87" s="26"/>
      <c r="L87" s="38"/>
      <c r="N87" s="35"/>
      <c r="O87" s="82"/>
    </row>
    <row r="88" spans="1:15" x14ac:dyDescent="0.25">
      <c r="A88" s="65"/>
      <c r="B88" s="96"/>
      <c r="K88" s="26"/>
      <c r="L88" s="38"/>
      <c r="M88" s="80"/>
      <c r="N88" s="35"/>
      <c r="O88" s="82"/>
    </row>
    <row r="89" spans="1:15" x14ac:dyDescent="0.25">
      <c r="K89" s="26"/>
      <c r="L89" s="38"/>
      <c r="N89" s="35"/>
      <c r="O89" s="82"/>
    </row>
    <row r="90" spans="1:15" x14ac:dyDescent="0.25">
      <c r="K90" s="26"/>
      <c r="L90" s="38"/>
      <c r="N90" s="35"/>
      <c r="O90" s="82"/>
    </row>
    <row r="91" spans="1:15" x14ac:dyDescent="0.25">
      <c r="K91" s="26"/>
      <c r="L91" s="38"/>
      <c r="N91" s="35"/>
      <c r="O91" s="82"/>
    </row>
    <row r="92" spans="1:15" x14ac:dyDescent="0.25">
      <c r="A92" s="75">
        <f>SUM(A74:A91)</f>
        <v>4223300</v>
      </c>
      <c r="E92" s="65">
        <f>SUM(E74:E91)</f>
        <v>0</v>
      </c>
      <c r="H92" s="65">
        <f>SUM(H74:H91)</f>
        <v>0</v>
      </c>
      <c r="K92" s="26"/>
      <c r="L92" s="38"/>
      <c r="N92" s="35"/>
      <c r="O92" s="82"/>
    </row>
    <row r="93" spans="1:15" x14ac:dyDescent="0.25">
      <c r="K93" s="26"/>
      <c r="L93" s="38"/>
      <c r="N93" s="35"/>
      <c r="O93" s="82"/>
    </row>
    <row r="94" spans="1:15" x14ac:dyDescent="0.25">
      <c r="K94" s="26"/>
      <c r="N94" s="35"/>
      <c r="O94" s="82"/>
    </row>
    <row r="95" spans="1:15" x14ac:dyDescent="0.25">
      <c r="K95" s="26"/>
      <c r="N95" s="35"/>
      <c r="O95" s="82"/>
    </row>
    <row r="96" spans="1:15" x14ac:dyDescent="0.25">
      <c r="K96" s="26"/>
      <c r="M96" s="43">
        <f>SUM(M13:M95)</f>
        <v>22906000</v>
      </c>
      <c r="N96" s="35"/>
      <c r="O96" s="82"/>
    </row>
    <row r="97" spans="11:15" x14ac:dyDescent="0.25">
      <c r="K97" s="26">
        <v>38741</v>
      </c>
      <c r="N97" s="35"/>
      <c r="O97" s="82"/>
    </row>
    <row r="98" spans="11:15" x14ac:dyDescent="0.25">
      <c r="K98" s="26"/>
      <c r="N98" s="35"/>
      <c r="O98" s="82"/>
    </row>
    <row r="99" spans="11:15" x14ac:dyDescent="0.25">
      <c r="K99" s="26"/>
      <c r="N99" s="35"/>
      <c r="O99" s="82"/>
    </row>
    <row r="100" spans="11:15" x14ac:dyDescent="0.25">
      <c r="K100" s="26"/>
      <c r="N100" s="35"/>
      <c r="O100" s="82"/>
    </row>
    <row r="101" spans="11:15" x14ac:dyDescent="0.25">
      <c r="K101" s="26"/>
      <c r="N101" s="35"/>
      <c r="O101" s="82"/>
    </row>
    <row r="102" spans="11:15" x14ac:dyDescent="0.25">
      <c r="K102" s="26"/>
      <c r="N102" s="35"/>
      <c r="O102" s="82"/>
    </row>
    <row r="103" spans="11:15" x14ac:dyDescent="0.25">
      <c r="K103" s="26"/>
      <c r="N103" s="35"/>
      <c r="O103" s="82"/>
    </row>
    <row r="104" spans="11:15" x14ac:dyDescent="0.25">
      <c r="K104" s="26"/>
      <c r="N104" s="35"/>
      <c r="O104" s="82"/>
    </row>
    <row r="105" spans="11:15" x14ac:dyDescent="0.25">
      <c r="K105" s="26"/>
      <c r="N105" s="35"/>
      <c r="O105" s="82"/>
    </row>
    <row r="106" spans="11:15" x14ac:dyDescent="0.25">
      <c r="K106" s="26"/>
      <c r="N106" s="35"/>
      <c r="O106" s="82"/>
    </row>
    <row r="107" spans="11:15" x14ac:dyDescent="0.25">
      <c r="K107" s="26"/>
      <c r="N107" s="35"/>
      <c r="O107" s="82"/>
    </row>
    <row r="108" spans="11:15" x14ac:dyDescent="0.25">
      <c r="K108" s="26"/>
      <c r="N108" s="35"/>
    </row>
    <row r="109" spans="11:15" x14ac:dyDescent="0.25">
      <c r="K109" s="26"/>
    </row>
    <row r="110" spans="11:15" x14ac:dyDescent="0.25">
      <c r="K110" s="26"/>
    </row>
    <row r="111" spans="11:15" x14ac:dyDescent="0.25">
      <c r="K111" s="26"/>
      <c r="O111" s="80">
        <f>SUM(O13:O110)</f>
        <v>0</v>
      </c>
    </row>
    <row r="112" spans="11:15" x14ac:dyDescent="0.25">
      <c r="K112" s="26"/>
    </row>
    <row r="113" spans="1:19" x14ac:dyDescent="0.25">
      <c r="K113" s="26"/>
    </row>
    <row r="114" spans="1:19" s="43" customFormat="1" x14ac:dyDescent="0.25">
      <c r="A114"/>
      <c r="B114"/>
      <c r="C114"/>
      <c r="D114"/>
      <c r="E114"/>
      <c r="F114"/>
      <c r="G114"/>
      <c r="H114"/>
      <c r="I114"/>
      <c r="J114"/>
      <c r="K114" s="26"/>
      <c r="L114" s="97"/>
      <c r="N114" s="99"/>
      <c r="O114" s="98"/>
      <c r="P114"/>
      <c r="Q114"/>
      <c r="R114"/>
      <c r="S114"/>
    </row>
    <row r="115" spans="1:19" s="43" customFormat="1" x14ac:dyDescent="0.25">
      <c r="A115"/>
      <c r="B115"/>
      <c r="C115"/>
      <c r="D115"/>
      <c r="E115"/>
      <c r="F115"/>
      <c r="G115"/>
      <c r="H115"/>
      <c r="I115"/>
      <c r="J115"/>
      <c r="K115" s="26"/>
      <c r="L115" s="97"/>
      <c r="N115" s="99"/>
      <c r="O115" s="98"/>
      <c r="P115"/>
      <c r="Q115"/>
      <c r="R115"/>
      <c r="S115"/>
    </row>
    <row r="116" spans="1:19" s="43" customFormat="1" x14ac:dyDescent="0.25">
      <c r="A116"/>
      <c r="B116"/>
      <c r="C116"/>
      <c r="D116"/>
      <c r="E116"/>
      <c r="F116"/>
      <c r="G116"/>
      <c r="H116"/>
      <c r="I116"/>
      <c r="J116"/>
      <c r="K116" s="26"/>
      <c r="L116" s="97"/>
      <c r="N116" s="99"/>
      <c r="O116" s="98"/>
      <c r="P116"/>
      <c r="Q116"/>
      <c r="R116"/>
      <c r="S116"/>
    </row>
    <row r="117" spans="1:19" s="43" customFormat="1" x14ac:dyDescent="0.25">
      <c r="A117"/>
      <c r="B117"/>
      <c r="C117"/>
      <c r="D117"/>
      <c r="E117"/>
      <c r="F117"/>
      <c r="G117"/>
      <c r="H117"/>
      <c r="I117"/>
      <c r="J117"/>
      <c r="K117" s="26"/>
      <c r="L117" s="97"/>
      <c r="N117" s="99"/>
      <c r="O117" s="98"/>
      <c r="P117"/>
      <c r="Q117"/>
      <c r="R117"/>
      <c r="S117"/>
    </row>
    <row r="118" spans="1:19" s="43" customFormat="1" x14ac:dyDescent="0.25">
      <c r="A118"/>
      <c r="B118"/>
      <c r="C118"/>
      <c r="D118"/>
      <c r="E118"/>
      <c r="F118"/>
      <c r="G118"/>
      <c r="H118"/>
      <c r="I118"/>
      <c r="J118"/>
      <c r="K118" s="26"/>
      <c r="L118" s="97"/>
      <c r="N118" s="99"/>
      <c r="O118" s="98"/>
      <c r="P118"/>
      <c r="Q118"/>
      <c r="R118"/>
      <c r="S118"/>
    </row>
    <row r="119" spans="1:19" s="43" customFormat="1" x14ac:dyDescent="0.25">
      <c r="A119"/>
      <c r="B119"/>
      <c r="C119"/>
      <c r="D119"/>
      <c r="E119"/>
      <c r="F119"/>
      <c r="G119"/>
      <c r="H119"/>
      <c r="I119"/>
      <c r="J119"/>
      <c r="K119" s="26"/>
      <c r="L119" s="97"/>
      <c r="N119" s="99"/>
      <c r="O119" s="98"/>
      <c r="P119"/>
      <c r="Q119"/>
      <c r="R119"/>
      <c r="S119"/>
    </row>
    <row r="120" spans="1:19" s="43" customFormat="1" x14ac:dyDescent="0.25">
      <c r="A120"/>
      <c r="B120"/>
      <c r="C120"/>
      <c r="D120"/>
      <c r="E120"/>
      <c r="F120"/>
      <c r="G120"/>
      <c r="H120"/>
      <c r="I120"/>
      <c r="J120"/>
      <c r="K120" s="26"/>
      <c r="L120" s="97"/>
      <c r="N120" s="99"/>
      <c r="O120" s="98"/>
      <c r="P120"/>
      <c r="Q120"/>
      <c r="R120"/>
      <c r="S120"/>
    </row>
    <row r="121" spans="1:19" s="43" customFormat="1" x14ac:dyDescent="0.25">
      <c r="A121"/>
      <c r="B121"/>
      <c r="C121"/>
      <c r="D121"/>
      <c r="E121"/>
      <c r="F121"/>
      <c r="G121"/>
      <c r="H121"/>
      <c r="I121"/>
      <c r="J121"/>
      <c r="K121" s="26"/>
      <c r="L121" s="97"/>
      <c r="N121" s="99"/>
      <c r="O121" s="98"/>
      <c r="P121"/>
      <c r="Q121"/>
      <c r="R121"/>
      <c r="S121"/>
    </row>
    <row r="122" spans="1:19" s="43" customFormat="1" x14ac:dyDescent="0.25">
      <c r="A122"/>
      <c r="B122"/>
      <c r="C122"/>
      <c r="D122"/>
      <c r="E122"/>
      <c r="F122"/>
      <c r="G122"/>
      <c r="H122"/>
      <c r="I122"/>
      <c r="J122"/>
      <c r="K122" s="26"/>
      <c r="L122" s="97"/>
      <c r="N122" s="99"/>
      <c r="O122" s="98"/>
      <c r="P122"/>
      <c r="Q122"/>
      <c r="R122"/>
      <c r="S122"/>
    </row>
    <row r="123" spans="1:19" s="43" customFormat="1" x14ac:dyDescent="0.25">
      <c r="A123"/>
      <c r="B123"/>
      <c r="C123"/>
      <c r="D123"/>
      <c r="E123"/>
      <c r="F123"/>
      <c r="G123"/>
      <c r="H123"/>
      <c r="I123"/>
      <c r="J123"/>
      <c r="K123" s="26"/>
      <c r="L123" s="97"/>
      <c r="N123" s="99"/>
      <c r="O123" s="98"/>
      <c r="P123"/>
      <c r="Q123"/>
      <c r="R123"/>
      <c r="S123"/>
    </row>
    <row r="124" spans="1:19" s="43" customFormat="1" x14ac:dyDescent="0.25">
      <c r="A124"/>
      <c r="B124"/>
      <c r="C124"/>
      <c r="D124"/>
      <c r="E124"/>
      <c r="F124"/>
      <c r="G124"/>
      <c r="H124"/>
      <c r="I124"/>
      <c r="J124"/>
      <c r="K124" s="26"/>
      <c r="L124" s="100"/>
      <c r="N124" s="99"/>
      <c r="O124" s="98"/>
      <c r="P124"/>
      <c r="Q124"/>
      <c r="R124"/>
      <c r="S124"/>
    </row>
    <row r="125" spans="1:19" s="43" customFormat="1" x14ac:dyDescent="0.25">
      <c r="A125"/>
      <c r="B125"/>
      <c r="C125"/>
      <c r="D125"/>
      <c r="E125"/>
      <c r="F125"/>
      <c r="G125"/>
      <c r="H125"/>
      <c r="I125"/>
      <c r="J125"/>
      <c r="K125" s="26"/>
      <c r="L125" s="97"/>
      <c r="N125" s="99"/>
      <c r="O125" s="98"/>
      <c r="P125"/>
      <c r="Q125"/>
      <c r="R125"/>
      <c r="S125"/>
    </row>
    <row r="126" spans="1:19" s="43" customFormat="1" x14ac:dyDescent="0.25">
      <c r="A126"/>
      <c r="B126"/>
      <c r="C126"/>
      <c r="D126"/>
      <c r="E126"/>
      <c r="F126"/>
      <c r="G126"/>
      <c r="H126"/>
      <c r="I126"/>
      <c r="J126"/>
      <c r="K126" s="26"/>
      <c r="L126" s="97"/>
      <c r="N126" s="99"/>
      <c r="O126" s="98"/>
      <c r="P126"/>
      <c r="Q126"/>
      <c r="R126"/>
      <c r="S126"/>
    </row>
    <row r="127" spans="1:19" s="43" customFormat="1" x14ac:dyDescent="0.25">
      <c r="A127"/>
      <c r="B127"/>
      <c r="C127"/>
      <c r="D127"/>
      <c r="E127"/>
      <c r="F127"/>
      <c r="G127"/>
      <c r="H127"/>
      <c r="I127"/>
      <c r="J127"/>
      <c r="K127" s="26"/>
      <c r="L127" s="97"/>
      <c r="N127" s="99"/>
      <c r="O127" s="98"/>
      <c r="P127"/>
      <c r="Q127"/>
      <c r="R127"/>
      <c r="S127"/>
    </row>
    <row r="128" spans="1:19" s="43" customFormat="1" x14ac:dyDescent="0.25">
      <c r="A128"/>
      <c r="B128"/>
      <c r="C128"/>
      <c r="D128"/>
      <c r="E128"/>
      <c r="F128"/>
      <c r="G128"/>
      <c r="H128"/>
      <c r="I128"/>
      <c r="J128"/>
      <c r="K128" s="26"/>
      <c r="L128" s="97"/>
      <c r="N128" s="99"/>
      <c r="O128" s="98"/>
      <c r="P128"/>
      <c r="Q128"/>
      <c r="R128"/>
      <c r="S128"/>
    </row>
    <row r="129" spans="1:19" s="43" customFormat="1" x14ac:dyDescent="0.25">
      <c r="A129"/>
      <c r="B129"/>
      <c r="C129"/>
      <c r="D129"/>
      <c r="E129"/>
      <c r="F129"/>
      <c r="G129"/>
      <c r="H129"/>
      <c r="I129"/>
      <c r="J129"/>
      <c r="K129" s="26"/>
      <c r="L129" s="97"/>
      <c r="N129" s="99"/>
      <c r="O129" s="98"/>
      <c r="P129"/>
      <c r="Q129"/>
      <c r="R129"/>
      <c r="S129"/>
    </row>
    <row r="130" spans="1:19" s="43" customFormat="1" x14ac:dyDescent="0.25">
      <c r="A130"/>
      <c r="B130"/>
      <c r="C130"/>
      <c r="D130"/>
      <c r="E130"/>
      <c r="F130"/>
      <c r="G130"/>
      <c r="H130"/>
      <c r="I130"/>
      <c r="J130"/>
      <c r="K130" s="26"/>
      <c r="L130" s="97"/>
      <c r="N130" s="99"/>
      <c r="O130" s="98"/>
      <c r="P130"/>
      <c r="Q130"/>
      <c r="R130"/>
      <c r="S130"/>
    </row>
    <row r="131" spans="1:19" s="43" customFormat="1" x14ac:dyDescent="0.25">
      <c r="A131"/>
      <c r="B131"/>
      <c r="C131"/>
      <c r="D131"/>
      <c r="E131"/>
      <c r="F131"/>
      <c r="G131"/>
      <c r="H131"/>
      <c r="I131"/>
      <c r="J131"/>
      <c r="K131" s="26"/>
      <c r="L131" s="97"/>
      <c r="N131" s="99"/>
      <c r="O131" s="98"/>
      <c r="P131"/>
      <c r="Q131"/>
      <c r="R131"/>
      <c r="S131"/>
    </row>
    <row r="132" spans="1:19" s="43" customFormat="1" x14ac:dyDescent="0.25">
      <c r="A132"/>
      <c r="B132"/>
      <c r="C132"/>
      <c r="D132"/>
      <c r="E132"/>
      <c r="F132"/>
      <c r="G132"/>
      <c r="H132"/>
      <c r="I132"/>
      <c r="J132"/>
      <c r="K132" s="26"/>
      <c r="L132" s="97"/>
      <c r="N132" s="99"/>
      <c r="O132" s="98"/>
      <c r="P132"/>
      <c r="Q132"/>
      <c r="R132"/>
      <c r="S132"/>
    </row>
    <row r="133" spans="1:19" s="43" customFormat="1" x14ac:dyDescent="0.25">
      <c r="A133"/>
      <c r="B133"/>
      <c r="C133"/>
      <c r="D133"/>
      <c r="E133"/>
      <c r="F133"/>
      <c r="G133"/>
      <c r="H133"/>
      <c r="I133"/>
      <c r="J133"/>
      <c r="K133" s="26"/>
      <c r="L133" s="97"/>
      <c r="N133" s="99"/>
      <c r="O133" s="98"/>
      <c r="P133"/>
      <c r="Q133"/>
      <c r="R133"/>
      <c r="S133"/>
    </row>
    <row r="134" spans="1:19" s="43" customFormat="1" x14ac:dyDescent="0.25">
      <c r="A134"/>
      <c r="B134"/>
      <c r="C134"/>
      <c r="D134"/>
      <c r="E134"/>
      <c r="F134"/>
      <c r="G134"/>
      <c r="H134"/>
      <c r="I134"/>
      <c r="J134"/>
      <c r="K134" s="26"/>
      <c r="L134" s="97"/>
      <c r="N134" s="99"/>
      <c r="O134" s="98"/>
      <c r="P134"/>
      <c r="Q134"/>
      <c r="R134"/>
      <c r="S134"/>
    </row>
    <row r="135" spans="1:19" s="43" customFormat="1" x14ac:dyDescent="0.25">
      <c r="A135"/>
      <c r="B135"/>
      <c r="C135"/>
      <c r="D135"/>
      <c r="E135"/>
      <c r="F135"/>
      <c r="G135"/>
      <c r="H135"/>
      <c r="I135"/>
      <c r="J135"/>
      <c r="K135" s="26"/>
      <c r="L135" s="100"/>
      <c r="N135" s="99"/>
      <c r="O135" s="98"/>
      <c r="P135"/>
      <c r="Q135"/>
      <c r="R135"/>
      <c r="S135"/>
    </row>
    <row r="136" spans="1:19" s="43" customFormat="1" x14ac:dyDescent="0.25">
      <c r="A136"/>
      <c r="B136"/>
      <c r="C136"/>
      <c r="D136"/>
      <c r="E136"/>
      <c r="F136"/>
      <c r="G136"/>
      <c r="H136"/>
      <c r="I136"/>
      <c r="J136"/>
      <c r="K136" s="26"/>
      <c r="L136" s="97"/>
      <c r="N136" s="99"/>
      <c r="O136" s="98"/>
      <c r="P136"/>
      <c r="Q136"/>
      <c r="R136"/>
      <c r="S136"/>
    </row>
    <row r="137" spans="1:19" s="43" customFormat="1" x14ac:dyDescent="0.25">
      <c r="A137"/>
      <c r="B137"/>
      <c r="C137"/>
      <c r="D137"/>
      <c r="E137"/>
      <c r="F137"/>
      <c r="G137"/>
      <c r="H137"/>
      <c r="I137"/>
      <c r="J137"/>
      <c r="K137" s="26"/>
      <c r="L137" s="100">
        <f>SUM(L13:L136)</f>
        <v>18853900</v>
      </c>
      <c r="N137" s="99"/>
      <c r="O137" s="98"/>
      <c r="P137"/>
      <c r="Q137"/>
      <c r="R137"/>
      <c r="S137"/>
    </row>
  </sheetData>
  <mergeCells count="1">
    <mergeCell ref="A1:I1"/>
  </mergeCells>
  <pageMargins left="0.7" right="0.7" top="0.75" bottom="0.75" header="0.3" footer="0.3"/>
  <pageSetup paperSize="9" scale="7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7"/>
  <sheetViews>
    <sheetView view="pageBreakPreview" topLeftCell="A40" zoomScaleSheetLayoutView="100" workbookViewId="0">
      <selection activeCell="H49" sqref="H49"/>
    </sheetView>
  </sheetViews>
  <sheetFormatPr defaultRowHeight="15" x14ac:dyDescent="0.25"/>
  <cols>
    <col min="1" max="1" width="15.85546875" customWidth="1"/>
    <col min="2" max="2" width="11.85546875" customWidth="1"/>
    <col min="3" max="3" width="13.7109375" customWidth="1"/>
    <col min="4" max="4" width="4.85546875" customWidth="1"/>
    <col min="5" max="5" width="14.28515625" customWidth="1"/>
    <col min="6" max="6" width="4.140625" customWidth="1"/>
    <col min="7" max="7" width="13.85546875" customWidth="1"/>
    <col min="8" max="8" width="22" customWidth="1"/>
    <col min="9" max="9" width="20.7109375" customWidth="1"/>
    <col min="10" max="10" width="21.5703125" customWidth="1"/>
    <col min="11" max="11" width="12.140625" bestFit="1" customWidth="1"/>
    <col min="12" max="12" width="17.42578125" style="97" bestFit="1" customWidth="1"/>
    <col min="13" max="13" width="16.140625" style="43" bestFit="1" customWidth="1"/>
    <col min="14" max="14" width="15.5703125" style="99" customWidth="1"/>
    <col min="15" max="15" width="16.140625" style="98" bestFit="1" customWidth="1"/>
    <col min="16" max="16" width="11.85546875" bestFit="1" customWidth="1"/>
    <col min="18" max="18" width="22.42578125" customWidth="1"/>
    <col min="19" max="19" width="20.140625" customWidth="1"/>
  </cols>
  <sheetData>
    <row r="1" spans="1:19" ht="15.75" x14ac:dyDescent="0.25">
      <c r="A1" s="132" t="s">
        <v>0</v>
      </c>
      <c r="B1" s="132"/>
      <c r="C1" s="132"/>
      <c r="D1" s="132"/>
      <c r="E1" s="132"/>
      <c r="F1" s="132"/>
      <c r="G1" s="132"/>
      <c r="H1" s="132"/>
      <c r="I1" s="132"/>
      <c r="J1" s="117"/>
      <c r="K1" s="2"/>
      <c r="L1" s="101"/>
      <c r="M1" s="104"/>
      <c r="N1" s="4"/>
      <c r="O1" s="5"/>
      <c r="P1" s="2"/>
      <c r="Q1" s="2"/>
      <c r="R1" s="2"/>
      <c r="S1" s="2"/>
    </row>
    <row r="2" spans="1:19" x14ac:dyDescent="0.25">
      <c r="A2" s="6"/>
      <c r="B2" s="6"/>
      <c r="C2" s="6"/>
      <c r="D2" s="6"/>
      <c r="E2" s="6"/>
      <c r="F2" s="6"/>
      <c r="G2" s="6"/>
      <c r="H2" s="7"/>
      <c r="I2" s="6"/>
      <c r="J2" s="6"/>
      <c r="K2" s="8"/>
      <c r="L2" s="101"/>
      <c r="M2" s="104"/>
      <c r="N2" s="4"/>
      <c r="O2" s="9"/>
      <c r="P2" s="8"/>
      <c r="Q2" s="8"/>
      <c r="R2" s="8"/>
      <c r="S2" s="8"/>
    </row>
    <row r="3" spans="1:19" x14ac:dyDescent="0.25">
      <c r="A3" s="6" t="s">
        <v>1</v>
      </c>
      <c r="B3" s="9" t="s">
        <v>73</v>
      </c>
      <c r="C3" s="9"/>
      <c r="D3" s="6"/>
      <c r="E3" s="6"/>
      <c r="F3" s="6"/>
      <c r="G3" s="6"/>
      <c r="H3" s="6" t="s">
        <v>3</v>
      </c>
      <c r="I3" s="106" t="s">
        <v>86</v>
      </c>
      <c r="J3" s="10"/>
      <c r="K3" s="8"/>
      <c r="L3" s="102"/>
      <c r="M3" s="104"/>
      <c r="N3" s="4"/>
      <c r="O3" s="9"/>
      <c r="P3" s="8"/>
      <c r="Q3" s="8"/>
      <c r="R3" s="8"/>
      <c r="S3" s="8"/>
    </row>
    <row r="4" spans="1:19" x14ac:dyDescent="0.25">
      <c r="A4" s="6" t="s">
        <v>4</v>
      </c>
      <c r="B4" s="11" t="s">
        <v>5</v>
      </c>
      <c r="C4" s="6"/>
      <c r="D4" s="6"/>
      <c r="E4" s="6"/>
      <c r="F4" s="6"/>
      <c r="G4" s="6"/>
      <c r="H4" s="6" t="s">
        <v>6</v>
      </c>
      <c r="I4" s="12">
        <v>0.66666666666666663</v>
      </c>
      <c r="J4" s="12"/>
      <c r="K4" s="8"/>
      <c r="L4" s="102"/>
      <c r="M4" s="104"/>
      <c r="N4" s="4"/>
      <c r="O4" s="9"/>
      <c r="P4" s="8"/>
      <c r="Q4" s="8"/>
      <c r="R4" s="8"/>
      <c r="S4" s="8"/>
    </row>
    <row r="5" spans="1:19" x14ac:dyDescent="0.25">
      <c r="A5" s="6"/>
      <c r="B5" s="6"/>
      <c r="C5" s="6"/>
      <c r="D5" s="6"/>
      <c r="E5" s="6"/>
      <c r="F5" s="6"/>
      <c r="G5" s="6"/>
      <c r="H5" s="7"/>
      <c r="I5" s="12"/>
      <c r="J5" s="13"/>
      <c r="K5" s="8"/>
      <c r="L5" s="102"/>
      <c r="M5" s="19"/>
      <c r="N5" s="14"/>
      <c r="O5" s="5"/>
      <c r="P5" s="8"/>
      <c r="Q5" s="8"/>
      <c r="R5" s="8"/>
      <c r="S5" s="8"/>
    </row>
    <row r="6" spans="1:19" x14ac:dyDescent="0.25">
      <c r="A6" s="15" t="s">
        <v>7</v>
      </c>
      <c r="B6" s="6"/>
      <c r="C6" s="6"/>
      <c r="D6" s="6"/>
      <c r="E6" s="6"/>
      <c r="F6" s="6"/>
      <c r="G6" s="6" t="s">
        <v>8</v>
      </c>
      <c r="H6" s="7"/>
      <c r="I6" s="6"/>
      <c r="J6" s="6"/>
      <c r="K6" s="8"/>
      <c r="L6" s="102"/>
      <c r="M6" s="104"/>
      <c r="N6" s="14"/>
      <c r="O6" s="6"/>
      <c r="P6" s="8"/>
      <c r="Q6" s="8"/>
      <c r="R6" s="8"/>
      <c r="S6" s="8"/>
    </row>
    <row r="7" spans="1:19" x14ac:dyDescent="0.25">
      <c r="A7" s="6"/>
      <c r="B7" s="6"/>
      <c r="C7" s="16" t="s">
        <v>9</v>
      </c>
      <c r="D7" s="16"/>
      <c r="E7" s="16" t="s">
        <v>10</v>
      </c>
      <c r="F7" s="16"/>
      <c r="G7" s="16" t="s">
        <v>11</v>
      </c>
      <c r="H7" s="7"/>
      <c r="I7" s="6"/>
      <c r="J7" s="6"/>
      <c r="K7" s="8"/>
      <c r="L7" s="102"/>
      <c r="M7" s="104"/>
      <c r="N7" s="4"/>
      <c r="O7" s="6"/>
      <c r="P7" s="8"/>
      <c r="Q7" s="8"/>
      <c r="R7" s="8"/>
      <c r="S7" s="8"/>
    </row>
    <row r="8" spans="1:19" x14ac:dyDescent="0.25">
      <c r="A8" s="6"/>
      <c r="B8" s="6"/>
      <c r="C8" s="17">
        <v>100000</v>
      </c>
      <c r="D8" s="6"/>
      <c r="E8" s="18">
        <v>147</v>
      </c>
      <c r="F8" s="18"/>
      <c r="G8" s="19">
        <f>C8*E8</f>
        <v>14700000</v>
      </c>
      <c r="H8" s="7"/>
      <c r="I8" s="19"/>
      <c r="J8" s="19"/>
      <c r="K8" s="8"/>
      <c r="L8" s="102"/>
      <c r="M8" s="104"/>
      <c r="N8" s="4"/>
      <c r="O8" s="6"/>
      <c r="P8" s="8"/>
      <c r="Q8" s="8"/>
      <c r="R8" s="8"/>
      <c r="S8" s="8"/>
    </row>
    <row r="9" spans="1:19" x14ac:dyDescent="0.25">
      <c r="A9" s="6"/>
      <c r="B9" s="6"/>
      <c r="C9" s="17">
        <v>50000</v>
      </c>
      <c r="D9" s="6"/>
      <c r="E9" s="18">
        <v>139</v>
      </c>
      <c r="F9" s="18"/>
      <c r="G9" s="19">
        <f t="shared" ref="G9:G16" si="0">C9*E9</f>
        <v>6950000</v>
      </c>
      <c r="H9" s="7"/>
      <c r="I9" s="19"/>
      <c r="J9" s="19"/>
      <c r="K9" s="8"/>
      <c r="L9" s="101"/>
      <c r="M9" s="104"/>
      <c r="N9" s="4"/>
      <c r="O9" s="5"/>
      <c r="P9" s="8"/>
      <c r="Q9" s="8"/>
      <c r="R9" s="8"/>
      <c r="S9" s="8"/>
    </row>
    <row r="10" spans="1:19" x14ac:dyDescent="0.25">
      <c r="A10" s="6"/>
      <c r="B10" s="6"/>
      <c r="C10" s="17">
        <v>20000</v>
      </c>
      <c r="D10" s="6"/>
      <c r="E10" s="18">
        <v>46</v>
      </c>
      <c r="F10" s="18"/>
      <c r="G10" s="19">
        <f t="shared" si="0"/>
        <v>920000</v>
      </c>
      <c r="H10" s="7"/>
      <c r="I10" s="7"/>
      <c r="J10" s="19"/>
      <c r="K10" s="20"/>
      <c r="L10" s="101"/>
      <c r="M10" s="104"/>
      <c r="N10" s="4"/>
      <c r="O10" s="6"/>
      <c r="P10" s="8"/>
      <c r="Q10" s="8"/>
      <c r="R10" s="8"/>
      <c r="S10" s="8"/>
    </row>
    <row r="11" spans="1:19" x14ac:dyDescent="0.25">
      <c r="A11" s="6"/>
      <c r="B11" s="6"/>
      <c r="C11" s="17">
        <v>10000</v>
      </c>
      <c r="D11" s="6"/>
      <c r="E11" s="18">
        <v>76</v>
      </c>
      <c r="F11" s="18"/>
      <c r="G11" s="19">
        <f t="shared" si="0"/>
        <v>760000</v>
      </c>
      <c r="H11" s="7"/>
      <c r="I11" s="19"/>
      <c r="J11" s="19"/>
      <c r="K11" s="8"/>
      <c r="L11" s="101"/>
      <c r="M11" s="104"/>
      <c r="N11" s="21"/>
      <c r="O11" s="7"/>
      <c r="P11" s="8"/>
      <c r="Q11" s="8"/>
      <c r="R11" s="8" t="s">
        <v>12</v>
      </c>
      <c r="S11" s="8"/>
    </row>
    <row r="12" spans="1:19" x14ac:dyDescent="0.25">
      <c r="A12" s="6"/>
      <c r="B12" s="6"/>
      <c r="C12" s="17">
        <v>5000</v>
      </c>
      <c r="D12" s="6"/>
      <c r="E12" s="18">
        <v>77</v>
      </c>
      <c r="F12" s="18"/>
      <c r="G12" s="19">
        <f t="shared" si="0"/>
        <v>385000</v>
      </c>
      <c r="H12" s="7"/>
      <c r="I12" s="19"/>
      <c r="J12" s="19"/>
      <c r="K12" s="22" t="s">
        <v>13</v>
      </c>
      <c r="L12" s="103" t="s">
        <v>14</v>
      </c>
      <c r="M12" s="23" t="s">
        <v>15</v>
      </c>
      <c r="N12" s="24" t="s">
        <v>16</v>
      </c>
      <c r="O12" s="25" t="s">
        <v>12</v>
      </c>
      <c r="P12" s="8" t="s">
        <v>17</v>
      </c>
      <c r="Q12" s="8" t="s">
        <v>18</v>
      </c>
      <c r="R12" s="8" t="s">
        <v>19</v>
      </c>
      <c r="S12" s="8"/>
    </row>
    <row r="13" spans="1:19" x14ac:dyDescent="0.25">
      <c r="A13" s="6"/>
      <c r="B13" s="6"/>
      <c r="C13" s="17">
        <v>2000</v>
      </c>
      <c r="D13" s="6"/>
      <c r="E13" s="18">
        <v>87</v>
      </c>
      <c r="F13" s="18"/>
      <c r="G13" s="19">
        <f t="shared" si="0"/>
        <v>174000</v>
      </c>
      <c r="H13" s="7"/>
      <c r="I13" s="19"/>
      <c r="J13" s="19"/>
      <c r="K13" s="26">
        <v>38957</v>
      </c>
      <c r="L13" s="119">
        <v>1000000</v>
      </c>
      <c r="M13" s="28">
        <v>200000</v>
      </c>
      <c r="N13" s="28"/>
      <c r="O13" s="8" t="s">
        <v>20</v>
      </c>
      <c r="P13" s="8" t="s">
        <v>18</v>
      </c>
    </row>
    <row r="14" spans="1:19" x14ac:dyDescent="0.25">
      <c r="A14" s="6"/>
      <c r="B14" s="6"/>
      <c r="C14" s="17">
        <v>1000</v>
      </c>
      <c r="D14" s="6"/>
      <c r="E14" s="18">
        <v>97</v>
      </c>
      <c r="F14" s="18"/>
      <c r="G14" s="19">
        <f t="shared" si="0"/>
        <v>97000</v>
      </c>
      <c r="H14" s="7"/>
      <c r="I14" s="19"/>
      <c r="J14" s="9"/>
      <c r="K14" s="26">
        <v>38958</v>
      </c>
      <c r="L14" s="119">
        <v>850000</v>
      </c>
      <c r="M14" s="29">
        <v>2060000</v>
      </c>
      <c r="N14" s="30"/>
      <c r="O14" s="31"/>
      <c r="P14" s="32"/>
    </row>
    <row r="15" spans="1:19" x14ac:dyDescent="0.25">
      <c r="A15" s="6"/>
      <c r="B15" s="6"/>
      <c r="C15" s="17">
        <v>500</v>
      </c>
      <c r="D15" s="6"/>
      <c r="E15" s="18">
        <v>0</v>
      </c>
      <c r="F15" s="18"/>
      <c r="G15" s="19">
        <f t="shared" si="0"/>
        <v>0</v>
      </c>
      <c r="H15" s="7" t="s">
        <v>21</v>
      </c>
      <c r="I15" s="9"/>
      <c r="K15" s="26">
        <v>38959</v>
      </c>
      <c r="L15" s="119">
        <v>650000</v>
      </c>
      <c r="M15" s="29">
        <v>50000</v>
      </c>
      <c r="N15" s="30"/>
      <c r="O15" s="31"/>
      <c r="P15" s="32"/>
    </row>
    <row r="16" spans="1:19" x14ac:dyDescent="0.25">
      <c r="A16" s="6"/>
      <c r="B16" s="6"/>
      <c r="C16" s="17">
        <v>100</v>
      </c>
      <c r="D16" s="6"/>
      <c r="E16" s="18">
        <v>0</v>
      </c>
      <c r="F16" s="18"/>
      <c r="G16" s="19">
        <f t="shared" si="0"/>
        <v>0</v>
      </c>
      <c r="H16" s="7"/>
      <c r="I16" s="9"/>
      <c r="J16" s="9"/>
      <c r="K16" s="26">
        <v>38960</v>
      </c>
      <c r="L16" s="119">
        <v>1150000</v>
      </c>
      <c r="M16" s="29">
        <v>100000</v>
      </c>
      <c r="N16" s="30"/>
      <c r="O16" s="31"/>
      <c r="P16" s="32"/>
    </row>
    <row r="17" spans="1:19" x14ac:dyDescent="0.25">
      <c r="A17" s="6"/>
      <c r="B17" s="6"/>
      <c r="C17" s="15" t="s">
        <v>22</v>
      </c>
      <c r="D17" s="6"/>
      <c r="E17" s="18"/>
      <c r="F17" s="6"/>
      <c r="G17" s="6"/>
      <c r="H17" s="7">
        <f>SUM(G8:G16)</f>
        <v>23986000</v>
      </c>
      <c r="I17" s="9"/>
      <c r="K17" s="26">
        <v>38961</v>
      </c>
      <c r="L17" s="119">
        <v>800000</v>
      </c>
      <c r="M17" s="29">
        <v>500000</v>
      </c>
      <c r="N17" s="30"/>
      <c r="O17" s="31"/>
      <c r="P17" s="32"/>
    </row>
    <row r="18" spans="1:19" x14ac:dyDescent="0.25">
      <c r="A18" s="6"/>
      <c r="B18" s="6"/>
      <c r="C18" s="6"/>
      <c r="D18" s="6"/>
      <c r="E18" s="6"/>
      <c r="F18" s="6"/>
      <c r="G18" s="6"/>
      <c r="H18" s="7"/>
      <c r="I18" s="9"/>
      <c r="J18" s="33"/>
      <c r="K18" s="26">
        <v>38962</v>
      </c>
      <c r="L18" s="119">
        <v>800000</v>
      </c>
      <c r="M18" s="29">
        <v>240000</v>
      </c>
      <c r="N18" s="30"/>
      <c r="O18" s="31"/>
      <c r="P18" s="34"/>
    </row>
    <row r="19" spans="1:19" x14ac:dyDescent="0.25">
      <c r="A19" s="6"/>
      <c r="B19" s="6"/>
      <c r="C19" s="6" t="s">
        <v>9</v>
      </c>
      <c r="D19" s="6"/>
      <c r="E19" s="6" t="s">
        <v>23</v>
      </c>
      <c r="F19" s="6"/>
      <c r="G19" s="6" t="s">
        <v>11</v>
      </c>
      <c r="H19" s="7"/>
      <c r="I19" s="17"/>
      <c r="K19" s="26">
        <v>38963</v>
      </c>
      <c r="L19" s="119">
        <v>580000</v>
      </c>
      <c r="M19" s="29">
        <v>185000</v>
      </c>
      <c r="N19" s="30"/>
      <c r="O19" s="31"/>
      <c r="P19" s="34"/>
    </row>
    <row r="20" spans="1:19" x14ac:dyDescent="0.25">
      <c r="A20" s="6"/>
      <c r="B20" s="6"/>
      <c r="C20" s="17">
        <v>1000</v>
      </c>
      <c r="D20" s="6"/>
      <c r="E20" s="6">
        <v>51</v>
      </c>
      <c r="F20" s="6"/>
      <c r="G20" s="17">
        <f>C20*E20</f>
        <v>51000</v>
      </c>
      <c r="H20" s="7"/>
      <c r="I20" s="17"/>
      <c r="K20" s="26">
        <v>38964</v>
      </c>
      <c r="L20" s="119">
        <v>1100000</v>
      </c>
      <c r="M20" s="29">
        <v>20000</v>
      </c>
      <c r="N20" s="30"/>
      <c r="O20" s="31"/>
      <c r="P20" s="34"/>
    </row>
    <row r="21" spans="1:19" x14ac:dyDescent="0.25">
      <c r="A21" s="6"/>
      <c r="B21" s="6"/>
      <c r="C21" s="17">
        <v>500</v>
      </c>
      <c r="D21" s="6"/>
      <c r="E21" s="6">
        <v>80</v>
      </c>
      <c r="F21" s="6"/>
      <c r="G21" s="17">
        <f>C21*E21</f>
        <v>40000</v>
      </c>
      <c r="H21" s="7"/>
      <c r="I21" s="17"/>
      <c r="K21" s="26">
        <v>38965</v>
      </c>
      <c r="L21" s="119">
        <v>625000</v>
      </c>
      <c r="M21" s="30">
        <v>25000</v>
      </c>
      <c r="N21" s="36"/>
      <c r="O21" s="37"/>
      <c r="P21" s="37"/>
    </row>
    <row r="22" spans="1:19" x14ac:dyDescent="0.25">
      <c r="A22" s="6"/>
      <c r="B22" s="6"/>
      <c r="C22" s="17">
        <v>200</v>
      </c>
      <c r="D22" s="6"/>
      <c r="E22" s="6">
        <v>1</v>
      </c>
      <c r="F22" s="6"/>
      <c r="G22" s="17">
        <f>C22*E22</f>
        <v>200</v>
      </c>
      <c r="H22" s="7"/>
      <c r="I22" s="9"/>
      <c r="K22" s="26">
        <v>38966</v>
      </c>
      <c r="L22" s="119">
        <v>1050000</v>
      </c>
      <c r="M22" s="108">
        <v>328000</v>
      </c>
      <c r="N22" s="35"/>
      <c r="O22" s="7"/>
      <c r="P22" s="30"/>
      <c r="Q22" s="36"/>
      <c r="R22" s="37"/>
      <c r="S22" s="37"/>
    </row>
    <row r="23" spans="1:19" x14ac:dyDescent="0.25">
      <c r="A23" s="6"/>
      <c r="B23" s="6"/>
      <c r="C23" s="17">
        <v>100</v>
      </c>
      <c r="D23" s="6"/>
      <c r="E23" s="6">
        <v>4</v>
      </c>
      <c r="F23" s="6"/>
      <c r="G23" s="17">
        <f>C23*E23</f>
        <v>400</v>
      </c>
      <c r="H23" s="7"/>
      <c r="I23" s="9"/>
      <c r="K23" s="26">
        <v>38967</v>
      </c>
      <c r="L23" s="119">
        <v>3600000</v>
      </c>
      <c r="M23" s="38">
        <v>150000</v>
      </c>
      <c r="N23" s="35"/>
      <c r="O23" s="27"/>
      <c r="P23" s="30"/>
      <c r="Q23" s="36"/>
      <c r="R23" s="37">
        <f>SUM(R14:R22)</f>
        <v>0</v>
      </c>
      <c r="S23" s="37">
        <f>SUM(S14:S22)</f>
        <v>0</v>
      </c>
    </row>
    <row r="24" spans="1:19" x14ac:dyDescent="0.25">
      <c r="A24" s="6"/>
      <c r="B24" s="6"/>
      <c r="C24" s="17">
        <v>50</v>
      </c>
      <c r="D24" s="6"/>
      <c r="E24" s="6">
        <v>0</v>
      </c>
      <c r="F24" s="6"/>
      <c r="G24" s="17">
        <f>C24*E24</f>
        <v>0</v>
      </c>
      <c r="H24" s="7"/>
      <c r="I24" s="6"/>
      <c r="K24" s="26">
        <v>38968</v>
      </c>
      <c r="L24" s="119">
        <v>3000000</v>
      </c>
      <c r="M24" s="38">
        <v>1490000</v>
      </c>
      <c r="N24" s="39"/>
      <c r="O24" s="27"/>
      <c r="P24" s="30"/>
      <c r="Q24" s="36"/>
      <c r="R24" s="40" t="s">
        <v>24</v>
      </c>
      <c r="S24" s="36"/>
    </row>
    <row r="25" spans="1:19" x14ac:dyDescent="0.25">
      <c r="A25" s="6"/>
      <c r="B25" s="6"/>
      <c r="C25" s="17">
        <v>25</v>
      </c>
      <c r="D25" s="6"/>
      <c r="E25" s="6">
        <v>0</v>
      </c>
      <c r="F25" s="6"/>
      <c r="G25" s="41">
        <v>0</v>
      </c>
      <c r="H25" s="7"/>
      <c r="I25" s="6" t="s">
        <v>8</v>
      </c>
      <c r="K25" s="26">
        <v>38969</v>
      </c>
      <c r="L25" s="119">
        <v>1050000</v>
      </c>
      <c r="M25" s="38">
        <v>52000</v>
      </c>
      <c r="N25" s="39"/>
      <c r="O25" s="27"/>
      <c r="P25" s="30"/>
      <c r="Q25" s="36"/>
      <c r="R25" s="40"/>
      <c r="S25" s="36"/>
    </row>
    <row r="26" spans="1:19" x14ac:dyDescent="0.25">
      <c r="A26" s="6"/>
      <c r="B26" s="6"/>
      <c r="C26" s="15" t="s">
        <v>22</v>
      </c>
      <c r="D26" s="6"/>
      <c r="E26" s="6"/>
      <c r="F26" s="6"/>
      <c r="G26" s="6"/>
      <c r="H26" s="42">
        <f>SUM(G20:G25)</f>
        <v>91600</v>
      </c>
      <c r="I26" s="7"/>
      <c r="K26" s="26">
        <v>38970</v>
      </c>
      <c r="L26" s="119">
        <v>800000</v>
      </c>
      <c r="M26" s="43">
        <v>40000</v>
      </c>
      <c r="N26" s="35"/>
      <c r="O26" s="44"/>
      <c r="P26" s="30"/>
      <c r="Q26" s="36"/>
      <c r="R26" s="40"/>
      <c r="S26" s="36"/>
    </row>
    <row r="27" spans="1:19" x14ac:dyDescent="0.25">
      <c r="A27" s="6"/>
      <c r="B27" s="6"/>
      <c r="C27" s="6"/>
      <c r="D27" s="6"/>
      <c r="E27" s="6"/>
      <c r="F27" s="6"/>
      <c r="G27" s="6"/>
      <c r="H27" s="7"/>
      <c r="I27" s="7">
        <f>H17+H26</f>
        <v>24077600</v>
      </c>
      <c r="K27" s="26">
        <v>38971</v>
      </c>
      <c r="L27" s="119">
        <v>1500000</v>
      </c>
      <c r="M27" s="45">
        <v>10000</v>
      </c>
      <c r="N27" s="35"/>
      <c r="O27" s="44"/>
      <c r="P27" s="30"/>
      <c r="Q27" s="36"/>
      <c r="R27" s="40"/>
      <c r="S27" s="36"/>
    </row>
    <row r="28" spans="1:19" x14ac:dyDescent="0.25">
      <c r="A28" s="6"/>
      <c r="B28" s="6"/>
      <c r="C28" s="15" t="s">
        <v>25</v>
      </c>
      <c r="D28" s="6"/>
      <c r="E28" s="6"/>
      <c r="F28" s="6"/>
      <c r="G28" s="6"/>
      <c r="H28" s="7"/>
      <c r="I28" s="7"/>
      <c r="K28" s="26">
        <v>38972</v>
      </c>
      <c r="L28" s="119">
        <v>780000</v>
      </c>
      <c r="M28" s="46"/>
      <c r="N28" s="35"/>
      <c r="O28" s="44"/>
      <c r="P28" s="30"/>
      <c r="Q28" s="36"/>
      <c r="R28" s="40"/>
      <c r="S28" s="36"/>
    </row>
    <row r="29" spans="1:19" x14ac:dyDescent="0.25">
      <c r="A29" s="6"/>
      <c r="B29" s="6"/>
      <c r="C29" s="6" t="s">
        <v>26</v>
      </c>
      <c r="D29" s="6"/>
      <c r="E29" s="6"/>
      <c r="F29" s="6"/>
      <c r="G29" s="6" t="s">
        <v>8</v>
      </c>
      <c r="H29" s="7"/>
      <c r="I29" s="7">
        <f>'5 Januari 2017'!I37</f>
        <v>530248741</v>
      </c>
      <c r="K29" s="26">
        <v>38973</v>
      </c>
      <c r="L29" s="119">
        <v>550000</v>
      </c>
      <c r="N29" s="35"/>
      <c r="O29" s="44"/>
      <c r="P29" s="30"/>
      <c r="Q29" s="36"/>
      <c r="R29" s="48"/>
      <c r="S29" s="36"/>
    </row>
    <row r="30" spans="1:19" x14ac:dyDescent="0.25">
      <c r="A30" s="6"/>
      <c r="B30" s="6"/>
      <c r="C30" s="6" t="s">
        <v>27</v>
      </c>
      <c r="D30" s="6"/>
      <c r="E30" s="6"/>
      <c r="F30" s="6"/>
      <c r="G30" s="6"/>
      <c r="H30" s="7" t="s">
        <v>28</v>
      </c>
      <c r="I30" s="49">
        <f>'13 Januari 2017 '!I52</f>
        <v>7027300</v>
      </c>
      <c r="K30" s="26">
        <v>38974</v>
      </c>
      <c r="L30" s="119">
        <v>875000</v>
      </c>
      <c r="M30" s="50"/>
      <c r="N30" s="35"/>
      <c r="O30" s="44"/>
      <c r="P30" s="30"/>
      <c r="Q30" s="36"/>
      <c r="R30" s="40"/>
      <c r="S30" s="36"/>
    </row>
    <row r="31" spans="1:19" x14ac:dyDescent="0.25">
      <c r="A31" s="6"/>
      <c r="B31" s="6"/>
      <c r="C31" s="6"/>
      <c r="D31" s="6"/>
      <c r="E31" s="6"/>
      <c r="F31" s="6"/>
      <c r="G31" s="6"/>
      <c r="H31" s="7"/>
      <c r="I31" s="7"/>
      <c r="K31" s="26">
        <v>38975</v>
      </c>
      <c r="L31" s="27">
        <v>1200000</v>
      </c>
      <c r="N31" s="39"/>
      <c r="O31" s="44"/>
      <c r="P31" s="8"/>
      <c r="Q31" s="36"/>
      <c r="R31" s="8"/>
      <c r="S31" s="36"/>
    </row>
    <row r="32" spans="1:19" x14ac:dyDescent="0.25">
      <c r="A32" s="6"/>
      <c r="B32" s="6"/>
      <c r="C32" s="15" t="s">
        <v>29</v>
      </c>
      <c r="D32" s="6"/>
      <c r="E32" s="6"/>
      <c r="F32" s="6"/>
      <c r="G32" s="6"/>
      <c r="H32" s="7"/>
      <c r="I32" s="30"/>
      <c r="J32" s="30"/>
      <c r="K32" s="26">
        <v>38976</v>
      </c>
      <c r="L32" s="27">
        <v>525000</v>
      </c>
      <c r="N32" s="35"/>
      <c r="O32" s="44"/>
      <c r="P32" s="8"/>
      <c r="Q32" s="36"/>
      <c r="R32" s="8"/>
      <c r="S32" s="36"/>
    </row>
    <row r="33" spans="1:19" x14ac:dyDescent="0.25">
      <c r="A33" s="6"/>
      <c r="B33" s="15">
        <v>1</v>
      </c>
      <c r="C33" s="15" t="s">
        <v>30</v>
      </c>
      <c r="D33" s="6"/>
      <c r="E33" s="6"/>
      <c r="F33" s="6"/>
      <c r="G33" s="6"/>
      <c r="H33" s="7"/>
      <c r="I33" s="7"/>
      <c r="J33" s="7"/>
      <c r="K33" s="26">
        <v>38977</v>
      </c>
      <c r="L33" s="27"/>
      <c r="N33" s="35"/>
      <c r="O33" s="44"/>
      <c r="P33" s="8"/>
      <c r="Q33" s="36"/>
      <c r="R33" s="8"/>
      <c r="S33" s="36"/>
    </row>
    <row r="34" spans="1:19" x14ac:dyDescent="0.25">
      <c r="A34" s="6"/>
      <c r="B34" s="15"/>
      <c r="C34" s="15" t="s">
        <v>12</v>
      </c>
      <c r="D34" s="6"/>
      <c r="E34" s="6"/>
      <c r="F34" s="6"/>
      <c r="G34" s="6"/>
      <c r="H34" s="7"/>
      <c r="I34" s="7"/>
      <c r="J34" s="7"/>
      <c r="K34" s="26">
        <v>38978</v>
      </c>
      <c r="L34" s="38"/>
      <c r="N34" s="35"/>
      <c r="O34" s="44"/>
      <c r="P34" s="8"/>
      <c r="Q34" s="36"/>
      <c r="R34" s="51"/>
      <c r="S34" s="36"/>
    </row>
    <row r="35" spans="1:19" x14ac:dyDescent="0.25">
      <c r="A35" s="6"/>
      <c r="B35" s="6"/>
      <c r="C35" s="6" t="s">
        <v>31</v>
      </c>
      <c r="D35" s="6"/>
      <c r="E35" s="6"/>
      <c r="F35" s="6"/>
      <c r="G35" s="17"/>
      <c r="H35" s="42">
        <f>+O111</f>
        <v>0</v>
      </c>
      <c r="I35" s="7"/>
      <c r="J35" s="7"/>
      <c r="K35" s="26">
        <v>38979</v>
      </c>
      <c r="L35" s="38"/>
      <c r="M35" s="45"/>
      <c r="N35" s="35" t="s">
        <v>75</v>
      </c>
      <c r="O35" s="44"/>
      <c r="P35" s="36"/>
      <c r="Q35" s="36"/>
      <c r="R35" s="8"/>
      <c r="S35" s="36"/>
    </row>
    <row r="36" spans="1:19" x14ac:dyDescent="0.25">
      <c r="A36" s="6"/>
      <c r="B36" s="6"/>
      <c r="C36" s="6" t="s">
        <v>32</v>
      </c>
      <c r="D36" s="6"/>
      <c r="E36" s="6"/>
      <c r="F36" s="6"/>
      <c r="G36" s="6"/>
      <c r="H36" s="52">
        <f>H92</f>
        <v>0</v>
      </c>
      <c r="I36" s="6" t="s">
        <v>8</v>
      </c>
      <c r="J36" s="6"/>
      <c r="K36" s="26">
        <v>38980</v>
      </c>
      <c r="L36" s="38"/>
      <c r="M36" s="45"/>
      <c r="N36" s="35"/>
      <c r="O36" s="44"/>
      <c r="P36" s="9"/>
      <c r="Q36" s="36"/>
      <c r="R36" s="8"/>
      <c r="S36" s="8"/>
    </row>
    <row r="37" spans="1:19" x14ac:dyDescent="0.25">
      <c r="A37" s="6"/>
      <c r="B37" s="6"/>
      <c r="C37" s="6" t="s">
        <v>33</v>
      </c>
      <c r="D37" s="6"/>
      <c r="E37" s="6"/>
      <c r="F37" s="6"/>
      <c r="G37" s="6"/>
      <c r="H37" s="7"/>
      <c r="I37" s="7">
        <f>I29-H36</f>
        <v>530248741</v>
      </c>
      <c r="J37" s="7"/>
      <c r="K37" s="26">
        <v>38981</v>
      </c>
      <c r="L37" s="38"/>
      <c r="M37" s="45"/>
      <c r="N37" s="35"/>
      <c r="O37" s="44"/>
      <c r="Q37" s="36"/>
      <c r="R37" s="8"/>
      <c r="S37" s="8"/>
    </row>
    <row r="38" spans="1:19" x14ac:dyDescent="0.25">
      <c r="A38" s="6"/>
      <c r="B38" s="6"/>
      <c r="C38" s="6"/>
      <c r="D38" s="6"/>
      <c r="E38" s="6"/>
      <c r="F38" s="6"/>
      <c r="G38" s="6"/>
      <c r="H38" s="7"/>
      <c r="I38" s="7"/>
      <c r="J38" s="7"/>
      <c r="K38" s="26">
        <v>38982</v>
      </c>
      <c r="L38" s="38"/>
      <c r="M38" s="53"/>
      <c r="N38" s="35"/>
      <c r="O38" s="44"/>
      <c r="Q38" s="36"/>
      <c r="R38" s="8"/>
      <c r="S38" s="8"/>
    </row>
    <row r="39" spans="1:19" x14ac:dyDescent="0.25">
      <c r="A39" s="6"/>
      <c r="B39" s="6"/>
      <c r="C39" s="15" t="s">
        <v>34</v>
      </c>
      <c r="D39" s="6"/>
      <c r="E39" s="6"/>
      <c r="F39" s="6"/>
      <c r="G39" s="6"/>
      <c r="H39" s="42">
        <v>30244114</v>
      </c>
      <c r="J39" s="7"/>
      <c r="K39" s="26">
        <v>38983</v>
      </c>
      <c r="L39" s="38"/>
      <c r="M39" s="45"/>
      <c r="N39" s="35"/>
      <c r="O39" s="44"/>
      <c r="Q39" s="36"/>
      <c r="R39" s="8"/>
      <c r="S39" s="8"/>
    </row>
    <row r="40" spans="1:19" x14ac:dyDescent="0.25">
      <c r="A40" s="6"/>
      <c r="B40" s="6"/>
      <c r="C40" s="15" t="s">
        <v>35</v>
      </c>
      <c r="D40" s="6"/>
      <c r="E40" s="6"/>
      <c r="F40" s="6"/>
      <c r="G40" s="6"/>
      <c r="H40" s="7">
        <v>102932724</v>
      </c>
      <c r="I40" s="7"/>
      <c r="J40" s="7"/>
      <c r="K40" s="26">
        <v>38984</v>
      </c>
      <c r="L40" s="38"/>
      <c r="M40" s="45"/>
      <c r="N40" s="35"/>
      <c r="O40" s="44"/>
      <c r="Q40" s="36"/>
      <c r="R40" s="8"/>
      <c r="S40" s="8"/>
    </row>
    <row r="41" spans="1:19" ht="16.5" x14ac:dyDescent="0.35">
      <c r="A41" s="6"/>
      <c r="B41" s="6"/>
      <c r="C41" s="15" t="s">
        <v>36</v>
      </c>
      <c r="D41" s="6"/>
      <c r="E41" s="6"/>
      <c r="F41" s="6"/>
      <c r="G41" s="6"/>
      <c r="H41" s="54">
        <v>33034812</v>
      </c>
      <c r="I41" s="7"/>
      <c r="J41" s="7"/>
      <c r="K41" s="26">
        <v>38985</v>
      </c>
      <c r="L41" s="38"/>
      <c r="M41" s="45"/>
      <c r="N41" s="35"/>
      <c r="O41" s="44"/>
      <c r="Q41" s="36"/>
      <c r="R41" s="8"/>
      <c r="S41" s="8"/>
    </row>
    <row r="42" spans="1:19" ht="16.5" x14ac:dyDescent="0.35">
      <c r="A42" s="6"/>
      <c r="B42" s="6"/>
      <c r="C42" s="6"/>
      <c r="D42" s="6"/>
      <c r="E42" s="6"/>
      <c r="F42" s="6"/>
      <c r="G42" s="6"/>
      <c r="H42" s="7"/>
      <c r="I42" s="55">
        <f>SUM(H39:H41)</f>
        <v>166211650</v>
      </c>
      <c r="J42" s="7"/>
      <c r="K42" s="26">
        <v>38986</v>
      </c>
      <c r="L42" s="38"/>
      <c r="M42" s="45"/>
      <c r="N42" s="35"/>
      <c r="O42" s="44"/>
      <c r="Q42" s="36"/>
      <c r="R42" s="8"/>
      <c r="S42" s="8"/>
    </row>
    <row r="43" spans="1:19" x14ac:dyDescent="0.25">
      <c r="A43" s="6"/>
      <c r="B43" s="6"/>
      <c r="C43" s="6"/>
      <c r="D43" s="6"/>
      <c r="E43" s="6"/>
      <c r="F43" s="6"/>
      <c r="G43" s="6"/>
      <c r="H43" s="7"/>
      <c r="I43" s="56">
        <f>SUM(I37:I42)</f>
        <v>696460391</v>
      </c>
      <c r="J43" s="7"/>
      <c r="K43" s="26"/>
      <c r="L43" s="38"/>
      <c r="M43" s="45"/>
      <c r="N43" s="35"/>
      <c r="O43" s="44"/>
      <c r="Q43" s="36"/>
      <c r="R43" s="8"/>
      <c r="S43" s="8"/>
    </row>
    <row r="44" spans="1:19" x14ac:dyDescent="0.25">
      <c r="A44" s="6"/>
      <c r="B44" s="15">
        <v>2</v>
      </c>
      <c r="C44" s="15" t="s">
        <v>37</v>
      </c>
      <c r="D44" s="6"/>
      <c r="E44" s="6"/>
      <c r="F44" s="6"/>
      <c r="G44" s="6"/>
      <c r="H44" s="7"/>
      <c r="I44" s="7"/>
      <c r="J44" s="7"/>
      <c r="K44" s="26"/>
      <c r="L44" s="38"/>
      <c r="M44" s="45"/>
      <c r="N44" s="35"/>
      <c r="O44" s="44"/>
      <c r="P44" s="57"/>
      <c r="Q44" s="30"/>
      <c r="R44" s="58"/>
      <c r="S44" s="58"/>
    </row>
    <row r="45" spans="1:19" x14ac:dyDescent="0.25">
      <c r="A45" s="6"/>
      <c r="B45" s="6"/>
      <c r="C45" s="6" t="s">
        <v>32</v>
      </c>
      <c r="D45" s="6"/>
      <c r="E45" s="6"/>
      <c r="F45" s="6"/>
      <c r="G45" s="19"/>
      <c r="H45" s="7">
        <f>M96</f>
        <v>5450000</v>
      </c>
      <c r="I45" s="7"/>
      <c r="J45" s="7"/>
      <c r="K45" s="26"/>
      <c r="L45" s="38"/>
      <c r="M45" s="45"/>
      <c r="N45" s="35"/>
      <c r="O45" s="44"/>
      <c r="P45" s="57"/>
      <c r="Q45" s="30"/>
      <c r="R45" s="59"/>
      <c r="S45" s="58"/>
    </row>
    <row r="46" spans="1:19" x14ac:dyDescent="0.25">
      <c r="A46" s="6"/>
      <c r="B46" s="6"/>
      <c r="C46" s="6" t="s">
        <v>38</v>
      </c>
      <c r="D46" s="6"/>
      <c r="E46" s="6"/>
      <c r="F46" s="6"/>
      <c r="G46" s="18"/>
      <c r="H46" s="60">
        <f>+E92</f>
        <v>40000</v>
      </c>
      <c r="I46" s="7" t="s">
        <v>8</v>
      </c>
      <c r="J46" s="7"/>
      <c r="K46" s="26"/>
      <c r="L46" s="38"/>
      <c r="M46" s="45"/>
      <c r="N46" s="35"/>
      <c r="O46" s="44"/>
      <c r="P46" s="57"/>
      <c r="Q46" s="30"/>
      <c r="R46" s="57"/>
      <c r="S46" s="58"/>
    </row>
    <row r="47" spans="1:19" x14ac:dyDescent="0.25">
      <c r="A47" s="6"/>
      <c r="B47" s="6"/>
      <c r="C47" s="6"/>
      <c r="D47" s="6"/>
      <c r="E47" s="6"/>
      <c r="F47" s="6"/>
      <c r="G47" s="18" t="s">
        <v>8</v>
      </c>
      <c r="H47" s="61"/>
      <c r="I47" s="7">
        <f>H45+H46</f>
        <v>5490000</v>
      </c>
      <c r="J47" s="7"/>
      <c r="K47" s="26"/>
      <c r="L47" s="38"/>
      <c r="M47" s="45"/>
      <c r="N47" s="35"/>
      <c r="O47" s="44"/>
      <c r="P47" s="57"/>
      <c r="Q47" s="58"/>
      <c r="R47" s="57"/>
      <c r="S47" s="58"/>
    </row>
    <row r="48" spans="1:19" x14ac:dyDescent="0.25">
      <c r="A48" s="6"/>
      <c r="B48" s="6"/>
      <c r="C48" s="6"/>
      <c r="D48" s="6"/>
      <c r="E48" s="6"/>
      <c r="F48" s="6"/>
      <c r="G48" s="18"/>
      <c r="H48" s="62"/>
      <c r="I48" s="7" t="s">
        <v>8</v>
      </c>
      <c r="J48" s="7"/>
      <c r="K48" s="26"/>
      <c r="L48" s="38"/>
      <c r="M48" s="53"/>
      <c r="N48" s="35"/>
      <c r="O48" s="44"/>
      <c r="P48" s="63"/>
      <c r="Q48" s="63">
        <f>SUM(Q13:Q46)</f>
        <v>0</v>
      </c>
      <c r="R48" s="57"/>
      <c r="S48" s="58"/>
    </row>
    <row r="49" spans="1:19" x14ac:dyDescent="0.25">
      <c r="A49" s="6"/>
      <c r="B49" s="6"/>
      <c r="C49" s="6" t="s">
        <v>39</v>
      </c>
      <c r="D49" s="6"/>
      <c r="E49" s="6"/>
      <c r="F49" s="6"/>
      <c r="G49" s="19"/>
      <c r="H49" s="42">
        <f>L137</f>
        <v>22485000</v>
      </c>
      <c r="I49" s="7">
        <v>0</v>
      </c>
      <c r="K49" s="26"/>
      <c r="L49" s="38"/>
      <c r="M49" s="53"/>
      <c r="N49" s="35"/>
      <c r="O49" s="44"/>
      <c r="Q49" s="8"/>
      <c r="S49" s="8"/>
    </row>
    <row r="50" spans="1:19" x14ac:dyDescent="0.25">
      <c r="A50" s="6"/>
      <c r="B50" s="6"/>
      <c r="C50" s="6" t="s">
        <v>40</v>
      </c>
      <c r="D50" s="6"/>
      <c r="E50" s="6"/>
      <c r="F50" s="6"/>
      <c r="G50" s="6"/>
      <c r="H50" s="52">
        <f>A92</f>
        <v>55300</v>
      </c>
      <c r="I50" s="7"/>
      <c r="K50" s="26"/>
      <c r="L50" s="38"/>
      <c r="M50" s="53"/>
      <c r="N50" s="35"/>
      <c r="O50" s="44"/>
      <c r="P50" s="64"/>
      <c r="Q50" s="8" t="s">
        <v>41</v>
      </c>
      <c r="S50" s="8"/>
    </row>
    <row r="51" spans="1:19" x14ac:dyDescent="0.25">
      <c r="A51" s="6"/>
      <c r="B51" s="6"/>
      <c r="C51" s="6"/>
      <c r="D51" s="6"/>
      <c r="E51" s="6"/>
      <c r="F51" s="6"/>
      <c r="G51" s="6"/>
      <c r="H51" s="19"/>
      <c r="I51" s="52">
        <f>SUM(H49:H50)</f>
        <v>22540300</v>
      </c>
      <c r="J51" s="42"/>
      <c r="K51" s="26"/>
      <c r="L51" s="38"/>
      <c r="M51" s="53"/>
      <c r="N51" s="35"/>
      <c r="O51" s="44"/>
      <c r="P51" s="65"/>
      <c r="Q51" s="51"/>
      <c r="R51" s="65"/>
      <c r="S51" s="51"/>
    </row>
    <row r="52" spans="1:19" x14ac:dyDescent="0.25">
      <c r="A52" s="6"/>
      <c r="B52" s="6"/>
      <c r="C52" s="15" t="s">
        <v>42</v>
      </c>
      <c r="D52" s="6"/>
      <c r="E52" s="6"/>
      <c r="F52" s="6"/>
      <c r="G52" s="6"/>
      <c r="H52" s="7"/>
      <c r="I52" s="7">
        <f>I30-I47+I51</f>
        <v>24077600</v>
      </c>
      <c r="J52" s="66"/>
      <c r="K52" s="26"/>
      <c r="L52" s="38"/>
      <c r="N52" s="35"/>
      <c r="O52" s="44"/>
      <c r="P52" s="65"/>
      <c r="Q52" s="51"/>
      <c r="R52" s="65"/>
      <c r="S52" s="51"/>
    </row>
    <row r="53" spans="1:19" x14ac:dyDescent="0.25">
      <c r="A53" s="6"/>
      <c r="B53" s="6"/>
      <c r="C53" s="6" t="s">
        <v>43</v>
      </c>
      <c r="D53" s="6"/>
      <c r="E53" s="6"/>
      <c r="F53" s="6"/>
      <c r="G53" s="6"/>
      <c r="H53" s="7"/>
      <c r="I53" s="7">
        <f>+I27</f>
        <v>24077600</v>
      </c>
      <c r="J53" s="66"/>
      <c r="K53" s="26"/>
      <c r="L53" s="38"/>
      <c r="N53" s="35"/>
      <c r="O53" s="44"/>
      <c r="P53" s="65"/>
      <c r="Q53" s="51"/>
      <c r="R53" s="65"/>
      <c r="S53" s="51"/>
    </row>
    <row r="54" spans="1:19" x14ac:dyDescent="0.25">
      <c r="A54" s="6"/>
      <c r="B54" s="6"/>
      <c r="C54" s="6"/>
      <c r="D54" s="6"/>
      <c r="E54" s="6"/>
      <c r="F54" s="6"/>
      <c r="G54" s="6"/>
      <c r="H54" s="7" t="s">
        <v>8</v>
      </c>
      <c r="I54" s="52">
        <v>0</v>
      </c>
      <c r="J54" s="67"/>
      <c r="K54" s="26"/>
      <c r="L54" s="38"/>
      <c r="N54" s="35"/>
      <c r="O54" s="44"/>
      <c r="P54" s="65"/>
      <c r="Q54" s="51"/>
      <c r="R54" s="65"/>
      <c r="S54" s="68"/>
    </row>
    <row r="55" spans="1:19" x14ac:dyDescent="0.25">
      <c r="A55" s="6"/>
      <c r="B55" s="6"/>
      <c r="C55" s="6"/>
      <c r="D55" s="6"/>
      <c r="E55" s="6" t="s">
        <v>44</v>
      </c>
      <c r="F55" s="6"/>
      <c r="G55" s="6"/>
      <c r="H55" s="7"/>
      <c r="I55" s="7">
        <f>+I53-I52</f>
        <v>0</v>
      </c>
      <c r="J55" s="66"/>
      <c r="K55" s="26"/>
      <c r="L55" s="38"/>
      <c r="N55" s="35"/>
      <c r="O55" s="44"/>
      <c r="P55" s="65"/>
      <c r="Q55" s="51"/>
      <c r="R55" s="65"/>
      <c r="S55" s="65"/>
    </row>
    <row r="56" spans="1:19" x14ac:dyDescent="0.25">
      <c r="A56" s="6"/>
      <c r="B56" s="6"/>
      <c r="C56" s="6"/>
      <c r="D56" s="6"/>
      <c r="E56" s="6"/>
      <c r="F56" s="6"/>
      <c r="G56" s="6"/>
      <c r="H56" s="7"/>
      <c r="I56" s="7"/>
      <c r="J56" s="66"/>
      <c r="K56" s="26"/>
      <c r="L56" s="38"/>
      <c r="N56" s="35"/>
      <c r="O56" s="44"/>
      <c r="P56" s="65"/>
      <c r="Q56" s="51"/>
      <c r="R56" s="65"/>
      <c r="S56" s="65"/>
    </row>
    <row r="57" spans="1:19" x14ac:dyDescent="0.25">
      <c r="A57" s="6" t="s">
        <v>45</v>
      </c>
      <c r="B57" s="6"/>
      <c r="C57" s="6"/>
      <c r="D57" s="6"/>
      <c r="E57" s="6"/>
      <c r="F57" s="6"/>
      <c r="G57" s="6"/>
      <c r="H57" s="7"/>
      <c r="I57" s="49"/>
      <c r="J57" s="69"/>
      <c r="K57" s="26"/>
      <c r="L57" s="38"/>
      <c r="N57" s="35"/>
      <c r="O57" s="44"/>
      <c r="P57" s="65"/>
      <c r="Q57" s="51"/>
      <c r="R57" s="65"/>
      <c r="S57" s="65"/>
    </row>
    <row r="58" spans="1:19" x14ac:dyDescent="0.25">
      <c r="A58" s="6" t="s">
        <v>46</v>
      </c>
      <c r="B58" s="6"/>
      <c r="C58" s="6"/>
      <c r="D58" s="6"/>
      <c r="E58" s="6" t="s">
        <v>8</v>
      </c>
      <c r="F58" s="6"/>
      <c r="G58" s="6" t="s">
        <v>47</v>
      </c>
      <c r="H58" s="7"/>
      <c r="I58" s="17"/>
      <c r="J58" s="70"/>
      <c r="K58" s="26"/>
      <c r="L58" s="38"/>
      <c r="N58" s="35"/>
      <c r="O58" s="44"/>
      <c r="P58" s="65"/>
      <c r="Q58" s="51"/>
      <c r="R58" s="65"/>
      <c r="S58" s="65"/>
    </row>
    <row r="59" spans="1:19" x14ac:dyDescent="0.25">
      <c r="A59" s="6"/>
      <c r="B59" s="6"/>
      <c r="C59" s="6"/>
      <c r="D59" s="6"/>
      <c r="E59" s="6"/>
      <c r="F59" s="6"/>
      <c r="G59" s="6"/>
      <c r="H59" s="7" t="s">
        <v>8</v>
      </c>
      <c r="I59" s="17"/>
      <c r="J59" s="70"/>
      <c r="K59" s="26"/>
      <c r="L59" s="38"/>
      <c r="N59" s="35"/>
      <c r="O59" s="44"/>
      <c r="Q59" s="36"/>
    </row>
    <row r="60" spans="1:19" x14ac:dyDescent="0.25">
      <c r="K60" s="26"/>
      <c r="L60" s="38"/>
      <c r="N60" s="35"/>
      <c r="O60" s="44"/>
    </row>
    <row r="61" spans="1:19" x14ac:dyDescent="0.25">
      <c r="A61" s="71"/>
      <c r="B61" s="72"/>
      <c r="C61" s="72"/>
      <c r="D61" s="73"/>
      <c r="E61" s="73"/>
      <c r="F61" s="73"/>
      <c r="G61" s="73"/>
      <c r="H61" s="9"/>
      <c r="J61" s="74"/>
      <c r="K61" s="26"/>
      <c r="L61" s="38"/>
      <c r="N61" s="35"/>
      <c r="O61" s="44"/>
      <c r="Q61" s="9"/>
      <c r="R61" s="75"/>
    </row>
    <row r="62" spans="1:19" x14ac:dyDescent="0.25">
      <c r="A62" s="71" t="s">
        <v>59</v>
      </c>
      <c r="B62" s="72"/>
      <c r="C62" s="72"/>
      <c r="D62" s="73"/>
      <c r="E62" s="73"/>
      <c r="F62" s="73"/>
      <c r="G62" s="73" t="s">
        <v>49</v>
      </c>
      <c r="H62" s="9"/>
      <c r="J62" s="74"/>
      <c r="K62" s="26"/>
      <c r="L62" s="38"/>
      <c r="N62" s="35"/>
      <c r="O62" s="44"/>
      <c r="Q62" s="9"/>
      <c r="R62" s="75"/>
    </row>
    <row r="63" spans="1:19" x14ac:dyDescent="0.25">
      <c r="A63" s="71"/>
      <c r="B63" s="72"/>
      <c r="C63" s="72"/>
      <c r="D63" s="73"/>
      <c r="E63" s="73"/>
      <c r="F63" s="73"/>
      <c r="G63" s="73"/>
      <c r="H63" s="9"/>
      <c r="J63" s="74"/>
      <c r="K63" s="26"/>
      <c r="L63" s="38"/>
      <c r="N63" s="35"/>
      <c r="O63" s="44"/>
      <c r="Q63" s="9"/>
      <c r="R63" s="75"/>
    </row>
    <row r="64" spans="1:19" x14ac:dyDescent="0.25">
      <c r="A64" s="71" t="s">
        <v>50</v>
      </c>
      <c r="B64" s="72"/>
      <c r="C64" s="72"/>
      <c r="D64" s="73"/>
      <c r="E64" s="73"/>
      <c r="F64" s="73"/>
      <c r="G64" s="73"/>
      <c r="H64" s="9" t="s">
        <v>51</v>
      </c>
      <c r="J64" s="74"/>
      <c r="K64" s="26"/>
      <c r="L64" s="38"/>
      <c r="N64" s="35"/>
      <c r="O64" s="44"/>
      <c r="Q64" s="9"/>
      <c r="R64" s="75"/>
    </row>
    <row r="65" spans="1:17" x14ac:dyDescent="0.25">
      <c r="A65" s="71"/>
      <c r="B65" s="72"/>
      <c r="C65" s="72"/>
      <c r="D65" s="73"/>
      <c r="E65" s="73"/>
      <c r="F65" s="73"/>
      <c r="G65" s="73"/>
      <c r="H65" s="73"/>
      <c r="J65" s="74"/>
      <c r="K65" s="26"/>
      <c r="L65" s="38"/>
      <c r="N65" s="35"/>
      <c r="O65" s="44"/>
    </row>
    <row r="66" spans="1:17" x14ac:dyDescent="0.25">
      <c r="A66" s="8"/>
      <c r="B66" s="8"/>
      <c r="C66" s="8"/>
      <c r="D66" s="8"/>
      <c r="E66" s="8"/>
      <c r="F66" s="8"/>
      <c r="G66" s="73" t="s">
        <v>52</v>
      </c>
      <c r="H66" s="8"/>
      <c r="I66" s="8"/>
      <c r="J66" s="76"/>
      <c r="K66" s="26"/>
      <c r="L66" s="38"/>
      <c r="M66" s="53"/>
      <c r="N66" s="35"/>
      <c r="O66" s="44"/>
      <c r="Q66" s="64"/>
    </row>
    <row r="67" spans="1:17" x14ac:dyDescent="0.25">
      <c r="A67" s="8"/>
      <c r="B67" s="8"/>
      <c r="C67" s="8"/>
      <c r="D67" s="8"/>
      <c r="E67" s="8"/>
      <c r="F67" s="8"/>
      <c r="G67" s="8"/>
      <c r="H67" s="8"/>
      <c r="I67" s="8"/>
      <c r="J67" s="76"/>
      <c r="K67" s="26"/>
      <c r="L67" s="38"/>
      <c r="M67" s="53"/>
      <c r="N67" s="35"/>
      <c r="O67" s="44"/>
    </row>
    <row r="68" spans="1:17" x14ac:dyDescent="0.25">
      <c r="A68" s="8"/>
      <c r="B68" s="8"/>
      <c r="C68" s="8"/>
      <c r="D68" s="8"/>
      <c r="E68" s="8" t="s">
        <v>53</v>
      </c>
      <c r="F68" s="8"/>
      <c r="G68" s="8"/>
      <c r="H68" s="8"/>
      <c r="I68" s="8"/>
      <c r="J68" s="76"/>
      <c r="K68" s="26"/>
      <c r="L68" s="38"/>
      <c r="M68" s="3"/>
      <c r="N68" s="35"/>
      <c r="O68" s="44"/>
    </row>
    <row r="69" spans="1:17" x14ac:dyDescent="0.25">
      <c r="A69" s="8"/>
      <c r="B69" s="8"/>
      <c r="C69" s="8"/>
      <c r="D69" s="8"/>
      <c r="E69" s="8"/>
      <c r="F69" s="8"/>
      <c r="G69" s="8"/>
      <c r="H69" s="8"/>
      <c r="I69" s="77"/>
      <c r="J69" s="76"/>
      <c r="K69" s="26"/>
      <c r="L69" s="38"/>
      <c r="M69" s="3"/>
      <c r="N69" s="35"/>
      <c r="O69" s="44"/>
    </row>
    <row r="70" spans="1:17" x14ac:dyDescent="0.25">
      <c r="A70" s="73"/>
      <c r="B70" s="73"/>
      <c r="C70" s="73"/>
      <c r="D70" s="73"/>
      <c r="E70" s="73"/>
      <c r="F70" s="73"/>
      <c r="G70" s="78"/>
      <c r="H70" s="79"/>
      <c r="I70" s="73"/>
      <c r="J70" s="74"/>
      <c r="K70" s="26"/>
      <c r="L70" s="38"/>
      <c r="M70" s="80"/>
      <c r="N70" s="35"/>
      <c r="O70" s="44"/>
    </row>
    <row r="71" spans="1:17" x14ac:dyDescent="0.25">
      <c r="A71" s="73"/>
      <c r="B71" s="73"/>
      <c r="C71" s="73"/>
      <c r="D71" s="73"/>
      <c r="E71" s="73"/>
      <c r="F71" s="73"/>
      <c r="G71" s="78" t="s">
        <v>54</v>
      </c>
      <c r="H71" s="81"/>
      <c r="I71" s="73"/>
      <c r="J71" s="74"/>
      <c r="K71" s="26"/>
      <c r="L71" s="38"/>
      <c r="M71" s="53"/>
      <c r="N71" s="35"/>
      <c r="O71" s="44"/>
    </row>
    <row r="72" spans="1:17" x14ac:dyDescent="0.25">
      <c r="A72" s="8"/>
      <c r="B72" s="8"/>
      <c r="C72" s="8"/>
      <c r="D72" s="8"/>
      <c r="E72" s="8"/>
      <c r="F72" s="8"/>
      <c r="G72" s="8"/>
      <c r="H72" s="8"/>
      <c r="I72" s="8"/>
      <c r="J72" s="76"/>
      <c r="K72" s="26"/>
      <c r="L72" s="38"/>
      <c r="N72" s="35"/>
      <c r="O72" s="82"/>
    </row>
    <row r="73" spans="1:17" x14ac:dyDescent="0.25">
      <c r="A73" s="8" t="s">
        <v>40</v>
      </c>
      <c r="B73" s="8"/>
      <c r="C73" s="8"/>
      <c r="D73" s="8" t="s">
        <v>38</v>
      </c>
      <c r="E73" s="8"/>
      <c r="F73" s="8"/>
      <c r="G73" s="8"/>
      <c r="H73" s="8" t="s">
        <v>55</v>
      </c>
      <c r="I73" s="77" t="s">
        <v>56</v>
      </c>
      <c r="J73" s="76"/>
      <c r="K73" s="26"/>
      <c r="L73" s="38"/>
      <c r="M73" s="80"/>
      <c r="N73" s="35"/>
      <c r="O73" s="83"/>
    </row>
    <row r="74" spans="1:17" x14ac:dyDescent="0.25">
      <c r="A74" s="84">
        <v>5000</v>
      </c>
      <c r="B74" s="85" t="s">
        <v>70</v>
      </c>
      <c r="C74" s="85"/>
      <c r="D74" s="85"/>
      <c r="E74" s="86">
        <v>40000</v>
      </c>
      <c r="F74" s="109" t="s">
        <v>83</v>
      </c>
      <c r="G74" s="8"/>
      <c r="H74" s="51"/>
      <c r="I74" s="8"/>
      <c r="J74" s="76"/>
      <c r="K74" s="26"/>
      <c r="L74" s="38"/>
      <c r="M74" s="80"/>
      <c r="N74" s="35"/>
      <c r="O74" s="82"/>
    </row>
    <row r="75" spans="1:17" x14ac:dyDescent="0.25">
      <c r="A75" s="84">
        <v>10000</v>
      </c>
      <c r="B75" s="85" t="s">
        <v>83</v>
      </c>
      <c r="C75" s="85"/>
      <c r="D75" s="85"/>
      <c r="E75" s="86"/>
      <c r="F75" s="109"/>
      <c r="G75" s="8"/>
      <c r="H75" s="51"/>
      <c r="I75" s="8"/>
      <c r="J75" s="8"/>
      <c r="K75" s="26"/>
      <c r="L75" s="38"/>
      <c r="M75" s="80"/>
      <c r="N75" s="35"/>
      <c r="O75" s="82"/>
    </row>
    <row r="76" spans="1:17" x14ac:dyDescent="0.25">
      <c r="A76" s="87">
        <v>35000</v>
      </c>
      <c r="B76" s="85" t="s">
        <v>84</v>
      </c>
      <c r="C76" s="85"/>
      <c r="D76" s="85"/>
      <c r="E76" s="86"/>
      <c r="F76" s="109"/>
      <c r="G76" s="8"/>
      <c r="H76" s="51"/>
      <c r="I76" s="8"/>
      <c r="J76" s="8"/>
      <c r="K76" s="26"/>
      <c r="L76" s="38"/>
      <c r="M76" s="80"/>
      <c r="N76" s="35"/>
      <c r="O76" s="82"/>
    </row>
    <row r="77" spans="1:17" x14ac:dyDescent="0.25">
      <c r="A77" s="87">
        <v>5300</v>
      </c>
      <c r="B77" s="85" t="s">
        <v>85</v>
      </c>
      <c r="C77" s="88"/>
      <c r="D77" s="85"/>
      <c r="E77" s="89"/>
      <c r="F77" s="8"/>
      <c r="G77" s="8"/>
      <c r="H77" s="51"/>
      <c r="I77" s="8"/>
      <c r="J77" s="8"/>
      <c r="K77" s="26"/>
      <c r="L77" s="38"/>
      <c r="M77" s="80"/>
      <c r="N77" s="35"/>
      <c r="O77" s="82"/>
    </row>
    <row r="78" spans="1:17" x14ac:dyDescent="0.25">
      <c r="A78" s="86"/>
      <c r="B78" s="85"/>
      <c r="C78" s="88"/>
      <c r="D78" s="88"/>
      <c r="E78" s="90"/>
      <c r="F78" s="64"/>
      <c r="H78" s="65"/>
      <c r="K78" s="26"/>
      <c r="L78" s="38"/>
      <c r="M78" s="80"/>
      <c r="N78" s="35"/>
      <c r="O78" s="82"/>
    </row>
    <row r="79" spans="1:17" x14ac:dyDescent="0.25">
      <c r="A79" s="91"/>
      <c r="B79" s="85"/>
      <c r="C79" s="92"/>
      <c r="D79" s="92"/>
      <c r="E79" s="90"/>
      <c r="H79" s="65"/>
      <c r="K79" s="26"/>
      <c r="L79" s="38"/>
      <c r="M79" s="80"/>
      <c r="N79" s="35"/>
      <c r="O79" s="82"/>
    </row>
    <row r="80" spans="1:17" x14ac:dyDescent="0.25">
      <c r="A80" s="93"/>
      <c r="B80" s="85"/>
      <c r="C80" s="92"/>
      <c r="D80" s="92"/>
      <c r="E80" s="90"/>
      <c r="H80" s="65"/>
      <c r="K80" s="26"/>
      <c r="L80" s="38"/>
      <c r="M80" s="80"/>
      <c r="N80" s="35"/>
      <c r="O80" s="83"/>
    </row>
    <row r="81" spans="1:15" x14ac:dyDescent="0.25">
      <c r="A81" s="93"/>
      <c r="B81" s="85"/>
      <c r="C81" s="92"/>
      <c r="D81" s="92"/>
      <c r="E81" s="90"/>
      <c r="H81" s="65"/>
      <c r="K81" s="26"/>
      <c r="L81" s="38"/>
      <c r="M81" s="80"/>
      <c r="N81" s="35"/>
      <c r="O81" s="83"/>
    </row>
    <row r="82" spans="1:15" x14ac:dyDescent="0.25">
      <c r="A82" s="91"/>
      <c r="B82" s="92"/>
      <c r="C82" s="92"/>
      <c r="D82" s="92"/>
      <c r="E82" s="90"/>
      <c r="H82" s="65"/>
      <c r="K82" s="26"/>
      <c r="L82" s="38"/>
      <c r="M82" s="94"/>
      <c r="N82" s="35"/>
      <c r="O82" s="82"/>
    </row>
    <row r="83" spans="1:15" x14ac:dyDescent="0.25">
      <c r="A83" s="91"/>
      <c r="B83" s="92"/>
      <c r="C83" s="92"/>
      <c r="D83" s="92"/>
      <c r="E83" s="90"/>
      <c r="H83" s="65"/>
      <c r="K83" s="26"/>
      <c r="L83" s="38"/>
      <c r="M83" s="95"/>
      <c r="N83" s="35"/>
      <c r="O83" s="82"/>
    </row>
    <row r="84" spans="1:15" x14ac:dyDescent="0.25">
      <c r="A84" s="91"/>
      <c r="B84" s="96"/>
      <c r="E84" s="65"/>
      <c r="H84" s="65"/>
      <c r="K84" s="26"/>
      <c r="L84" s="38"/>
      <c r="N84" s="35"/>
      <c r="O84" s="82"/>
    </row>
    <row r="85" spans="1:15" x14ac:dyDescent="0.25">
      <c r="A85" s="91"/>
      <c r="B85" s="96"/>
      <c r="H85" s="65"/>
      <c r="K85" s="26"/>
      <c r="L85" s="38"/>
      <c r="N85" s="35"/>
      <c r="O85" s="82"/>
    </row>
    <row r="86" spans="1:15" x14ac:dyDescent="0.25">
      <c r="A86" s="91"/>
      <c r="B86" s="96"/>
      <c r="K86" s="26"/>
      <c r="L86" s="38"/>
      <c r="N86" s="35"/>
      <c r="O86" s="82"/>
    </row>
    <row r="87" spans="1:15" x14ac:dyDescent="0.25">
      <c r="A87" s="91"/>
      <c r="B87" s="96"/>
      <c r="K87" s="26"/>
      <c r="L87" s="38"/>
      <c r="N87" s="35"/>
      <c r="O87" s="82"/>
    </row>
    <row r="88" spans="1:15" x14ac:dyDescent="0.25">
      <c r="A88" s="65"/>
      <c r="B88" s="96"/>
      <c r="K88" s="26"/>
      <c r="L88" s="38"/>
      <c r="M88" s="80"/>
      <c r="N88" s="35"/>
      <c r="O88" s="82"/>
    </row>
    <row r="89" spans="1:15" x14ac:dyDescent="0.25">
      <c r="K89" s="26"/>
      <c r="L89" s="38"/>
      <c r="N89" s="35"/>
      <c r="O89" s="82"/>
    </row>
    <row r="90" spans="1:15" x14ac:dyDescent="0.25">
      <c r="K90" s="26"/>
      <c r="L90" s="38"/>
      <c r="N90" s="35"/>
      <c r="O90" s="82"/>
    </row>
    <row r="91" spans="1:15" x14ac:dyDescent="0.25">
      <c r="K91" s="26"/>
      <c r="L91" s="38"/>
      <c r="N91" s="35"/>
      <c r="O91" s="82"/>
    </row>
    <row r="92" spans="1:15" x14ac:dyDescent="0.25">
      <c r="A92" s="75">
        <f>SUM(A74:A91)</f>
        <v>55300</v>
      </c>
      <c r="E92" s="65">
        <f>SUM(E74:E91)</f>
        <v>40000</v>
      </c>
      <c r="H92" s="65">
        <f>SUM(H74:H91)</f>
        <v>0</v>
      </c>
      <c r="K92" s="26"/>
      <c r="L92" s="38"/>
      <c r="N92" s="35"/>
      <c r="O92" s="82"/>
    </row>
    <row r="93" spans="1:15" x14ac:dyDescent="0.25">
      <c r="K93" s="26"/>
      <c r="L93" s="38"/>
      <c r="N93" s="35"/>
      <c r="O93" s="82"/>
    </row>
    <row r="94" spans="1:15" x14ac:dyDescent="0.25">
      <c r="K94" s="26"/>
      <c r="N94" s="35"/>
      <c r="O94" s="82"/>
    </row>
    <row r="95" spans="1:15" x14ac:dyDescent="0.25">
      <c r="K95" s="26"/>
      <c r="N95" s="35"/>
      <c r="O95" s="82"/>
    </row>
    <row r="96" spans="1:15" x14ac:dyDescent="0.25">
      <c r="K96" s="26"/>
      <c r="M96" s="43">
        <f>SUM(M13:M95)</f>
        <v>5450000</v>
      </c>
      <c r="N96" s="35"/>
      <c r="O96" s="82"/>
    </row>
    <row r="97" spans="11:15" x14ac:dyDescent="0.25">
      <c r="K97" s="26">
        <v>38741</v>
      </c>
      <c r="N97" s="35"/>
      <c r="O97" s="82"/>
    </row>
    <row r="98" spans="11:15" x14ac:dyDescent="0.25">
      <c r="K98" s="26"/>
      <c r="N98" s="35"/>
      <c r="O98" s="82"/>
    </row>
    <row r="99" spans="11:15" x14ac:dyDescent="0.25">
      <c r="K99" s="26"/>
      <c r="N99" s="35"/>
      <c r="O99" s="82"/>
    </row>
    <row r="100" spans="11:15" x14ac:dyDescent="0.25">
      <c r="K100" s="26"/>
      <c r="N100" s="35"/>
      <c r="O100" s="82"/>
    </row>
    <row r="101" spans="11:15" x14ac:dyDescent="0.25">
      <c r="K101" s="26"/>
      <c r="N101" s="35"/>
      <c r="O101" s="82"/>
    </row>
    <row r="102" spans="11:15" x14ac:dyDescent="0.25">
      <c r="K102" s="26"/>
      <c r="N102" s="35"/>
      <c r="O102" s="82"/>
    </row>
    <row r="103" spans="11:15" x14ac:dyDescent="0.25">
      <c r="K103" s="26"/>
      <c r="N103" s="35"/>
      <c r="O103" s="82"/>
    </row>
    <row r="104" spans="11:15" x14ac:dyDescent="0.25">
      <c r="K104" s="26"/>
      <c r="N104" s="35"/>
      <c r="O104" s="82"/>
    </row>
    <row r="105" spans="11:15" x14ac:dyDescent="0.25">
      <c r="K105" s="26"/>
      <c r="N105" s="35"/>
      <c r="O105" s="82"/>
    </row>
    <row r="106" spans="11:15" x14ac:dyDescent="0.25">
      <c r="K106" s="26"/>
      <c r="N106" s="35"/>
      <c r="O106" s="82"/>
    </row>
    <row r="107" spans="11:15" x14ac:dyDescent="0.25">
      <c r="K107" s="26"/>
      <c r="N107" s="35"/>
      <c r="O107" s="82"/>
    </row>
    <row r="108" spans="11:15" x14ac:dyDescent="0.25">
      <c r="K108" s="26"/>
      <c r="N108" s="35"/>
    </row>
    <row r="109" spans="11:15" x14ac:dyDescent="0.25">
      <c r="K109" s="26"/>
    </row>
    <row r="110" spans="11:15" x14ac:dyDescent="0.25">
      <c r="K110" s="26"/>
    </row>
    <row r="111" spans="11:15" x14ac:dyDescent="0.25">
      <c r="K111" s="26"/>
      <c r="O111" s="80">
        <f>SUM(O13:O110)</f>
        <v>0</v>
      </c>
    </row>
    <row r="112" spans="11:15" x14ac:dyDescent="0.25">
      <c r="K112" s="26"/>
    </row>
    <row r="113" spans="1:19" x14ac:dyDescent="0.25">
      <c r="K113" s="26"/>
    </row>
    <row r="114" spans="1:19" s="43" customFormat="1" x14ac:dyDescent="0.25">
      <c r="A114"/>
      <c r="B114"/>
      <c r="C114"/>
      <c r="D114"/>
      <c r="E114"/>
      <c r="F114"/>
      <c r="G114"/>
      <c r="H114"/>
      <c r="I114"/>
      <c r="J114"/>
      <c r="K114" s="26"/>
      <c r="L114" s="97"/>
      <c r="N114" s="99"/>
      <c r="O114" s="98"/>
      <c r="P114"/>
      <c r="Q114"/>
      <c r="R114"/>
      <c r="S114"/>
    </row>
    <row r="115" spans="1:19" s="43" customFormat="1" x14ac:dyDescent="0.25">
      <c r="A115"/>
      <c r="B115"/>
      <c r="C115"/>
      <c r="D115"/>
      <c r="E115"/>
      <c r="F115"/>
      <c r="G115"/>
      <c r="H115"/>
      <c r="I115"/>
      <c r="J115"/>
      <c r="K115" s="26"/>
      <c r="L115" s="97"/>
      <c r="N115" s="99"/>
      <c r="O115" s="98"/>
      <c r="P115"/>
      <c r="Q115"/>
      <c r="R115"/>
      <c r="S115"/>
    </row>
    <row r="116" spans="1:19" s="43" customFormat="1" x14ac:dyDescent="0.25">
      <c r="A116"/>
      <c r="B116"/>
      <c r="C116"/>
      <c r="D116"/>
      <c r="E116"/>
      <c r="F116"/>
      <c r="G116"/>
      <c r="H116"/>
      <c r="I116"/>
      <c r="J116"/>
      <c r="K116" s="26"/>
      <c r="L116" s="97"/>
      <c r="N116" s="99"/>
      <c r="O116" s="98"/>
      <c r="P116"/>
      <c r="Q116"/>
      <c r="R116"/>
      <c r="S116"/>
    </row>
    <row r="117" spans="1:19" s="43" customFormat="1" x14ac:dyDescent="0.25">
      <c r="A117"/>
      <c r="B117"/>
      <c r="C117"/>
      <c r="D117"/>
      <c r="E117"/>
      <c r="F117"/>
      <c r="G117"/>
      <c r="H117"/>
      <c r="I117"/>
      <c r="J117"/>
      <c r="K117" s="26"/>
      <c r="L117" s="97"/>
      <c r="N117" s="99"/>
      <c r="O117" s="98"/>
      <c r="P117"/>
      <c r="Q117"/>
      <c r="R117"/>
      <c r="S117"/>
    </row>
    <row r="118" spans="1:19" s="43" customFormat="1" x14ac:dyDescent="0.25">
      <c r="A118"/>
      <c r="B118"/>
      <c r="C118"/>
      <c r="D118"/>
      <c r="E118"/>
      <c r="F118"/>
      <c r="G118"/>
      <c r="H118"/>
      <c r="I118"/>
      <c r="J118"/>
      <c r="K118" s="26"/>
      <c r="L118" s="97"/>
      <c r="N118" s="99"/>
      <c r="O118" s="98"/>
      <c r="P118"/>
      <c r="Q118"/>
      <c r="R118"/>
      <c r="S118"/>
    </row>
    <row r="119" spans="1:19" s="43" customFormat="1" x14ac:dyDescent="0.25">
      <c r="A119"/>
      <c r="B119"/>
      <c r="C119"/>
      <c r="D119"/>
      <c r="E119"/>
      <c r="F119"/>
      <c r="G119"/>
      <c r="H119"/>
      <c r="I119"/>
      <c r="J119"/>
      <c r="K119" s="26"/>
      <c r="L119" s="97"/>
      <c r="N119" s="99"/>
      <c r="O119" s="98"/>
      <c r="P119"/>
      <c r="Q119"/>
      <c r="R119"/>
      <c r="S119"/>
    </row>
    <row r="120" spans="1:19" s="43" customFormat="1" x14ac:dyDescent="0.25">
      <c r="A120"/>
      <c r="B120"/>
      <c r="C120"/>
      <c r="D120"/>
      <c r="E120"/>
      <c r="F120"/>
      <c r="G120"/>
      <c r="H120"/>
      <c r="I120"/>
      <c r="J120"/>
      <c r="K120" s="26"/>
      <c r="L120" s="97"/>
      <c r="N120" s="99"/>
      <c r="O120" s="98"/>
      <c r="P120"/>
      <c r="Q120"/>
      <c r="R120"/>
      <c r="S120"/>
    </row>
    <row r="121" spans="1:19" s="43" customFormat="1" x14ac:dyDescent="0.25">
      <c r="A121"/>
      <c r="B121"/>
      <c r="C121"/>
      <c r="D121"/>
      <c r="E121"/>
      <c r="F121"/>
      <c r="G121"/>
      <c r="H121"/>
      <c r="I121"/>
      <c r="J121"/>
      <c r="K121" s="26"/>
      <c r="L121" s="97"/>
      <c r="N121" s="99"/>
      <c r="O121" s="98"/>
      <c r="P121"/>
      <c r="Q121"/>
      <c r="R121"/>
      <c r="S121"/>
    </row>
    <row r="122" spans="1:19" s="43" customFormat="1" x14ac:dyDescent="0.25">
      <c r="A122"/>
      <c r="B122"/>
      <c r="C122"/>
      <c r="D122"/>
      <c r="E122"/>
      <c r="F122"/>
      <c r="G122"/>
      <c r="H122"/>
      <c r="I122"/>
      <c r="J122"/>
      <c r="K122" s="26"/>
      <c r="L122" s="97"/>
      <c r="N122" s="99"/>
      <c r="O122" s="98"/>
      <c r="P122"/>
      <c r="Q122"/>
      <c r="R122"/>
      <c r="S122"/>
    </row>
    <row r="123" spans="1:19" s="43" customFormat="1" x14ac:dyDescent="0.25">
      <c r="A123"/>
      <c r="B123"/>
      <c r="C123"/>
      <c r="D123"/>
      <c r="E123"/>
      <c r="F123"/>
      <c r="G123"/>
      <c r="H123"/>
      <c r="I123"/>
      <c r="J123"/>
      <c r="K123" s="26"/>
      <c r="L123" s="97"/>
      <c r="N123" s="99"/>
      <c r="O123" s="98"/>
      <c r="P123"/>
      <c r="Q123"/>
      <c r="R123"/>
      <c r="S123"/>
    </row>
    <row r="124" spans="1:19" s="43" customFormat="1" x14ac:dyDescent="0.25">
      <c r="A124"/>
      <c r="B124"/>
      <c r="C124"/>
      <c r="D124"/>
      <c r="E124"/>
      <c r="F124"/>
      <c r="G124"/>
      <c r="H124"/>
      <c r="I124"/>
      <c r="J124"/>
      <c r="K124" s="26"/>
      <c r="L124" s="100"/>
      <c r="N124" s="99"/>
      <c r="O124" s="98"/>
      <c r="P124"/>
      <c r="Q124"/>
      <c r="R124"/>
      <c r="S124"/>
    </row>
    <row r="125" spans="1:19" s="43" customFormat="1" x14ac:dyDescent="0.25">
      <c r="A125"/>
      <c r="B125"/>
      <c r="C125"/>
      <c r="D125"/>
      <c r="E125"/>
      <c r="F125"/>
      <c r="G125"/>
      <c r="H125"/>
      <c r="I125"/>
      <c r="J125"/>
      <c r="K125" s="26"/>
      <c r="L125" s="97"/>
      <c r="N125" s="99"/>
      <c r="O125" s="98"/>
      <c r="P125"/>
      <c r="Q125"/>
      <c r="R125"/>
      <c r="S125"/>
    </row>
    <row r="126" spans="1:19" s="43" customFormat="1" x14ac:dyDescent="0.25">
      <c r="A126"/>
      <c r="B126"/>
      <c r="C126"/>
      <c r="D126"/>
      <c r="E126"/>
      <c r="F126"/>
      <c r="G126"/>
      <c r="H126"/>
      <c r="I126"/>
      <c r="J126"/>
      <c r="K126" s="26"/>
      <c r="L126" s="97"/>
      <c r="N126" s="99"/>
      <c r="O126" s="98"/>
      <c r="P126"/>
      <c r="Q126"/>
      <c r="R126"/>
      <c r="S126"/>
    </row>
    <row r="127" spans="1:19" s="43" customFormat="1" x14ac:dyDescent="0.25">
      <c r="A127"/>
      <c r="B127"/>
      <c r="C127"/>
      <c r="D127"/>
      <c r="E127"/>
      <c r="F127"/>
      <c r="G127"/>
      <c r="H127"/>
      <c r="I127"/>
      <c r="J127"/>
      <c r="K127" s="26"/>
      <c r="L127" s="97"/>
      <c r="N127" s="99"/>
      <c r="O127" s="98"/>
      <c r="P127"/>
      <c r="Q127"/>
      <c r="R127"/>
      <c r="S127"/>
    </row>
    <row r="128" spans="1:19" s="43" customFormat="1" x14ac:dyDescent="0.25">
      <c r="A128"/>
      <c r="B128"/>
      <c r="C128"/>
      <c r="D128"/>
      <c r="E128"/>
      <c r="F128"/>
      <c r="G128"/>
      <c r="H128"/>
      <c r="I128"/>
      <c r="J128"/>
      <c r="K128" s="26"/>
      <c r="L128" s="97"/>
      <c r="N128" s="99"/>
      <c r="O128" s="98"/>
      <c r="P128"/>
      <c r="Q128"/>
      <c r="R128"/>
      <c r="S128"/>
    </row>
    <row r="129" spans="1:19" s="43" customFormat="1" x14ac:dyDescent="0.25">
      <c r="A129"/>
      <c r="B129"/>
      <c r="C129"/>
      <c r="D129"/>
      <c r="E129"/>
      <c r="F129"/>
      <c r="G129"/>
      <c r="H129"/>
      <c r="I129"/>
      <c r="J129"/>
      <c r="K129" s="26"/>
      <c r="L129" s="97"/>
      <c r="N129" s="99"/>
      <c r="O129" s="98"/>
      <c r="P129"/>
      <c r="Q129"/>
      <c r="R129"/>
      <c r="S129"/>
    </row>
    <row r="130" spans="1:19" s="43" customFormat="1" x14ac:dyDescent="0.25">
      <c r="A130"/>
      <c r="B130"/>
      <c r="C130"/>
      <c r="D130"/>
      <c r="E130"/>
      <c r="F130"/>
      <c r="G130"/>
      <c r="H130"/>
      <c r="I130"/>
      <c r="J130"/>
      <c r="K130" s="26"/>
      <c r="L130" s="97"/>
      <c r="N130" s="99"/>
      <c r="O130" s="98"/>
      <c r="P130"/>
      <c r="Q130"/>
      <c r="R130"/>
      <c r="S130"/>
    </row>
    <row r="131" spans="1:19" s="43" customFormat="1" x14ac:dyDescent="0.25">
      <c r="A131"/>
      <c r="B131"/>
      <c r="C131"/>
      <c r="D131"/>
      <c r="E131"/>
      <c r="F131"/>
      <c r="G131"/>
      <c r="H131"/>
      <c r="I131"/>
      <c r="J131"/>
      <c r="K131" s="26"/>
      <c r="L131" s="97"/>
      <c r="N131" s="99"/>
      <c r="O131" s="98"/>
      <c r="P131"/>
      <c r="Q131"/>
      <c r="R131"/>
      <c r="S131"/>
    </row>
    <row r="132" spans="1:19" s="43" customFormat="1" x14ac:dyDescent="0.25">
      <c r="A132"/>
      <c r="B132"/>
      <c r="C132"/>
      <c r="D132"/>
      <c r="E132"/>
      <c r="F132"/>
      <c r="G132"/>
      <c r="H132"/>
      <c r="I132"/>
      <c r="J132"/>
      <c r="K132" s="26"/>
      <c r="L132" s="97"/>
      <c r="N132" s="99"/>
      <c r="O132" s="98"/>
      <c r="P132"/>
      <c r="Q132"/>
      <c r="R132"/>
      <c r="S132"/>
    </row>
    <row r="133" spans="1:19" s="43" customFormat="1" x14ac:dyDescent="0.25">
      <c r="A133"/>
      <c r="B133"/>
      <c r="C133"/>
      <c r="D133"/>
      <c r="E133"/>
      <c r="F133"/>
      <c r="G133"/>
      <c r="H133"/>
      <c r="I133"/>
      <c r="J133"/>
      <c r="K133" s="26"/>
      <c r="L133" s="97"/>
      <c r="N133" s="99"/>
      <c r="O133" s="98"/>
      <c r="P133"/>
      <c r="Q133"/>
      <c r="R133"/>
      <c r="S133"/>
    </row>
    <row r="134" spans="1:19" s="43" customFormat="1" x14ac:dyDescent="0.25">
      <c r="A134"/>
      <c r="B134"/>
      <c r="C134"/>
      <c r="D134"/>
      <c r="E134"/>
      <c r="F134"/>
      <c r="G134"/>
      <c r="H134"/>
      <c r="I134"/>
      <c r="J134"/>
      <c r="K134" s="26"/>
      <c r="L134" s="97"/>
      <c r="N134" s="99"/>
      <c r="O134" s="98"/>
      <c r="P134"/>
      <c r="Q134"/>
      <c r="R134"/>
      <c r="S134"/>
    </row>
    <row r="135" spans="1:19" s="43" customFormat="1" x14ac:dyDescent="0.25">
      <c r="A135"/>
      <c r="B135"/>
      <c r="C135"/>
      <c r="D135"/>
      <c r="E135"/>
      <c r="F135"/>
      <c r="G135"/>
      <c r="H135"/>
      <c r="I135"/>
      <c r="J135"/>
      <c r="K135" s="26"/>
      <c r="L135" s="100"/>
      <c r="N135" s="99"/>
      <c r="O135" s="98"/>
      <c r="P135"/>
      <c r="Q135"/>
      <c r="R135"/>
      <c r="S135"/>
    </row>
    <row r="136" spans="1:19" s="43" customFormat="1" x14ac:dyDescent="0.25">
      <c r="A136"/>
      <c r="B136"/>
      <c r="C136"/>
      <c r="D136"/>
      <c r="E136"/>
      <c r="F136"/>
      <c r="G136"/>
      <c r="H136"/>
      <c r="I136"/>
      <c r="J136"/>
      <c r="K136" s="26"/>
      <c r="L136" s="97"/>
      <c r="N136" s="99"/>
      <c r="O136" s="98"/>
      <c r="P136"/>
      <c r="Q136"/>
      <c r="R136"/>
      <c r="S136"/>
    </row>
    <row r="137" spans="1:19" s="43" customFormat="1" x14ac:dyDescent="0.25">
      <c r="A137"/>
      <c r="B137"/>
      <c r="C137"/>
      <c r="D137"/>
      <c r="E137"/>
      <c r="F137"/>
      <c r="G137"/>
      <c r="H137"/>
      <c r="I137"/>
      <c r="J137"/>
      <c r="K137" s="26"/>
      <c r="L137" s="100">
        <f>SUM(L13:L136)</f>
        <v>22485000</v>
      </c>
      <c r="N137" s="99"/>
      <c r="O137" s="98"/>
      <c r="P137"/>
      <c r="Q137"/>
      <c r="R137"/>
      <c r="S137"/>
    </row>
  </sheetData>
  <mergeCells count="1">
    <mergeCell ref="A1:I1"/>
  </mergeCells>
  <pageMargins left="0.7" right="0.7" top="0.75" bottom="0.75" header="0.3" footer="0.3"/>
  <pageSetup paperSize="9" scale="7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7"/>
  <sheetViews>
    <sheetView view="pageBreakPreview" topLeftCell="D32" zoomScaleSheetLayoutView="100" workbookViewId="0">
      <selection activeCell="H49" sqref="H49"/>
    </sheetView>
  </sheetViews>
  <sheetFormatPr defaultRowHeight="15" x14ac:dyDescent="0.25"/>
  <cols>
    <col min="1" max="1" width="15.85546875" customWidth="1"/>
    <col min="2" max="2" width="11.85546875" customWidth="1"/>
    <col min="3" max="3" width="13.7109375" customWidth="1"/>
    <col min="4" max="4" width="4.85546875" customWidth="1"/>
    <col min="5" max="5" width="14.28515625" customWidth="1"/>
    <col min="6" max="6" width="4.140625" customWidth="1"/>
    <col min="7" max="7" width="13.85546875" customWidth="1"/>
    <col min="8" max="8" width="22" customWidth="1"/>
    <col min="9" max="9" width="20.7109375" customWidth="1"/>
    <col min="10" max="10" width="21.5703125" customWidth="1"/>
    <col min="11" max="11" width="12.140625" bestFit="1" customWidth="1"/>
    <col min="12" max="12" width="17.42578125" style="97" bestFit="1" customWidth="1"/>
    <col min="13" max="13" width="16.140625" style="43" bestFit="1" customWidth="1"/>
    <col min="14" max="14" width="15.5703125" style="99" customWidth="1"/>
    <col min="15" max="15" width="16.140625" style="98" bestFit="1" customWidth="1"/>
    <col min="16" max="16" width="11.85546875" bestFit="1" customWidth="1"/>
    <col min="18" max="18" width="22.42578125" customWidth="1"/>
    <col min="19" max="19" width="20.140625" customWidth="1"/>
  </cols>
  <sheetData>
    <row r="1" spans="1:19" ht="15.75" x14ac:dyDescent="0.25">
      <c r="A1" s="132" t="s">
        <v>0</v>
      </c>
      <c r="B1" s="132"/>
      <c r="C1" s="132"/>
      <c r="D1" s="132"/>
      <c r="E1" s="132"/>
      <c r="F1" s="132"/>
      <c r="G1" s="132"/>
      <c r="H1" s="132"/>
      <c r="I1" s="132"/>
      <c r="J1" s="118"/>
      <c r="K1" s="2"/>
      <c r="L1" s="101"/>
      <c r="M1" s="104"/>
      <c r="N1" s="4"/>
      <c r="O1" s="5"/>
      <c r="P1" s="2"/>
      <c r="Q1" s="2"/>
      <c r="R1" s="2"/>
      <c r="S1" s="2"/>
    </row>
    <row r="2" spans="1:19" x14ac:dyDescent="0.25">
      <c r="A2" s="6"/>
      <c r="B2" s="6"/>
      <c r="C2" s="6"/>
      <c r="D2" s="6"/>
      <c r="E2" s="6"/>
      <c r="F2" s="6"/>
      <c r="G2" s="6"/>
      <c r="H2" s="7"/>
      <c r="I2" s="6"/>
      <c r="J2" s="6"/>
      <c r="K2" s="8"/>
      <c r="L2" s="101"/>
      <c r="M2" s="104"/>
      <c r="N2" s="4"/>
      <c r="O2" s="9"/>
      <c r="P2" s="8"/>
      <c r="Q2" s="8"/>
      <c r="R2" s="8"/>
      <c r="S2" s="8"/>
    </row>
    <row r="3" spans="1:19" x14ac:dyDescent="0.25">
      <c r="A3" s="6" t="s">
        <v>1</v>
      </c>
      <c r="B3" s="9" t="s">
        <v>58</v>
      </c>
      <c r="C3" s="9"/>
      <c r="D3" s="6"/>
      <c r="E3" s="6"/>
      <c r="F3" s="6"/>
      <c r="G3" s="6"/>
      <c r="H3" s="6" t="s">
        <v>3</v>
      </c>
      <c r="I3" s="106" t="s">
        <v>87</v>
      </c>
      <c r="J3" s="10"/>
      <c r="K3" s="8"/>
      <c r="L3" s="102"/>
      <c r="M3" s="104"/>
      <c r="N3" s="4"/>
      <c r="O3" s="9"/>
      <c r="P3" s="8"/>
      <c r="Q3" s="8"/>
      <c r="R3" s="8"/>
      <c r="S3" s="8"/>
    </row>
    <row r="4" spans="1:19" x14ac:dyDescent="0.25">
      <c r="A4" s="6" t="s">
        <v>4</v>
      </c>
      <c r="B4" s="11" t="s">
        <v>5</v>
      </c>
      <c r="C4" s="6"/>
      <c r="D4" s="6"/>
      <c r="E4" s="6"/>
      <c r="F4" s="6"/>
      <c r="G4" s="6"/>
      <c r="H4" s="6" t="s">
        <v>6</v>
      </c>
      <c r="I4" s="12">
        <v>0.66666666666666663</v>
      </c>
      <c r="J4" s="12"/>
      <c r="K4" s="8"/>
      <c r="L4" s="102"/>
      <c r="M4" s="104"/>
      <c r="N4" s="4"/>
      <c r="O4" s="9"/>
      <c r="P4" s="8"/>
      <c r="Q4" s="8"/>
      <c r="R4" s="8"/>
      <c r="S4" s="8"/>
    </row>
    <row r="5" spans="1:19" x14ac:dyDescent="0.25">
      <c r="A5" s="6"/>
      <c r="B5" s="6"/>
      <c r="C5" s="6"/>
      <c r="D5" s="6"/>
      <c r="E5" s="6"/>
      <c r="F5" s="6"/>
      <c r="G5" s="6"/>
      <c r="H5" s="7"/>
      <c r="I5" s="12"/>
      <c r="J5" s="13"/>
      <c r="K5" s="8"/>
      <c r="L5" s="102"/>
      <c r="M5" s="19"/>
      <c r="N5" s="14"/>
      <c r="O5" s="5"/>
      <c r="P5" s="8"/>
      <c r="Q5" s="8"/>
      <c r="R5" s="8"/>
      <c r="S5" s="8"/>
    </row>
    <row r="6" spans="1:19" x14ac:dyDescent="0.25">
      <c r="A6" s="15" t="s">
        <v>7</v>
      </c>
      <c r="B6" s="6"/>
      <c r="C6" s="6"/>
      <c r="D6" s="6"/>
      <c r="E6" s="6"/>
      <c r="F6" s="6"/>
      <c r="G6" s="6" t="s">
        <v>8</v>
      </c>
      <c r="H6" s="7"/>
      <c r="I6" s="6"/>
      <c r="J6" s="6"/>
      <c r="K6" s="8"/>
      <c r="L6" s="102"/>
      <c r="M6" s="104"/>
      <c r="N6" s="14"/>
      <c r="O6" s="6"/>
      <c r="P6" s="8"/>
      <c r="Q6" s="8"/>
      <c r="R6" s="8"/>
      <c r="S6" s="8"/>
    </row>
    <row r="7" spans="1:19" x14ac:dyDescent="0.25">
      <c r="A7" s="6"/>
      <c r="B7" s="6"/>
      <c r="C7" s="16" t="s">
        <v>9</v>
      </c>
      <c r="D7" s="16"/>
      <c r="E7" s="16" t="s">
        <v>10</v>
      </c>
      <c r="F7" s="16"/>
      <c r="G7" s="16" t="s">
        <v>11</v>
      </c>
      <c r="H7" s="7"/>
      <c r="I7" s="6"/>
      <c r="J7" s="6"/>
      <c r="K7" s="8"/>
      <c r="L7" s="102"/>
      <c r="M7" s="104"/>
      <c r="N7" s="4"/>
      <c r="O7" s="6"/>
      <c r="P7" s="8"/>
      <c r="Q7" s="8"/>
      <c r="R7" s="8"/>
      <c r="S7" s="8"/>
    </row>
    <row r="8" spans="1:19" x14ac:dyDescent="0.25">
      <c r="A8" s="6"/>
      <c r="B8" s="6"/>
      <c r="C8" s="17">
        <v>100000</v>
      </c>
      <c r="D8" s="6"/>
      <c r="E8" s="18">
        <v>123</v>
      </c>
      <c r="F8" s="18"/>
      <c r="G8" s="19">
        <f>C8*E8</f>
        <v>12300000</v>
      </c>
      <c r="H8" s="7"/>
      <c r="I8" s="19"/>
      <c r="J8" s="19"/>
      <c r="K8" s="8"/>
      <c r="L8" s="102"/>
      <c r="M8" s="104"/>
      <c r="N8" s="4"/>
      <c r="O8" s="6"/>
      <c r="P8" s="8"/>
      <c r="Q8" s="8"/>
      <c r="R8" s="8"/>
      <c r="S8" s="8"/>
    </row>
    <row r="9" spans="1:19" x14ac:dyDescent="0.25">
      <c r="A9" s="6"/>
      <c r="B9" s="6"/>
      <c r="C9" s="17">
        <v>50000</v>
      </c>
      <c r="D9" s="6"/>
      <c r="E9" s="18">
        <v>140</v>
      </c>
      <c r="F9" s="18"/>
      <c r="G9" s="19">
        <f t="shared" ref="G9:G16" si="0">C9*E9</f>
        <v>7000000</v>
      </c>
      <c r="H9" s="7"/>
      <c r="I9" s="19"/>
      <c r="J9" s="19"/>
      <c r="K9" s="8"/>
      <c r="L9" s="101"/>
      <c r="M9" s="104"/>
      <c r="N9" s="4"/>
      <c r="O9" s="5"/>
      <c r="P9" s="8"/>
      <c r="Q9" s="8"/>
      <c r="R9" s="8"/>
      <c r="S9" s="8"/>
    </row>
    <row r="10" spans="1:19" x14ac:dyDescent="0.25">
      <c r="A10" s="6"/>
      <c r="B10" s="6"/>
      <c r="C10" s="17">
        <v>20000</v>
      </c>
      <c r="D10" s="6"/>
      <c r="E10" s="18">
        <v>42</v>
      </c>
      <c r="F10" s="18"/>
      <c r="G10" s="19">
        <f t="shared" si="0"/>
        <v>840000</v>
      </c>
      <c r="H10" s="7"/>
      <c r="I10" s="7"/>
      <c r="J10" s="19"/>
      <c r="K10" s="20"/>
      <c r="L10" s="101"/>
      <c r="M10" s="104"/>
      <c r="N10" s="4"/>
      <c r="O10" s="6"/>
      <c r="P10" s="8"/>
      <c r="Q10" s="8"/>
      <c r="R10" s="8"/>
      <c r="S10" s="8"/>
    </row>
    <row r="11" spans="1:19" x14ac:dyDescent="0.25">
      <c r="A11" s="6"/>
      <c r="B11" s="6"/>
      <c r="C11" s="17">
        <v>10000</v>
      </c>
      <c r="D11" s="6"/>
      <c r="E11" s="18">
        <v>74</v>
      </c>
      <c r="F11" s="18"/>
      <c r="G11" s="19">
        <f t="shared" si="0"/>
        <v>740000</v>
      </c>
      <c r="H11" s="7"/>
      <c r="I11" s="19"/>
      <c r="J11" s="19"/>
      <c r="K11" s="8"/>
      <c r="L11" s="101"/>
      <c r="M11" s="104"/>
      <c r="N11" s="21"/>
      <c r="O11" s="7"/>
      <c r="P11" s="8"/>
      <c r="Q11" s="8"/>
      <c r="R11" s="8" t="s">
        <v>12</v>
      </c>
      <c r="S11" s="8"/>
    </row>
    <row r="12" spans="1:19" x14ac:dyDescent="0.25">
      <c r="A12" s="6"/>
      <c r="B12" s="6"/>
      <c r="C12" s="17">
        <v>5000</v>
      </c>
      <c r="D12" s="6"/>
      <c r="E12" s="18">
        <v>77</v>
      </c>
      <c r="F12" s="18"/>
      <c r="G12" s="19">
        <f t="shared" si="0"/>
        <v>385000</v>
      </c>
      <c r="H12" s="7"/>
      <c r="I12" s="19"/>
      <c r="J12" s="19"/>
      <c r="K12" s="22" t="s">
        <v>13</v>
      </c>
      <c r="L12" s="103" t="s">
        <v>14</v>
      </c>
      <c r="M12" s="23" t="s">
        <v>15</v>
      </c>
      <c r="N12" s="24" t="s">
        <v>16</v>
      </c>
      <c r="O12" s="25" t="s">
        <v>12</v>
      </c>
      <c r="P12" s="8" t="s">
        <v>17</v>
      </c>
      <c r="Q12" s="8" t="s">
        <v>18</v>
      </c>
      <c r="R12" s="8" t="s">
        <v>19</v>
      </c>
      <c r="S12" s="8"/>
    </row>
    <row r="13" spans="1:19" x14ac:dyDescent="0.25">
      <c r="A13" s="6"/>
      <c r="B13" s="6"/>
      <c r="C13" s="17">
        <v>2000</v>
      </c>
      <c r="D13" s="6"/>
      <c r="E13" s="18">
        <v>87</v>
      </c>
      <c r="F13" s="18"/>
      <c r="G13" s="19">
        <f t="shared" si="0"/>
        <v>174000</v>
      </c>
      <c r="H13" s="7"/>
      <c r="I13" s="19"/>
      <c r="J13" s="19"/>
      <c r="K13" s="26">
        <v>38977</v>
      </c>
      <c r="L13" s="119">
        <v>800000</v>
      </c>
      <c r="M13" s="28">
        <v>200000</v>
      </c>
      <c r="N13" s="28"/>
      <c r="O13" s="8" t="s">
        <v>20</v>
      </c>
      <c r="P13" s="8" t="s">
        <v>18</v>
      </c>
    </row>
    <row r="14" spans="1:19" x14ac:dyDescent="0.25">
      <c r="A14" s="6"/>
      <c r="B14" s="6"/>
      <c r="C14" s="17">
        <v>1000</v>
      </c>
      <c r="D14" s="6"/>
      <c r="E14" s="18">
        <v>87</v>
      </c>
      <c r="F14" s="18"/>
      <c r="G14" s="19">
        <f t="shared" si="0"/>
        <v>87000</v>
      </c>
      <c r="H14" s="7"/>
      <c r="I14" s="19"/>
      <c r="J14" s="9"/>
      <c r="K14" s="26">
        <v>38978</v>
      </c>
      <c r="L14" s="119">
        <v>800000</v>
      </c>
      <c r="M14" s="29">
        <v>130000</v>
      </c>
      <c r="N14" s="30"/>
      <c r="O14" s="31"/>
      <c r="P14" s="32"/>
    </row>
    <row r="15" spans="1:19" x14ac:dyDescent="0.25">
      <c r="A15" s="6"/>
      <c r="B15" s="6"/>
      <c r="C15" s="17">
        <v>500</v>
      </c>
      <c r="D15" s="6"/>
      <c r="E15" s="18">
        <v>0</v>
      </c>
      <c r="F15" s="18"/>
      <c r="G15" s="19">
        <f t="shared" si="0"/>
        <v>0</v>
      </c>
      <c r="H15" s="7" t="s">
        <v>21</v>
      </c>
      <c r="I15" s="9"/>
      <c r="K15" s="26">
        <v>38979</v>
      </c>
      <c r="L15" s="119">
        <v>500000</v>
      </c>
      <c r="M15" s="29">
        <v>6899000</v>
      </c>
      <c r="N15" s="30"/>
      <c r="O15" s="31"/>
      <c r="P15" s="32"/>
    </row>
    <row r="16" spans="1:19" x14ac:dyDescent="0.25">
      <c r="A16" s="6"/>
      <c r="B16" s="6"/>
      <c r="C16" s="17">
        <v>100</v>
      </c>
      <c r="D16" s="6"/>
      <c r="E16" s="18">
        <v>0</v>
      </c>
      <c r="F16" s="18"/>
      <c r="G16" s="19">
        <f t="shared" si="0"/>
        <v>0</v>
      </c>
      <c r="H16" s="7"/>
      <c r="I16" s="9"/>
      <c r="J16" s="9"/>
      <c r="K16" s="26">
        <v>38980</v>
      </c>
      <c r="L16" s="119">
        <v>1500000</v>
      </c>
      <c r="M16" s="29">
        <v>500000</v>
      </c>
      <c r="N16" s="30"/>
      <c r="O16" s="31"/>
      <c r="P16" s="32"/>
    </row>
    <row r="17" spans="1:19" x14ac:dyDescent="0.25">
      <c r="A17" s="6"/>
      <c r="B17" s="6"/>
      <c r="C17" s="15" t="s">
        <v>22</v>
      </c>
      <c r="D17" s="6"/>
      <c r="E17" s="18"/>
      <c r="F17" s="6"/>
      <c r="G17" s="6"/>
      <c r="H17" s="7">
        <f>SUM(G8:G16)</f>
        <v>21526000</v>
      </c>
      <c r="I17" s="9"/>
      <c r="K17" s="26">
        <v>38981</v>
      </c>
      <c r="L17" s="119">
        <v>525000</v>
      </c>
      <c r="M17" s="29">
        <v>1500000</v>
      </c>
      <c r="N17" s="30"/>
      <c r="O17" s="31"/>
      <c r="P17" s="32"/>
    </row>
    <row r="18" spans="1:19" x14ac:dyDescent="0.25">
      <c r="A18" s="6"/>
      <c r="B18" s="6"/>
      <c r="C18" s="6"/>
      <c r="D18" s="6"/>
      <c r="E18" s="6"/>
      <c r="F18" s="6"/>
      <c r="G18" s="6"/>
      <c r="H18" s="7"/>
      <c r="I18" s="9"/>
      <c r="J18" s="33"/>
      <c r="K18" s="26">
        <v>38982</v>
      </c>
      <c r="L18" s="119">
        <v>950000</v>
      </c>
      <c r="M18" s="29">
        <v>8000</v>
      </c>
      <c r="N18" s="30"/>
      <c r="O18" s="31"/>
      <c r="P18" s="34"/>
    </row>
    <row r="19" spans="1:19" x14ac:dyDescent="0.25">
      <c r="A19" s="6"/>
      <c r="B19" s="6"/>
      <c r="C19" s="6" t="s">
        <v>9</v>
      </c>
      <c r="D19" s="6"/>
      <c r="E19" s="6" t="s">
        <v>23</v>
      </c>
      <c r="F19" s="6"/>
      <c r="G19" s="6" t="s">
        <v>11</v>
      </c>
      <c r="H19" s="7"/>
      <c r="I19" s="17"/>
      <c r="K19" s="26">
        <v>38983</v>
      </c>
      <c r="L19" s="119">
        <v>700000</v>
      </c>
      <c r="M19" s="29"/>
      <c r="N19" s="30"/>
      <c r="O19" s="31"/>
      <c r="P19" s="34"/>
    </row>
    <row r="20" spans="1:19" x14ac:dyDescent="0.25">
      <c r="A20" s="6"/>
      <c r="B20" s="6"/>
      <c r="C20" s="17">
        <v>1000</v>
      </c>
      <c r="D20" s="6"/>
      <c r="E20" s="6">
        <v>51</v>
      </c>
      <c r="F20" s="6"/>
      <c r="G20" s="17">
        <f>C20*E20</f>
        <v>51000</v>
      </c>
      <c r="H20" s="7"/>
      <c r="I20" s="17"/>
      <c r="K20" s="26">
        <v>38984</v>
      </c>
      <c r="L20" s="119">
        <v>1000000</v>
      </c>
      <c r="M20" s="29"/>
      <c r="N20" s="30"/>
      <c r="O20" s="31"/>
      <c r="P20" s="34"/>
    </row>
    <row r="21" spans="1:19" x14ac:dyDescent="0.25">
      <c r="A21" s="6"/>
      <c r="B21" s="6"/>
      <c r="C21" s="17">
        <v>500</v>
      </c>
      <c r="D21" s="6"/>
      <c r="E21" s="6">
        <v>78</v>
      </c>
      <c r="F21" s="6"/>
      <c r="G21" s="17">
        <f>C21*E21</f>
        <v>39000</v>
      </c>
      <c r="H21" s="7"/>
      <c r="I21" s="17"/>
      <c r="K21" s="26">
        <v>38985</v>
      </c>
      <c r="L21" s="119"/>
      <c r="M21" s="30"/>
      <c r="N21" s="36"/>
      <c r="O21" s="37"/>
      <c r="P21" s="37"/>
    </row>
    <row r="22" spans="1:19" x14ac:dyDescent="0.25">
      <c r="A22" s="6"/>
      <c r="B22" s="6"/>
      <c r="C22" s="17">
        <v>200</v>
      </c>
      <c r="D22" s="6"/>
      <c r="E22" s="6">
        <v>1</v>
      </c>
      <c r="F22" s="6"/>
      <c r="G22" s="17">
        <f>C22*E22</f>
        <v>200</v>
      </c>
      <c r="H22" s="7"/>
      <c r="I22" s="9"/>
      <c r="K22" s="26">
        <v>38986</v>
      </c>
      <c r="L22" s="119"/>
      <c r="M22" s="108"/>
      <c r="N22" s="35"/>
      <c r="O22" s="7"/>
      <c r="P22" s="30"/>
      <c r="Q22" s="36"/>
      <c r="R22" s="37"/>
      <c r="S22" s="37"/>
    </row>
    <row r="23" spans="1:19" x14ac:dyDescent="0.25">
      <c r="A23" s="6"/>
      <c r="B23" s="6"/>
      <c r="C23" s="17">
        <v>100</v>
      </c>
      <c r="D23" s="6"/>
      <c r="E23" s="6">
        <v>4</v>
      </c>
      <c r="F23" s="6"/>
      <c r="G23" s="17">
        <f>C23*E23</f>
        <v>400</v>
      </c>
      <c r="H23" s="7"/>
      <c r="I23" s="9"/>
      <c r="K23" s="26">
        <v>38987</v>
      </c>
      <c r="L23" s="119"/>
      <c r="M23" s="38"/>
      <c r="N23" s="35"/>
      <c r="O23" s="27"/>
      <c r="P23" s="30"/>
      <c r="Q23" s="36"/>
      <c r="R23" s="37">
        <f>SUM(R14:R22)</f>
        <v>0</v>
      </c>
      <c r="S23" s="37">
        <f>SUM(S14:S22)</f>
        <v>0</v>
      </c>
    </row>
    <row r="24" spans="1:19" x14ac:dyDescent="0.25">
      <c r="A24" s="6"/>
      <c r="B24" s="6"/>
      <c r="C24" s="17">
        <v>50</v>
      </c>
      <c r="D24" s="6"/>
      <c r="E24" s="6">
        <v>0</v>
      </c>
      <c r="F24" s="6"/>
      <c r="G24" s="17">
        <f>C24*E24</f>
        <v>0</v>
      </c>
      <c r="H24" s="7"/>
      <c r="I24" s="6"/>
      <c r="K24" s="26">
        <v>38988</v>
      </c>
      <c r="L24" s="119"/>
      <c r="M24" s="38"/>
      <c r="N24" s="39"/>
      <c r="O24" s="27"/>
      <c r="P24" s="30"/>
      <c r="Q24" s="36"/>
      <c r="R24" s="40" t="s">
        <v>24</v>
      </c>
      <c r="S24" s="36"/>
    </row>
    <row r="25" spans="1:19" x14ac:dyDescent="0.25">
      <c r="A25" s="6"/>
      <c r="B25" s="6"/>
      <c r="C25" s="17">
        <v>25</v>
      </c>
      <c r="D25" s="6"/>
      <c r="E25" s="6">
        <v>0</v>
      </c>
      <c r="F25" s="6"/>
      <c r="G25" s="41">
        <v>0</v>
      </c>
      <c r="H25" s="7"/>
      <c r="I25" s="6" t="s">
        <v>8</v>
      </c>
      <c r="K25" s="26">
        <v>38989</v>
      </c>
      <c r="L25" s="119"/>
      <c r="M25" s="38"/>
      <c r="N25" s="39"/>
      <c r="O25" s="27"/>
      <c r="P25" s="30"/>
      <c r="Q25" s="36"/>
      <c r="R25" s="40"/>
      <c r="S25" s="36"/>
    </row>
    <row r="26" spans="1:19" x14ac:dyDescent="0.25">
      <c r="A26" s="6"/>
      <c r="B26" s="6"/>
      <c r="C26" s="15" t="s">
        <v>22</v>
      </c>
      <c r="D26" s="6"/>
      <c r="E26" s="6"/>
      <c r="F26" s="6"/>
      <c r="G26" s="6"/>
      <c r="H26" s="42">
        <f>SUM(G20:G25)</f>
        <v>90600</v>
      </c>
      <c r="I26" s="7"/>
      <c r="K26" s="26">
        <v>38990</v>
      </c>
      <c r="L26" s="119"/>
      <c r="N26" s="35"/>
      <c r="O26" s="44"/>
      <c r="P26" s="30"/>
      <c r="Q26" s="36"/>
      <c r="R26" s="40"/>
      <c r="S26" s="36"/>
    </row>
    <row r="27" spans="1:19" x14ac:dyDescent="0.25">
      <c r="A27" s="6"/>
      <c r="B27" s="6"/>
      <c r="C27" s="6"/>
      <c r="D27" s="6"/>
      <c r="E27" s="6"/>
      <c r="F27" s="6"/>
      <c r="G27" s="6"/>
      <c r="H27" s="7"/>
      <c r="I27" s="7">
        <f>H17+H26</f>
        <v>21616600</v>
      </c>
      <c r="K27" s="26">
        <v>38991</v>
      </c>
      <c r="L27" s="119"/>
      <c r="M27" s="45"/>
      <c r="N27" s="35"/>
      <c r="O27" s="44"/>
      <c r="P27" s="30"/>
      <c r="Q27" s="36"/>
      <c r="R27" s="40"/>
      <c r="S27" s="36"/>
    </row>
    <row r="28" spans="1:19" x14ac:dyDescent="0.25">
      <c r="A28" s="6"/>
      <c r="B28" s="6"/>
      <c r="C28" s="15" t="s">
        <v>25</v>
      </c>
      <c r="D28" s="6"/>
      <c r="E28" s="6"/>
      <c r="F28" s="6"/>
      <c r="G28" s="6"/>
      <c r="H28" s="7"/>
      <c r="I28" s="7"/>
      <c r="K28" s="26">
        <v>38992</v>
      </c>
      <c r="L28" s="119"/>
      <c r="M28" s="46"/>
      <c r="N28" s="35"/>
      <c r="O28" s="44"/>
      <c r="P28" s="30"/>
      <c r="Q28" s="36"/>
      <c r="R28" s="40"/>
      <c r="S28" s="36"/>
    </row>
    <row r="29" spans="1:19" x14ac:dyDescent="0.25">
      <c r="A29" s="6"/>
      <c r="B29" s="6"/>
      <c r="C29" s="6" t="s">
        <v>26</v>
      </c>
      <c r="D29" s="6"/>
      <c r="E29" s="6"/>
      <c r="F29" s="6"/>
      <c r="G29" s="6" t="s">
        <v>8</v>
      </c>
      <c r="H29" s="7"/>
      <c r="I29" s="7">
        <f>'5 Januari 2017'!I37</f>
        <v>530248741</v>
      </c>
      <c r="K29" s="26">
        <v>38993</v>
      </c>
      <c r="L29" s="119"/>
      <c r="N29" s="35"/>
      <c r="O29" s="44"/>
      <c r="P29" s="30"/>
      <c r="Q29" s="36"/>
      <c r="R29" s="48"/>
      <c r="S29" s="36"/>
    </row>
    <row r="30" spans="1:19" x14ac:dyDescent="0.25">
      <c r="A30" s="6"/>
      <c r="B30" s="6"/>
      <c r="C30" s="6" t="s">
        <v>27</v>
      </c>
      <c r="D30" s="6"/>
      <c r="E30" s="6"/>
      <c r="F30" s="6"/>
      <c r="G30" s="6"/>
      <c r="H30" s="7" t="s">
        <v>28</v>
      </c>
      <c r="I30" s="49">
        <f>'16 Januari 2017 '!I52</f>
        <v>24077600</v>
      </c>
      <c r="K30" s="26">
        <v>38994</v>
      </c>
      <c r="L30" s="119"/>
      <c r="M30" s="50"/>
      <c r="N30" s="35"/>
      <c r="O30" s="44"/>
      <c r="P30" s="30"/>
      <c r="Q30" s="36"/>
      <c r="R30" s="40"/>
      <c r="S30" s="36"/>
    </row>
    <row r="31" spans="1:19" x14ac:dyDescent="0.25">
      <c r="A31" s="6"/>
      <c r="B31" s="6"/>
      <c r="C31" s="6"/>
      <c r="D31" s="6"/>
      <c r="E31" s="6"/>
      <c r="F31" s="6"/>
      <c r="G31" s="6"/>
      <c r="H31" s="7"/>
      <c r="I31" s="7"/>
      <c r="K31" s="26">
        <v>38995</v>
      </c>
      <c r="L31" s="27"/>
      <c r="N31" s="39"/>
      <c r="O31" s="44"/>
      <c r="P31" s="8"/>
      <c r="Q31" s="36"/>
      <c r="R31" s="8"/>
      <c r="S31" s="36"/>
    </row>
    <row r="32" spans="1:19" x14ac:dyDescent="0.25">
      <c r="A32" s="6"/>
      <c r="B32" s="6"/>
      <c r="C32" s="15" t="s">
        <v>29</v>
      </c>
      <c r="D32" s="6"/>
      <c r="E32" s="6"/>
      <c r="F32" s="6"/>
      <c r="G32" s="6"/>
      <c r="H32" s="7"/>
      <c r="I32" s="30"/>
      <c r="J32" s="30"/>
      <c r="K32" s="26">
        <v>38996</v>
      </c>
      <c r="L32" s="27"/>
      <c r="N32" s="35"/>
      <c r="O32" s="44"/>
      <c r="P32" s="8"/>
      <c r="Q32" s="36"/>
      <c r="R32" s="8"/>
      <c r="S32" s="36"/>
    </row>
    <row r="33" spans="1:19" x14ac:dyDescent="0.25">
      <c r="A33" s="6"/>
      <c r="B33" s="15">
        <v>1</v>
      </c>
      <c r="C33" s="15" t="s">
        <v>30</v>
      </c>
      <c r="D33" s="6"/>
      <c r="E33" s="6"/>
      <c r="F33" s="6"/>
      <c r="G33" s="6"/>
      <c r="H33" s="7"/>
      <c r="I33" s="7"/>
      <c r="J33" s="7"/>
      <c r="K33" s="26">
        <v>38997</v>
      </c>
      <c r="L33" s="27"/>
      <c r="N33" s="35"/>
      <c r="O33" s="44"/>
      <c r="P33" s="8"/>
      <c r="Q33" s="36"/>
      <c r="R33" s="8"/>
      <c r="S33" s="36"/>
    </row>
    <row r="34" spans="1:19" x14ac:dyDescent="0.25">
      <c r="A34" s="6"/>
      <c r="B34" s="15"/>
      <c r="C34" s="15" t="s">
        <v>12</v>
      </c>
      <c r="D34" s="6"/>
      <c r="E34" s="6"/>
      <c r="F34" s="6"/>
      <c r="G34" s="6"/>
      <c r="H34" s="7"/>
      <c r="I34" s="7"/>
      <c r="J34" s="7"/>
      <c r="K34" s="26">
        <v>38998</v>
      </c>
      <c r="L34" s="38"/>
      <c r="N34" s="35"/>
      <c r="O34" s="44"/>
      <c r="P34" s="8"/>
      <c r="Q34" s="36"/>
      <c r="R34" s="51"/>
      <c r="S34" s="36"/>
    </row>
    <row r="35" spans="1:19" x14ac:dyDescent="0.25">
      <c r="A35" s="6"/>
      <c r="B35" s="6"/>
      <c r="C35" s="6" t="s">
        <v>31</v>
      </c>
      <c r="D35" s="6"/>
      <c r="E35" s="6"/>
      <c r="F35" s="6"/>
      <c r="G35" s="17"/>
      <c r="H35" s="42">
        <f>+O111</f>
        <v>0</v>
      </c>
      <c r="I35" s="7"/>
      <c r="J35" s="7"/>
      <c r="K35" s="26">
        <v>38999</v>
      </c>
      <c r="L35" s="38"/>
      <c r="M35" s="45"/>
      <c r="N35" s="35" t="s">
        <v>75</v>
      </c>
      <c r="O35" s="44"/>
      <c r="P35" s="36"/>
      <c r="Q35" s="36"/>
      <c r="R35" s="8"/>
      <c r="S35" s="36"/>
    </row>
    <row r="36" spans="1:19" x14ac:dyDescent="0.25">
      <c r="A36" s="6"/>
      <c r="B36" s="6"/>
      <c r="C36" s="6" t="s">
        <v>32</v>
      </c>
      <c r="D36" s="6"/>
      <c r="E36" s="6"/>
      <c r="F36" s="6"/>
      <c r="G36" s="6"/>
      <c r="H36" s="52">
        <f>H92</f>
        <v>0</v>
      </c>
      <c r="I36" s="6" t="s">
        <v>8</v>
      </c>
      <c r="J36" s="6"/>
      <c r="K36" s="26">
        <v>39000</v>
      </c>
      <c r="L36" s="38"/>
      <c r="M36" s="45"/>
      <c r="N36" s="35"/>
      <c r="O36" s="44"/>
      <c r="P36" s="9"/>
      <c r="Q36" s="36"/>
      <c r="R36" s="8"/>
      <c r="S36" s="8"/>
    </row>
    <row r="37" spans="1:19" x14ac:dyDescent="0.25">
      <c r="A37" s="6"/>
      <c r="B37" s="6"/>
      <c r="C37" s="6" t="s">
        <v>33</v>
      </c>
      <c r="D37" s="6"/>
      <c r="E37" s="6"/>
      <c r="F37" s="6"/>
      <c r="G37" s="6"/>
      <c r="H37" s="7"/>
      <c r="I37" s="7">
        <f>I29-H36</f>
        <v>530248741</v>
      </c>
      <c r="J37" s="7"/>
      <c r="K37" s="26">
        <v>39001</v>
      </c>
      <c r="L37" s="38"/>
      <c r="M37" s="45"/>
      <c r="N37" s="35"/>
      <c r="O37" s="44"/>
      <c r="Q37" s="36"/>
      <c r="R37" s="8"/>
      <c r="S37" s="8"/>
    </row>
    <row r="38" spans="1:19" x14ac:dyDescent="0.25">
      <c r="A38" s="6"/>
      <c r="B38" s="6"/>
      <c r="C38" s="6"/>
      <c r="D38" s="6"/>
      <c r="E38" s="6"/>
      <c r="F38" s="6"/>
      <c r="G38" s="6"/>
      <c r="H38" s="7"/>
      <c r="I38" s="7"/>
      <c r="J38" s="7"/>
      <c r="K38" s="26">
        <v>39002</v>
      </c>
      <c r="L38" s="38"/>
      <c r="M38" s="53"/>
      <c r="N38" s="35"/>
      <c r="O38" s="44"/>
      <c r="Q38" s="36"/>
      <c r="R38" s="8"/>
      <c r="S38" s="8"/>
    </row>
    <row r="39" spans="1:19" x14ac:dyDescent="0.25">
      <c r="A39" s="6"/>
      <c r="B39" s="6"/>
      <c r="C39" s="15" t="s">
        <v>34</v>
      </c>
      <c r="D39" s="6"/>
      <c r="E39" s="6"/>
      <c r="F39" s="6"/>
      <c r="G39" s="6"/>
      <c r="H39" s="42">
        <v>30244114</v>
      </c>
      <c r="J39" s="7"/>
      <c r="K39" s="26">
        <v>39003</v>
      </c>
      <c r="L39" s="38"/>
      <c r="M39" s="45"/>
      <c r="N39" s="35"/>
      <c r="O39" s="44"/>
      <c r="Q39" s="36"/>
      <c r="R39" s="8"/>
      <c r="S39" s="8"/>
    </row>
    <row r="40" spans="1:19" x14ac:dyDescent="0.25">
      <c r="A40" s="6"/>
      <c r="B40" s="6"/>
      <c r="C40" s="15" t="s">
        <v>35</v>
      </c>
      <c r="D40" s="6"/>
      <c r="E40" s="6"/>
      <c r="F40" s="6"/>
      <c r="G40" s="6"/>
      <c r="H40" s="7">
        <v>102932724</v>
      </c>
      <c r="I40" s="7"/>
      <c r="J40" s="7"/>
      <c r="K40" s="26">
        <v>39004</v>
      </c>
      <c r="L40" s="38"/>
      <c r="M40" s="45"/>
      <c r="N40" s="35"/>
      <c r="O40" s="44"/>
      <c r="Q40" s="36"/>
      <c r="R40" s="8"/>
      <c r="S40" s="8"/>
    </row>
    <row r="41" spans="1:19" ht="16.5" x14ac:dyDescent="0.35">
      <c r="A41" s="6"/>
      <c r="B41" s="6"/>
      <c r="C41" s="15" t="s">
        <v>36</v>
      </c>
      <c r="D41" s="6"/>
      <c r="E41" s="6"/>
      <c r="F41" s="6"/>
      <c r="G41" s="6"/>
      <c r="H41" s="54">
        <v>33034812</v>
      </c>
      <c r="I41" s="7"/>
      <c r="J41" s="7"/>
      <c r="K41" s="26">
        <v>39005</v>
      </c>
      <c r="L41" s="38"/>
      <c r="M41" s="45"/>
      <c r="N41" s="35"/>
      <c r="O41" s="44"/>
      <c r="Q41" s="36"/>
      <c r="R41" s="8"/>
      <c r="S41" s="8"/>
    </row>
    <row r="42" spans="1:19" ht="16.5" x14ac:dyDescent="0.35">
      <c r="A42" s="6"/>
      <c r="B42" s="6"/>
      <c r="C42" s="6"/>
      <c r="D42" s="6"/>
      <c r="E42" s="6"/>
      <c r="F42" s="6"/>
      <c r="G42" s="6"/>
      <c r="H42" s="7"/>
      <c r="I42" s="55">
        <f>SUM(H39:H41)</f>
        <v>166211650</v>
      </c>
      <c r="J42" s="7"/>
      <c r="K42" s="26">
        <v>39006</v>
      </c>
      <c r="L42" s="38"/>
      <c r="M42" s="45"/>
      <c r="N42" s="35"/>
      <c r="O42" s="44"/>
      <c r="Q42" s="36"/>
      <c r="R42" s="8"/>
      <c r="S42" s="8"/>
    </row>
    <row r="43" spans="1:19" x14ac:dyDescent="0.25">
      <c r="A43" s="6"/>
      <c r="B43" s="6"/>
      <c r="C43" s="6"/>
      <c r="D43" s="6"/>
      <c r="E43" s="6"/>
      <c r="F43" s="6"/>
      <c r="G43" s="6"/>
      <c r="H43" s="7"/>
      <c r="I43" s="56">
        <f>SUM(I37:I42)</f>
        <v>696460391</v>
      </c>
      <c r="J43" s="7"/>
      <c r="K43" s="26"/>
      <c r="L43" s="38"/>
      <c r="M43" s="45"/>
      <c r="N43" s="35"/>
      <c r="O43" s="44"/>
      <c r="Q43" s="36"/>
      <c r="R43" s="8"/>
      <c r="S43" s="8"/>
    </row>
    <row r="44" spans="1:19" x14ac:dyDescent="0.25">
      <c r="A44" s="6"/>
      <c r="B44" s="15">
        <v>2</v>
      </c>
      <c r="C44" s="15" t="s">
        <v>37</v>
      </c>
      <c r="D44" s="6"/>
      <c r="E44" s="6"/>
      <c r="F44" s="6"/>
      <c r="G44" s="6"/>
      <c r="H44" s="7"/>
      <c r="I44" s="7"/>
      <c r="J44" s="7"/>
      <c r="K44" s="26"/>
      <c r="L44" s="38"/>
      <c r="M44" s="45"/>
      <c r="N44" s="35"/>
      <c r="O44" s="44"/>
      <c r="P44" s="57"/>
      <c r="Q44" s="30"/>
      <c r="R44" s="58"/>
      <c r="S44" s="58"/>
    </row>
    <row r="45" spans="1:19" x14ac:dyDescent="0.25">
      <c r="A45" s="6"/>
      <c r="B45" s="6"/>
      <c r="C45" s="6" t="s">
        <v>32</v>
      </c>
      <c r="D45" s="6"/>
      <c r="E45" s="6"/>
      <c r="F45" s="6"/>
      <c r="G45" s="19"/>
      <c r="H45" s="7">
        <f>M96</f>
        <v>9237000</v>
      </c>
      <c r="I45" s="7"/>
      <c r="J45" s="7"/>
      <c r="K45" s="26"/>
      <c r="L45" s="38"/>
      <c r="M45" s="45"/>
      <c r="N45" s="35"/>
      <c r="O45" s="44"/>
      <c r="P45" s="57"/>
      <c r="Q45" s="30"/>
      <c r="R45" s="59"/>
      <c r="S45" s="58"/>
    </row>
    <row r="46" spans="1:19" x14ac:dyDescent="0.25">
      <c r="A46" s="6"/>
      <c r="B46" s="6"/>
      <c r="C46" s="6" t="s">
        <v>38</v>
      </c>
      <c r="D46" s="6"/>
      <c r="E46" s="6"/>
      <c r="F46" s="6"/>
      <c r="G46" s="18"/>
      <c r="H46" s="60">
        <f>+E92</f>
        <v>0</v>
      </c>
      <c r="I46" s="7" t="s">
        <v>8</v>
      </c>
      <c r="J46" s="7"/>
      <c r="K46" s="26"/>
      <c r="L46" s="38"/>
      <c r="M46" s="45"/>
      <c r="N46" s="35"/>
      <c r="O46" s="44"/>
      <c r="P46" s="57"/>
      <c r="Q46" s="30"/>
      <c r="R46" s="57"/>
      <c r="S46" s="58"/>
    </row>
    <row r="47" spans="1:19" x14ac:dyDescent="0.25">
      <c r="A47" s="6"/>
      <c r="B47" s="6"/>
      <c r="C47" s="6"/>
      <c r="D47" s="6"/>
      <c r="E47" s="6"/>
      <c r="F47" s="6"/>
      <c r="G47" s="18" t="s">
        <v>8</v>
      </c>
      <c r="H47" s="61"/>
      <c r="I47" s="7">
        <f>H45+H46</f>
        <v>9237000</v>
      </c>
      <c r="J47" s="7"/>
      <c r="K47" s="26"/>
      <c r="L47" s="38"/>
      <c r="M47" s="45"/>
      <c r="N47" s="35"/>
      <c r="O47" s="44"/>
      <c r="P47" s="57"/>
      <c r="Q47" s="58"/>
      <c r="R47" s="57"/>
      <c r="S47" s="58"/>
    </row>
    <row r="48" spans="1:19" x14ac:dyDescent="0.25">
      <c r="A48" s="6"/>
      <c r="B48" s="6"/>
      <c r="C48" s="6"/>
      <c r="D48" s="6"/>
      <c r="E48" s="6"/>
      <c r="F48" s="6"/>
      <c r="G48" s="18"/>
      <c r="H48" s="62"/>
      <c r="I48" s="7" t="s">
        <v>8</v>
      </c>
      <c r="J48" s="7"/>
      <c r="K48" s="26"/>
      <c r="L48" s="38"/>
      <c r="M48" s="53"/>
      <c r="N48" s="35"/>
      <c r="O48" s="44"/>
      <c r="P48" s="63"/>
      <c r="Q48" s="63">
        <f>SUM(Q13:Q46)</f>
        <v>0</v>
      </c>
      <c r="R48" s="57"/>
      <c r="S48" s="58"/>
    </row>
    <row r="49" spans="1:19" x14ac:dyDescent="0.25">
      <c r="A49" s="6"/>
      <c r="B49" s="6"/>
      <c r="C49" s="6" t="s">
        <v>39</v>
      </c>
      <c r="D49" s="6"/>
      <c r="E49" s="6"/>
      <c r="F49" s="6"/>
      <c r="G49" s="19"/>
      <c r="H49" s="42">
        <f>L137</f>
        <v>6775000</v>
      </c>
      <c r="I49" s="7">
        <v>0</v>
      </c>
      <c r="K49" s="26"/>
      <c r="L49" s="38"/>
      <c r="M49" s="53"/>
      <c r="N49" s="35"/>
      <c r="O49" s="44"/>
      <c r="Q49" s="8"/>
      <c r="S49" s="8"/>
    </row>
    <row r="50" spans="1:19" x14ac:dyDescent="0.25">
      <c r="A50" s="6"/>
      <c r="B50" s="6"/>
      <c r="C50" s="6" t="s">
        <v>40</v>
      </c>
      <c r="D50" s="6"/>
      <c r="E50" s="6"/>
      <c r="F50" s="6"/>
      <c r="G50" s="6"/>
      <c r="H50" s="52">
        <f>A92</f>
        <v>1000</v>
      </c>
      <c r="I50" s="7"/>
      <c r="K50" s="26"/>
      <c r="L50" s="38"/>
      <c r="M50" s="53"/>
      <c r="N50" s="35"/>
      <c r="O50" s="44"/>
      <c r="P50" s="64"/>
      <c r="Q50" s="8" t="s">
        <v>41</v>
      </c>
      <c r="S50" s="8"/>
    </row>
    <row r="51" spans="1:19" x14ac:dyDescent="0.25">
      <c r="A51" s="6"/>
      <c r="B51" s="6"/>
      <c r="C51" s="6"/>
      <c r="D51" s="6"/>
      <c r="E51" s="6"/>
      <c r="F51" s="6"/>
      <c r="G51" s="6"/>
      <c r="H51" s="19"/>
      <c r="I51" s="52">
        <f>SUM(H49:H50)</f>
        <v>6776000</v>
      </c>
      <c r="J51" s="42"/>
      <c r="K51" s="26"/>
      <c r="L51" s="38"/>
      <c r="M51" s="53"/>
      <c r="N51" s="35"/>
      <c r="O51" s="44"/>
      <c r="P51" s="65"/>
      <c r="Q51" s="51"/>
      <c r="R51" s="65"/>
      <c r="S51" s="51"/>
    </row>
    <row r="52" spans="1:19" x14ac:dyDescent="0.25">
      <c r="A52" s="6"/>
      <c r="B52" s="6"/>
      <c r="C52" s="15" t="s">
        <v>42</v>
      </c>
      <c r="D52" s="6"/>
      <c r="E52" s="6"/>
      <c r="F52" s="6"/>
      <c r="G52" s="6"/>
      <c r="H52" s="7"/>
      <c r="I52" s="7">
        <f>I30-I47+I51</f>
        <v>21616600</v>
      </c>
      <c r="J52" s="66"/>
      <c r="K52" s="26"/>
      <c r="L52" s="38"/>
      <c r="N52" s="35"/>
      <c r="O52" s="44"/>
      <c r="P52" s="65"/>
      <c r="Q52" s="51"/>
      <c r="R52" s="65"/>
      <c r="S52" s="51"/>
    </row>
    <row r="53" spans="1:19" x14ac:dyDescent="0.25">
      <c r="A53" s="6"/>
      <c r="B53" s="6"/>
      <c r="C53" s="6" t="s">
        <v>43</v>
      </c>
      <c r="D53" s="6"/>
      <c r="E53" s="6"/>
      <c r="F53" s="6"/>
      <c r="G53" s="6"/>
      <c r="H53" s="7"/>
      <c r="I53" s="7">
        <f>+I27</f>
        <v>21616600</v>
      </c>
      <c r="J53" s="66"/>
      <c r="K53" s="26"/>
      <c r="L53" s="38"/>
      <c r="N53" s="35"/>
      <c r="O53" s="44"/>
      <c r="P53" s="65"/>
      <c r="Q53" s="51"/>
      <c r="R53" s="65"/>
      <c r="S53" s="51"/>
    </row>
    <row r="54" spans="1:19" x14ac:dyDescent="0.25">
      <c r="A54" s="6"/>
      <c r="B54" s="6"/>
      <c r="C54" s="6"/>
      <c r="D54" s="6"/>
      <c r="E54" s="6"/>
      <c r="F54" s="6"/>
      <c r="G54" s="6"/>
      <c r="H54" s="7" t="s">
        <v>8</v>
      </c>
      <c r="I54" s="52">
        <v>0</v>
      </c>
      <c r="J54" s="67"/>
      <c r="K54" s="26"/>
      <c r="L54" s="38"/>
      <c r="N54" s="35"/>
      <c r="O54" s="44"/>
      <c r="P54" s="65"/>
      <c r="Q54" s="51"/>
      <c r="R54" s="65"/>
      <c r="S54" s="68"/>
    </row>
    <row r="55" spans="1:19" x14ac:dyDescent="0.25">
      <c r="A55" s="6"/>
      <c r="B55" s="6"/>
      <c r="C55" s="6"/>
      <c r="D55" s="6"/>
      <c r="E55" s="6" t="s">
        <v>44</v>
      </c>
      <c r="F55" s="6"/>
      <c r="G55" s="6"/>
      <c r="H55" s="7"/>
      <c r="I55" s="7">
        <f>+I53-I52</f>
        <v>0</v>
      </c>
      <c r="J55" s="66"/>
      <c r="K55" s="26"/>
      <c r="L55" s="38"/>
      <c r="N55" s="35"/>
      <c r="O55" s="44"/>
      <c r="P55" s="65"/>
      <c r="Q55" s="51"/>
      <c r="R55" s="65"/>
      <c r="S55" s="65"/>
    </row>
    <row r="56" spans="1:19" x14ac:dyDescent="0.25">
      <c r="A56" s="6"/>
      <c r="B56" s="6"/>
      <c r="C56" s="6"/>
      <c r="D56" s="6"/>
      <c r="E56" s="6"/>
      <c r="F56" s="6"/>
      <c r="G56" s="6"/>
      <c r="H56" s="7"/>
      <c r="I56" s="7"/>
      <c r="J56" s="66"/>
      <c r="K56" s="26"/>
      <c r="L56" s="38"/>
      <c r="N56" s="35"/>
      <c r="O56" s="44"/>
      <c r="P56" s="65"/>
      <c r="Q56" s="51"/>
      <c r="R56" s="65"/>
      <c r="S56" s="65"/>
    </row>
    <row r="57" spans="1:19" x14ac:dyDescent="0.25">
      <c r="A57" s="6" t="s">
        <v>45</v>
      </c>
      <c r="B57" s="6"/>
      <c r="C57" s="6"/>
      <c r="D57" s="6"/>
      <c r="E57" s="6"/>
      <c r="F57" s="6"/>
      <c r="G57" s="6"/>
      <c r="H57" s="7"/>
      <c r="I57" s="49"/>
      <c r="J57" s="69"/>
      <c r="K57" s="26"/>
      <c r="L57" s="38"/>
      <c r="N57" s="35"/>
      <c r="O57" s="44"/>
      <c r="P57" s="65"/>
      <c r="Q57" s="51"/>
      <c r="R57" s="65"/>
      <c r="S57" s="65"/>
    </row>
    <row r="58" spans="1:19" x14ac:dyDescent="0.25">
      <c r="A58" s="6" t="s">
        <v>46</v>
      </c>
      <c r="B58" s="6"/>
      <c r="C58" s="6"/>
      <c r="D58" s="6"/>
      <c r="E58" s="6" t="s">
        <v>8</v>
      </c>
      <c r="F58" s="6"/>
      <c r="G58" s="6" t="s">
        <v>47</v>
      </c>
      <c r="H58" s="7"/>
      <c r="I58" s="17"/>
      <c r="J58" s="70"/>
      <c r="K58" s="26"/>
      <c r="L58" s="38"/>
      <c r="N58" s="35"/>
      <c r="O58" s="44"/>
      <c r="P58" s="65"/>
      <c r="Q58" s="51"/>
      <c r="R58" s="65"/>
      <c r="S58" s="65"/>
    </row>
    <row r="59" spans="1:19" x14ac:dyDescent="0.25">
      <c r="A59" s="6"/>
      <c r="B59" s="6"/>
      <c r="C59" s="6"/>
      <c r="D59" s="6"/>
      <c r="E59" s="6"/>
      <c r="F59" s="6"/>
      <c r="G59" s="6"/>
      <c r="H59" s="7" t="s">
        <v>8</v>
      </c>
      <c r="I59" s="17"/>
      <c r="J59" s="70"/>
      <c r="K59" s="26"/>
      <c r="L59" s="38"/>
      <c r="N59" s="35"/>
      <c r="O59" s="44"/>
      <c r="Q59" s="36"/>
    </row>
    <row r="60" spans="1:19" x14ac:dyDescent="0.25">
      <c r="K60" s="26"/>
      <c r="L60" s="38"/>
      <c r="N60" s="35"/>
      <c r="O60" s="44"/>
    </row>
    <row r="61" spans="1:19" x14ac:dyDescent="0.25">
      <c r="A61" s="71"/>
      <c r="B61" s="72"/>
      <c r="C61" s="72"/>
      <c r="D61" s="73"/>
      <c r="E61" s="73"/>
      <c r="F61" s="73"/>
      <c r="G61" s="73"/>
      <c r="H61" s="9"/>
      <c r="J61" s="74"/>
      <c r="K61" s="26"/>
      <c r="L61" s="38"/>
      <c r="N61" s="35"/>
      <c r="O61" s="44"/>
      <c r="Q61" s="9"/>
      <c r="R61" s="75"/>
    </row>
    <row r="62" spans="1:19" x14ac:dyDescent="0.25">
      <c r="A62" s="71" t="s">
        <v>59</v>
      </c>
      <c r="B62" s="72"/>
      <c r="C62" s="72"/>
      <c r="D62" s="73"/>
      <c r="E62" s="73"/>
      <c r="F62" s="73"/>
      <c r="G62" s="73" t="s">
        <v>49</v>
      </c>
      <c r="H62" s="9"/>
      <c r="J62" s="74"/>
      <c r="K62" s="26"/>
      <c r="L62" s="38"/>
      <c r="N62" s="35"/>
      <c r="O62" s="44"/>
      <c r="Q62" s="9"/>
      <c r="R62" s="75"/>
    </row>
    <row r="63" spans="1:19" x14ac:dyDescent="0.25">
      <c r="A63" s="71"/>
      <c r="B63" s="72"/>
      <c r="C63" s="72"/>
      <c r="D63" s="73"/>
      <c r="E63" s="73"/>
      <c r="F63" s="73"/>
      <c r="G63" s="73"/>
      <c r="H63" s="9"/>
      <c r="J63" s="74"/>
      <c r="K63" s="26"/>
      <c r="L63" s="38"/>
      <c r="N63" s="35"/>
      <c r="O63" s="44"/>
      <c r="Q63" s="9"/>
      <c r="R63" s="75"/>
    </row>
    <row r="64" spans="1:19" x14ac:dyDescent="0.25">
      <c r="A64" s="71" t="s">
        <v>50</v>
      </c>
      <c r="B64" s="72"/>
      <c r="C64" s="72"/>
      <c r="D64" s="73"/>
      <c r="E64" s="73"/>
      <c r="F64" s="73"/>
      <c r="G64" s="73"/>
      <c r="H64" s="9" t="s">
        <v>51</v>
      </c>
      <c r="J64" s="74"/>
      <c r="K64" s="26"/>
      <c r="L64" s="38"/>
      <c r="N64" s="35"/>
      <c r="O64" s="44"/>
      <c r="Q64" s="9"/>
      <c r="R64" s="75"/>
    </row>
    <row r="65" spans="1:17" x14ac:dyDescent="0.25">
      <c r="A65" s="71"/>
      <c r="B65" s="72"/>
      <c r="C65" s="72"/>
      <c r="D65" s="73"/>
      <c r="E65" s="73"/>
      <c r="F65" s="73"/>
      <c r="G65" s="73"/>
      <c r="H65" s="73"/>
      <c r="J65" s="74"/>
      <c r="K65" s="26"/>
      <c r="L65" s="38"/>
      <c r="N65" s="35"/>
      <c r="O65" s="44"/>
    </row>
    <row r="66" spans="1:17" x14ac:dyDescent="0.25">
      <c r="A66" s="8"/>
      <c r="B66" s="8"/>
      <c r="C66" s="8"/>
      <c r="D66" s="8"/>
      <c r="E66" s="8"/>
      <c r="F66" s="8"/>
      <c r="G66" s="73" t="s">
        <v>52</v>
      </c>
      <c r="H66" s="8"/>
      <c r="I66" s="8"/>
      <c r="J66" s="76"/>
      <c r="K66" s="26"/>
      <c r="L66" s="38"/>
      <c r="M66" s="53"/>
      <c r="N66" s="35"/>
      <c r="O66" s="44"/>
      <c r="Q66" s="64"/>
    </row>
    <row r="67" spans="1:17" x14ac:dyDescent="0.25">
      <c r="A67" s="8"/>
      <c r="B67" s="8"/>
      <c r="C67" s="8"/>
      <c r="D67" s="8"/>
      <c r="E67" s="8"/>
      <c r="F67" s="8"/>
      <c r="G67" s="8"/>
      <c r="H67" s="8"/>
      <c r="I67" s="8"/>
      <c r="J67" s="76"/>
      <c r="K67" s="26"/>
      <c r="L67" s="38"/>
      <c r="M67" s="53"/>
      <c r="N67" s="35"/>
      <c r="O67" s="44"/>
    </row>
    <row r="68" spans="1:17" x14ac:dyDescent="0.25">
      <c r="A68" s="8"/>
      <c r="B68" s="8"/>
      <c r="C68" s="8"/>
      <c r="D68" s="8"/>
      <c r="E68" s="8" t="s">
        <v>53</v>
      </c>
      <c r="F68" s="8"/>
      <c r="G68" s="8"/>
      <c r="H68" s="8"/>
      <c r="I68" s="8"/>
      <c r="J68" s="76"/>
      <c r="K68" s="26"/>
      <c r="L68" s="38"/>
      <c r="M68" s="3"/>
      <c r="N68" s="35"/>
      <c r="O68" s="44"/>
    </row>
    <row r="69" spans="1:17" x14ac:dyDescent="0.25">
      <c r="A69" s="8"/>
      <c r="B69" s="8"/>
      <c r="C69" s="8"/>
      <c r="D69" s="8"/>
      <c r="E69" s="8"/>
      <c r="F69" s="8"/>
      <c r="G69" s="8"/>
      <c r="H69" s="8"/>
      <c r="I69" s="77"/>
      <c r="J69" s="76"/>
      <c r="K69" s="26"/>
      <c r="L69" s="38"/>
      <c r="M69" s="3"/>
      <c r="N69" s="35"/>
      <c r="O69" s="44"/>
    </row>
    <row r="70" spans="1:17" x14ac:dyDescent="0.25">
      <c r="A70" s="73"/>
      <c r="B70" s="73"/>
      <c r="C70" s="73"/>
      <c r="D70" s="73"/>
      <c r="E70" s="73"/>
      <c r="F70" s="73"/>
      <c r="G70" s="78"/>
      <c r="H70" s="79"/>
      <c r="I70" s="73"/>
      <c r="J70" s="74"/>
      <c r="K70" s="26"/>
      <c r="L70" s="38"/>
      <c r="M70" s="80"/>
      <c r="N70" s="35"/>
      <c r="O70" s="44"/>
    </row>
    <row r="71" spans="1:17" x14ac:dyDescent="0.25">
      <c r="A71" s="73"/>
      <c r="B71" s="73"/>
      <c r="C71" s="73"/>
      <c r="D71" s="73"/>
      <c r="E71" s="73"/>
      <c r="F71" s="73"/>
      <c r="G71" s="78" t="s">
        <v>54</v>
      </c>
      <c r="H71" s="81"/>
      <c r="I71" s="73"/>
      <c r="J71" s="74"/>
      <c r="K71" s="26"/>
      <c r="L71" s="38"/>
      <c r="M71" s="53"/>
      <c r="N71" s="35"/>
      <c r="O71" s="44"/>
    </row>
    <row r="72" spans="1:17" x14ac:dyDescent="0.25">
      <c r="A72" s="8"/>
      <c r="B72" s="8"/>
      <c r="C72" s="8"/>
      <c r="D72" s="8"/>
      <c r="E72" s="8"/>
      <c r="F72" s="8"/>
      <c r="G72" s="8"/>
      <c r="H72" s="8"/>
      <c r="I72" s="8"/>
      <c r="J72" s="76"/>
      <c r="K72" s="26"/>
      <c r="L72" s="38"/>
      <c r="N72" s="35"/>
      <c r="O72" s="82"/>
    </row>
    <row r="73" spans="1:17" x14ac:dyDescent="0.25">
      <c r="A73" s="8" t="s">
        <v>40</v>
      </c>
      <c r="B73" s="8"/>
      <c r="C73" s="8"/>
      <c r="D73" s="8" t="s">
        <v>38</v>
      </c>
      <c r="E73" s="8"/>
      <c r="F73" s="8"/>
      <c r="G73" s="8"/>
      <c r="H73" s="8" t="s">
        <v>55</v>
      </c>
      <c r="I73" s="77" t="s">
        <v>56</v>
      </c>
      <c r="J73" s="76"/>
      <c r="K73" s="26"/>
      <c r="L73" s="38"/>
      <c r="M73" s="80"/>
      <c r="N73" s="35"/>
      <c r="O73" s="83"/>
    </row>
    <row r="74" spans="1:17" x14ac:dyDescent="0.25">
      <c r="A74" s="84">
        <v>1000</v>
      </c>
      <c r="B74" s="85" t="s">
        <v>70</v>
      </c>
      <c r="C74" s="85"/>
      <c r="D74" s="85"/>
      <c r="E74" s="86"/>
      <c r="F74" s="109"/>
      <c r="G74" s="8"/>
      <c r="H74" s="51"/>
      <c r="I74" s="8"/>
      <c r="J74" s="76"/>
      <c r="K74" s="26"/>
      <c r="L74" s="38"/>
      <c r="M74" s="80"/>
      <c r="N74" s="35"/>
      <c r="O74" s="82"/>
    </row>
    <row r="75" spans="1:17" x14ac:dyDescent="0.25">
      <c r="A75" s="84"/>
      <c r="B75" s="85"/>
      <c r="C75" s="85"/>
      <c r="D75" s="85"/>
      <c r="E75" s="86"/>
      <c r="F75" s="109"/>
      <c r="G75" s="8"/>
      <c r="H75" s="51"/>
      <c r="I75" s="8"/>
      <c r="J75" s="8"/>
      <c r="K75" s="26"/>
      <c r="L75" s="38"/>
      <c r="M75" s="80"/>
      <c r="N75" s="35"/>
      <c r="O75" s="82"/>
    </row>
    <row r="76" spans="1:17" x14ac:dyDescent="0.25">
      <c r="A76" s="87"/>
      <c r="B76" s="85"/>
      <c r="C76" s="85"/>
      <c r="D76" s="85"/>
      <c r="E76" s="86"/>
      <c r="F76" s="109"/>
      <c r="G76" s="8"/>
      <c r="H76" s="51"/>
      <c r="I76" s="8"/>
      <c r="J76" s="8"/>
      <c r="K76" s="26"/>
      <c r="L76" s="38"/>
      <c r="M76" s="80"/>
      <c r="N76" s="35"/>
      <c r="O76" s="82"/>
    </row>
    <row r="77" spans="1:17" x14ac:dyDescent="0.25">
      <c r="A77" s="87"/>
      <c r="B77" s="85"/>
      <c r="C77" s="88"/>
      <c r="D77" s="85"/>
      <c r="E77" s="89"/>
      <c r="F77" s="8"/>
      <c r="G77" s="8"/>
      <c r="H77" s="51"/>
      <c r="I77" s="8"/>
      <c r="J77" s="8"/>
      <c r="K77" s="26"/>
      <c r="L77" s="38"/>
      <c r="M77" s="80"/>
      <c r="N77" s="35"/>
      <c r="O77" s="82"/>
    </row>
    <row r="78" spans="1:17" x14ac:dyDescent="0.25">
      <c r="A78" s="86"/>
      <c r="B78" s="85"/>
      <c r="C78" s="88"/>
      <c r="D78" s="88"/>
      <c r="E78" s="90"/>
      <c r="F78" s="64"/>
      <c r="H78" s="65"/>
      <c r="K78" s="26"/>
      <c r="L78" s="38"/>
      <c r="M78" s="80"/>
      <c r="N78" s="35"/>
      <c r="O78" s="82"/>
    </row>
    <row r="79" spans="1:17" x14ac:dyDescent="0.25">
      <c r="A79" s="91"/>
      <c r="B79" s="85"/>
      <c r="C79" s="92"/>
      <c r="D79" s="92"/>
      <c r="E79" s="90"/>
      <c r="H79" s="65"/>
      <c r="K79" s="26"/>
      <c r="L79" s="38"/>
      <c r="M79" s="80"/>
      <c r="N79" s="35"/>
      <c r="O79" s="82"/>
    </row>
    <row r="80" spans="1:17" x14ac:dyDescent="0.25">
      <c r="A80" s="93"/>
      <c r="B80" s="85"/>
      <c r="C80" s="92"/>
      <c r="D80" s="92"/>
      <c r="E80" s="90"/>
      <c r="H80" s="65"/>
      <c r="K80" s="26"/>
      <c r="L80" s="38"/>
      <c r="M80" s="80"/>
      <c r="N80" s="35"/>
      <c r="O80" s="83"/>
    </row>
    <row r="81" spans="1:15" x14ac:dyDescent="0.25">
      <c r="A81" s="93"/>
      <c r="B81" s="85"/>
      <c r="C81" s="92"/>
      <c r="D81" s="92"/>
      <c r="E81" s="90"/>
      <c r="H81" s="65"/>
      <c r="K81" s="26"/>
      <c r="L81" s="38"/>
      <c r="M81" s="80"/>
      <c r="N81" s="35"/>
      <c r="O81" s="83"/>
    </row>
    <row r="82" spans="1:15" x14ac:dyDescent="0.25">
      <c r="A82" s="91"/>
      <c r="B82" s="92"/>
      <c r="C82" s="92"/>
      <c r="D82" s="92"/>
      <c r="E82" s="90"/>
      <c r="H82" s="65"/>
      <c r="K82" s="26"/>
      <c r="L82" s="38"/>
      <c r="M82" s="94"/>
      <c r="N82" s="35"/>
      <c r="O82" s="82"/>
    </row>
    <row r="83" spans="1:15" x14ac:dyDescent="0.25">
      <c r="A83" s="91"/>
      <c r="B83" s="92"/>
      <c r="C83" s="92"/>
      <c r="D83" s="92"/>
      <c r="E83" s="90"/>
      <c r="H83" s="65"/>
      <c r="K83" s="26"/>
      <c r="L83" s="38"/>
      <c r="M83" s="95"/>
      <c r="N83" s="35"/>
      <c r="O83" s="82"/>
    </row>
    <row r="84" spans="1:15" x14ac:dyDescent="0.25">
      <c r="A84" s="91"/>
      <c r="B84" s="96"/>
      <c r="E84" s="65"/>
      <c r="H84" s="65"/>
      <c r="K84" s="26"/>
      <c r="L84" s="38"/>
      <c r="N84" s="35"/>
      <c r="O84" s="82"/>
    </row>
    <row r="85" spans="1:15" x14ac:dyDescent="0.25">
      <c r="A85" s="91"/>
      <c r="B85" s="96"/>
      <c r="H85" s="65"/>
      <c r="K85" s="26"/>
      <c r="L85" s="38"/>
      <c r="N85" s="35"/>
      <c r="O85" s="82"/>
    </row>
    <row r="86" spans="1:15" x14ac:dyDescent="0.25">
      <c r="A86" s="91"/>
      <c r="B86" s="96"/>
      <c r="K86" s="26"/>
      <c r="L86" s="38"/>
      <c r="N86" s="35"/>
      <c r="O86" s="82"/>
    </row>
    <row r="87" spans="1:15" x14ac:dyDescent="0.25">
      <c r="A87" s="91"/>
      <c r="B87" s="96"/>
      <c r="K87" s="26"/>
      <c r="L87" s="38"/>
      <c r="N87" s="35"/>
      <c r="O87" s="82"/>
    </row>
    <row r="88" spans="1:15" x14ac:dyDescent="0.25">
      <c r="A88" s="65"/>
      <c r="B88" s="96"/>
      <c r="K88" s="26"/>
      <c r="L88" s="38"/>
      <c r="M88" s="80"/>
      <c r="N88" s="35"/>
      <c r="O88" s="82"/>
    </row>
    <row r="89" spans="1:15" x14ac:dyDescent="0.25">
      <c r="K89" s="26"/>
      <c r="L89" s="38"/>
      <c r="N89" s="35"/>
      <c r="O89" s="82"/>
    </row>
    <row r="90" spans="1:15" x14ac:dyDescent="0.25">
      <c r="K90" s="26"/>
      <c r="L90" s="38"/>
      <c r="N90" s="35"/>
      <c r="O90" s="82"/>
    </row>
    <row r="91" spans="1:15" x14ac:dyDescent="0.25">
      <c r="K91" s="26"/>
      <c r="L91" s="38"/>
      <c r="N91" s="35"/>
      <c r="O91" s="82"/>
    </row>
    <row r="92" spans="1:15" x14ac:dyDescent="0.25">
      <c r="A92" s="75">
        <f>SUM(A74:A91)</f>
        <v>1000</v>
      </c>
      <c r="E92" s="65">
        <f>SUM(E74:E91)</f>
        <v>0</v>
      </c>
      <c r="H92" s="65">
        <f>SUM(H74:H91)</f>
        <v>0</v>
      </c>
      <c r="K92" s="26"/>
      <c r="L92" s="38"/>
      <c r="N92" s="35"/>
      <c r="O92" s="82"/>
    </row>
    <row r="93" spans="1:15" x14ac:dyDescent="0.25">
      <c r="K93" s="26"/>
      <c r="L93" s="38"/>
      <c r="N93" s="35"/>
      <c r="O93" s="82"/>
    </row>
    <row r="94" spans="1:15" x14ac:dyDescent="0.25">
      <c r="K94" s="26"/>
      <c r="N94" s="35"/>
      <c r="O94" s="82"/>
    </row>
    <row r="95" spans="1:15" x14ac:dyDescent="0.25">
      <c r="K95" s="26"/>
      <c r="N95" s="35"/>
      <c r="O95" s="82"/>
    </row>
    <row r="96" spans="1:15" x14ac:dyDescent="0.25">
      <c r="K96" s="26"/>
      <c r="M96" s="43">
        <f>SUM(M13:M95)</f>
        <v>9237000</v>
      </c>
      <c r="N96" s="35"/>
      <c r="O96" s="82"/>
    </row>
    <row r="97" spans="11:15" x14ac:dyDescent="0.25">
      <c r="K97" s="26">
        <v>38741</v>
      </c>
      <c r="N97" s="35"/>
      <c r="O97" s="82"/>
    </row>
    <row r="98" spans="11:15" x14ac:dyDescent="0.25">
      <c r="K98" s="26"/>
      <c r="N98" s="35"/>
      <c r="O98" s="82"/>
    </row>
    <row r="99" spans="11:15" x14ac:dyDescent="0.25">
      <c r="K99" s="26"/>
      <c r="N99" s="35"/>
      <c r="O99" s="82"/>
    </row>
    <row r="100" spans="11:15" x14ac:dyDescent="0.25">
      <c r="K100" s="26"/>
      <c r="N100" s="35"/>
      <c r="O100" s="82"/>
    </row>
    <row r="101" spans="11:15" x14ac:dyDescent="0.25">
      <c r="K101" s="26"/>
      <c r="N101" s="35"/>
      <c r="O101" s="82"/>
    </row>
    <row r="102" spans="11:15" x14ac:dyDescent="0.25">
      <c r="K102" s="26"/>
      <c r="N102" s="35"/>
      <c r="O102" s="82"/>
    </row>
    <row r="103" spans="11:15" x14ac:dyDescent="0.25">
      <c r="K103" s="26"/>
      <c r="N103" s="35"/>
      <c r="O103" s="82"/>
    </row>
    <row r="104" spans="11:15" x14ac:dyDescent="0.25">
      <c r="K104" s="26"/>
      <c r="N104" s="35"/>
      <c r="O104" s="82"/>
    </row>
    <row r="105" spans="11:15" x14ac:dyDescent="0.25">
      <c r="K105" s="26"/>
      <c r="N105" s="35"/>
      <c r="O105" s="82"/>
    </row>
    <row r="106" spans="11:15" x14ac:dyDescent="0.25">
      <c r="K106" s="26"/>
      <c r="N106" s="35"/>
      <c r="O106" s="82"/>
    </row>
    <row r="107" spans="11:15" x14ac:dyDescent="0.25">
      <c r="K107" s="26"/>
      <c r="N107" s="35"/>
      <c r="O107" s="82"/>
    </row>
    <row r="108" spans="11:15" x14ac:dyDescent="0.25">
      <c r="K108" s="26"/>
      <c r="N108" s="35"/>
    </row>
    <row r="109" spans="11:15" x14ac:dyDescent="0.25">
      <c r="K109" s="26"/>
    </row>
    <row r="110" spans="11:15" x14ac:dyDescent="0.25">
      <c r="K110" s="26"/>
    </row>
    <row r="111" spans="11:15" x14ac:dyDescent="0.25">
      <c r="K111" s="26"/>
      <c r="O111" s="80">
        <f>SUM(O13:O110)</f>
        <v>0</v>
      </c>
    </row>
    <row r="112" spans="11:15" x14ac:dyDescent="0.25">
      <c r="K112" s="26"/>
    </row>
    <row r="113" spans="1:19" x14ac:dyDescent="0.25">
      <c r="K113" s="26"/>
    </row>
    <row r="114" spans="1:19" s="43" customFormat="1" x14ac:dyDescent="0.25">
      <c r="A114"/>
      <c r="B114"/>
      <c r="C114"/>
      <c r="D114"/>
      <c r="E114"/>
      <c r="F114"/>
      <c r="G114"/>
      <c r="H114"/>
      <c r="I114"/>
      <c r="J114"/>
      <c r="K114" s="26"/>
      <c r="L114" s="97"/>
      <c r="N114" s="99"/>
      <c r="O114" s="98"/>
      <c r="P114"/>
      <c r="Q114"/>
      <c r="R114"/>
      <c r="S114"/>
    </row>
    <row r="115" spans="1:19" s="43" customFormat="1" x14ac:dyDescent="0.25">
      <c r="A115"/>
      <c r="B115"/>
      <c r="C115"/>
      <c r="D115"/>
      <c r="E115"/>
      <c r="F115"/>
      <c r="G115"/>
      <c r="H115"/>
      <c r="I115"/>
      <c r="J115"/>
      <c r="K115" s="26"/>
      <c r="L115" s="97"/>
      <c r="N115" s="99"/>
      <c r="O115" s="98"/>
      <c r="P115"/>
      <c r="Q115"/>
      <c r="R115"/>
      <c r="S115"/>
    </row>
    <row r="116" spans="1:19" s="43" customFormat="1" x14ac:dyDescent="0.25">
      <c r="A116"/>
      <c r="B116"/>
      <c r="C116"/>
      <c r="D116"/>
      <c r="E116"/>
      <c r="F116"/>
      <c r="G116"/>
      <c r="H116"/>
      <c r="I116"/>
      <c r="J116"/>
      <c r="K116" s="26"/>
      <c r="L116" s="97"/>
      <c r="N116" s="99"/>
      <c r="O116" s="98"/>
      <c r="P116"/>
      <c r="Q116"/>
      <c r="R116"/>
      <c r="S116"/>
    </row>
    <row r="117" spans="1:19" s="43" customFormat="1" x14ac:dyDescent="0.25">
      <c r="A117"/>
      <c r="B117"/>
      <c r="C117"/>
      <c r="D117"/>
      <c r="E117"/>
      <c r="F117"/>
      <c r="G117"/>
      <c r="H117"/>
      <c r="I117"/>
      <c r="J117"/>
      <c r="K117" s="26"/>
      <c r="L117" s="97"/>
      <c r="N117" s="99"/>
      <c r="O117" s="98"/>
      <c r="P117"/>
      <c r="Q117"/>
      <c r="R117"/>
      <c r="S117"/>
    </row>
    <row r="118" spans="1:19" s="43" customFormat="1" x14ac:dyDescent="0.25">
      <c r="A118"/>
      <c r="B118"/>
      <c r="C118"/>
      <c r="D118"/>
      <c r="E118"/>
      <c r="F118"/>
      <c r="G118"/>
      <c r="H118"/>
      <c r="I118"/>
      <c r="J118"/>
      <c r="K118" s="26"/>
      <c r="L118" s="97"/>
      <c r="N118" s="99"/>
      <c r="O118" s="98"/>
      <c r="P118"/>
      <c r="Q118"/>
      <c r="R118"/>
      <c r="S118"/>
    </row>
    <row r="119" spans="1:19" s="43" customFormat="1" x14ac:dyDescent="0.25">
      <c r="A119"/>
      <c r="B119"/>
      <c r="C119"/>
      <c r="D119"/>
      <c r="E119"/>
      <c r="F119"/>
      <c r="G119"/>
      <c r="H119"/>
      <c r="I119"/>
      <c r="J119"/>
      <c r="K119" s="26"/>
      <c r="L119" s="97"/>
      <c r="N119" s="99"/>
      <c r="O119" s="98"/>
      <c r="P119"/>
      <c r="Q119"/>
      <c r="R119"/>
      <c r="S119"/>
    </row>
    <row r="120" spans="1:19" s="43" customFormat="1" x14ac:dyDescent="0.25">
      <c r="A120"/>
      <c r="B120"/>
      <c r="C120"/>
      <c r="D120"/>
      <c r="E120"/>
      <c r="F120"/>
      <c r="G120"/>
      <c r="H120"/>
      <c r="I120"/>
      <c r="J120"/>
      <c r="K120" s="26"/>
      <c r="L120" s="97"/>
      <c r="N120" s="99"/>
      <c r="O120" s="98"/>
      <c r="P120"/>
      <c r="Q120"/>
      <c r="R120"/>
      <c r="S120"/>
    </row>
    <row r="121" spans="1:19" s="43" customFormat="1" x14ac:dyDescent="0.25">
      <c r="A121"/>
      <c r="B121"/>
      <c r="C121"/>
      <c r="D121"/>
      <c r="E121"/>
      <c r="F121"/>
      <c r="G121"/>
      <c r="H121"/>
      <c r="I121"/>
      <c r="J121"/>
      <c r="K121" s="26"/>
      <c r="L121" s="97"/>
      <c r="N121" s="99"/>
      <c r="O121" s="98"/>
      <c r="P121"/>
      <c r="Q121"/>
      <c r="R121"/>
      <c r="S121"/>
    </row>
    <row r="122" spans="1:19" s="43" customFormat="1" x14ac:dyDescent="0.25">
      <c r="A122"/>
      <c r="B122"/>
      <c r="C122"/>
      <c r="D122"/>
      <c r="E122"/>
      <c r="F122"/>
      <c r="G122"/>
      <c r="H122"/>
      <c r="I122"/>
      <c r="J122"/>
      <c r="K122" s="26"/>
      <c r="L122" s="97"/>
      <c r="N122" s="99"/>
      <c r="O122" s="98"/>
      <c r="P122"/>
      <c r="Q122"/>
      <c r="R122"/>
      <c r="S122"/>
    </row>
    <row r="123" spans="1:19" s="43" customFormat="1" x14ac:dyDescent="0.25">
      <c r="A123"/>
      <c r="B123"/>
      <c r="C123"/>
      <c r="D123"/>
      <c r="E123"/>
      <c r="F123"/>
      <c r="G123"/>
      <c r="H123"/>
      <c r="I123"/>
      <c r="J123"/>
      <c r="K123" s="26"/>
      <c r="L123" s="97"/>
      <c r="N123" s="99"/>
      <c r="O123" s="98"/>
      <c r="P123"/>
      <c r="Q123"/>
      <c r="R123"/>
      <c r="S123"/>
    </row>
    <row r="124" spans="1:19" s="43" customFormat="1" x14ac:dyDescent="0.25">
      <c r="A124"/>
      <c r="B124"/>
      <c r="C124"/>
      <c r="D124"/>
      <c r="E124"/>
      <c r="F124"/>
      <c r="G124"/>
      <c r="H124"/>
      <c r="I124"/>
      <c r="J124"/>
      <c r="K124" s="26"/>
      <c r="L124" s="100"/>
      <c r="N124" s="99"/>
      <c r="O124" s="98"/>
      <c r="P124"/>
      <c r="Q124"/>
      <c r="R124"/>
      <c r="S124"/>
    </row>
    <row r="125" spans="1:19" s="43" customFormat="1" x14ac:dyDescent="0.25">
      <c r="A125"/>
      <c r="B125"/>
      <c r="C125"/>
      <c r="D125"/>
      <c r="E125"/>
      <c r="F125"/>
      <c r="G125"/>
      <c r="H125"/>
      <c r="I125"/>
      <c r="J125"/>
      <c r="K125" s="26"/>
      <c r="L125" s="97"/>
      <c r="N125" s="99"/>
      <c r="O125" s="98"/>
      <c r="P125"/>
      <c r="Q125"/>
      <c r="R125"/>
      <c r="S125"/>
    </row>
    <row r="126" spans="1:19" s="43" customFormat="1" x14ac:dyDescent="0.25">
      <c r="A126"/>
      <c r="B126"/>
      <c r="C126"/>
      <c r="D126"/>
      <c r="E126"/>
      <c r="F126"/>
      <c r="G126"/>
      <c r="H126"/>
      <c r="I126"/>
      <c r="J126"/>
      <c r="K126" s="26"/>
      <c r="L126" s="97"/>
      <c r="N126" s="99"/>
      <c r="O126" s="98"/>
      <c r="P126"/>
      <c r="Q126"/>
      <c r="R126"/>
      <c r="S126"/>
    </row>
    <row r="127" spans="1:19" s="43" customFormat="1" x14ac:dyDescent="0.25">
      <c r="A127"/>
      <c r="B127"/>
      <c r="C127"/>
      <c r="D127"/>
      <c r="E127"/>
      <c r="F127"/>
      <c r="G127"/>
      <c r="H127"/>
      <c r="I127"/>
      <c r="J127"/>
      <c r="K127" s="26"/>
      <c r="L127" s="97"/>
      <c r="N127" s="99"/>
      <c r="O127" s="98"/>
      <c r="P127"/>
      <c r="Q127"/>
      <c r="R127"/>
      <c r="S127"/>
    </row>
    <row r="128" spans="1:19" s="43" customFormat="1" x14ac:dyDescent="0.25">
      <c r="A128"/>
      <c r="B128"/>
      <c r="C128"/>
      <c r="D128"/>
      <c r="E128"/>
      <c r="F128"/>
      <c r="G128"/>
      <c r="H128"/>
      <c r="I128"/>
      <c r="J128"/>
      <c r="K128" s="26"/>
      <c r="L128" s="97"/>
      <c r="N128" s="99"/>
      <c r="O128" s="98"/>
      <c r="P128"/>
      <c r="Q128"/>
      <c r="R128"/>
      <c r="S128"/>
    </row>
    <row r="129" spans="1:19" s="43" customFormat="1" x14ac:dyDescent="0.25">
      <c r="A129"/>
      <c r="B129"/>
      <c r="C129"/>
      <c r="D129"/>
      <c r="E129"/>
      <c r="F129"/>
      <c r="G129"/>
      <c r="H129"/>
      <c r="I129"/>
      <c r="J129"/>
      <c r="K129" s="26"/>
      <c r="L129" s="97"/>
      <c r="N129" s="99"/>
      <c r="O129" s="98"/>
      <c r="P129"/>
      <c r="Q129"/>
      <c r="R129"/>
      <c r="S129"/>
    </row>
    <row r="130" spans="1:19" s="43" customFormat="1" x14ac:dyDescent="0.25">
      <c r="A130"/>
      <c r="B130"/>
      <c r="C130"/>
      <c r="D130"/>
      <c r="E130"/>
      <c r="F130"/>
      <c r="G130"/>
      <c r="H130"/>
      <c r="I130"/>
      <c r="J130"/>
      <c r="K130" s="26"/>
      <c r="L130" s="97"/>
      <c r="N130" s="99"/>
      <c r="O130" s="98"/>
      <c r="P130"/>
      <c r="Q130"/>
      <c r="R130"/>
      <c r="S130"/>
    </row>
    <row r="131" spans="1:19" s="43" customFormat="1" x14ac:dyDescent="0.25">
      <c r="A131"/>
      <c r="B131"/>
      <c r="C131"/>
      <c r="D131"/>
      <c r="E131"/>
      <c r="F131"/>
      <c r="G131"/>
      <c r="H131"/>
      <c r="I131"/>
      <c r="J131"/>
      <c r="K131" s="26"/>
      <c r="L131" s="97"/>
      <c r="N131" s="99"/>
      <c r="O131" s="98"/>
      <c r="P131"/>
      <c r="Q131"/>
      <c r="R131"/>
      <c r="S131"/>
    </row>
    <row r="132" spans="1:19" s="43" customFormat="1" x14ac:dyDescent="0.25">
      <c r="A132"/>
      <c r="B132"/>
      <c r="C132"/>
      <c r="D132"/>
      <c r="E132"/>
      <c r="F132"/>
      <c r="G132"/>
      <c r="H132"/>
      <c r="I132"/>
      <c r="J132"/>
      <c r="K132" s="26"/>
      <c r="L132" s="97"/>
      <c r="N132" s="99"/>
      <c r="O132" s="98"/>
      <c r="P132"/>
      <c r="Q132"/>
      <c r="R132"/>
      <c r="S132"/>
    </row>
    <row r="133" spans="1:19" s="43" customFormat="1" x14ac:dyDescent="0.25">
      <c r="A133"/>
      <c r="B133"/>
      <c r="C133"/>
      <c r="D133"/>
      <c r="E133"/>
      <c r="F133"/>
      <c r="G133"/>
      <c r="H133"/>
      <c r="I133"/>
      <c r="J133"/>
      <c r="K133" s="26"/>
      <c r="L133" s="97"/>
      <c r="N133" s="99"/>
      <c r="O133" s="98"/>
      <c r="P133"/>
      <c r="Q133"/>
      <c r="R133"/>
      <c r="S133"/>
    </row>
    <row r="134" spans="1:19" s="43" customFormat="1" x14ac:dyDescent="0.25">
      <c r="A134"/>
      <c r="B134"/>
      <c r="C134"/>
      <c r="D134"/>
      <c r="E134"/>
      <c r="F134"/>
      <c r="G134"/>
      <c r="H134"/>
      <c r="I134"/>
      <c r="J134"/>
      <c r="K134" s="26"/>
      <c r="L134" s="97"/>
      <c r="N134" s="99"/>
      <c r="O134" s="98"/>
      <c r="P134"/>
      <c r="Q134"/>
      <c r="R134"/>
      <c r="S134"/>
    </row>
    <row r="135" spans="1:19" s="43" customFormat="1" x14ac:dyDescent="0.25">
      <c r="A135"/>
      <c r="B135"/>
      <c r="C135"/>
      <c r="D135"/>
      <c r="E135"/>
      <c r="F135"/>
      <c r="G135"/>
      <c r="H135"/>
      <c r="I135"/>
      <c r="J135"/>
      <c r="K135" s="26"/>
      <c r="L135" s="100"/>
      <c r="N135" s="99"/>
      <c r="O135" s="98"/>
      <c r="P135"/>
      <c r="Q135"/>
      <c r="R135"/>
      <c r="S135"/>
    </row>
    <row r="136" spans="1:19" s="43" customFormat="1" x14ac:dyDescent="0.25">
      <c r="A136"/>
      <c r="B136"/>
      <c r="C136"/>
      <c r="D136"/>
      <c r="E136"/>
      <c r="F136"/>
      <c r="G136"/>
      <c r="H136"/>
      <c r="I136"/>
      <c r="J136"/>
      <c r="K136" s="26"/>
      <c r="L136" s="97"/>
      <c r="N136" s="99"/>
      <c r="O136" s="98"/>
      <c r="P136"/>
      <c r="Q136"/>
      <c r="R136"/>
      <c r="S136"/>
    </row>
    <row r="137" spans="1:19" s="43" customFormat="1" x14ac:dyDescent="0.25">
      <c r="A137"/>
      <c r="B137"/>
      <c r="C137"/>
      <c r="D137"/>
      <c r="E137"/>
      <c r="F137"/>
      <c r="G137"/>
      <c r="H137"/>
      <c r="I137"/>
      <c r="J137"/>
      <c r="K137" s="26"/>
      <c r="L137" s="100">
        <f>SUM(L13:L136)</f>
        <v>6775000</v>
      </c>
      <c r="N137" s="99"/>
      <c r="O137" s="98"/>
      <c r="P137"/>
      <c r="Q137"/>
      <c r="R137"/>
      <c r="S137"/>
    </row>
  </sheetData>
  <mergeCells count="1">
    <mergeCell ref="A1:I1"/>
  </mergeCells>
  <pageMargins left="0.7" right="0.7" top="0.75" bottom="0.75" header="0.3" footer="0.3"/>
  <pageSetup paperSize="9" scale="7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7"/>
  <sheetViews>
    <sheetView view="pageBreakPreview" topLeftCell="E22" zoomScaleSheetLayoutView="100" workbookViewId="0">
      <selection activeCell="H49" sqref="H49"/>
    </sheetView>
  </sheetViews>
  <sheetFormatPr defaultRowHeight="15" x14ac:dyDescent="0.25"/>
  <cols>
    <col min="1" max="1" width="15.85546875" customWidth="1"/>
    <col min="2" max="2" width="11.85546875" customWidth="1"/>
    <col min="3" max="3" width="13.7109375" customWidth="1"/>
    <col min="4" max="4" width="4.85546875" customWidth="1"/>
    <col min="5" max="5" width="14.28515625" customWidth="1"/>
    <col min="6" max="6" width="4.140625" customWidth="1"/>
    <col min="7" max="7" width="13.85546875" customWidth="1"/>
    <col min="8" max="8" width="22" customWidth="1"/>
    <col min="9" max="9" width="20.7109375" customWidth="1"/>
    <col min="10" max="10" width="21.5703125" customWidth="1"/>
    <col min="11" max="11" width="12.140625" bestFit="1" customWidth="1"/>
    <col min="12" max="12" width="17.42578125" style="97" bestFit="1" customWidth="1"/>
    <col min="13" max="13" width="16.140625" style="43" bestFit="1" customWidth="1"/>
    <col min="14" max="14" width="15.5703125" style="99" customWidth="1"/>
    <col min="15" max="15" width="16.140625" style="98" bestFit="1" customWidth="1"/>
    <col min="16" max="16" width="11.85546875" bestFit="1" customWidth="1"/>
    <col min="18" max="18" width="22.42578125" customWidth="1"/>
    <col min="19" max="19" width="20.140625" customWidth="1"/>
  </cols>
  <sheetData>
    <row r="1" spans="1:19" ht="15.75" x14ac:dyDescent="0.25">
      <c r="A1" s="132" t="s">
        <v>0</v>
      </c>
      <c r="B1" s="132"/>
      <c r="C1" s="132"/>
      <c r="D1" s="132"/>
      <c r="E1" s="132"/>
      <c r="F1" s="132"/>
      <c r="G1" s="132"/>
      <c r="H1" s="132"/>
      <c r="I1" s="132"/>
      <c r="J1" s="120"/>
      <c r="K1" s="2"/>
      <c r="L1" s="101"/>
      <c r="M1" s="104"/>
      <c r="N1" s="4"/>
      <c r="O1" s="5"/>
      <c r="P1" s="2"/>
      <c r="Q1" s="2"/>
      <c r="R1" s="2"/>
      <c r="S1" s="2"/>
    </row>
    <row r="2" spans="1:19" x14ac:dyDescent="0.25">
      <c r="A2" s="6"/>
      <c r="B2" s="6"/>
      <c r="C2" s="6"/>
      <c r="D2" s="6"/>
      <c r="E2" s="6"/>
      <c r="F2" s="6"/>
      <c r="G2" s="6"/>
      <c r="H2" s="7"/>
      <c r="I2" s="6"/>
      <c r="J2" s="6"/>
      <c r="K2" s="8"/>
      <c r="L2" s="101"/>
      <c r="M2" s="104"/>
      <c r="N2" s="4"/>
      <c r="O2" s="9"/>
      <c r="P2" s="8"/>
      <c r="Q2" s="8"/>
      <c r="R2" s="8"/>
      <c r="S2" s="8"/>
    </row>
    <row r="3" spans="1:19" x14ac:dyDescent="0.25">
      <c r="A3" s="6" t="s">
        <v>1</v>
      </c>
      <c r="B3" s="9" t="s">
        <v>60</v>
      </c>
      <c r="C3" s="9"/>
      <c r="D3" s="6"/>
      <c r="E3" s="6"/>
      <c r="F3" s="6"/>
      <c r="G3" s="6"/>
      <c r="H3" s="6" t="s">
        <v>3</v>
      </c>
      <c r="I3" s="106" t="s">
        <v>88</v>
      </c>
      <c r="J3" s="10"/>
      <c r="K3" s="8"/>
      <c r="L3" s="102"/>
      <c r="M3" s="104"/>
      <c r="N3" s="4"/>
      <c r="O3" s="9"/>
      <c r="P3" s="8"/>
      <c r="Q3" s="8"/>
      <c r="R3" s="8"/>
      <c r="S3" s="8"/>
    </row>
    <row r="4" spans="1:19" x14ac:dyDescent="0.25">
      <c r="A4" s="6" t="s">
        <v>4</v>
      </c>
      <c r="B4" s="11" t="s">
        <v>5</v>
      </c>
      <c r="C4" s="6"/>
      <c r="D4" s="6"/>
      <c r="E4" s="6"/>
      <c r="F4" s="6"/>
      <c r="G4" s="6"/>
      <c r="H4" s="6" t="s">
        <v>6</v>
      </c>
      <c r="I4" s="12">
        <v>0.66666666666666663</v>
      </c>
      <c r="J4" s="12"/>
      <c r="K4" s="8"/>
      <c r="L4" s="102"/>
      <c r="M4" s="104"/>
      <c r="N4" s="4"/>
      <c r="O4" s="9"/>
      <c r="P4" s="8"/>
      <c r="Q4" s="8"/>
      <c r="R4" s="8"/>
      <c r="S4" s="8"/>
    </row>
    <row r="5" spans="1:19" x14ac:dyDescent="0.25">
      <c r="A5" s="6"/>
      <c r="B5" s="6"/>
      <c r="C5" s="6"/>
      <c r="D5" s="6"/>
      <c r="E5" s="6"/>
      <c r="F5" s="6"/>
      <c r="G5" s="6"/>
      <c r="H5" s="7"/>
      <c r="I5" s="12"/>
      <c r="J5" s="13"/>
      <c r="K5" s="8"/>
      <c r="L5" s="102"/>
      <c r="M5" s="19"/>
      <c r="N5" s="14"/>
      <c r="O5" s="5"/>
      <c r="P5" s="8"/>
      <c r="Q5" s="8"/>
      <c r="R5" s="8"/>
      <c r="S5" s="8"/>
    </row>
    <row r="6" spans="1:19" x14ac:dyDescent="0.25">
      <c r="A6" s="15" t="s">
        <v>7</v>
      </c>
      <c r="B6" s="6"/>
      <c r="C6" s="6"/>
      <c r="D6" s="6"/>
      <c r="E6" s="6"/>
      <c r="F6" s="6"/>
      <c r="G6" s="6" t="s">
        <v>8</v>
      </c>
      <c r="H6" s="7"/>
      <c r="I6" s="6"/>
      <c r="J6" s="6"/>
      <c r="K6" s="8"/>
      <c r="L6" s="102"/>
      <c r="M6" s="104"/>
      <c r="N6" s="14"/>
      <c r="O6" s="6"/>
      <c r="P6" s="8"/>
      <c r="Q6" s="8"/>
      <c r="R6" s="8"/>
      <c r="S6" s="8"/>
    </row>
    <row r="7" spans="1:19" x14ac:dyDescent="0.25">
      <c r="A7" s="6"/>
      <c r="B7" s="6"/>
      <c r="C7" s="16" t="s">
        <v>9</v>
      </c>
      <c r="D7" s="16"/>
      <c r="E7" s="16" t="s">
        <v>10</v>
      </c>
      <c r="F7" s="16"/>
      <c r="G7" s="16" t="s">
        <v>11</v>
      </c>
      <c r="H7" s="7"/>
      <c r="I7" s="6"/>
      <c r="J7" s="6"/>
      <c r="K7" s="8"/>
      <c r="L7" s="102"/>
      <c r="M7" s="104"/>
      <c r="N7" s="4"/>
      <c r="O7" s="6"/>
      <c r="P7" s="8"/>
      <c r="Q7" s="8"/>
      <c r="R7" s="8"/>
      <c r="S7" s="8"/>
    </row>
    <row r="8" spans="1:19" x14ac:dyDescent="0.25">
      <c r="A8" s="6"/>
      <c r="B8" s="6"/>
      <c r="C8" s="17">
        <v>100000</v>
      </c>
      <c r="D8" s="6"/>
      <c r="E8" s="18">
        <v>242</v>
      </c>
      <c r="F8" s="18"/>
      <c r="G8" s="19">
        <f>C8*E8</f>
        <v>24200000</v>
      </c>
      <c r="H8" s="7"/>
      <c r="I8" s="19"/>
      <c r="J8" s="19"/>
      <c r="K8" s="8"/>
      <c r="L8" s="102"/>
      <c r="M8" s="104"/>
      <c r="N8" s="4"/>
      <c r="O8" s="6"/>
      <c r="P8" s="8"/>
      <c r="Q8" s="8"/>
      <c r="R8" s="8"/>
      <c r="S8" s="8"/>
    </row>
    <row r="9" spans="1:19" x14ac:dyDescent="0.25">
      <c r="A9" s="6"/>
      <c r="B9" s="6"/>
      <c r="C9" s="17">
        <v>50000</v>
      </c>
      <c r="D9" s="6"/>
      <c r="E9" s="18">
        <v>350</v>
      </c>
      <c r="F9" s="18"/>
      <c r="G9" s="19">
        <f t="shared" ref="G9:G16" si="0">C9*E9</f>
        <v>17500000</v>
      </c>
      <c r="H9" s="7"/>
      <c r="I9" s="19"/>
      <c r="J9" s="19"/>
      <c r="K9" s="8"/>
      <c r="L9" s="101"/>
      <c r="M9" s="104"/>
      <c r="N9" s="4"/>
      <c r="O9" s="5"/>
      <c r="P9" s="8"/>
      <c r="Q9" s="8"/>
      <c r="R9" s="8"/>
      <c r="S9" s="8"/>
    </row>
    <row r="10" spans="1:19" x14ac:dyDescent="0.25">
      <c r="A10" s="6"/>
      <c r="B10" s="6"/>
      <c r="C10" s="17">
        <v>20000</v>
      </c>
      <c r="D10" s="6"/>
      <c r="E10" s="18">
        <v>33</v>
      </c>
      <c r="F10" s="18"/>
      <c r="G10" s="19">
        <f t="shared" si="0"/>
        <v>660000</v>
      </c>
      <c r="H10" s="7"/>
      <c r="I10" s="7"/>
      <c r="J10" s="19"/>
      <c r="K10" s="20"/>
      <c r="L10" s="101"/>
      <c r="M10" s="104"/>
      <c r="N10" s="4"/>
      <c r="O10" s="6"/>
      <c r="P10" s="8"/>
      <c r="Q10" s="8"/>
      <c r="R10" s="8"/>
      <c r="S10" s="8"/>
    </row>
    <row r="11" spans="1:19" x14ac:dyDescent="0.25">
      <c r="A11" s="6"/>
      <c r="B11" s="6"/>
      <c r="C11" s="17">
        <v>10000</v>
      </c>
      <c r="D11" s="6"/>
      <c r="E11" s="18">
        <v>57</v>
      </c>
      <c r="F11" s="18"/>
      <c r="G11" s="19">
        <f t="shared" si="0"/>
        <v>570000</v>
      </c>
      <c r="H11" s="7"/>
      <c r="I11" s="19"/>
      <c r="J11" s="19"/>
      <c r="K11" s="8"/>
      <c r="L11" s="101"/>
      <c r="M11" s="104"/>
      <c r="N11" s="21"/>
      <c r="O11" s="7"/>
      <c r="P11" s="8"/>
      <c r="Q11" s="8"/>
      <c r="R11" s="8" t="s">
        <v>12</v>
      </c>
      <c r="S11" s="8"/>
    </row>
    <row r="12" spans="1:19" x14ac:dyDescent="0.25">
      <c r="A12" s="6"/>
      <c r="B12" s="6"/>
      <c r="C12" s="17">
        <v>5000</v>
      </c>
      <c r="D12" s="6"/>
      <c r="E12" s="18">
        <v>75</v>
      </c>
      <c r="F12" s="18"/>
      <c r="G12" s="19">
        <f t="shared" si="0"/>
        <v>375000</v>
      </c>
      <c r="H12" s="7"/>
      <c r="I12" s="19"/>
      <c r="J12" s="19"/>
      <c r="K12" s="22" t="s">
        <v>13</v>
      </c>
      <c r="L12" s="103" t="s">
        <v>14</v>
      </c>
      <c r="M12" s="23" t="s">
        <v>15</v>
      </c>
      <c r="N12" s="24" t="s">
        <v>16</v>
      </c>
      <c r="O12" s="25" t="s">
        <v>12</v>
      </c>
      <c r="P12" s="8" t="s">
        <v>17</v>
      </c>
      <c r="Q12" s="8" t="s">
        <v>18</v>
      </c>
      <c r="R12" s="8" t="s">
        <v>19</v>
      </c>
      <c r="S12" s="8"/>
    </row>
    <row r="13" spans="1:19" x14ac:dyDescent="0.25">
      <c r="A13" s="6"/>
      <c r="B13" s="6"/>
      <c r="C13" s="17">
        <v>2000</v>
      </c>
      <c r="D13" s="6"/>
      <c r="E13" s="18">
        <v>86</v>
      </c>
      <c r="F13" s="18"/>
      <c r="G13" s="19">
        <f t="shared" si="0"/>
        <v>172000</v>
      </c>
      <c r="H13" s="7"/>
      <c r="I13" s="19"/>
      <c r="J13" s="19"/>
      <c r="K13" s="26">
        <v>38985</v>
      </c>
      <c r="L13" s="119">
        <v>525000</v>
      </c>
      <c r="M13" s="28">
        <v>465000</v>
      </c>
      <c r="N13" s="28"/>
      <c r="O13" s="8" t="s">
        <v>20</v>
      </c>
      <c r="P13" s="8" t="s">
        <v>18</v>
      </c>
    </row>
    <row r="14" spans="1:19" x14ac:dyDescent="0.25">
      <c r="A14" s="6"/>
      <c r="B14" s="6"/>
      <c r="C14" s="17">
        <v>1000</v>
      </c>
      <c r="D14" s="6"/>
      <c r="E14" s="18">
        <v>86</v>
      </c>
      <c r="F14" s="18"/>
      <c r="G14" s="19">
        <f t="shared" si="0"/>
        <v>86000</v>
      </c>
      <c r="H14" s="7"/>
      <c r="I14" s="19"/>
      <c r="J14" s="9"/>
      <c r="K14" s="26">
        <v>38986</v>
      </c>
      <c r="L14" s="119">
        <v>5000000</v>
      </c>
      <c r="M14" s="29">
        <v>740000</v>
      </c>
      <c r="N14" s="30"/>
      <c r="O14" s="31"/>
      <c r="P14" s="32"/>
    </row>
    <row r="15" spans="1:19" x14ac:dyDescent="0.25">
      <c r="A15" s="6"/>
      <c r="B15" s="6"/>
      <c r="C15" s="17">
        <v>500</v>
      </c>
      <c r="D15" s="6"/>
      <c r="E15" s="18">
        <v>0</v>
      </c>
      <c r="F15" s="18"/>
      <c r="G15" s="19">
        <f t="shared" si="0"/>
        <v>0</v>
      </c>
      <c r="H15" s="7" t="s">
        <v>21</v>
      </c>
      <c r="I15" s="9"/>
      <c r="K15" s="26">
        <v>38987</v>
      </c>
      <c r="L15" s="119">
        <v>800000</v>
      </c>
      <c r="M15" s="29">
        <v>5190000</v>
      </c>
      <c r="N15" s="30"/>
      <c r="O15" s="31"/>
      <c r="P15" s="32"/>
    </row>
    <row r="16" spans="1:19" x14ac:dyDescent="0.25">
      <c r="A16" s="6"/>
      <c r="B16" s="6"/>
      <c r="C16" s="17">
        <v>100</v>
      </c>
      <c r="D16" s="6"/>
      <c r="E16" s="18">
        <v>0</v>
      </c>
      <c r="F16" s="18"/>
      <c r="G16" s="19">
        <f t="shared" si="0"/>
        <v>0</v>
      </c>
      <c r="H16" s="7"/>
      <c r="I16" s="9"/>
      <c r="J16" s="9"/>
      <c r="K16" s="26">
        <v>38988</v>
      </c>
      <c r="L16" s="119">
        <v>900000</v>
      </c>
      <c r="M16" s="29">
        <v>60000</v>
      </c>
      <c r="N16" s="30"/>
      <c r="O16" s="31"/>
      <c r="P16" s="32"/>
    </row>
    <row r="17" spans="1:19" x14ac:dyDescent="0.25">
      <c r="A17" s="6"/>
      <c r="B17" s="6"/>
      <c r="C17" s="15" t="s">
        <v>22</v>
      </c>
      <c r="D17" s="6"/>
      <c r="E17" s="18"/>
      <c r="F17" s="6"/>
      <c r="G17" s="6"/>
      <c r="H17" s="7">
        <f>SUM(G8:G16)</f>
        <v>43563000</v>
      </c>
      <c r="I17" s="9"/>
      <c r="K17" s="26">
        <v>38989</v>
      </c>
      <c r="L17" s="119">
        <v>800000</v>
      </c>
      <c r="M17" s="29">
        <v>88000</v>
      </c>
      <c r="N17" s="30"/>
      <c r="O17" s="31"/>
      <c r="P17" s="32"/>
    </row>
    <row r="18" spans="1:19" x14ac:dyDescent="0.25">
      <c r="A18" s="6"/>
      <c r="B18" s="6"/>
      <c r="C18" s="6"/>
      <c r="D18" s="6"/>
      <c r="E18" s="6"/>
      <c r="F18" s="6"/>
      <c r="G18" s="6"/>
      <c r="H18" s="7"/>
      <c r="I18" s="9"/>
      <c r="J18" s="33"/>
      <c r="K18" s="26">
        <v>38990</v>
      </c>
      <c r="L18" s="119">
        <v>1050000</v>
      </c>
      <c r="M18" s="29">
        <v>230000</v>
      </c>
      <c r="N18" s="30"/>
      <c r="O18" s="31"/>
      <c r="P18" s="34"/>
    </row>
    <row r="19" spans="1:19" x14ac:dyDescent="0.25">
      <c r="A19" s="6"/>
      <c r="B19" s="6"/>
      <c r="C19" s="6" t="s">
        <v>9</v>
      </c>
      <c r="D19" s="6"/>
      <c r="E19" s="6" t="s">
        <v>23</v>
      </c>
      <c r="F19" s="6"/>
      <c r="G19" s="6" t="s">
        <v>11</v>
      </c>
      <c r="H19" s="7"/>
      <c r="I19" s="17"/>
      <c r="K19" s="26">
        <v>38991</v>
      </c>
      <c r="L19" s="119">
        <v>1050000</v>
      </c>
      <c r="M19" s="29"/>
      <c r="N19" s="30"/>
      <c r="O19" s="31"/>
      <c r="P19" s="34"/>
    </row>
    <row r="20" spans="1:19" x14ac:dyDescent="0.25">
      <c r="A20" s="6"/>
      <c r="B20" s="6"/>
      <c r="C20" s="17">
        <v>1000</v>
      </c>
      <c r="D20" s="6"/>
      <c r="E20" s="6">
        <v>51</v>
      </c>
      <c r="F20" s="6"/>
      <c r="G20" s="17">
        <f>C20*E20</f>
        <v>51000</v>
      </c>
      <c r="H20" s="7"/>
      <c r="I20" s="17"/>
      <c r="K20" s="26">
        <v>38992</v>
      </c>
      <c r="L20" s="119">
        <v>2500000</v>
      </c>
      <c r="M20" s="29"/>
      <c r="N20" s="30"/>
      <c r="O20" s="31"/>
      <c r="P20" s="34"/>
    </row>
    <row r="21" spans="1:19" x14ac:dyDescent="0.25">
      <c r="A21" s="6"/>
      <c r="B21" s="6"/>
      <c r="C21" s="17">
        <v>500</v>
      </c>
      <c r="D21" s="6"/>
      <c r="E21" s="6">
        <v>77</v>
      </c>
      <c r="F21" s="6"/>
      <c r="G21" s="17">
        <f>C21*E21</f>
        <v>38500</v>
      </c>
      <c r="H21" s="7"/>
      <c r="I21" s="17"/>
      <c r="K21" s="26">
        <v>38993</v>
      </c>
      <c r="L21" s="119">
        <v>800000</v>
      </c>
      <c r="M21" s="30"/>
      <c r="N21" s="36"/>
      <c r="O21" s="37"/>
      <c r="P21" s="37"/>
    </row>
    <row r="22" spans="1:19" x14ac:dyDescent="0.25">
      <c r="A22" s="6"/>
      <c r="B22" s="6"/>
      <c r="C22" s="17">
        <v>200</v>
      </c>
      <c r="D22" s="6"/>
      <c r="E22" s="6">
        <v>3</v>
      </c>
      <c r="F22" s="6"/>
      <c r="G22" s="17">
        <f>C22*E22</f>
        <v>600</v>
      </c>
      <c r="H22" s="7"/>
      <c r="I22" s="9"/>
      <c r="K22" s="26">
        <v>38994</v>
      </c>
      <c r="L22" s="119">
        <v>1280000</v>
      </c>
      <c r="M22" s="108"/>
      <c r="N22" s="35"/>
      <c r="O22" s="7"/>
      <c r="P22" s="30"/>
      <c r="Q22" s="36"/>
      <c r="R22" s="37"/>
      <c r="S22" s="37"/>
    </row>
    <row r="23" spans="1:19" x14ac:dyDescent="0.25">
      <c r="A23" s="6"/>
      <c r="B23" s="6"/>
      <c r="C23" s="17">
        <v>100</v>
      </c>
      <c r="D23" s="6"/>
      <c r="E23" s="6">
        <v>5</v>
      </c>
      <c r="F23" s="6"/>
      <c r="G23" s="17">
        <f>C23*E23</f>
        <v>500</v>
      </c>
      <c r="H23" s="7"/>
      <c r="I23" s="9"/>
      <c r="K23" s="26">
        <v>38995</v>
      </c>
      <c r="L23" s="119">
        <v>1150000</v>
      </c>
      <c r="M23" s="38"/>
      <c r="N23" s="35"/>
      <c r="O23" s="27"/>
      <c r="P23" s="30"/>
      <c r="Q23" s="36"/>
      <c r="R23" s="37">
        <f>SUM(R14:R22)</f>
        <v>0</v>
      </c>
      <c r="S23" s="37">
        <f>SUM(S14:S22)</f>
        <v>0</v>
      </c>
    </row>
    <row r="24" spans="1:19" x14ac:dyDescent="0.25">
      <c r="A24" s="6"/>
      <c r="B24" s="6"/>
      <c r="C24" s="17">
        <v>50</v>
      </c>
      <c r="D24" s="6"/>
      <c r="E24" s="6">
        <v>0</v>
      </c>
      <c r="F24" s="6"/>
      <c r="G24" s="17">
        <f>C24*E24</f>
        <v>0</v>
      </c>
      <c r="H24" s="7"/>
      <c r="I24" s="6"/>
      <c r="K24" s="26">
        <v>38996</v>
      </c>
      <c r="L24" s="119">
        <v>800000</v>
      </c>
      <c r="M24" s="38"/>
      <c r="N24" s="39"/>
      <c r="O24" s="27"/>
      <c r="P24" s="30"/>
      <c r="Q24" s="36"/>
      <c r="R24" s="40" t="s">
        <v>24</v>
      </c>
      <c r="S24" s="36"/>
    </row>
    <row r="25" spans="1:19" x14ac:dyDescent="0.25">
      <c r="A25" s="6"/>
      <c r="B25" s="6"/>
      <c r="C25" s="17">
        <v>25</v>
      </c>
      <c r="D25" s="6"/>
      <c r="E25" s="6">
        <v>0</v>
      </c>
      <c r="F25" s="6"/>
      <c r="G25" s="41">
        <v>0</v>
      </c>
      <c r="H25" s="7"/>
      <c r="I25" s="6" t="s">
        <v>8</v>
      </c>
      <c r="K25" s="26">
        <v>38997</v>
      </c>
      <c r="L25" s="119">
        <v>625000</v>
      </c>
      <c r="M25" s="38"/>
      <c r="N25" s="39"/>
      <c r="O25" s="27"/>
      <c r="P25" s="30"/>
      <c r="Q25" s="36"/>
      <c r="R25" s="40"/>
      <c r="S25" s="36"/>
    </row>
    <row r="26" spans="1:19" x14ac:dyDescent="0.25">
      <c r="A26" s="6"/>
      <c r="B26" s="6"/>
      <c r="C26" s="15" t="s">
        <v>22</v>
      </c>
      <c r="D26" s="6"/>
      <c r="E26" s="6"/>
      <c r="F26" s="6"/>
      <c r="G26" s="6"/>
      <c r="H26" s="42">
        <f>SUM(G20:G25)</f>
        <v>90600</v>
      </c>
      <c r="I26" s="7"/>
      <c r="K26" s="26">
        <v>38998</v>
      </c>
      <c r="L26" s="119">
        <v>1200000</v>
      </c>
      <c r="N26" s="35"/>
      <c r="O26" s="44"/>
      <c r="P26" s="30"/>
      <c r="Q26" s="36"/>
      <c r="R26" s="40"/>
      <c r="S26" s="36"/>
    </row>
    <row r="27" spans="1:19" x14ac:dyDescent="0.25">
      <c r="A27" s="6"/>
      <c r="B27" s="6"/>
      <c r="C27" s="6"/>
      <c r="D27" s="6"/>
      <c r="E27" s="6"/>
      <c r="F27" s="6"/>
      <c r="G27" s="6"/>
      <c r="H27" s="7"/>
      <c r="I27" s="7">
        <f>H17+H26</f>
        <v>43653600</v>
      </c>
      <c r="K27" s="26">
        <v>38999</v>
      </c>
      <c r="L27" s="119">
        <v>800000</v>
      </c>
      <c r="M27" s="45"/>
      <c r="N27" s="35"/>
      <c r="O27" s="44"/>
      <c r="P27" s="30"/>
      <c r="Q27" s="36"/>
      <c r="R27" s="40"/>
      <c r="S27" s="36"/>
    </row>
    <row r="28" spans="1:19" x14ac:dyDescent="0.25">
      <c r="A28" s="6"/>
      <c r="B28" s="6"/>
      <c r="C28" s="15" t="s">
        <v>25</v>
      </c>
      <c r="D28" s="6"/>
      <c r="E28" s="6"/>
      <c r="F28" s="6"/>
      <c r="G28" s="6"/>
      <c r="H28" s="7"/>
      <c r="I28" s="7"/>
      <c r="K28" s="26">
        <v>39000</v>
      </c>
      <c r="L28" s="119">
        <v>9500000</v>
      </c>
      <c r="M28" s="46"/>
      <c r="N28" s="35"/>
      <c r="O28" s="44"/>
      <c r="P28" s="30"/>
      <c r="Q28" s="36"/>
      <c r="R28" s="40"/>
      <c r="S28" s="36"/>
    </row>
    <row r="29" spans="1:19" x14ac:dyDescent="0.25">
      <c r="A29" s="6"/>
      <c r="B29" s="6"/>
      <c r="C29" s="6" t="s">
        <v>26</v>
      </c>
      <c r="D29" s="6"/>
      <c r="E29" s="6"/>
      <c r="F29" s="6"/>
      <c r="G29" s="6" t="s">
        <v>8</v>
      </c>
      <c r="H29" s="7"/>
      <c r="I29" s="7">
        <f>'5 Januari 2017'!I37</f>
        <v>530248741</v>
      </c>
      <c r="K29" s="26">
        <v>39001</v>
      </c>
      <c r="L29" s="119"/>
      <c r="N29" s="35"/>
      <c r="O29" s="44"/>
      <c r="P29" s="30"/>
      <c r="Q29" s="36"/>
      <c r="R29" s="48"/>
      <c r="S29" s="36"/>
    </row>
    <row r="30" spans="1:19" x14ac:dyDescent="0.25">
      <c r="A30" s="6"/>
      <c r="B30" s="6"/>
      <c r="C30" s="6" t="s">
        <v>27</v>
      </c>
      <c r="D30" s="6"/>
      <c r="E30" s="6"/>
      <c r="F30" s="6"/>
      <c r="G30" s="6"/>
      <c r="H30" s="7" t="s">
        <v>28</v>
      </c>
      <c r="I30" s="49">
        <f>'17 Januari 2017 '!I52</f>
        <v>21616600</v>
      </c>
      <c r="K30" s="26">
        <v>39002</v>
      </c>
      <c r="L30" s="119"/>
      <c r="M30" s="50"/>
      <c r="N30" s="35"/>
      <c r="O30" s="44"/>
      <c r="P30" s="30"/>
      <c r="Q30" s="36"/>
      <c r="R30" s="40"/>
      <c r="S30" s="36"/>
    </row>
    <row r="31" spans="1:19" x14ac:dyDescent="0.25">
      <c r="A31" s="6"/>
      <c r="B31" s="6"/>
      <c r="C31" s="6"/>
      <c r="D31" s="6"/>
      <c r="E31" s="6"/>
      <c r="F31" s="6"/>
      <c r="G31" s="6"/>
      <c r="H31" s="7"/>
      <c r="I31" s="7"/>
      <c r="K31" s="26">
        <v>39003</v>
      </c>
      <c r="L31" s="27"/>
      <c r="N31" s="39"/>
      <c r="O31" s="44"/>
      <c r="P31" s="8"/>
      <c r="Q31" s="36"/>
      <c r="R31" s="8"/>
      <c r="S31" s="36"/>
    </row>
    <row r="32" spans="1:19" x14ac:dyDescent="0.25">
      <c r="A32" s="6"/>
      <c r="B32" s="6"/>
      <c r="C32" s="15" t="s">
        <v>29</v>
      </c>
      <c r="D32" s="6"/>
      <c r="E32" s="6"/>
      <c r="F32" s="6"/>
      <c r="G32" s="6"/>
      <c r="H32" s="7"/>
      <c r="I32" s="30"/>
      <c r="J32" s="30"/>
      <c r="K32" s="26">
        <v>39004</v>
      </c>
      <c r="L32" s="27"/>
      <c r="N32" s="35"/>
      <c r="O32" s="44"/>
      <c r="P32" s="8"/>
      <c r="Q32" s="36"/>
      <c r="R32" s="8"/>
      <c r="S32" s="36"/>
    </row>
    <row r="33" spans="1:19" x14ac:dyDescent="0.25">
      <c r="A33" s="6"/>
      <c r="B33" s="15">
        <v>1</v>
      </c>
      <c r="C33" s="15" t="s">
        <v>30</v>
      </c>
      <c r="D33" s="6"/>
      <c r="E33" s="6"/>
      <c r="F33" s="6"/>
      <c r="G33" s="6"/>
      <c r="H33" s="7"/>
      <c r="I33" s="7"/>
      <c r="J33" s="7"/>
      <c r="K33" s="26">
        <v>39005</v>
      </c>
      <c r="L33" s="27"/>
      <c r="N33" s="35"/>
      <c r="O33" s="44"/>
      <c r="P33" s="8"/>
      <c r="Q33" s="36"/>
      <c r="R33" s="8"/>
      <c r="S33" s="36"/>
    </row>
    <row r="34" spans="1:19" x14ac:dyDescent="0.25">
      <c r="A34" s="6"/>
      <c r="B34" s="15"/>
      <c r="C34" s="15" t="s">
        <v>12</v>
      </c>
      <c r="D34" s="6"/>
      <c r="E34" s="6"/>
      <c r="F34" s="6"/>
      <c r="G34" s="6"/>
      <c r="H34" s="7"/>
      <c r="I34" s="7"/>
      <c r="J34" s="7"/>
      <c r="K34" s="26">
        <v>39006</v>
      </c>
      <c r="L34" s="38"/>
      <c r="N34" s="35"/>
      <c r="O34" s="44"/>
      <c r="P34" s="8"/>
      <c r="Q34" s="36"/>
      <c r="R34" s="51"/>
      <c r="S34" s="36"/>
    </row>
    <row r="35" spans="1:19" x14ac:dyDescent="0.25">
      <c r="A35" s="6"/>
      <c r="B35" s="6"/>
      <c r="C35" s="6" t="s">
        <v>31</v>
      </c>
      <c r="D35" s="6"/>
      <c r="E35" s="6"/>
      <c r="F35" s="6"/>
      <c r="G35" s="17"/>
      <c r="H35" s="42">
        <f>+O111</f>
        <v>0</v>
      </c>
      <c r="I35" s="7"/>
      <c r="J35" s="7"/>
      <c r="L35" s="38"/>
      <c r="M35" s="45"/>
      <c r="N35" s="35" t="s">
        <v>75</v>
      </c>
      <c r="O35" s="44"/>
      <c r="P35" s="36"/>
      <c r="Q35" s="36"/>
      <c r="R35" s="8"/>
      <c r="S35" s="36"/>
    </row>
    <row r="36" spans="1:19" x14ac:dyDescent="0.25">
      <c r="A36" s="6"/>
      <c r="B36" s="6"/>
      <c r="C36" s="6" t="s">
        <v>32</v>
      </c>
      <c r="D36" s="6"/>
      <c r="E36" s="6"/>
      <c r="F36" s="6"/>
      <c r="G36" s="6"/>
      <c r="H36" s="52">
        <f>H92</f>
        <v>0</v>
      </c>
      <c r="I36" s="6" t="s">
        <v>8</v>
      </c>
      <c r="J36" s="6"/>
      <c r="L36" s="38"/>
      <c r="M36" s="45"/>
      <c r="N36" s="35"/>
      <c r="O36" s="44"/>
      <c r="P36" s="9"/>
      <c r="Q36" s="36"/>
      <c r="R36" s="8"/>
      <c r="S36" s="8"/>
    </row>
    <row r="37" spans="1:19" x14ac:dyDescent="0.25">
      <c r="A37" s="6"/>
      <c r="B37" s="6"/>
      <c r="C37" s="6" t="s">
        <v>33</v>
      </c>
      <c r="D37" s="6"/>
      <c r="E37" s="6"/>
      <c r="F37" s="6"/>
      <c r="G37" s="6"/>
      <c r="H37" s="7"/>
      <c r="I37" s="7">
        <f>I29-H36</f>
        <v>530248741</v>
      </c>
      <c r="J37" s="7"/>
      <c r="L37" s="38"/>
      <c r="M37" s="45"/>
      <c r="N37" s="35"/>
      <c r="O37" s="44"/>
      <c r="Q37" s="36"/>
      <c r="R37" s="8"/>
      <c r="S37" s="8"/>
    </row>
    <row r="38" spans="1:19" x14ac:dyDescent="0.25">
      <c r="A38" s="6"/>
      <c r="B38" s="6"/>
      <c r="C38" s="6"/>
      <c r="D38" s="6"/>
      <c r="E38" s="6"/>
      <c r="F38" s="6"/>
      <c r="G38" s="6"/>
      <c r="H38" s="7"/>
      <c r="I38" s="7"/>
      <c r="J38" s="7"/>
      <c r="L38" s="38"/>
      <c r="M38" s="53"/>
      <c r="N38" s="35"/>
      <c r="O38" s="44"/>
      <c r="Q38" s="36"/>
      <c r="R38" s="8"/>
      <c r="S38" s="8"/>
    </row>
    <row r="39" spans="1:19" x14ac:dyDescent="0.25">
      <c r="A39" s="6"/>
      <c r="B39" s="6"/>
      <c r="C39" s="15" t="s">
        <v>34</v>
      </c>
      <c r="D39" s="6"/>
      <c r="E39" s="6"/>
      <c r="F39" s="6"/>
      <c r="G39" s="6"/>
      <c r="H39" s="42">
        <v>30244114</v>
      </c>
      <c r="J39" s="7"/>
      <c r="L39" s="38"/>
      <c r="M39" s="45"/>
      <c r="N39" s="35"/>
      <c r="O39" s="44"/>
      <c r="Q39" s="36"/>
      <c r="R39" s="8"/>
      <c r="S39" s="8"/>
    </row>
    <row r="40" spans="1:19" x14ac:dyDescent="0.25">
      <c r="A40" s="6"/>
      <c r="B40" s="6"/>
      <c r="C40" s="15" t="s">
        <v>35</v>
      </c>
      <c r="D40" s="6"/>
      <c r="E40" s="6"/>
      <c r="F40" s="6"/>
      <c r="G40" s="6"/>
      <c r="H40" s="7">
        <v>102932724</v>
      </c>
      <c r="I40" s="7"/>
      <c r="J40" s="7"/>
      <c r="L40" s="38"/>
      <c r="M40" s="45"/>
      <c r="N40" s="35"/>
      <c r="O40" s="44"/>
      <c r="Q40" s="36"/>
      <c r="R40" s="8"/>
      <c r="S40" s="8"/>
    </row>
    <row r="41" spans="1:19" ht="16.5" x14ac:dyDescent="0.35">
      <c r="A41" s="6"/>
      <c r="B41" s="6"/>
      <c r="C41" s="15" t="s">
        <v>36</v>
      </c>
      <c r="D41" s="6"/>
      <c r="E41" s="6"/>
      <c r="F41" s="6"/>
      <c r="G41" s="6"/>
      <c r="H41" s="54">
        <v>33034812</v>
      </c>
      <c r="I41" s="7"/>
      <c r="J41" s="7"/>
      <c r="L41" s="38"/>
      <c r="M41" s="45"/>
      <c r="N41" s="35"/>
      <c r="O41" s="44"/>
      <c r="Q41" s="36"/>
      <c r="R41" s="8"/>
      <c r="S41" s="8"/>
    </row>
    <row r="42" spans="1:19" ht="16.5" x14ac:dyDescent="0.35">
      <c r="A42" s="6"/>
      <c r="B42" s="6"/>
      <c r="C42" s="6"/>
      <c r="D42" s="6"/>
      <c r="E42" s="6"/>
      <c r="F42" s="6"/>
      <c r="G42" s="6"/>
      <c r="H42" s="7"/>
      <c r="I42" s="55">
        <f>SUM(H39:H41)</f>
        <v>166211650</v>
      </c>
      <c r="J42" s="7"/>
      <c r="L42" s="38"/>
      <c r="M42" s="45"/>
      <c r="N42" s="35"/>
      <c r="O42" s="44"/>
      <c r="Q42" s="36"/>
      <c r="R42" s="8"/>
      <c r="S42" s="8"/>
    </row>
    <row r="43" spans="1:19" x14ac:dyDescent="0.25">
      <c r="A43" s="6"/>
      <c r="B43" s="6"/>
      <c r="C43" s="6"/>
      <c r="D43" s="6"/>
      <c r="E43" s="6"/>
      <c r="F43" s="6"/>
      <c r="G43" s="6"/>
      <c r="H43" s="7"/>
      <c r="I43" s="56">
        <f>SUM(I37:I42)</f>
        <v>696460391</v>
      </c>
      <c r="J43" s="7"/>
      <c r="K43" s="26"/>
      <c r="L43" s="38"/>
      <c r="M43" s="45"/>
      <c r="N43" s="35"/>
      <c r="O43" s="44"/>
      <c r="Q43" s="36"/>
      <c r="R43" s="8"/>
      <c r="S43" s="8"/>
    </row>
    <row r="44" spans="1:19" x14ac:dyDescent="0.25">
      <c r="A44" s="6"/>
      <c r="B44" s="15">
        <v>2</v>
      </c>
      <c r="C44" s="15" t="s">
        <v>37</v>
      </c>
      <c r="D44" s="6"/>
      <c r="E44" s="6"/>
      <c r="F44" s="6"/>
      <c r="G44" s="6"/>
      <c r="H44" s="7"/>
      <c r="I44" s="7"/>
      <c r="J44" s="7"/>
      <c r="K44" s="26"/>
      <c r="L44" s="38"/>
      <c r="M44" s="45"/>
      <c r="N44" s="35"/>
      <c r="O44" s="44"/>
      <c r="P44" s="57"/>
      <c r="Q44" s="30"/>
      <c r="R44" s="58"/>
      <c r="S44" s="58"/>
    </row>
    <row r="45" spans="1:19" x14ac:dyDescent="0.25">
      <c r="A45" s="6"/>
      <c r="B45" s="6"/>
      <c r="C45" s="6" t="s">
        <v>32</v>
      </c>
      <c r="D45" s="6"/>
      <c r="E45" s="6"/>
      <c r="F45" s="6"/>
      <c r="G45" s="19"/>
      <c r="H45" s="7">
        <f>M96</f>
        <v>6773000</v>
      </c>
      <c r="I45" s="7"/>
      <c r="J45" s="7"/>
      <c r="K45" s="26"/>
      <c r="L45" s="38"/>
      <c r="M45" s="45"/>
      <c r="N45" s="35"/>
      <c r="O45" s="44"/>
      <c r="P45" s="57"/>
      <c r="Q45" s="30"/>
      <c r="R45" s="59"/>
      <c r="S45" s="58"/>
    </row>
    <row r="46" spans="1:19" x14ac:dyDescent="0.25">
      <c r="A46" s="6"/>
      <c r="B46" s="6"/>
      <c r="C46" s="6" t="s">
        <v>38</v>
      </c>
      <c r="D46" s="6"/>
      <c r="E46" s="6"/>
      <c r="F46" s="6"/>
      <c r="G46" s="18"/>
      <c r="H46" s="60">
        <f>+E92</f>
        <v>4500</v>
      </c>
      <c r="I46" s="7" t="s">
        <v>8</v>
      </c>
      <c r="J46" s="7"/>
      <c r="K46" s="26"/>
      <c r="L46" s="38"/>
      <c r="M46" s="45"/>
      <c r="N46" s="35"/>
      <c r="O46" s="44"/>
      <c r="P46" s="57"/>
      <c r="Q46" s="30"/>
      <c r="R46" s="57"/>
      <c r="S46" s="58"/>
    </row>
    <row r="47" spans="1:19" x14ac:dyDescent="0.25">
      <c r="A47" s="6"/>
      <c r="B47" s="6"/>
      <c r="C47" s="6"/>
      <c r="D47" s="6"/>
      <c r="E47" s="6"/>
      <c r="F47" s="6"/>
      <c r="G47" s="18" t="s">
        <v>8</v>
      </c>
      <c r="H47" s="61"/>
      <c r="I47" s="7">
        <f>H45+H46</f>
        <v>6777500</v>
      </c>
      <c r="J47" s="7"/>
      <c r="K47" s="26"/>
      <c r="L47" s="38"/>
      <c r="M47" s="45"/>
      <c r="N47" s="35"/>
      <c r="O47" s="44"/>
      <c r="P47" s="57"/>
      <c r="Q47" s="58"/>
      <c r="R47" s="57"/>
      <c r="S47" s="58"/>
    </row>
    <row r="48" spans="1:19" x14ac:dyDescent="0.25">
      <c r="A48" s="6"/>
      <c r="B48" s="6"/>
      <c r="C48" s="6"/>
      <c r="D48" s="6"/>
      <c r="E48" s="6"/>
      <c r="F48" s="6"/>
      <c r="G48" s="18"/>
      <c r="H48" s="62"/>
      <c r="I48" s="7" t="s">
        <v>8</v>
      </c>
      <c r="J48" s="7"/>
      <c r="K48" s="26"/>
      <c r="L48" s="38"/>
      <c r="M48" s="53"/>
      <c r="N48" s="35"/>
      <c r="O48" s="44"/>
      <c r="P48" s="63"/>
      <c r="Q48" s="63">
        <f>SUM(Q13:Q46)</f>
        <v>0</v>
      </c>
      <c r="R48" s="57"/>
      <c r="S48" s="58"/>
    </row>
    <row r="49" spans="1:19" x14ac:dyDescent="0.25">
      <c r="A49" s="6"/>
      <c r="B49" s="6"/>
      <c r="C49" s="6" t="s">
        <v>39</v>
      </c>
      <c r="D49" s="6"/>
      <c r="E49" s="6"/>
      <c r="F49" s="6"/>
      <c r="G49" s="19"/>
      <c r="H49" s="42">
        <f>L137</f>
        <v>28780000</v>
      </c>
      <c r="I49" s="7">
        <v>0</v>
      </c>
      <c r="K49" s="26"/>
      <c r="L49" s="38"/>
      <c r="M49" s="53"/>
      <c r="N49" s="35"/>
      <c r="O49" s="44"/>
      <c r="Q49" s="8"/>
      <c r="S49" s="8"/>
    </row>
    <row r="50" spans="1:19" x14ac:dyDescent="0.25">
      <c r="A50" s="6"/>
      <c r="B50" s="6"/>
      <c r="C50" s="6" t="s">
        <v>40</v>
      </c>
      <c r="D50" s="6"/>
      <c r="E50" s="6"/>
      <c r="F50" s="6"/>
      <c r="G50" s="6"/>
      <c r="H50" s="52">
        <f>A92</f>
        <v>34500</v>
      </c>
      <c r="I50" s="7"/>
      <c r="K50" s="26"/>
      <c r="L50" s="38"/>
      <c r="M50" s="53"/>
      <c r="N50" s="35"/>
      <c r="O50" s="44"/>
      <c r="P50" s="64"/>
      <c r="Q50" s="8" t="s">
        <v>41</v>
      </c>
      <c r="S50" s="8"/>
    </row>
    <row r="51" spans="1:19" x14ac:dyDescent="0.25">
      <c r="A51" s="6"/>
      <c r="B51" s="6"/>
      <c r="C51" s="6"/>
      <c r="D51" s="6"/>
      <c r="E51" s="6"/>
      <c r="F51" s="6"/>
      <c r="G51" s="6"/>
      <c r="H51" s="19"/>
      <c r="I51" s="52">
        <f>SUM(H49:H50)</f>
        <v>28814500</v>
      </c>
      <c r="J51" s="42"/>
      <c r="K51" s="26"/>
      <c r="L51" s="38"/>
      <c r="M51" s="53"/>
      <c r="N51" s="35"/>
      <c r="O51" s="44"/>
      <c r="P51" s="65"/>
      <c r="Q51" s="51"/>
      <c r="R51" s="65"/>
      <c r="S51" s="51"/>
    </row>
    <row r="52" spans="1:19" x14ac:dyDescent="0.25">
      <c r="A52" s="6"/>
      <c r="B52" s="6"/>
      <c r="C52" s="15" t="s">
        <v>42</v>
      </c>
      <c r="D52" s="6"/>
      <c r="E52" s="6"/>
      <c r="F52" s="6"/>
      <c r="G52" s="6"/>
      <c r="H52" s="7"/>
      <c r="I52" s="7">
        <f>I30-I47+I51</f>
        <v>43653600</v>
      </c>
      <c r="J52" s="66"/>
      <c r="K52" s="26"/>
      <c r="L52" s="38"/>
      <c r="N52" s="35"/>
      <c r="O52" s="44"/>
      <c r="P52" s="65"/>
      <c r="Q52" s="51"/>
      <c r="R52" s="65"/>
      <c r="S52" s="51"/>
    </row>
    <row r="53" spans="1:19" x14ac:dyDescent="0.25">
      <c r="A53" s="6"/>
      <c r="B53" s="6"/>
      <c r="C53" s="6" t="s">
        <v>43</v>
      </c>
      <c r="D53" s="6"/>
      <c r="E53" s="6"/>
      <c r="F53" s="6"/>
      <c r="G53" s="6"/>
      <c r="H53" s="7"/>
      <c r="I53" s="7">
        <f>+I27</f>
        <v>43653600</v>
      </c>
      <c r="J53" s="66"/>
      <c r="K53" s="26"/>
      <c r="L53" s="38"/>
      <c r="N53" s="35"/>
      <c r="O53" s="44"/>
      <c r="P53" s="65"/>
      <c r="Q53" s="51"/>
      <c r="R53" s="65"/>
      <c r="S53" s="51"/>
    </row>
    <row r="54" spans="1:19" x14ac:dyDescent="0.25">
      <c r="A54" s="6"/>
      <c r="B54" s="6"/>
      <c r="C54" s="6"/>
      <c r="D54" s="6"/>
      <c r="E54" s="6"/>
      <c r="F54" s="6"/>
      <c r="G54" s="6"/>
      <c r="H54" s="7" t="s">
        <v>8</v>
      </c>
      <c r="I54" s="52">
        <v>0</v>
      </c>
      <c r="J54" s="67"/>
      <c r="K54" s="26"/>
      <c r="L54" s="38"/>
      <c r="N54" s="35"/>
      <c r="O54" s="44"/>
      <c r="P54" s="65"/>
      <c r="Q54" s="51"/>
      <c r="R54" s="65"/>
      <c r="S54" s="68"/>
    </row>
    <row r="55" spans="1:19" x14ac:dyDescent="0.25">
      <c r="A55" s="6"/>
      <c r="B55" s="6"/>
      <c r="C55" s="6"/>
      <c r="D55" s="6"/>
      <c r="E55" s="6" t="s">
        <v>44</v>
      </c>
      <c r="F55" s="6"/>
      <c r="G55" s="6"/>
      <c r="H55" s="7"/>
      <c r="I55" s="7">
        <f>+I53-I52</f>
        <v>0</v>
      </c>
      <c r="J55" s="66"/>
      <c r="K55" s="26"/>
      <c r="L55" s="38"/>
      <c r="N55" s="35"/>
      <c r="O55" s="44"/>
      <c r="P55" s="65"/>
      <c r="Q55" s="51"/>
      <c r="R55" s="65"/>
      <c r="S55" s="65"/>
    </row>
    <row r="56" spans="1:19" x14ac:dyDescent="0.25">
      <c r="A56" s="6"/>
      <c r="B56" s="6"/>
      <c r="C56" s="6"/>
      <c r="D56" s="6"/>
      <c r="E56" s="6"/>
      <c r="F56" s="6"/>
      <c r="G56" s="6"/>
      <c r="H56" s="7"/>
      <c r="I56" s="7"/>
      <c r="J56" s="66"/>
      <c r="K56" s="26"/>
      <c r="L56" s="38"/>
      <c r="N56" s="35"/>
      <c r="O56" s="44"/>
      <c r="P56" s="65"/>
      <c r="Q56" s="51"/>
      <c r="R56" s="65"/>
      <c r="S56" s="65"/>
    </row>
    <row r="57" spans="1:19" x14ac:dyDescent="0.25">
      <c r="A57" s="6" t="s">
        <v>45</v>
      </c>
      <c r="B57" s="6"/>
      <c r="C57" s="6"/>
      <c r="D57" s="6"/>
      <c r="E57" s="6"/>
      <c r="F57" s="6"/>
      <c r="G57" s="6"/>
      <c r="H57" s="7"/>
      <c r="I57" s="49"/>
      <c r="J57" s="69"/>
      <c r="K57" s="26"/>
      <c r="L57" s="38"/>
      <c r="N57" s="35"/>
      <c r="O57" s="44"/>
      <c r="P57" s="65"/>
      <c r="Q57" s="51"/>
      <c r="R57" s="65"/>
      <c r="S57" s="65"/>
    </row>
    <row r="58" spans="1:19" x14ac:dyDescent="0.25">
      <c r="A58" s="6" t="s">
        <v>46</v>
      </c>
      <c r="B58" s="6"/>
      <c r="C58" s="6"/>
      <c r="D58" s="6"/>
      <c r="E58" s="6" t="s">
        <v>8</v>
      </c>
      <c r="F58" s="6"/>
      <c r="G58" s="6" t="s">
        <v>47</v>
      </c>
      <c r="H58" s="7"/>
      <c r="I58" s="17"/>
      <c r="J58" s="70"/>
      <c r="K58" s="26"/>
      <c r="L58" s="38"/>
      <c r="N58" s="35"/>
      <c r="O58" s="44"/>
      <c r="P58" s="65"/>
      <c r="Q58" s="51"/>
      <c r="R58" s="65"/>
      <c r="S58" s="65"/>
    </row>
    <row r="59" spans="1:19" x14ac:dyDescent="0.25">
      <c r="A59" s="6"/>
      <c r="B59" s="6"/>
      <c r="C59" s="6"/>
      <c r="D59" s="6"/>
      <c r="E59" s="6"/>
      <c r="F59" s="6"/>
      <c r="G59" s="6"/>
      <c r="H59" s="7" t="s">
        <v>8</v>
      </c>
      <c r="I59" s="17"/>
      <c r="J59" s="70"/>
      <c r="K59" s="26"/>
      <c r="L59" s="38"/>
      <c r="N59" s="35"/>
      <c r="O59" s="44"/>
      <c r="Q59" s="36"/>
    </row>
    <row r="60" spans="1:19" x14ac:dyDescent="0.25">
      <c r="K60" s="26"/>
      <c r="L60" s="38"/>
      <c r="N60" s="35"/>
      <c r="O60" s="44"/>
    </row>
    <row r="61" spans="1:19" x14ac:dyDescent="0.25">
      <c r="A61" s="71"/>
      <c r="B61" s="72"/>
      <c r="C61" s="72"/>
      <c r="D61" s="73"/>
      <c r="E61" s="73"/>
      <c r="F61" s="73"/>
      <c r="G61" s="73"/>
      <c r="H61" s="9"/>
      <c r="J61" s="74"/>
      <c r="K61" s="26"/>
      <c r="L61" s="38"/>
      <c r="N61" s="35"/>
      <c r="O61" s="44"/>
      <c r="Q61" s="9"/>
      <c r="R61" s="75"/>
    </row>
    <row r="62" spans="1:19" x14ac:dyDescent="0.25">
      <c r="A62" s="71" t="s">
        <v>59</v>
      </c>
      <c r="B62" s="72"/>
      <c r="C62" s="72"/>
      <c r="D62" s="73"/>
      <c r="E62" s="73"/>
      <c r="F62" s="73"/>
      <c r="G62" s="73" t="s">
        <v>49</v>
      </c>
      <c r="H62" s="9"/>
      <c r="J62" s="74"/>
      <c r="K62" s="26"/>
      <c r="L62" s="38"/>
      <c r="N62" s="35"/>
      <c r="O62" s="44"/>
      <c r="Q62" s="9"/>
      <c r="R62" s="75"/>
    </row>
    <row r="63" spans="1:19" x14ac:dyDescent="0.25">
      <c r="A63" s="71"/>
      <c r="B63" s="72"/>
      <c r="C63" s="72"/>
      <c r="D63" s="73"/>
      <c r="E63" s="73"/>
      <c r="F63" s="73"/>
      <c r="G63" s="73"/>
      <c r="H63" s="9"/>
      <c r="J63" s="74"/>
      <c r="K63" s="26"/>
      <c r="L63" s="38"/>
      <c r="N63" s="35"/>
      <c r="O63" s="44"/>
      <c r="Q63" s="9"/>
      <c r="R63" s="75"/>
    </row>
    <row r="64" spans="1:19" x14ac:dyDescent="0.25">
      <c r="A64" s="71" t="s">
        <v>50</v>
      </c>
      <c r="B64" s="72"/>
      <c r="C64" s="72"/>
      <c r="D64" s="73"/>
      <c r="E64" s="73"/>
      <c r="F64" s="73"/>
      <c r="G64" s="73"/>
      <c r="H64" s="9" t="s">
        <v>51</v>
      </c>
      <c r="J64" s="74"/>
      <c r="K64" s="26"/>
      <c r="L64" s="38"/>
      <c r="N64" s="35"/>
      <c r="O64" s="44"/>
      <c r="Q64" s="9"/>
      <c r="R64" s="75"/>
    </row>
    <row r="65" spans="1:17" x14ac:dyDescent="0.25">
      <c r="A65" s="71"/>
      <c r="B65" s="72"/>
      <c r="C65" s="72"/>
      <c r="D65" s="73"/>
      <c r="E65" s="73"/>
      <c r="F65" s="73"/>
      <c r="G65" s="73"/>
      <c r="H65" s="73"/>
      <c r="J65" s="74"/>
      <c r="K65" s="26"/>
      <c r="L65" s="38"/>
      <c r="N65" s="35"/>
      <c r="O65" s="44"/>
    </row>
    <row r="66" spans="1:17" x14ac:dyDescent="0.25">
      <c r="A66" s="8"/>
      <c r="B66" s="8"/>
      <c r="C66" s="8"/>
      <c r="D66" s="8"/>
      <c r="E66" s="8"/>
      <c r="F66" s="8"/>
      <c r="G66" s="73" t="s">
        <v>52</v>
      </c>
      <c r="H66" s="8"/>
      <c r="I66" s="8"/>
      <c r="J66" s="76"/>
      <c r="K66" s="26"/>
      <c r="L66" s="38"/>
      <c r="M66" s="53"/>
      <c r="N66" s="35"/>
      <c r="O66" s="44"/>
      <c r="Q66" s="64"/>
    </row>
    <row r="67" spans="1:17" x14ac:dyDescent="0.25">
      <c r="A67" s="8"/>
      <c r="B67" s="8"/>
      <c r="C67" s="8"/>
      <c r="D67" s="8"/>
      <c r="E67" s="8"/>
      <c r="F67" s="8"/>
      <c r="G67" s="8"/>
      <c r="H67" s="8"/>
      <c r="I67" s="8"/>
      <c r="J67" s="76"/>
      <c r="K67" s="26"/>
      <c r="L67" s="38"/>
      <c r="M67" s="53"/>
      <c r="N67" s="35"/>
      <c r="O67" s="44"/>
    </row>
    <row r="68" spans="1:17" x14ac:dyDescent="0.25">
      <c r="A68" s="8"/>
      <c r="B68" s="8"/>
      <c r="C68" s="8"/>
      <c r="D68" s="8"/>
      <c r="E68" s="8" t="s">
        <v>53</v>
      </c>
      <c r="F68" s="8"/>
      <c r="G68" s="8"/>
      <c r="H68" s="8"/>
      <c r="I68" s="8"/>
      <c r="J68" s="76"/>
      <c r="K68" s="26"/>
      <c r="L68" s="38"/>
      <c r="M68" s="3"/>
      <c r="N68" s="35"/>
      <c r="O68" s="44"/>
    </row>
    <row r="69" spans="1:17" x14ac:dyDescent="0.25">
      <c r="A69" s="8"/>
      <c r="B69" s="8"/>
      <c r="C69" s="8"/>
      <c r="D69" s="8"/>
      <c r="E69" s="8"/>
      <c r="F69" s="8"/>
      <c r="G69" s="8"/>
      <c r="H69" s="8"/>
      <c r="I69" s="77"/>
      <c r="J69" s="76"/>
      <c r="K69" s="26"/>
      <c r="L69" s="38"/>
      <c r="M69" s="3"/>
      <c r="N69" s="35"/>
      <c r="O69" s="44"/>
    </row>
    <row r="70" spans="1:17" x14ac:dyDescent="0.25">
      <c r="A70" s="73"/>
      <c r="B70" s="73"/>
      <c r="C70" s="73"/>
      <c r="D70" s="73"/>
      <c r="E70" s="73"/>
      <c r="F70" s="73"/>
      <c r="G70" s="78"/>
      <c r="H70" s="79"/>
      <c r="I70" s="73"/>
      <c r="J70" s="74"/>
      <c r="K70" s="26"/>
      <c r="L70" s="38"/>
      <c r="M70" s="80"/>
      <c r="N70" s="35"/>
      <c r="O70" s="44"/>
    </row>
    <row r="71" spans="1:17" x14ac:dyDescent="0.25">
      <c r="A71" s="73"/>
      <c r="B71" s="73"/>
      <c r="C71" s="73"/>
      <c r="D71" s="73"/>
      <c r="E71" s="73"/>
      <c r="F71" s="73"/>
      <c r="G71" s="78" t="s">
        <v>54</v>
      </c>
      <c r="H71" s="81"/>
      <c r="I71" s="73"/>
      <c r="J71" s="74"/>
      <c r="K71" s="26"/>
      <c r="L71" s="38"/>
      <c r="M71" s="53"/>
      <c r="N71" s="35"/>
      <c r="O71" s="44"/>
    </row>
    <row r="72" spans="1:17" x14ac:dyDescent="0.25">
      <c r="A72" s="8"/>
      <c r="B72" s="8"/>
      <c r="C72" s="8"/>
      <c r="D72" s="8"/>
      <c r="E72" s="8"/>
      <c r="F72" s="8"/>
      <c r="G72" s="8"/>
      <c r="H72" s="8"/>
      <c r="I72" s="8"/>
      <c r="J72" s="76"/>
      <c r="K72" s="26"/>
      <c r="L72" s="38"/>
      <c r="N72" s="35"/>
      <c r="O72" s="82"/>
    </row>
    <row r="73" spans="1:17" x14ac:dyDescent="0.25">
      <c r="A73" s="8" t="s">
        <v>40</v>
      </c>
      <c r="B73" s="8"/>
      <c r="C73" s="8"/>
      <c r="D73" s="8" t="s">
        <v>38</v>
      </c>
      <c r="E73" s="8"/>
      <c r="F73" s="8"/>
      <c r="G73" s="8"/>
      <c r="H73" s="8" t="s">
        <v>55</v>
      </c>
      <c r="I73" s="77" t="s">
        <v>56</v>
      </c>
      <c r="J73" s="76"/>
      <c r="K73" s="26"/>
      <c r="L73" s="38"/>
      <c r="M73" s="80"/>
      <c r="N73" s="35"/>
      <c r="O73" s="83"/>
    </row>
    <row r="74" spans="1:17" x14ac:dyDescent="0.25">
      <c r="A74" s="84">
        <v>7000</v>
      </c>
      <c r="B74" s="85" t="s">
        <v>89</v>
      </c>
      <c r="C74" s="85"/>
      <c r="D74" s="85"/>
      <c r="E74" s="86">
        <v>4500</v>
      </c>
      <c r="F74" s="109" t="s">
        <v>79</v>
      </c>
      <c r="G74" s="8"/>
      <c r="H74" s="51"/>
      <c r="I74" s="8"/>
      <c r="J74" s="76"/>
      <c r="K74" s="26"/>
      <c r="L74" s="38"/>
      <c r="M74" s="80"/>
      <c r="N74" s="35"/>
      <c r="O74" s="82"/>
    </row>
    <row r="75" spans="1:17" x14ac:dyDescent="0.25">
      <c r="A75" s="84">
        <v>27500</v>
      </c>
      <c r="B75" s="85"/>
      <c r="C75" s="85"/>
      <c r="D75" s="85"/>
      <c r="E75" s="86"/>
      <c r="F75" s="109"/>
      <c r="G75" s="8"/>
      <c r="H75" s="51"/>
      <c r="I75" s="8"/>
      <c r="J75" s="8"/>
      <c r="K75" s="26"/>
      <c r="L75" s="38"/>
      <c r="M75" s="80"/>
      <c r="N75" s="35"/>
      <c r="O75" s="82"/>
    </row>
    <row r="76" spans="1:17" x14ac:dyDescent="0.25">
      <c r="A76" s="87"/>
      <c r="B76" s="85"/>
      <c r="C76" s="85"/>
      <c r="D76" s="85"/>
      <c r="E76" s="86"/>
      <c r="F76" s="109"/>
      <c r="G76" s="8"/>
      <c r="H76" s="51"/>
      <c r="I76" s="8"/>
      <c r="J76" s="8"/>
      <c r="K76" s="26"/>
      <c r="L76" s="38"/>
      <c r="M76" s="80"/>
      <c r="N76" s="35"/>
      <c r="O76" s="82"/>
    </row>
    <row r="77" spans="1:17" x14ac:dyDescent="0.25">
      <c r="A77" s="87"/>
      <c r="B77" s="85"/>
      <c r="C77" s="88"/>
      <c r="D77" s="85"/>
      <c r="E77" s="89"/>
      <c r="F77" s="8"/>
      <c r="G77" s="8"/>
      <c r="H77" s="51"/>
      <c r="I77" s="8"/>
      <c r="J77" s="8"/>
      <c r="K77" s="26"/>
      <c r="L77" s="38"/>
      <c r="M77" s="80"/>
      <c r="N77" s="35"/>
      <c r="O77" s="82"/>
    </row>
    <row r="78" spans="1:17" x14ac:dyDescent="0.25">
      <c r="A78" s="86"/>
      <c r="B78" s="85"/>
      <c r="C78" s="88"/>
      <c r="D78" s="88"/>
      <c r="E78" s="90"/>
      <c r="F78" s="64"/>
      <c r="H78" s="65"/>
      <c r="K78" s="26"/>
      <c r="L78" s="38"/>
      <c r="M78" s="80"/>
      <c r="N78" s="35"/>
      <c r="O78" s="82"/>
    </row>
    <row r="79" spans="1:17" x14ac:dyDescent="0.25">
      <c r="A79" s="91"/>
      <c r="B79" s="85"/>
      <c r="C79" s="92"/>
      <c r="D79" s="92"/>
      <c r="E79" s="90"/>
      <c r="H79" s="65"/>
      <c r="K79" s="26"/>
      <c r="L79" s="38"/>
      <c r="M79" s="80"/>
      <c r="N79" s="35"/>
      <c r="O79" s="82"/>
    </row>
    <row r="80" spans="1:17" x14ac:dyDescent="0.25">
      <c r="A80" s="93"/>
      <c r="B80" s="85"/>
      <c r="C80" s="92"/>
      <c r="D80" s="92"/>
      <c r="E80" s="90"/>
      <c r="H80" s="65"/>
      <c r="K80" s="26"/>
      <c r="L80" s="38"/>
      <c r="M80" s="80"/>
      <c r="N80" s="35"/>
      <c r="O80" s="83"/>
    </row>
    <row r="81" spans="1:15" x14ac:dyDescent="0.25">
      <c r="A81" s="93"/>
      <c r="B81" s="85"/>
      <c r="C81" s="92"/>
      <c r="D81" s="92"/>
      <c r="E81" s="90"/>
      <c r="H81" s="65"/>
      <c r="K81" s="26"/>
      <c r="L81" s="38"/>
      <c r="M81" s="80"/>
      <c r="N81" s="35"/>
      <c r="O81" s="83"/>
    </row>
    <row r="82" spans="1:15" x14ac:dyDescent="0.25">
      <c r="A82" s="91"/>
      <c r="B82" s="92"/>
      <c r="C82" s="92"/>
      <c r="D82" s="92"/>
      <c r="E82" s="90"/>
      <c r="H82" s="65"/>
      <c r="K82" s="26"/>
      <c r="L82" s="38"/>
      <c r="M82" s="94"/>
      <c r="N82" s="35"/>
      <c r="O82" s="82"/>
    </row>
    <row r="83" spans="1:15" x14ac:dyDescent="0.25">
      <c r="A83" s="91"/>
      <c r="B83" s="92"/>
      <c r="C83" s="92"/>
      <c r="D83" s="92"/>
      <c r="E83" s="90"/>
      <c r="H83" s="65"/>
      <c r="K83" s="26"/>
      <c r="L83" s="38"/>
      <c r="M83" s="95"/>
      <c r="N83" s="35"/>
      <c r="O83" s="82"/>
    </row>
    <row r="84" spans="1:15" x14ac:dyDescent="0.25">
      <c r="A84" s="91"/>
      <c r="B84" s="96"/>
      <c r="E84" s="65"/>
      <c r="H84" s="65"/>
      <c r="K84" s="26"/>
      <c r="L84" s="38"/>
      <c r="N84" s="35"/>
      <c r="O84" s="82"/>
    </row>
    <row r="85" spans="1:15" x14ac:dyDescent="0.25">
      <c r="A85" s="91"/>
      <c r="B85" s="96"/>
      <c r="H85" s="65"/>
      <c r="K85" s="26"/>
      <c r="L85" s="38"/>
      <c r="N85" s="35"/>
      <c r="O85" s="82"/>
    </row>
    <row r="86" spans="1:15" x14ac:dyDescent="0.25">
      <c r="A86" s="91"/>
      <c r="B86" s="96"/>
      <c r="K86" s="26"/>
      <c r="L86" s="38"/>
      <c r="N86" s="35"/>
      <c r="O86" s="82"/>
    </row>
    <row r="87" spans="1:15" x14ac:dyDescent="0.25">
      <c r="A87" s="91"/>
      <c r="B87" s="96"/>
      <c r="K87" s="26"/>
      <c r="L87" s="38"/>
      <c r="N87" s="35"/>
      <c r="O87" s="82"/>
    </row>
    <row r="88" spans="1:15" x14ac:dyDescent="0.25">
      <c r="A88" s="65"/>
      <c r="B88" s="96"/>
      <c r="K88" s="26"/>
      <c r="L88" s="38"/>
      <c r="M88" s="80"/>
      <c r="N88" s="35"/>
      <c r="O88" s="82"/>
    </row>
    <row r="89" spans="1:15" x14ac:dyDescent="0.25">
      <c r="K89" s="26"/>
      <c r="L89" s="38"/>
      <c r="N89" s="35"/>
      <c r="O89" s="82"/>
    </row>
    <row r="90" spans="1:15" x14ac:dyDescent="0.25">
      <c r="K90" s="26"/>
      <c r="L90" s="38"/>
      <c r="N90" s="35"/>
      <c r="O90" s="82"/>
    </row>
    <row r="91" spans="1:15" x14ac:dyDescent="0.25">
      <c r="K91" s="26"/>
      <c r="L91" s="38"/>
      <c r="N91" s="35"/>
      <c r="O91" s="82"/>
    </row>
    <row r="92" spans="1:15" x14ac:dyDescent="0.25">
      <c r="A92" s="75">
        <f>SUM(A74:A91)</f>
        <v>34500</v>
      </c>
      <c r="E92" s="65">
        <f>SUM(E74:E91)</f>
        <v>4500</v>
      </c>
      <c r="H92" s="65">
        <f>SUM(H74:H91)</f>
        <v>0</v>
      </c>
      <c r="K92" s="26"/>
      <c r="L92" s="38"/>
      <c r="N92" s="35"/>
      <c r="O92" s="82"/>
    </row>
    <row r="93" spans="1:15" x14ac:dyDescent="0.25">
      <c r="K93" s="26"/>
      <c r="L93" s="38"/>
      <c r="N93" s="35"/>
      <c r="O93" s="82"/>
    </row>
    <row r="94" spans="1:15" x14ac:dyDescent="0.25">
      <c r="K94" s="26"/>
      <c r="N94" s="35"/>
      <c r="O94" s="82"/>
    </row>
    <row r="95" spans="1:15" x14ac:dyDescent="0.25">
      <c r="K95" s="26"/>
      <c r="N95" s="35"/>
      <c r="O95" s="82"/>
    </row>
    <row r="96" spans="1:15" x14ac:dyDescent="0.25">
      <c r="K96" s="26"/>
      <c r="M96" s="43">
        <f>SUM(M13:M95)</f>
        <v>6773000</v>
      </c>
      <c r="N96" s="35"/>
      <c r="O96" s="82"/>
    </row>
    <row r="97" spans="11:15" x14ac:dyDescent="0.25">
      <c r="K97" s="26">
        <v>38741</v>
      </c>
      <c r="N97" s="35"/>
      <c r="O97" s="82"/>
    </row>
    <row r="98" spans="11:15" x14ac:dyDescent="0.25">
      <c r="K98" s="26"/>
      <c r="N98" s="35"/>
      <c r="O98" s="82"/>
    </row>
    <row r="99" spans="11:15" x14ac:dyDescent="0.25">
      <c r="K99" s="26"/>
      <c r="N99" s="35"/>
      <c r="O99" s="82"/>
    </row>
    <row r="100" spans="11:15" x14ac:dyDescent="0.25">
      <c r="K100" s="26"/>
      <c r="N100" s="35"/>
      <c r="O100" s="82"/>
    </row>
    <row r="101" spans="11:15" x14ac:dyDescent="0.25">
      <c r="K101" s="26"/>
      <c r="N101" s="35"/>
      <c r="O101" s="82"/>
    </row>
    <row r="102" spans="11:15" x14ac:dyDescent="0.25">
      <c r="K102" s="26"/>
      <c r="N102" s="35"/>
      <c r="O102" s="82"/>
    </row>
    <row r="103" spans="11:15" x14ac:dyDescent="0.25">
      <c r="K103" s="26"/>
      <c r="N103" s="35"/>
      <c r="O103" s="82"/>
    </row>
    <row r="104" spans="11:15" x14ac:dyDescent="0.25">
      <c r="K104" s="26"/>
      <c r="N104" s="35"/>
      <c r="O104" s="82"/>
    </row>
    <row r="105" spans="11:15" x14ac:dyDescent="0.25">
      <c r="K105" s="26"/>
      <c r="N105" s="35"/>
      <c r="O105" s="82"/>
    </row>
    <row r="106" spans="11:15" x14ac:dyDescent="0.25">
      <c r="K106" s="26"/>
      <c r="N106" s="35"/>
      <c r="O106" s="82"/>
    </row>
    <row r="107" spans="11:15" x14ac:dyDescent="0.25">
      <c r="K107" s="26"/>
      <c r="N107" s="35"/>
      <c r="O107" s="82"/>
    </row>
    <row r="108" spans="11:15" x14ac:dyDescent="0.25">
      <c r="K108" s="26"/>
      <c r="N108" s="35"/>
    </row>
    <row r="109" spans="11:15" x14ac:dyDescent="0.25">
      <c r="K109" s="26"/>
    </row>
    <row r="110" spans="11:15" x14ac:dyDescent="0.25">
      <c r="K110" s="26"/>
    </row>
    <row r="111" spans="11:15" x14ac:dyDescent="0.25">
      <c r="K111" s="26"/>
      <c r="O111" s="80">
        <f>SUM(O13:O110)</f>
        <v>0</v>
      </c>
    </row>
    <row r="112" spans="11:15" x14ac:dyDescent="0.25">
      <c r="K112" s="26"/>
    </row>
    <row r="113" spans="1:19" x14ac:dyDescent="0.25">
      <c r="K113" s="26"/>
    </row>
    <row r="114" spans="1:19" s="43" customFormat="1" x14ac:dyDescent="0.25">
      <c r="A114"/>
      <c r="B114"/>
      <c r="C114"/>
      <c r="D114"/>
      <c r="E114"/>
      <c r="F114"/>
      <c r="G114"/>
      <c r="H114"/>
      <c r="I114"/>
      <c r="J114"/>
      <c r="K114" s="26"/>
      <c r="L114" s="97"/>
      <c r="N114" s="99"/>
      <c r="O114" s="98"/>
      <c r="P114"/>
      <c r="Q114"/>
      <c r="R114"/>
      <c r="S114"/>
    </row>
    <row r="115" spans="1:19" s="43" customFormat="1" x14ac:dyDescent="0.25">
      <c r="A115"/>
      <c r="B115"/>
      <c r="C115"/>
      <c r="D115"/>
      <c r="E115"/>
      <c r="F115"/>
      <c r="G115"/>
      <c r="H115"/>
      <c r="I115"/>
      <c r="J115"/>
      <c r="K115" s="26"/>
      <c r="L115" s="97"/>
      <c r="N115" s="99"/>
      <c r="O115" s="98"/>
      <c r="P115"/>
      <c r="Q115"/>
      <c r="R115"/>
      <c r="S115"/>
    </row>
    <row r="116" spans="1:19" s="43" customFormat="1" x14ac:dyDescent="0.25">
      <c r="A116"/>
      <c r="B116"/>
      <c r="C116"/>
      <c r="D116"/>
      <c r="E116"/>
      <c r="F116"/>
      <c r="G116"/>
      <c r="H116"/>
      <c r="I116"/>
      <c r="J116"/>
      <c r="K116" s="26"/>
      <c r="L116" s="97"/>
      <c r="N116" s="99"/>
      <c r="O116" s="98"/>
      <c r="P116"/>
      <c r="Q116"/>
      <c r="R116"/>
      <c r="S116"/>
    </row>
    <row r="117" spans="1:19" s="43" customFormat="1" x14ac:dyDescent="0.25">
      <c r="A117"/>
      <c r="B117"/>
      <c r="C117"/>
      <c r="D117"/>
      <c r="E117"/>
      <c r="F117"/>
      <c r="G117"/>
      <c r="H117"/>
      <c r="I117"/>
      <c r="J117"/>
      <c r="K117" s="26"/>
      <c r="L117" s="97"/>
      <c r="N117" s="99"/>
      <c r="O117" s="98"/>
      <c r="P117"/>
      <c r="Q117"/>
      <c r="R117"/>
      <c r="S117"/>
    </row>
    <row r="118" spans="1:19" s="43" customFormat="1" x14ac:dyDescent="0.25">
      <c r="A118"/>
      <c r="B118"/>
      <c r="C118"/>
      <c r="D118"/>
      <c r="E118"/>
      <c r="F118"/>
      <c r="G118"/>
      <c r="H118"/>
      <c r="I118"/>
      <c r="J118"/>
      <c r="K118" s="26"/>
      <c r="L118" s="97"/>
      <c r="N118" s="99"/>
      <c r="O118" s="98"/>
      <c r="P118"/>
      <c r="Q118"/>
      <c r="R118"/>
      <c r="S118"/>
    </row>
    <row r="119" spans="1:19" s="43" customFormat="1" x14ac:dyDescent="0.25">
      <c r="A119"/>
      <c r="B119"/>
      <c r="C119"/>
      <c r="D119"/>
      <c r="E119"/>
      <c r="F119"/>
      <c r="G119"/>
      <c r="H119"/>
      <c r="I119"/>
      <c r="J119"/>
      <c r="K119" s="26"/>
      <c r="L119" s="97"/>
      <c r="N119" s="99"/>
      <c r="O119" s="98"/>
      <c r="P119"/>
      <c r="Q119"/>
      <c r="R119"/>
      <c r="S119"/>
    </row>
    <row r="120" spans="1:19" s="43" customFormat="1" x14ac:dyDescent="0.25">
      <c r="A120"/>
      <c r="B120"/>
      <c r="C120"/>
      <c r="D120"/>
      <c r="E120"/>
      <c r="F120"/>
      <c r="G120"/>
      <c r="H120"/>
      <c r="I120"/>
      <c r="J120"/>
      <c r="K120" s="26"/>
      <c r="L120" s="97"/>
      <c r="N120" s="99"/>
      <c r="O120" s="98"/>
      <c r="P120"/>
      <c r="Q120"/>
      <c r="R120"/>
      <c r="S120"/>
    </row>
    <row r="121" spans="1:19" s="43" customFormat="1" x14ac:dyDescent="0.25">
      <c r="A121"/>
      <c r="B121"/>
      <c r="C121"/>
      <c r="D121"/>
      <c r="E121"/>
      <c r="F121"/>
      <c r="G121"/>
      <c r="H121"/>
      <c r="I121"/>
      <c r="J121"/>
      <c r="K121" s="26"/>
      <c r="L121" s="97"/>
      <c r="N121" s="99"/>
      <c r="O121" s="98"/>
      <c r="P121"/>
      <c r="Q121"/>
      <c r="R121"/>
      <c r="S121"/>
    </row>
    <row r="122" spans="1:19" s="43" customFormat="1" x14ac:dyDescent="0.25">
      <c r="A122"/>
      <c r="B122"/>
      <c r="C122"/>
      <c r="D122"/>
      <c r="E122"/>
      <c r="F122"/>
      <c r="G122"/>
      <c r="H122"/>
      <c r="I122"/>
      <c r="J122"/>
      <c r="K122" s="26"/>
      <c r="L122" s="97"/>
      <c r="N122" s="99"/>
      <c r="O122" s="98"/>
      <c r="P122"/>
      <c r="Q122"/>
      <c r="R122"/>
      <c r="S122"/>
    </row>
    <row r="123" spans="1:19" s="43" customFormat="1" x14ac:dyDescent="0.25">
      <c r="A123"/>
      <c r="B123"/>
      <c r="C123"/>
      <c r="D123"/>
      <c r="E123"/>
      <c r="F123"/>
      <c r="G123"/>
      <c r="H123"/>
      <c r="I123"/>
      <c r="J123"/>
      <c r="K123" s="26"/>
      <c r="L123" s="97"/>
      <c r="N123" s="99"/>
      <c r="O123" s="98"/>
      <c r="P123"/>
      <c r="Q123"/>
      <c r="R123"/>
      <c r="S123"/>
    </row>
    <row r="124" spans="1:19" s="43" customFormat="1" x14ac:dyDescent="0.25">
      <c r="A124"/>
      <c r="B124"/>
      <c r="C124"/>
      <c r="D124"/>
      <c r="E124"/>
      <c r="F124"/>
      <c r="G124"/>
      <c r="H124"/>
      <c r="I124"/>
      <c r="J124"/>
      <c r="K124" s="26"/>
      <c r="L124" s="100"/>
      <c r="N124" s="99"/>
      <c r="O124" s="98"/>
      <c r="P124"/>
      <c r="Q124"/>
      <c r="R124"/>
      <c r="S124"/>
    </row>
    <row r="125" spans="1:19" s="43" customFormat="1" x14ac:dyDescent="0.25">
      <c r="A125"/>
      <c r="B125"/>
      <c r="C125"/>
      <c r="D125"/>
      <c r="E125"/>
      <c r="F125"/>
      <c r="G125"/>
      <c r="H125"/>
      <c r="I125"/>
      <c r="J125"/>
      <c r="K125" s="26"/>
      <c r="L125" s="97"/>
      <c r="N125" s="99"/>
      <c r="O125" s="98"/>
      <c r="P125"/>
      <c r="Q125"/>
      <c r="R125"/>
      <c r="S125"/>
    </row>
    <row r="126" spans="1:19" s="43" customFormat="1" x14ac:dyDescent="0.25">
      <c r="A126"/>
      <c r="B126"/>
      <c r="C126"/>
      <c r="D126"/>
      <c r="E126"/>
      <c r="F126"/>
      <c r="G126"/>
      <c r="H126"/>
      <c r="I126"/>
      <c r="J126"/>
      <c r="K126" s="26"/>
      <c r="L126" s="97"/>
      <c r="N126" s="99"/>
      <c r="O126" s="98"/>
      <c r="P126"/>
      <c r="Q126"/>
      <c r="R126"/>
      <c r="S126"/>
    </row>
    <row r="127" spans="1:19" s="43" customFormat="1" x14ac:dyDescent="0.25">
      <c r="A127"/>
      <c r="B127"/>
      <c r="C127"/>
      <c r="D127"/>
      <c r="E127"/>
      <c r="F127"/>
      <c r="G127"/>
      <c r="H127"/>
      <c r="I127"/>
      <c r="J127"/>
      <c r="K127" s="26"/>
      <c r="L127" s="97"/>
      <c r="N127" s="99"/>
      <c r="O127" s="98"/>
      <c r="P127"/>
      <c r="Q127"/>
      <c r="R127"/>
      <c r="S127"/>
    </row>
    <row r="128" spans="1:19" s="43" customFormat="1" x14ac:dyDescent="0.25">
      <c r="A128"/>
      <c r="B128"/>
      <c r="C128"/>
      <c r="D128"/>
      <c r="E128"/>
      <c r="F128"/>
      <c r="G128"/>
      <c r="H128"/>
      <c r="I128"/>
      <c r="J128"/>
      <c r="K128" s="26"/>
      <c r="L128" s="97"/>
      <c r="N128" s="99"/>
      <c r="O128" s="98"/>
      <c r="P128"/>
      <c r="Q128"/>
      <c r="R128"/>
      <c r="S128"/>
    </row>
    <row r="129" spans="1:19" s="43" customFormat="1" x14ac:dyDescent="0.25">
      <c r="A129"/>
      <c r="B129"/>
      <c r="C129"/>
      <c r="D129"/>
      <c r="E129"/>
      <c r="F129"/>
      <c r="G129"/>
      <c r="H129"/>
      <c r="I129"/>
      <c r="J129"/>
      <c r="K129" s="26"/>
      <c r="L129" s="97"/>
      <c r="N129" s="99"/>
      <c r="O129" s="98"/>
      <c r="P129"/>
      <c r="Q129"/>
      <c r="R129"/>
      <c r="S129"/>
    </row>
    <row r="130" spans="1:19" s="43" customFormat="1" x14ac:dyDescent="0.25">
      <c r="A130"/>
      <c r="B130"/>
      <c r="C130"/>
      <c r="D130"/>
      <c r="E130"/>
      <c r="F130"/>
      <c r="G130"/>
      <c r="H130"/>
      <c r="I130"/>
      <c r="J130"/>
      <c r="K130" s="26"/>
      <c r="L130" s="97"/>
      <c r="N130" s="99"/>
      <c r="O130" s="98"/>
      <c r="P130"/>
      <c r="Q130"/>
      <c r="R130"/>
      <c r="S130"/>
    </row>
    <row r="131" spans="1:19" s="43" customFormat="1" x14ac:dyDescent="0.25">
      <c r="A131"/>
      <c r="B131"/>
      <c r="C131"/>
      <c r="D131"/>
      <c r="E131"/>
      <c r="F131"/>
      <c r="G131"/>
      <c r="H131"/>
      <c r="I131"/>
      <c r="J131"/>
      <c r="K131" s="26"/>
      <c r="L131" s="97"/>
      <c r="N131" s="99"/>
      <c r="O131" s="98"/>
      <c r="P131"/>
      <c r="Q131"/>
      <c r="R131"/>
      <c r="S131"/>
    </row>
    <row r="132" spans="1:19" s="43" customFormat="1" x14ac:dyDescent="0.25">
      <c r="A132"/>
      <c r="B132"/>
      <c r="C132"/>
      <c r="D132"/>
      <c r="E132"/>
      <c r="F132"/>
      <c r="G132"/>
      <c r="H132"/>
      <c r="I132"/>
      <c r="J132"/>
      <c r="K132" s="26"/>
      <c r="L132" s="97"/>
      <c r="N132" s="99"/>
      <c r="O132" s="98"/>
      <c r="P132"/>
      <c r="Q132"/>
      <c r="R132"/>
      <c r="S132"/>
    </row>
    <row r="133" spans="1:19" s="43" customFormat="1" x14ac:dyDescent="0.25">
      <c r="A133"/>
      <c r="B133"/>
      <c r="C133"/>
      <c r="D133"/>
      <c r="E133"/>
      <c r="F133"/>
      <c r="G133"/>
      <c r="H133"/>
      <c r="I133"/>
      <c r="J133"/>
      <c r="K133" s="26"/>
      <c r="L133" s="97"/>
      <c r="N133" s="99"/>
      <c r="O133" s="98"/>
      <c r="P133"/>
      <c r="Q133"/>
      <c r="R133"/>
      <c r="S133"/>
    </row>
    <row r="134" spans="1:19" s="43" customFormat="1" x14ac:dyDescent="0.25">
      <c r="A134"/>
      <c r="B134"/>
      <c r="C134"/>
      <c r="D134"/>
      <c r="E134"/>
      <c r="F134"/>
      <c r="G134"/>
      <c r="H134"/>
      <c r="I134"/>
      <c r="J134"/>
      <c r="K134" s="26"/>
      <c r="L134" s="97"/>
      <c r="N134" s="99"/>
      <c r="O134" s="98"/>
      <c r="P134"/>
      <c r="Q134"/>
      <c r="R134"/>
      <c r="S134"/>
    </row>
    <row r="135" spans="1:19" s="43" customFormat="1" x14ac:dyDescent="0.25">
      <c r="A135"/>
      <c r="B135"/>
      <c r="C135"/>
      <c r="D135"/>
      <c r="E135"/>
      <c r="F135"/>
      <c r="G135"/>
      <c r="H135"/>
      <c r="I135"/>
      <c r="J135"/>
      <c r="K135" s="26"/>
      <c r="L135" s="100"/>
      <c r="N135" s="99"/>
      <c r="O135" s="98"/>
      <c r="P135"/>
      <c r="Q135"/>
      <c r="R135"/>
      <c r="S135"/>
    </row>
    <row r="136" spans="1:19" s="43" customFormat="1" x14ac:dyDescent="0.25">
      <c r="A136"/>
      <c r="B136"/>
      <c r="C136"/>
      <c r="D136"/>
      <c r="E136"/>
      <c r="F136"/>
      <c r="G136"/>
      <c r="H136"/>
      <c r="I136"/>
      <c r="J136"/>
      <c r="K136" s="26"/>
      <c r="L136" s="97"/>
      <c r="N136" s="99"/>
      <c r="O136" s="98"/>
      <c r="P136"/>
      <c r="Q136"/>
      <c r="R136"/>
      <c r="S136"/>
    </row>
    <row r="137" spans="1:19" s="43" customFormat="1" x14ac:dyDescent="0.25">
      <c r="A137"/>
      <c r="B137"/>
      <c r="C137"/>
      <c r="D137"/>
      <c r="E137"/>
      <c r="F137"/>
      <c r="G137"/>
      <c r="H137"/>
      <c r="I137"/>
      <c r="J137"/>
      <c r="K137" s="26"/>
      <c r="L137" s="100">
        <f>SUM(L13:L136)</f>
        <v>28780000</v>
      </c>
      <c r="N137" s="99"/>
      <c r="O137" s="98"/>
      <c r="P137"/>
      <c r="Q137"/>
      <c r="R137"/>
      <c r="S137"/>
    </row>
  </sheetData>
  <mergeCells count="1">
    <mergeCell ref="A1:I1"/>
  </mergeCells>
  <pageMargins left="0.7" right="0.7" top="0.75" bottom="0.75" header="0.3" footer="0.3"/>
  <pageSetup paperSize="9" scale="7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7"/>
  <sheetViews>
    <sheetView view="pageBreakPreview" topLeftCell="E22" zoomScaleSheetLayoutView="100" workbookViewId="0">
      <selection activeCell="N14" sqref="N14"/>
    </sheetView>
  </sheetViews>
  <sheetFormatPr defaultRowHeight="15" x14ac:dyDescent="0.25"/>
  <cols>
    <col min="1" max="1" width="15.85546875" customWidth="1"/>
    <col min="2" max="2" width="11.85546875" customWidth="1"/>
    <col min="3" max="3" width="13.7109375" customWidth="1"/>
    <col min="4" max="4" width="4.85546875" customWidth="1"/>
    <col min="5" max="5" width="14.28515625" customWidth="1"/>
    <col min="6" max="6" width="4.140625" customWidth="1"/>
    <col min="7" max="7" width="13.85546875" customWidth="1"/>
    <col min="8" max="8" width="22" customWidth="1"/>
    <col min="9" max="9" width="20.7109375" customWidth="1"/>
    <col min="10" max="10" width="21.5703125" customWidth="1"/>
    <col min="11" max="11" width="12.140625" bestFit="1" customWidth="1"/>
    <col min="12" max="12" width="17.42578125" style="97" bestFit="1" customWidth="1"/>
    <col min="13" max="13" width="16.140625" style="43" bestFit="1" customWidth="1"/>
    <col min="14" max="14" width="15.5703125" style="99" customWidth="1"/>
    <col min="15" max="15" width="17.7109375" style="98" bestFit="1" customWidth="1"/>
    <col min="16" max="16" width="11.85546875" bestFit="1" customWidth="1"/>
    <col min="18" max="18" width="22.42578125" customWidth="1"/>
    <col min="19" max="19" width="20.140625" customWidth="1"/>
  </cols>
  <sheetData>
    <row r="1" spans="1:19" ht="15.75" x14ac:dyDescent="0.25">
      <c r="A1" s="132" t="s">
        <v>0</v>
      </c>
      <c r="B1" s="132"/>
      <c r="C1" s="132"/>
      <c r="D1" s="132"/>
      <c r="E1" s="132"/>
      <c r="F1" s="132"/>
      <c r="G1" s="132"/>
      <c r="H1" s="132"/>
      <c r="I1" s="132"/>
      <c r="J1" s="121"/>
      <c r="K1" s="2"/>
      <c r="L1" s="101"/>
      <c r="M1" s="104"/>
      <c r="N1" s="4"/>
      <c r="O1" s="5"/>
      <c r="P1" s="2"/>
      <c r="Q1" s="2"/>
      <c r="R1" s="2"/>
      <c r="S1" s="2"/>
    </row>
    <row r="2" spans="1:19" x14ac:dyDescent="0.25">
      <c r="A2" s="6"/>
      <c r="B2" s="6"/>
      <c r="C2" s="6"/>
      <c r="D2" s="6"/>
      <c r="E2" s="6"/>
      <c r="F2" s="6"/>
      <c r="G2" s="6"/>
      <c r="H2" s="7"/>
      <c r="I2" s="6"/>
      <c r="J2" s="6"/>
      <c r="K2" s="8"/>
      <c r="L2" s="101"/>
      <c r="M2" s="104"/>
      <c r="N2" s="4"/>
      <c r="O2" s="9"/>
      <c r="P2" s="8"/>
      <c r="Q2" s="8"/>
      <c r="R2" s="8"/>
      <c r="S2" s="8"/>
    </row>
    <row r="3" spans="1:19" x14ac:dyDescent="0.25">
      <c r="A3" s="6" t="s">
        <v>1</v>
      </c>
      <c r="B3" s="9" t="s">
        <v>64</v>
      </c>
      <c r="C3" s="9"/>
      <c r="D3" s="6"/>
      <c r="E3" s="6"/>
      <c r="F3" s="6"/>
      <c r="G3" s="6"/>
      <c r="H3" s="6" t="s">
        <v>3</v>
      </c>
      <c r="I3" s="106" t="s">
        <v>91</v>
      </c>
      <c r="J3" s="10"/>
      <c r="K3" s="8"/>
      <c r="L3" s="102"/>
      <c r="M3" s="104"/>
      <c r="N3" s="4"/>
      <c r="O3" s="9"/>
      <c r="P3" s="8"/>
      <c r="Q3" s="8"/>
      <c r="R3" s="8"/>
      <c r="S3" s="8"/>
    </row>
    <row r="4" spans="1:19" x14ac:dyDescent="0.25">
      <c r="A4" s="6" t="s">
        <v>4</v>
      </c>
      <c r="B4" s="11" t="s">
        <v>5</v>
      </c>
      <c r="C4" s="6"/>
      <c r="D4" s="6"/>
      <c r="E4" s="6"/>
      <c r="F4" s="6"/>
      <c r="G4" s="6"/>
      <c r="H4" s="6" t="s">
        <v>6</v>
      </c>
      <c r="I4" s="12">
        <v>0.66666666666666663</v>
      </c>
      <c r="J4" s="12"/>
      <c r="K4" s="8"/>
      <c r="L4" s="102"/>
      <c r="M4" s="104"/>
      <c r="N4" s="4"/>
      <c r="O4" s="9"/>
      <c r="P4" s="8"/>
      <c r="Q4" s="8"/>
      <c r="R4" s="8"/>
      <c r="S4" s="8"/>
    </row>
    <row r="5" spans="1:19" x14ac:dyDescent="0.25">
      <c r="A5" s="6"/>
      <c r="B5" s="6"/>
      <c r="C5" s="6"/>
      <c r="D5" s="6"/>
      <c r="E5" s="6"/>
      <c r="F5" s="6"/>
      <c r="G5" s="6"/>
      <c r="H5" s="7"/>
      <c r="I5" s="12"/>
      <c r="J5" s="13"/>
      <c r="K5" s="8"/>
      <c r="L5" s="102"/>
      <c r="M5" s="19"/>
      <c r="N5" s="14"/>
      <c r="O5" s="5"/>
      <c r="P5" s="8"/>
      <c r="Q5" s="8"/>
      <c r="R5" s="8"/>
      <c r="S5" s="8"/>
    </row>
    <row r="6" spans="1:19" x14ac:dyDescent="0.25">
      <c r="A6" s="15" t="s">
        <v>7</v>
      </c>
      <c r="B6" s="6"/>
      <c r="C6" s="6"/>
      <c r="D6" s="6"/>
      <c r="E6" s="6"/>
      <c r="F6" s="6"/>
      <c r="G6" s="6" t="s">
        <v>8</v>
      </c>
      <c r="H6" s="7"/>
      <c r="I6" s="6"/>
      <c r="J6" s="6"/>
      <c r="K6" s="8"/>
      <c r="L6" s="102"/>
      <c r="M6" s="104"/>
      <c r="N6" s="14"/>
      <c r="O6" s="6"/>
      <c r="P6" s="8"/>
      <c r="Q6" s="8"/>
      <c r="R6" s="8"/>
      <c r="S6" s="8"/>
    </row>
    <row r="7" spans="1:19" x14ac:dyDescent="0.25">
      <c r="A7" s="6"/>
      <c r="B7" s="6"/>
      <c r="C7" s="16" t="s">
        <v>9</v>
      </c>
      <c r="D7" s="16"/>
      <c r="E7" s="16" t="s">
        <v>10</v>
      </c>
      <c r="F7" s="16"/>
      <c r="G7" s="16" t="s">
        <v>11</v>
      </c>
      <c r="H7" s="7"/>
      <c r="I7" s="6"/>
      <c r="J7" s="6"/>
      <c r="K7" s="8"/>
      <c r="L7" s="102"/>
      <c r="M7" s="104"/>
      <c r="N7" s="4"/>
      <c r="O7" s="6"/>
      <c r="P7" s="8"/>
      <c r="Q7" s="8"/>
      <c r="R7" s="8"/>
      <c r="S7" s="8"/>
    </row>
    <row r="8" spans="1:19" x14ac:dyDescent="0.25">
      <c r="A8" s="6"/>
      <c r="B8" s="6"/>
      <c r="C8" s="17">
        <v>100000</v>
      </c>
      <c r="D8" s="6"/>
      <c r="E8" s="18">
        <v>14</v>
      </c>
      <c r="F8" s="18"/>
      <c r="G8" s="19">
        <f>C8*E8</f>
        <v>1400000</v>
      </c>
      <c r="H8" s="7"/>
      <c r="I8" s="19"/>
      <c r="J8" s="19"/>
      <c r="K8" s="8"/>
      <c r="L8" s="102"/>
      <c r="M8" s="104"/>
      <c r="N8" s="4"/>
      <c r="O8" s="6"/>
      <c r="P8" s="8"/>
      <c r="Q8" s="8"/>
      <c r="R8" s="8"/>
      <c r="S8" s="8"/>
    </row>
    <row r="9" spans="1:19" x14ac:dyDescent="0.25">
      <c r="A9" s="6"/>
      <c r="B9" s="6"/>
      <c r="C9" s="17">
        <v>50000</v>
      </c>
      <c r="D9" s="6"/>
      <c r="E9" s="18">
        <v>104</v>
      </c>
      <c r="F9" s="18"/>
      <c r="G9" s="19">
        <f t="shared" ref="G9:G16" si="0">C9*E9</f>
        <v>5200000</v>
      </c>
      <c r="H9" s="7"/>
      <c r="I9" s="19"/>
      <c r="J9" s="19"/>
      <c r="K9" s="8"/>
      <c r="L9" s="101"/>
      <c r="M9" s="104"/>
      <c r="N9" s="4"/>
      <c r="O9" s="5"/>
      <c r="P9" s="8"/>
      <c r="Q9" s="8"/>
      <c r="R9" s="8"/>
      <c r="S9" s="8"/>
    </row>
    <row r="10" spans="1:19" x14ac:dyDescent="0.25">
      <c r="A10" s="6"/>
      <c r="B10" s="6"/>
      <c r="C10" s="17">
        <v>20000</v>
      </c>
      <c r="D10" s="6"/>
      <c r="E10" s="18">
        <v>32</v>
      </c>
      <c r="F10" s="18"/>
      <c r="G10" s="19">
        <f t="shared" si="0"/>
        <v>640000</v>
      </c>
      <c r="H10" s="7"/>
      <c r="I10" s="7"/>
      <c r="J10" s="19"/>
      <c r="K10" s="20"/>
      <c r="L10" s="101"/>
      <c r="M10" s="104"/>
      <c r="N10" s="4"/>
      <c r="O10" s="6"/>
      <c r="P10" s="8"/>
      <c r="Q10" s="8"/>
      <c r="R10" s="8"/>
      <c r="S10" s="8"/>
    </row>
    <row r="11" spans="1:19" x14ac:dyDescent="0.25">
      <c r="A11" s="6"/>
      <c r="B11" s="6"/>
      <c r="C11" s="17">
        <v>10000</v>
      </c>
      <c r="D11" s="6"/>
      <c r="E11" s="18">
        <v>56</v>
      </c>
      <c r="F11" s="18"/>
      <c r="G11" s="19">
        <f t="shared" si="0"/>
        <v>560000</v>
      </c>
      <c r="H11" s="7"/>
      <c r="I11" s="19"/>
      <c r="J11" s="19"/>
      <c r="K11" s="8"/>
      <c r="L11" s="101"/>
      <c r="M11" s="104"/>
      <c r="N11" s="21"/>
      <c r="O11" s="7"/>
      <c r="P11" s="8"/>
      <c r="Q11" s="8"/>
      <c r="R11" s="8" t="s">
        <v>12</v>
      </c>
      <c r="S11" s="8"/>
    </row>
    <row r="12" spans="1:19" x14ac:dyDescent="0.25">
      <c r="A12" s="6"/>
      <c r="B12" s="6"/>
      <c r="C12" s="17">
        <v>5000</v>
      </c>
      <c r="D12" s="6"/>
      <c r="E12" s="18">
        <v>63</v>
      </c>
      <c r="F12" s="18"/>
      <c r="G12" s="19">
        <f t="shared" si="0"/>
        <v>315000</v>
      </c>
      <c r="H12" s="7"/>
      <c r="I12" s="19"/>
      <c r="J12" s="19"/>
      <c r="K12" s="22" t="s">
        <v>13</v>
      </c>
      <c r="L12" s="103" t="s">
        <v>14</v>
      </c>
      <c r="M12" s="23" t="s">
        <v>15</v>
      </c>
      <c r="N12" s="24" t="s">
        <v>16</v>
      </c>
      <c r="O12" s="25" t="s">
        <v>12</v>
      </c>
      <c r="P12" s="8" t="s">
        <v>17</v>
      </c>
      <c r="Q12" s="8" t="s">
        <v>18</v>
      </c>
      <c r="R12" s="8" t="s">
        <v>19</v>
      </c>
      <c r="S12" s="8"/>
    </row>
    <row r="13" spans="1:19" x14ac:dyDescent="0.25">
      <c r="A13" s="6"/>
      <c r="B13" s="6"/>
      <c r="C13" s="17">
        <v>2000</v>
      </c>
      <c r="D13" s="6"/>
      <c r="E13" s="18">
        <v>87</v>
      </c>
      <c r="F13" s="18"/>
      <c r="G13" s="19">
        <f t="shared" si="0"/>
        <v>174000</v>
      </c>
      <c r="H13" s="7"/>
      <c r="I13" s="19"/>
      <c r="J13" s="19"/>
      <c r="K13" s="26">
        <v>39001</v>
      </c>
      <c r="L13" s="119">
        <v>2625000</v>
      </c>
      <c r="M13" s="28">
        <v>130000</v>
      </c>
      <c r="N13" s="28"/>
      <c r="O13" s="8" t="s">
        <v>20</v>
      </c>
      <c r="P13" s="8" t="s">
        <v>18</v>
      </c>
    </row>
    <row r="14" spans="1:19" x14ac:dyDescent="0.25">
      <c r="A14" s="6"/>
      <c r="B14" s="6"/>
      <c r="C14" s="17">
        <v>1000</v>
      </c>
      <c r="D14" s="6"/>
      <c r="E14" s="18">
        <v>86</v>
      </c>
      <c r="F14" s="18"/>
      <c r="G14" s="19">
        <f t="shared" si="0"/>
        <v>86000</v>
      </c>
      <c r="H14" s="7"/>
      <c r="I14" s="19"/>
      <c r="J14" s="9"/>
      <c r="K14" s="26">
        <v>39002</v>
      </c>
      <c r="L14" s="119">
        <v>800000</v>
      </c>
      <c r="M14" s="29">
        <v>350000</v>
      </c>
      <c r="N14" s="30"/>
      <c r="O14" s="31">
        <v>45000000</v>
      </c>
      <c r="P14" s="32"/>
    </row>
    <row r="15" spans="1:19" x14ac:dyDescent="0.25">
      <c r="A15" s="6"/>
      <c r="B15" s="6"/>
      <c r="C15" s="17">
        <v>500</v>
      </c>
      <c r="D15" s="6"/>
      <c r="E15" s="18">
        <v>0</v>
      </c>
      <c r="F15" s="18"/>
      <c r="G15" s="19">
        <f t="shared" si="0"/>
        <v>0</v>
      </c>
      <c r="H15" s="7" t="s">
        <v>21</v>
      </c>
      <c r="I15" s="9"/>
      <c r="K15" s="26">
        <v>39003</v>
      </c>
      <c r="L15" s="119">
        <v>200000</v>
      </c>
      <c r="M15" s="29">
        <v>250000</v>
      </c>
      <c r="N15" s="30"/>
      <c r="O15" s="31"/>
      <c r="P15" s="32"/>
    </row>
    <row r="16" spans="1:19" x14ac:dyDescent="0.25">
      <c r="A16" s="6"/>
      <c r="B16" s="6"/>
      <c r="C16" s="17">
        <v>100</v>
      </c>
      <c r="D16" s="6"/>
      <c r="E16" s="18">
        <v>0</v>
      </c>
      <c r="F16" s="18"/>
      <c r="G16" s="19">
        <f t="shared" si="0"/>
        <v>0</v>
      </c>
      <c r="H16" s="7"/>
      <c r="I16" s="9"/>
      <c r="J16" s="9"/>
      <c r="K16" s="26">
        <v>39004</v>
      </c>
      <c r="L16" s="119">
        <v>500000</v>
      </c>
      <c r="M16" s="29">
        <v>200000</v>
      </c>
      <c r="N16" s="30"/>
      <c r="O16" s="31"/>
      <c r="P16" s="32"/>
    </row>
    <row r="17" spans="1:19" x14ac:dyDescent="0.25">
      <c r="A17" s="6"/>
      <c r="B17" s="6"/>
      <c r="C17" s="15" t="s">
        <v>22</v>
      </c>
      <c r="D17" s="6"/>
      <c r="E17" s="18"/>
      <c r="F17" s="6"/>
      <c r="G17" s="6"/>
      <c r="H17" s="7">
        <f>SUM(G8:G16)</f>
        <v>8375000</v>
      </c>
      <c r="I17" s="9"/>
      <c r="K17" s="26">
        <v>39005</v>
      </c>
      <c r="L17" s="119">
        <v>900000</v>
      </c>
      <c r="M17" s="29">
        <v>25000</v>
      </c>
      <c r="N17" s="30"/>
      <c r="O17" s="31"/>
      <c r="P17" s="32"/>
    </row>
    <row r="18" spans="1:19" x14ac:dyDescent="0.25">
      <c r="A18" s="6"/>
      <c r="B18" s="6"/>
      <c r="C18" s="6"/>
      <c r="D18" s="6"/>
      <c r="E18" s="6"/>
      <c r="F18" s="6"/>
      <c r="G18" s="6"/>
      <c r="H18" s="7"/>
      <c r="I18" s="9"/>
      <c r="J18" s="33"/>
      <c r="K18" s="26">
        <v>39006</v>
      </c>
      <c r="L18" s="119">
        <v>550000</v>
      </c>
      <c r="M18" s="29">
        <v>50000</v>
      </c>
      <c r="N18" s="30"/>
      <c r="O18" s="31"/>
      <c r="P18" s="34"/>
    </row>
    <row r="19" spans="1:19" x14ac:dyDescent="0.25">
      <c r="A19" s="6"/>
      <c r="B19" s="6"/>
      <c r="C19" s="6" t="s">
        <v>9</v>
      </c>
      <c r="D19" s="6"/>
      <c r="E19" s="6" t="s">
        <v>23</v>
      </c>
      <c r="F19" s="6"/>
      <c r="G19" s="6" t="s">
        <v>11</v>
      </c>
      <c r="H19" s="7"/>
      <c r="I19" s="17"/>
      <c r="K19" s="26">
        <v>39007</v>
      </c>
      <c r="L19" s="119">
        <v>1150000</v>
      </c>
      <c r="M19" s="29">
        <v>280000</v>
      </c>
      <c r="N19" s="30"/>
      <c r="O19" s="31"/>
      <c r="P19" s="34"/>
    </row>
    <row r="20" spans="1:19" x14ac:dyDescent="0.25">
      <c r="A20" s="6"/>
      <c r="B20" s="6"/>
      <c r="C20" s="17">
        <v>1000</v>
      </c>
      <c r="D20" s="6"/>
      <c r="E20" s="6">
        <v>51</v>
      </c>
      <c r="F20" s="6"/>
      <c r="G20" s="17">
        <f>C20*E20</f>
        <v>51000</v>
      </c>
      <c r="H20" s="7"/>
      <c r="I20" s="17"/>
      <c r="K20" s="26">
        <v>39008</v>
      </c>
      <c r="L20" s="119">
        <v>600000</v>
      </c>
      <c r="M20" s="29">
        <v>335000</v>
      </c>
      <c r="N20" s="30"/>
      <c r="O20" s="31"/>
      <c r="P20" s="34"/>
    </row>
    <row r="21" spans="1:19" x14ac:dyDescent="0.25">
      <c r="A21" s="6"/>
      <c r="B21" s="6"/>
      <c r="C21" s="17">
        <v>500</v>
      </c>
      <c r="D21" s="6"/>
      <c r="E21" s="6">
        <v>78</v>
      </c>
      <c r="F21" s="6"/>
      <c r="G21" s="17">
        <f>C21*E21</f>
        <v>39000</v>
      </c>
      <c r="H21" s="7"/>
      <c r="I21" s="17"/>
      <c r="K21" s="26">
        <v>39009</v>
      </c>
      <c r="L21" s="119">
        <v>800000</v>
      </c>
      <c r="M21" s="30">
        <v>50000</v>
      </c>
      <c r="N21" s="36"/>
      <c r="O21" s="37"/>
      <c r="P21" s="37"/>
    </row>
    <row r="22" spans="1:19" x14ac:dyDescent="0.25">
      <c r="A22" s="6"/>
      <c r="B22" s="6"/>
      <c r="C22" s="17">
        <v>200</v>
      </c>
      <c r="D22" s="6"/>
      <c r="E22" s="6">
        <v>3</v>
      </c>
      <c r="F22" s="6"/>
      <c r="G22" s="17">
        <f>C22*E22</f>
        <v>600</v>
      </c>
      <c r="H22" s="7"/>
      <c r="I22" s="9"/>
      <c r="K22" s="26">
        <v>39010</v>
      </c>
      <c r="L22" s="119">
        <v>800000</v>
      </c>
      <c r="M22" s="108">
        <v>75000</v>
      </c>
      <c r="N22" s="35"/>
      <c r="O22" s="7"/>
      <c r="P22" s="30"/>
      <c r="Q22" s="36"/>
      <c r="R22" s="37"/>
      <c r="S22" s="37"/>
    </row>
    <row r="23" spans="1:19" x14ac:dyDescent="0.25">
      <c r="A23" s="6"/>
      <c r="B23" s="6"/>
      <c r="C23" s="17">
        <v>100</v>
      </c>
      <c r="D23" s="6"/>
      <c r="E23" s="6">
        <v>5</v>
      </c>
      <c r="F23" s="6"/>
      <c r="G23" s="17">
        <f>C23*E23</f>
        <v>500</v>
      </c>
      <c r="H23" s="7"/>
      <c r="I23" s="9"/>
      <c r="K23" s="26">
        <v>39011</v>
      </c>
      <c r="L23" s="119">
        <v>3000000</v>
      </c>
      <c r="M23" s="38">
        <v>350000</v>
      </c>
      <c r="N23" s="35"/>
      <c r="O23" s="27"/>
      <c r="P23" s="30"/>
      <c r="Q23" s="36"/>
      <c r="R23" s="37">
        <f>SUM(R14:R22)</f>
        <v>0</v>
      </c>
      <c r="S23" s="37">
        <f>SUM(S14:S22)</f>
        <v>0</v>
      </c>
    </row>
    <row r="24" spans="1:19" x14ac:dyDescent="0.25">
      <c r="A24" s="6"/>
      <c r="B24" s="6"/>
      <c r="C24" s="17">
        <v>50</v>
      </c>
      <c r="D24" s="6"/>
      <c r="E24" s="6">
        <v>0</v>
      </c>
      <c r="F24" s="6"/>
      <c r="G24" s="17">
        <f>C24*E24</f>
        <v>0</v>
      </c>
      <c r="H24" s="7"/>
      <c r="I24" s="6"/>
      <c r="K24" s="26">
        <v>39012</v>
      </c>
      <c r="L24" s="119"/>
      <c r="M24" s="38">
        <v>30000</v>
      </c>
      <c r="N24" s="39"/>
      <c r="O24" s="27"/>
      <c r="P24" s="30"/>
      <c r="Q24" s="36"/>
      <c r="R24" s="40" t="s">
        <v>24</v>
      </c>
      <c r="S24" s="36"/>
    </row>
    <row r="25" spans="1:19" x14ac:dyDescent="0.25">
      <c r="A25" s="6"/>
      <c r="B25" s="6"/>
      <c r="C25" s="17">
        <v>25</v>
      </c>
      <c r="D25" s="6"/>
      <c r="E25" s="6">
        <v>0</v>
      </c>
      <c r="F25" s="6"/>
      <c r="G25" s="41">
        <v>0</v>
      </c>
      <c r="H25" s="7"/>
      <c r="I25" s="6" t="s">
        <v>8</v>
      </c>
      <c r="K25" s="26">
        <v>39013</v>
      </c>
      <c r="L25" s="119"/>
      <c r="M25" s="38">
        <v>45000000</v>
      </c>
      <c r="N25" s="39"/>
      <c r="O25" s="27"/>
      <c r="P25" s="30"/>
      <c r="Q25" s="36"/>
      <c r="R25" s="40"/>
      <c r="S25" s="36"/>
    </row>
    <row r="26" spans="1:19" x14ac:dyDescent="0.25">
      <c r="A26" s="6"/>
      <c r="B26" s="6"/>
      <c r="C26" s="15" t="s">
        <v>22</v>
      </c>
      <c r="D26" s="6"/>
      <c r="E26" s="6"/>
      <c r="F26" s="6"/>
      <c r="G26" s="6"/>
      <c r="H26" s="42">
        <f>SUM(G20:G25)</f>
        <v>91100</v>
      </c>
      <c r="I26" s="7"/>
      <c r="K26" s="26">
        <v>39014</v>
      </c>
      <c r="L26" s="119"/>
      <c r="N26" s="35"/>
      <c r="O26" s="44"/>
      <c r="P26" s="30"/>
      <c r="Q26" s="36"/>
      <c r="R26" s="40"/>
      <c r="S26" s="36"/>
    </row>
    <row r="27" spans="1:19" x14ac:dyDescent="0.25">
      <c r="A27" s="6"/>
      <c r="B27" s="6"/>
      <c r="C27" s="6"/>
      <c r="D27" s="6"/>
      <c r="E27" s="6"/>
      <c r="F27" s="6"/>
      <c r="G27" s="6"/>
      <c r="H27" s="7"/>
      <c r="I27" s="7">
        <f>H17+H26</f>
        <v>8466100</v>
      </c>
      <c r="K27" s="26">
        <v>39015</v>
      </c>
      <c r="L27" s="119"/>
      <c r="M27" s="45"/>
      <c r="N27" s="35"/>
      <c r="O27" s="44"/>
      <c r="P27" s="30"/>
      <c r="Q27" s="36"/>
      <c r="R27" s="40"/>
      <c r="S27" s="36"/>
    </row>
    <row r="28" spans="1:19" x14ac:dyDescent="0.25">
      <c r="A28" s="6"/>
      <c r="B28" s="6"/>
      <c r="C28" s="15" t="s">
        <v>25</v>
      </c>
      <c r="D28" s="6"/>
      <c r="E28" s="6"/>
      <c r="F28" s="6"/>
      <c r="G28" s="6"/>
      <c r="H28" s="7"/>
      <c r="I28" s="7"/>
      <c r="K28" s="26">
        <v>39016</v>
      </c>
      <c r="L28" s="119"/>
      <c r="M28" s="46"/>
      <c r="N28" s="35"/>
      <c r="O28" s="44"/>
      <c r="P28" s="30"/>
      <c r="Q28" s="36"/>
      <c r="R28" s="40"/>
      <c r="S28" s="36"/>
    </row>
    <row r="29" spans="1:19" x14ac:dyDescent="0.25">
      <c r="A29" s="6"/>
      <c r="B29" s="6"/>
      <c r="C29" s="6" t="s">
        <v>26</v>
      </c>
      <c r="D29" s="6"/>
      <c r="E29" s="6"/>
      <c r="F29" s="6"/>
      <c r="G29" s="6" t="s">
        <v>8</v>
      </c>
      <c r="H29" s="7"/>
      <c r="I29" s="7">
        <f>'5 Januari 2017'!I37</f>
        <v>530248741</v>
      </c>
      <c r="K29" s="26">
        <v>39017</v>
      </c>
      <c r="L29" s="119"/>
      <c r="N29" s="35"/>
      <c r="O29" s="44"/>
      <c r="P29" s="30"/>
      <c r="Q29" s="36"/>
      <c r="R29" s="48"/>
      <c r="S29" s="36"/>
    </row>
    <row r="30" spans="1:19" x14ac:dyDescent="0.25">
      <c r="A30" s="6"/>
      <c r="B30" s="6"/>
      <c r="C30" s="6" t="s">
        <v>27</v>
      </c>
      <c r="D30" s="6"/>
      <c r="E30" s="6"/>
      <c r="F30" s="6"/>
      <c r="G30" s="6"/>
      <c r="H30" s="7" t="s">
        <v>28</v>
      </c>
      <c r="I30" s="49">
        <f>'18 Januari 2017'!I52</f>
        <v>43653600</v>
      </c>
      <c r="K30" s="26">
        <v>39018</v>
      </c>
      <c r="L30" s="119"/>
      <c r="M30" s="50"/>
      <c r="N30" s="35"/>
      <c r="O30" s="44"/>
      <c r="P30" s="30"/>
      <c r="Q30" s="36"/>
      <c r="R30" s="40"/>
      <c r="S30" s="36"/>
    </row>
    <row r="31" spans="1:19" x14ac:dyDescent="0.25">
      <c r="A31" s="6"/>
      <c r="B31" s="6"/>
      <c r="C31" s="6"/>
      <c r="D31" s="6"/>
      <c r="E31" s="6"/>
      <c r="F31" s="6"/>
      <c r="G31" s="6"/>
      <c r="H31" s="7"/>
      <c r="I31" s="7"/>
      <c r="K31" s="26">
        <v>39019</v>
      </c>
      <c r="L31" s="27"/>
      <c r="N31" s="39"/>
      <c r="O31" s="44"/>
      <c r="P31" s="8"/>
      <c r="Q31" s="36"/>
      <c r="R31" s="8"/>
      <c r="S31" s="36"/>
    </row>
    <row r="32" spans="1:19" x14ac:dyDescent="0.25">
      <c r="A32" s="6"/>
      <c r="B32" s="6"/>
      <c r="C32" s="15" t="s">
        <v>29</v>
      </c>
      <c r="D32" s="6"/>
      <c r="E32" s="6"/>
      <c r="F32" s="6"/>
      <c r="G32" s="6"/>
      <c r="H32" s="7"/>
      <c r="I32" s="30"/>
      <c r="J32" s="30"/>
      <c r="K32" s="26">
        <v>39020</v>
      </c>
      <c r="L32" s="27"/>
      <c r="N32" s="35"/>
      <c r="O32" s="44"/>
      <c r="P32" s="8"/>
      <c r="Q32" s="36"/>
      <c r="R32" s="8"/>
      <c r="S32" s="36"/>
    </row>
    <row r="33" spans="1:19" x14ac:dyDescent="0.25">
      <c r="A33" s="6"/>
      <c r="B33" s="15">
        <v>1</v>
      </c>
      <c r="C33" s="15" t="s">
        <v>30</v>
      </c>
      <c r="D33" s="6"/>
      <c r="E33" s="6"/>
      <c r="F33" s="6"/>
      <c r="G33" s="6"/>
      <c r="H33" s="7"/>
      <c r="I33" s="7"/>
      <c r="J33" s="7"/>
      <c r="K33" s="26">
        <v>39021</v>
      </c>
      <c r="L33" s="27"/>
      <c r="N33" s="35"/>
      <c r="O33" s="44"/>
      <c r="P33" s="8"/>
      <c r="Q33" s="36"/>
      <c r="R33" s="8"/>
      <c r="S33" s="36"/>
    </row>
    <row r="34" spans="1:19" x14ac:dyDescent="0.25">
      <c r="A34" s="6"/>
      <c r="B34" s="15"/>
      <c r="C34" s="15" t="s">
        <v>12</v>
      </c>
      <c r="D34" s="6"/>
      <c r="E34" s="6"/>
      <c r="F34" s="6"/>
      <c r="G34" s="6"/>
      <c r="H34" s="7"/>
      <c r="I34" s="7"/>
      <c r="J34" s="7"/>
      <c r="K34" s="26">
        <v>39022</v>
      </c>
      <c r="L34" s="38"/>
      <c r="N34" s="35"/>
      <c r="O34" s="44"/>
      <c r="P34" s="8"/>
      <c r="Q34" s="36"/>
      <c r="R34" s="51"/>
      <c r="S34" s="36"/>
    </row>
    <row r="35" spans="1:19" x14ac:dyDescent="0.25">
      <c r="A35" s="6"/>
      <c r="B35" s="6"/>
      <c r="C35" s="6" t="s">
        <v>31</v>
      </c>
      <c r="D35" s="6"/>
      <c r="E35" s="6"/>
      <c r="F35" s="6"/>
      <c r="G35" s="17"/>
      <c r="H35" s="42">
        <f>+O111</f>
        <v>45000000</v>
      </c>
      <c r="I35" s="7"/>
      <c r="J35" s="7"/>
      <c r="L35" s="38"/>
      <c r="M35" s="45"/>
      <c r="N35" s="35" t="s">
        <v>75</v>
      </c>
      <c r="O35" s="44"/>
      <c r="P35" s="36"/>
      <c r="Q35" s="36"/>
      <c r="R35" s="8"/>
      <c r="S35" s="36"/>
    </row>
    <row r="36" spans="1:19" x14ac:dyDescent="0.25">
      <c r="A36" s="6"/>
      <c r="B36" s="6"/>
      <c r="C36" s="6" t="s">
        <v>32</v>
      </c>
      <c r="D36" s="6"/>
      <c r="E36" s="6"/>
      <c r="F36" s="6"/>
      <c r="G36" s="6"/>
      <c r="H36" s="52">
        <f>H92</f>
        <v>0</v>
      </c>
      <c r="I36" s="6" t="s">
        <v>8</v>
      </c>
      <c r="J36" s="6"/>
      <c r="L36" s="38"/>
      <c r="M36" s="45"/>
      <c r="N36" s="35"/>
      <c r="O36" s="44"/>
      <c r="P36" s="9"/>
      <c r="Q36" s="36"/>
      <c r="R36" s="8"/>
      <c r="S36" s="8"/>
    </row>
    <row r="37" spans="1:19" x14ac:dyDescent="0.25">
      <c r="A37" s="6"/>
      <c r="B37" s="6"/>
      <c r="C37" s="6" t="s">
        <v>33</v>
      </c>
      <c r="D37" s="6"/>
      <c r="E37" s="6"/>
      <c r="F37" s="6"/>
      <c r="G37" s="6"/>
      <c r="H37" s="7"/>
      <c r="I37" s="7">
        <f>I29+H35-H36</f>
        <v>575248741</v>
      </c>
      <c r="J37" s="7"/>
      <c r="L37" s="38"/>
      <c r="M37" s="45"/>
      <c r="N37" s="35"/>
      <c r="O37" s="44"/>
      <c r="Q37" s="36"/>
      <c r="R37" s="8"/>
      <c r="S37" s="8"/>
    </row>
    <row r="38" spans="1:19" x14ac:dyDescent="0.25">
      <c r="A38" s="6"/>
      <c r="B38" s="6"/>
      <c r="C38" s="6"/>
      <c r="D38" s="6"/>
      <c r="E38" s="6"/>
      <c r="F38" s="6"/>
      <c r="G38" s="6"/>
      <c r="H38" s="7"/>
      <c r="I38" s="7"/>
      <c r="J38" s="7"/>
      <c r="L38" s="38"/>
      <c r="M38" s="53"/>
      <c r="N38" s="35"/>
      <c r="O38" s="44"/>
      <c r="Q38" s="36"/>
      <c r="R38" s="8"/>
      <c r="S38" s="8"/>
    </row>
    <row r="39" spans="1:19" x14ac:dyDescent="0.25">
      <c r="A39" s="6"/>
      <c r="B39" s="6"/>
      <c r="C39" s="15" t="s">
        <v>34</v>
      </c>
      <c r="D39" s="6"/>
      <c r="E39" s="6"/>
      <c r="F39" s="6"/>
      <c r="G39" s="6"/>
      <c r="H39" s="42">
        <v>30244114</v>
      </c>
      <c r="J39" s="7"/>
      <c r="L39" s="38"/>
      <c r="M39" s="45"/>
      <c r="N39" s="35"/>
      <c r="O39" s="44"/>
      <c r="Q39" s="36"/>
      <c r="R39" s="8"/>
      <c r="S39" s="8"/>
    </row>
    <row r="40" spans="1:19" x14ac:dyDescent="0.25">
      <c r="A40" s="6"/>
      <c r="B40" s="6"/>
      <c r="C40" s="15" t="s">
        <v>35</v>
      </c>
      <c r="D40" s="6"/>
      <c r="E40" s="6"/>
      <c r="F40" s="6"/>
      <c r="G40" s="6"/>
      <c r="H40" s="7">
        <v>102932724</v>
      </c>
      <c r="I40" s="7"/>
      <c r="J40" s="7"/>
      <c r="L40" s="38"/>
      <c r="M40" s="45"/>
      <c r="N40" s="35"/>
      <c r="O40" s="44"/>
      <c r="Q40" s="36"/>
      <c r="R40" s="8"/>
      <c r="S40" s="8"/>
    </row>
    <row r="41" spans="1:19" ht="16.5" x14ac:dyDescent="0.35">
      <c r="A41" s="6"/>
      <c r="B41" s="6"/>
      <c r="C41" s="15" t="s">
        <v>36</v>
      </c>
      <c r="D41" s="6"/>
      <c r="E41" s="6"/>
      <c r="F41" s="6"/>
      <c r="G41" s="6"/>
      <c r="H41" s="54">
        <v>33034812</v>
      </c>
      <c r="I41" s="7"/>
      <c r="J41" s="7"/>
      <c r="L41" s="38"/>
      <c r="M41" s="45"/>
      <c r="N41" s="35"/>
      <c r="O41" s="44"/>
      <c r="Q41" s="36"/>
      <c r="R41" s="8"/>
      <c r="S41" s="8"/>
    </row>
    <row r="42" spans="1:19" ht="16.5" x14ac:dyDescent="0.35">
      <c r="A42" s="6"/>
      <c r="B42" s="6"/>
      <c r="C42" s="6"/>
      <c r="D42" s="6"/>
      <c r="E42" s="6"/>
      <c r="F42" s="6"/>
      <c r="G42" s="6"/>
      <c r="H42" s="7"/>
      <c r="I42" s="55">
        <f>SUM(H39:H41)</f>
        <v>166211650</v>
      </c>
      <c r="J42" s="7"/>
      <c r="L42" s="38"/>
      <c r="M42" s="45"/>
      <c r="N42" s="35"/>
      <c r="O42" s="44"/>
      <c r="Q42" s="36"/>
      <c r="R42" s="8"/>
      <c r="S42" s="8"/>
    </row>
    <row r="43" spans="1:19" x14ac:dyDescent="0.25">
      <c r="A43" s="6"/>
      <c r="B43" s="6"/>
      <c r="C43" s="6"/>
      <c r="D43" s="6"/>
      <c r="E43" s="6"/>
      <c r="F43" s="6"/>
      <c r="G43" s="6"/>
      <c r="H43" s="7"/>
      <c r="I43" s="56">
        <f>SUM(I37:I42)</f>
        <v>741460391</v>
      </c>
      <c r="J43" s="7"/>
      <c r="K43" s="26"/>
      <c r="L43" s="38"/>
      <c r="M43" s="45"/>
      <c r="N43" s="35"/>
      <c r="O43" s="44"/>
      <c r="Q43" s="36"/>
      <c r="R43" s="8"/>
      <c r="S43" s="8"/>
    </row>
    <row r="44" spans="1:19" x14ac:dyDescent="0.25">
      <c r="A44" s="6"/>
      <c r="B44" s="15">
        <v>2</v>
      </c>
      <c r="C44" s="15" t="s">
        <v>37</v>
      </c>
      <c r="D44" s="6"/>
      <c r="E44" s="6"/>
      <c r="F44" s="6"/>
      <c r="G44" s="6"/>
      <c r="H44" s="7"/>
      <c r="I44" s="7"/>
      <c r="J44" s="7"/>
      <c r="K44" s="26"/>
      <c r="L44" s="38"/>
      <c r="M44" s="45"/>
      <c r="N44" s="35"/>
      <c r="O44" s="44"/>
      <c r="P44" s="57"/>
      <c r="Q44" s="30"/>
      <c r="R44" s="58"/>
      <c r="S44" s="58"/>
    </row>
    <row r="45" spans="1:19" x14ac:dyDescent="0.25">
      <c r="A45" s="6"/>
      <c r="B45" s="6"/>
      <c r="C45" s="6" t="s">
        <v>32</v>
      </c>
      <c r="D45" s="6"/>
      <c r="E45" s="6"/>
      <c r="F45" s="6"/>
      <c r="G45" s="19"/>
      <c r="H45" s="7">
        <f>M96</f>
        <v>47125000</v>
      </c>
      <c r="I45" s="7"/>
      <c r="J45" s="7"/>
      <c r="K45" s="26"/>
      <c r="L45" s="38"/>
      <c r="M45" s="45"/>
      <c r="N45" s="35"/>
      <c r="O45" s="44"/>
      <c r="P45" s="57"/>
      <c r="Q45" s="30"/>
      <c r="R45" s="59"/>
      <c r="S45" s="58"/>
    </row>
    <row r="46" spans="1:19" x14ac:dyDescent="0.25">
      <c r="A46" s="6"/>
      <c r="B46" s="6"/>
      <c r="C46" s="6" t="s">
        <v>38</v>
      </c>
      <c r="D46" s="6"/>
      <c r="E46" s="6"/>
      <c r="F46" s="6"/>
      <c r="G46" s="18"/>
      <c r="H46" s="60">
        <f>+E92</f>
        <v>5500</v>
      </c>
      <c r="I46" s="7" t="s">
        <v>8</v>
      </c>
      <c r="J46" s="7"/>
      <c r="K46" s="26"/>
      <c r="L46" s="38"/>
      <c r="M46" s="45"/>
      <c r="N46" s="35"/>
      <c r="O46" s="44"/>
      <c r="P46" s="57"/>
      <c r="Q46" s="30"/>
      <c r="R46" s="57"/>
      <c r="S46" s="58"/>
    </row>
    <row r="47" spans="1:19" x14ac:dyDescent="0.25">
      <c r="A47" s="6"/>
      <c r="B47" s="6"/>
      <c r="C47" s="6"/>
      <c r="D47" s="6"/>
      <c r="E47" s="6"/>
      <c r="F47" s="6"/>
      <c r="G47" s="18" t="s">
        <v>8</v>
      </c>
      <c r="H47" s="61"/>
      <c r="I47" s="7">
        <f>H45+H46</f>
        <v>47130500</v>
      </c>
      <c r="J47" s="7"/>
      <c r="K47" s="26"/>
      <c r="L47" s="38"/>
      <c r="M47" s="45"/>
      <c r="N47" s="35"/>
      <c r="O47" s="44"/>
      <c r="P47" s="57"/>
      <c r="Q47" s="58"/>
      <c r="R47" s="57"/>
      <c r="S47" s="58"/>
    </row>
    <row r="48" spans="1:19" x14ac:dyDescent="0.25">
      <c r="A48" s="6"/>
      <c r="B48" s="6"/>
      <c r="C48" s="6"/>
      <c r="D48" s="6"/>
      <c r="E48" s="6"/>
      <c r="F48" s="6"/>
      <c r="G48" s="18"/>
      <c r="H48" s="62"/>
      <c r="I48" s="7" t="s">
        <v>8</v>
      </c>
      <c r="J48" s="7"/>
      <c r="K48" s="26"/>
      <c r="L48" s="38"/>
      <c r="M48" s="53"/>
      <c r="N48" s="35"/>
      <c r="O48" s="44"/>
      <c r="P48" s="63"/>
      <c r="Q48" s="63">
        <f>SUM(Q13:Q46)</f>
        <v>0</v>
      </c>
      <c r="R48" s="57"/>
      <c r="S48" s="58"/>
    </row>
    <row r="49" spans="1:19" x14ac:dyDescent="0.25">
      <c r="A49" s="6"/>
      <c r="B49" s="6"/>
      <c r="C49" s="6" t="s">
        <v>39</v>
      </c>
      <c r="D49" s="6"/>
      <c r="E49" s="6"/>
      <c r="F49" s="6"/>
      <c r="G49" s="19"/>
      <c r="H49" s="42">
        <f>L137</f>
        <v>11925000</v>
      </c>
      <c r="I49" s="7">
        <v>0</v>
      </c>
      <c r="K49" s="26"/>
      <c r="L49" s="38"/>
      <c r="M49" s="53"/>
      <c r="N49" s="35"/>
      <c r="O49" s="44"/>
      <c r="Q49" s="8"/>
      <c r="S49" s="8"/>
    </row>
    <row r="50" spans="1:19" x14ac:dyDescent="0.25">
      <c r="A50" s="6"/>
      <c r="B50" s="6"/>
      <c r="C50" s="6" t="s">
        <v>40</v>
      </c>
      <c r="D50" s="6"/>
      <c r="E50" s="6"/>
      <c r="F50" s="6"/>
      <c r="G50" s="6"/>
      <c r="H50" s="52">
        <f>A92</f>
        <v>18000</v>
      </c>
      <c r="I50" s="7"/>
      <c r="K50" s="26"/>
      <c r="L50" s="38"/>
      <c r="M50" s="53"/>
      <c r="N50" s="35"/>
      <c r="O50" s="44"/>
      <c r="P50" s="64"/>
      <c r="Q50" s="8" t="s">
        <v>41</v>
      </c>
      <c r="S50" s="8"/>
    </row>
    <row r="51" spans="1:19" x14ac:dyDescent="0.25">
      <c r="A51" s="6"/>
      <c r="B51" s="6"/>
      <c r="C51" s="6"/>
      <c r="D51" s="6"/>
      <c r="E51" s="6"/>
      <c r="F51" s="6"/>
      <c r="G51" s="6"/>
      <c r="H51" s="19"/>
      <c r="I51" s="52">
        <f>SUM(H49:H50)</f>
        <v>11943000</v>
      </c>
      <c r="J51" s="42"/>
      <c r="K51" s="26"/>
      <c r="L51" s="38"/>
      <c r="M51" s="53"/>
      <c r="N51" s="35"/>
      <c r="O51" s="44"/>
      <c r="P51" s="65"/>
      <c r="Q51" s="51"/>
      <c r="R51" s="65"/>
      <c r="S51" s="51"/>
    </row>
    <row r="52" spans="1:19" x14ac:dyDescent="0.25">
      <c r="A52" s="6"/>
      <c r="B52" s="6"/>
      <c r="C52" s="15" t="s">
        <v>42</v>
      </c>
      <c r="D52" s="6"/>
      <c r="E52" s="6"/>
      <c r="F52" s="6"/>
      <c r="G52" s="6"/>
      <c r="H52" s="7"/>
      <c r="I52" s="7">
        <f>I30-I47+I51</f>
        <v>8466100</v>
      </c>
      <c r="J52" s="66"/>
      <c r="K52" s="26"/>
      <c r="L52" s="38"/>
      <c r="N52" s="35"/>
      <c r="O52" s="44"/>
      <c r="P52" s="65"/>
      <c r="Q52" s="51"/>
      <c r="R52" s="65"/>
      <c r="S52" s="51"/>
    </row>
    <row r="53" spans="1:19" x14ac:dyDescent="0.25">
      <c r="A53" s="6"/>
      <c r="B53" s="6"/>
      <c r="C53" s="6" t="s">
        <v>43</v>
      </c>
      <c r="D53" s="6"/>
      <c r="E53" s="6"/>
      <c r="F53" s="6"/>
      <c r="G53" s="6"/>
      <c r="H53" s="7"/>
      <c r="I53" s="7">
        <f>+I27</f>
        <v>8466100</v>
      </c>
      <c r="J53" s="66"/>
      <c r="K53" s="26"/>
      <c r="L53" s="38"/>
      <c r="N53" s="35"/>
      <c r="O53" s="44"/>
      <c r="P53" s="65"/>
      <c r="Q53" s="51"/>
      <c r="R53" s="65"/>
      <c r="S53" s="51"/>
    </row>
    <row r="54" spans="1:19" x14ac:dyDescent="0.25">
      <c r="A54" s="6"/>
      <c r="B54" s="6"/>
      <c r="C54" s="6"/>
      <c r="D54" s="6"/>
      <c r="E54" s="6"/>
      <c r="F54" s="6"/>
      <c r="G54" s="6"/>
      <c r="H54" s="7" t="s">
        <v>8</v>
      </c>
      <c r="I54" s="52">
        <v>0</v>
      </c>
      <c r="J54" s="67"/>
      <c r="K54" s="26"/>
      <c r="L54" s="38"/>
      <c r="N54" s="35"/>
      <c r="O54" s="44"/>
      <c r="P54" s="65"/>
      <c r="Q54" s="51"/>
      <c r="R54" s="65"/>
      <c r="S54" s="68"/>
    </row>
    <row r="55" spans="1:19" x14ac:dyDescent="0.25">
      <c r="A55" s="6"/>
      <c r="B55" s="6"/>
      <c r="C55" s="6"/>
      <c r="D55" s="6"/>
      <c r="E55" s="6" t="s">
        <v>44</v>
      </c>
      <c r="F55" s="6"/>
      <c r="G55" s="6"/>
      <c r="H55" s="7"/>
      <c r="I55" s="7">
        <f>+I53-I52</f>
        <v>0</v>
      </c>
      <c r="J55" s="66"/>
      <c r="K55" s="26"/>
      <c r="L55" s="38"/>
      <c r="N55" s="35"/>
      <c r="O55" s="44"/>
      <c r="P55" s="65"/>
      <c r="Q55" s="51"/>
      <c r="R55" s="65"/>
      <c r="S55" s="65"/>
    </row>
    <row r="56" spans="1:19" x14ac:dyDescent="0.25">
      <c r="A56" s="6"/>
      <c r="B56" s="6"/>
      <c r="C56" s="6"/>
      <c r="D56" s="6"/>
      <c r="E56" s="6"/>
      <c r="F56" s="6"/>
      <c r="G56" s="6"/>
      <c r="H56" s="7"/>
      <c r="I56" s="7"/>
      <c r="J56" s="66"/>
      <c r="K56" s="26"/>
      <c r="L56" s="38"/>
      <c r="N56" s="35"/>
      <c r="O56" s="44"/>
      <c r="P56" s="65"/>
      <c r="Q56" s="51"/>
      <c r="R56" s="65"/>
      <c r="S56" s="65"/>
    </row>
    <row r="57" spans="1:19" x14ac:dyDescent="0.25">
      <c r="A57" s="6" t="s">
        <v>45</v>
      </c>
      <c r="B57" s="6"/>
      <c r="C57" s="6"/>
      <c r="D57" s="6"/>
      <c r="E57" s="6"/>
      <c r="F57" s="6"/>
      <c r="G57" s="6"/>
      <c r="H57" s="7"/>
      <c r="I57" s="49"/>
      <c r="J57" s="69"/>
      <c r="K57" s="26"/>
      <c r="L57" s="38"/>
      <c r="N57" s="35"/>
      <c r="O57" s="44"/>
      <c r="P57" s="65"/>
      <c r="Q57" s="51"/>
      <c r="R57" s="65"/>
      <c r="S57" s="65"/>
    </row>
    <row r="58" spans="1:19" x14ac:dyDescent="0.25">
      <c r="A58" s="6" t="s">
        <v>46</v>
      </c>
      <c r="B58" s="6"/>
      <c r="C58" s="6"/>
      <c r="D58" s="6"/>
      <c r="E58" s="6" t="s">
        <v>8</v>
      </c>
      <c r="F58" s="6"/>
      <c r="G58" s="6" t="s">
        <v>47</v>
      </c>
      <c r="H58" s="7"/>
      <c r="I58" s="17"/>
      <c r="J58" s="70"/>
      <c r="K58" s="26"/>
      <c r="L58" s="38"/>
      <c r="N58" s="35"/>
      <c r="O58" s="44"/>
      <c r="P58" s="65"/>
      <c r="Q58" s="51"/>
      <c r="R58" s="65"/>
      <c r="S58" s="65"/>
    </row>
    <row r="59" spans="1:19" x14ac:dyDescent="0.25">
      <c r="A59" s="6"/>
      <c r="B59" s="6"/>
      <c r="C59" s="6"/>
      <c r="D59" s="6"/>
      <c r="E59" s="6"/>
      <c r="F59" s="6"/>
      <c r="G59" s="6"/>
      <c r="H59" s="7" t="s">
        <v>8</v>
      </c>
      <c r="I59" s="17"/>
      <c r="J59" s="70"/>
      <c r="K59" s="26"/>
      <c r="L59" s="38"/>
      <c r="N59" s="35"/>
      <c r="O59" s="44"/>
      <c r="Q59" s="36"/>
    </row>
    <row r="60" spans="1:19" x14ac:dyDescent="0.25">
      <c r="K60" s="26"/>
      <c r="L60" s="38"/>
      <c r="N60" s="35"/>
      <c r="O60" s="44"/>
    </row>
    <row r="61" spans="1:19" x14ac:dyDescent="0.25">
      <c r="A61" s="71"/>
      <c r="B61" s="72"/>
      <c r="C61" s="72"/>
      <c r="D61" s="73"/>
      <c r="E61" s="73"/>
      <c r="F61" s="73"/>
      <c r="G61" s="73"/>
      <c r="H61" s="9"/>
      <c r="J61" s="74"/>
      <c r="K61" s="26"/>
      <c r="L61" s="38"/>
      <c r="N61" s="35"/>
      <c r="O61" s="44"/>
      <c r="Q61" s="9"/>
      <c r="R61" s="75"/>
    </row>
    <row r="62" spans="1:19" x14ac:dyDescent="0.25">
      <c r="A62" s="71" t="s">
        <v>59</v>
      </c>
      <c r="B62" s="72"/>
      <c r="C62" s="72"/>
      <c r="D62" s="73"/>
      <c r="E62" s="73"/>
      <c r="F62" s="73"/>
      <c r="G62" s="73" t="s">
        <v>49</v>
      </c>
      <c r="H62" s="9"/>
      <c r="J62" s="74"/>
      <c r="K62" s="26"/>
      <c r="L62" s="38"/>
      <c r="N62" s="35"/>
      <c r="O62" s="44"/>
      <c r="Q62" s="9"/>
      <c r="R62" s="75"/>
    </row>
    <row r="63" spans="1:19" x14ac:dyDescent="0.25">
      <c r="A63" s="71"/>
      <c r="B63" s="72"/>
      <c r="C63" s="72"/>
      <c r="D63" s="73"/>
      <c r="E63" s="73"/>
      <c r="F63" s="73"/>
      <c r="G63" s="73"/>
      <c r="H63" s="9"/>
      <c r="J63" s="74"/>
      <c r="K63" s="26"/>
      <c r="L63" s="38"/>
      <c r="N63" s="35"/>
      <c r="O63" s="44"/>
      <c r="Q63" s="9"/>
      <c r="R63" s="75"/>
    </row>
    <row r="64" spans="1:19" x14ac:dyDescent="0.25">
      <c r="A64" s="71" t="s">
        <v>50</v>
      </c>
      <c r="B64" s="72"/>
      <c r="C64" s="72"/>
      <c r="D64" s="73"/>
      <c r="E64" s="73"/>
      <c r="F64" s="73"/>
      <c r="G64" s="73"/>
      <c r="H64" s="9" t="s">
        <v>51</v>
      </c>
      <c r="J64" s="74"/>
      <c r="K64" s="26"/>
      <c r="L64" s="38"/>
      <c r="N64" s="35"/>
      <c r="O64" s="44"/>
      <c r="Q64" s="9"/>
      <c r="R64" s="75"/>
    </row>
    <row r="65" spans="1:17" x14ac:dyDescent="0.25">
      <c r="A65" s="71"/>
      <c r="B65" s="72"/>
      <c r="C65" s="72"/>
      <c r="D65" s="73"/>
      <c r="E65" s="73"/>
      <c r="F65" s="73"/>
      <c r="G65" s="73"/>
      <c r="H65" s="73"/>
      <c r="J65" s="74"/>
      <c r="K65" s="26"/>
      <c r="L65" s="38"/>
      <c r="N65" s="35"/>
      <c r="O65" s="44"/>
    </row>
    <row r="66" spans="1:17" x14ac:dyDescent="0.25">
      <c r="A66" s="8"/>
      <c r="B66" s="8"/>
      <c r="C66" s="8"/>
      <c r="D66" s="8"/>
      <c r="E66" s="8"/>
      <c r="F66" s="8"/>
      <c r="G66" s="73" t="s">
        <v>52</v>
      </c>
      <c r="H66" s="8"/>
      <c r="I66" s="8"/>
      <c r="J66" s="76"/>
      <c r="K66" s="26"/>
      <c r="L66" s="38"/>
      <c r="M66" s="53"/>
      <c r="N66" s="35"/>
      <c r="O66" s="44"/>
      <c r="Q66" s="64"/>
    </row>
    <row r="67" spans="1:17" x14ac:dyDescent="0.25">
      <c r="A67" s="8"/>
      <c r="B67" s="8"/>
      <c r="C67" s="8"/>
      <c r="D67" s="8"/>
      <c r="E67" s="8"/>
      <c r="F67" s="8"/>
      <c r="G67" s="8"/>
      <c r="H67" s="8"/>
      <c r="I67" s="8"/>
      <c r="J67" s="76"/>
      <c r="K67" s="26"/>
      <c r="L67" s="38"/>
      <c r="M67" s="53"/>
      <c r="N67" s="35"/>
      <c r="O67" s="44"/>
    </row>
    <row r="68" spans="1:17" x14ac:dyDescent="0.25">
      <c r="A68" s="8"/>
      <c r="B68" s="8"/>
      <c r="C68" s="8"/>
      <c r="D68" s="8"/>
      <c r="E68" s="8" t="s">
        <v>53</v>
      </c>
      <c r="F68" s="8"/>
      <c r="G68" s="8"/>
      <c r="H68" s="8"/>
      <c r="I68" s="8"/>
      <c r="J68" s="76"/>
      <c r="K68" s="26"/>
      <c r="L68" s="38"/>
      <c r="M68" s="3"/>
      <c r="N68" s="35"/>
      <c r="O68" s="44"/>
    </row>
    <row r="69" spans="1:17" x14ac:dyDescent="0.25">
      <c r="A69" s="8"/>
      <c r="B69" s="8"/>
      <c r="C69" s="8"/>
      <c r="D69" s="8"/>
      <c r="E69" s="8"/>
      <c r="F69" s="8"/>
      <c r="G69" s="8"/>
      <c r="H69" s="8"/>
      <c r="I69" s="77"/>
      <c r="J69" s="76"/>
      <c r="K69" s="26"/>
      <c r="L69" s="38"/>
      <c r="M69" s="3"/>
      <c r="N69" s="35"/>
      <c r="O69" s="44"/>
    </row>
    <row r="70" spans="1:17" x14ac:dyDescent="0.25">
      <c r="A70" s="73"/>
      <c r="B70" s="73"/>
      <c r="C70" s="73"/>
      <c r="D70" s="73"/>
      <c r="E70" s="73"/>
      <c r="F70" s="73"/>
      <c r="G70" s="78"/>
      <c r="H70" s="79"/>
      <c r="I70" s="73"/>
      <c r="J70" s="74"/>
      <c r="K70" s="26"/>
      <c r="L70" s="38"/>
      <c r="M70" s="80"/>
      <c r="N70" s="35"/>
      <c r="O70" s="44"/>
    </row>
    <row r="71" spans="1:17" x14ac:dyDescent="0.25">
      <c r="A71" s="73"/>
      <c r="B71" s="73"/>
      <c r="C71" s="73"/>
      <c r="D71" s="73"/>
      <c r="E71" s="73"/>
      <c r="F71" s="73"/>
      <c r="G71" s="78" t="s">
        <v>54</v>
      </c>
      <c r="H71" s="81"/>
      <c r="I71" s="73"/>
      <c r="J71" s="74"/>
      <c r="K71" s="26"/>
      <c r="L71" s="38"/>
      <c r="M71" s="53"/>
      <c r="N71" s="35"/>
      <c r="O71" s="44"/>
    </row>
    <row r="72" spans="1:17" x14ac:dyDescent="0.25">
      <c r="A72" s="8"/>
      <c r="B72" s="8"/>
      <c r="C72" s="8"/>
      <c r="D72" s="8"/>
      <c r="E72" s="8"/>
      <c r="F72" s="8"/>
      <c r="G72" s="8"/>
      <c r="H72" s="8"/>
      <c r="I72" s="8"/>
      <c r="J72" s="76"/>
      <c r="K72" s="26"/>
      <c r="L72" s="38"/>
      <c r="N72" s="35"/>
      <c r="O72" s="82"/>
    </row>
    <row r="73" spans="1:17" x14ac:dyDescent="0.25">
      <c r="A73" s="8" t="s">
        <v>40</v>
      </c>
      <c r="B73" s="8"/>
      <c r="C73" s="8"/>
      <c r="D73" s="8" t="s">
        <v>38</v>
      </c>
      <c r="E73" s="8"/>
      <c r="F73" s="8"/>
      <c r="G73" s="8"/>
      <c r="H73" s="8" t="s">
        <v>55</v>
      </c>
      <c r="I73" s="77" t="s">
        <v>56</v>
      </c>
      <c r="J73" s="76"/>
      <c r="K73" s="26"/>
      <c r="L73" s="38"/>
      <c r="M73" s="80"/>
      <c r="N73" s="35"/>
      <c r="O73" s="83"/>
    </row>
    <row r="74" spans="1:17" x14ac:dyDescent="0.25">
      <c r="A74" s="84">
        <v>15000</v>
      </c>
      <c r="B74" s="85" t="s">
        <v>90</v>
      </c>
      <c r="C74" s="85"/>
      <c r="D74" s="85"/>
      <c r="E74" s="86">
        <v>5500</v>
      </c>
      <c r="F74" s="109"/>
      <c r="G74" s="8"/>
      <c r="H74" s="51"/>
      <c r="I74" s="8"/>
      <c r="J74" s="76"/>
      <c r="K74" s="26"/>
      <c r="L74" s="38"/>
      <c r="M74" s="80"/>
      <c r="N74" s="35"/>
      <c r="O74" s="82"/>
    </row>
    <row r="75" spans="1:17" x14ac:dyDescent="0.25">
      <c r="A75" s="84">
        <v>3000</v>
      </c>
      <c r="B75" s="85" t="s">
        <v>92</v>
      </c>
      <c r="C75" s="85"/>
      <c r="D75" s="85"/>
      <c r="E75" s="86"/>
      <c r="F75" s="109"/>
      <c r="G75" s="8"/>
      <c r="H75" s="51"/>
      <c r="I75" s="8"/>
      <c r="J75" s="8"/>
      <c r="K75" s="26"/>
      <c r="L75" s="38"/>
      <c r="M75" s="80"/>
      <c r="N75" s="35"/>
      <c r="O75" s="82"/>
    </row>
    <row r="76" spans="1:17" x14ac:dyDescent="0.25">
      <c r="A76" s="87"/>
      <c r="B76" s="85"/>
      <c r="C76" s="85"/>
      <c r="D76" s="85"/>
      <c r="E76" s="86"/>
      <c r="F76" s="109"/>
      <c r="G76" s="8"/>
      <c r="H76" s="51"/>
      <c r="I76" s="8"/>
      <c r="J76" s="8"/>
      <c r="K76" s="26"/>
      <c r="L76" s="38"/>
      <c r="M76" s="80"/>
      <c r="N76" s="35"/>
      <c r="O76" s="82"/>
    </row>
    <row r="77" spans="1:17" x14ac:dyDescent="0.25">
      <c r="A77" s="87"/>
      <c r="B77" s="85"/>
      <c r="C77" s="88"/>
      <c r="D77" s="85"/>
      <c r="E77" s="89"/>
      <c r="F77" s="8"/>
      <c r="G77" s="8"/>
      <c r="H77" s="51"/>
      <c r="I77" s="8"/>
      <c r="J77" s="8"/>
      <c r="K77" s="26"/>
      <c r="L77" s="38"/>
      <c r="M77" s="80"/>
      <c r="N77" s="35"/>
      <c r="O77" s="82"/>
    </row>
    <row r="78" spans="1:17" x14ac:dyDescent="0.25">
      <c r="A78" s="86"/>
      <c r="B78" s="85"/>
      <c r="C78" s="88"/>
      <c r="D78" s="88"/>
      <c r="E78" s="90"/>
      <c r="F78" s="64"/>
      <c r="H78" s="65"/>
      <c r="K78" s="26"/>
      <c r="L78" s="38"/>
      <c r="M78" s="80"/>
      <c r="N78" s="35"/>
      <c r="O78" s="82"/>
    </row>
    <row r="79" spans="1:17" x14ac:dyDescent="0.25">
      <c r="A79" s="91"/>
      <c r="B79" s="85"/>
      <c r="C79" s="92"/>
      <c r="D79" s="92"/>
      <c r="E79" s="90"/>
      <c r="H79" s="65"/>
      <c r="K79" s="26"/>
      <c r="L79" s="38"/>
      <c r="M79" s="80"/>
      <c r="N79" s="35"/>
      <c r="O79" s="82"/>
    </row>
    <row r="80" spans="1:17" x14ac:dyDescent="0.25">
      <c r="A80" s="93"/>
      <c r="B80" s="85"/>
      <c r="C80" s="92"/>
      <c r="D80" s="92"/>
      <c r="E80" s="90"/>
      <c r="H80" s="65"/>
      <c r="K80" s="26"/>
      <c r="L80" s="38"/>
      <c r="M80" s="80"/>
      <c r="N80" s="35"/>
      <c r="O80" s="83"/>
    </row>
    <row r="81" spans="1:15" x14ac:dyDescent="0.25">
      <c r="A81" s="93"/>
      <c r="B81" s="85"/>
      <c r="C81" s="92"/>
      <c r="D81" s="92"/>
      <c r="E81" s="90"/>
      <c r="H81" s="65"/>
      <c r="K81" s="26"/>
      <c r="L81" s="38"/>
      <c r="M81" s="80"/>
      <c r="N81" s="35"/>
      <c r="O81" s="83"/>
    </row>
    <row r="82" spans="1:15" x14ac:dyDescent="0.25">
      <c r="A82" s="91"/>
      <c r="B82" s="92"/>
      <c r="C82" s="92"/>
      <c r="D82" s="92"/>
      <c r="E82" s="90"/>
      <c r="H82" s="65"/>
      <c r="K82" s="26"/>
      <c r="L82" s="38"/>
      <c r="M82" s="94"/>
      <c r="N82" s="35"/>
      <c r="O82" s="82"/>
    </row>
    <row r="83" spans="1:15" x14ac:dyDescent="0.25">
      <c r="A83" s="91"/>
      <c r="B83" s="92"/>
      <c r="C83" s="92"/>
      <c r="D83" s="92"/>
      <c r="E83" s="90"/>
      <c r="H83" s="65"/>
      <c r="K83" s="26"/>
      <c r="L83" s="38"/>
      <c r="M83" s="95"/>
      <c r="N83" s="35"/>
      <c r="O83" s="82"/>
    </row>
    <row r="84" spans="1:15" x14ac:dyDescent="0.25">
      <c r="A84" s="91"/>
      <c r="B84" s="96"/>
      <c r="E84" s="65"/>
      <c r="H84" s="65"/>
      <c r="K84" s="26"/>
      <c r="L84" s="38"/>
      <c r="N84" s="35"/>
      <c r="O84" s="82"/>
    </row>
    <row r="85" spans="1:15" x14ac:dyDescent="0.25">
      <c r="A85" s="91"/>
      <c r="B85" s="96"/>
      <c r="H85" s="65"/>
      <c r="K85" s="26"/>
      <c r="L85" s="38"/>
      <c r="N85" s="35"/>
      <c r="O85" s="82"/>
    </row>
    <row r="86" spans="1:15" x14ac:dyDescent="0.25">
      <c r="A86" s="91"/>
      <c r="B86" s="96"/>
      <c r="K86" s="26"/>
      <c r="L86" s="38"/>
      <c r="N86" s="35"/>
      <c r="O86" s="82"/>
    </row>
    <row r="87" spans="1:15" x14ac:dyDescent="0.25">
      <c r="A87" s="91"/>
      <c r="B87" s="96"/>
      <c r="K87" s="26"/>
      <c r="L87" s="38"/>
      <c r="N87" s="35"/>
      <c r="O87" s="82"/>
    </row>
    <row r="88" spans="1:15" x14ac:dyDescent="0.25">
      <c r="A88" s="65"/>
      <c r="B88" s="96"/>
      <c r="K88" s="26"/>
      <c r="L88" s="38"/>
      <c r="M88" s="80"/>
      <c r="N88" s="35"/>
      <c r="O88" s="82"/>
    </row>
    <row r="89" spans="1:15" x14ac:dyDescent="0.25">
      <c r="K89" s="26"/>
      <c r="L89" s="38"/>
      <c r="N89" s="35"/>
      <c r="O89" s="82"/>
    </row>
    <row r="90" spans="1:15" x14ac:dyDescent="0.25">
      <c r="K90" s="26"/>
      <c r="L90" s="38"/>
      <c r="N90" s="35"/>
      <c r="O90" s="82"/>
    </row>
    <row r="91" spans="1:15" x14ac:dyDescent="0.25">
      <c r="K91" s="26"/>
      <c r="L91" s="38"/>
      <c r="N91" s="35"/>
      <c r="O91" s="82"/>
    </row>
    <row r="92" spans="1:15" x14ac:dyDescent="0.25">
      <c r="A92" s="75">
        <f>SUM(A74:A91)</f>
        <v>18000</v>
      </c>
      <c r="E92" s="65">
        <f>SUM(E74:E91)</f>
        <v>5500</v>
      </c>
      <c r="H92" s="65">
        <f>SUM(H74:H91)</f>
        <v>0</v>
      </c>
      <c r="K92" s="26"/>
      <c r="L92" s="38"/>
      <c r="N92" s="35"/>
      <c r="O92" s="82"/>
    </row>
    <row r="93" spans="1:15" x14ac:dyDescent="0.25">
      <c r="K93" s="26"/>
      <c r="L93" s="38"/>
      <c r="N93" s="35"/>
      <c r="O93" s="82"/>
    </row>
    <row r="94" spans="1:15" x14ac:dyDescent="0.25">
      <c r="K94" s="26"/>
      <c r="N94" s="35"/>
      <c r="O94" s="82"/>
    </row>
    <row r="95" spans="1:15" x14ac:dyDescent="0.25">
      <c r="K95" s="26"/>
      <c r="N95" s="35"/>
      <c r="O95" s="82"/>
    </row>
    <row r="96" spans="1:15" x14ac:dyDescent="0.25">
      <c r="K96" s="26"/>
      <c r="M96" s="43">
        <f>SUM(M13:M95)</f>
        <v>47125000</v>
      </c>
      <c r="N96" s="35"/>
      <c r="O96" s="82"/>
    </row>
    <row r="97" spans="11:15" x14ac:dyDescent="0.25">
      <c r="K97" s="26">
        <v>38741</v>
      </c>
      <c r="N97" s="35"/>
      <c r="O97" s="82"/>
    </row>
    <row r="98" spans="11:15" x14ac:dyDescent="0.25">
      <c r="K98" s="26"/>
      <c r="N98" s="35"/>
      <c r="O98" s="82"/>
    </row>
    <row r="99" spans="11:15" x14ac:dyDescent="0.25">
      <c r="K99" s="26"/>
      <c r="N99" s="35"/>
      <c r="O99" s="82"/>
    </row>
    <row r="100" spans="11:15" x14ac:dyDescent="0.25">
      <c r="K100" s="26"/>
      <c r="N100" s="35"/>
      <c r="O100" s="82"/>
    </row>
    <row r="101" spans="11:15" x14ac:dyDescent="0.25">
      <c r="K101" s="26"/>
      <c r="N101" s="35"/>
      <c r="O101" s="82"/>
    </row>
    <row r="102" spans="11:15" x14ac:dyDescent="0.25">
      <c r="K102" s="26"/>
      <c r="N102" s="35"/>
      <c r="O102" s="82"/>
    </row>
    <row r="103" spans="11:15" x14ac:dyDescent="0.25">
      <c r="K103" s="26"/>
      <c r="N103" s="35"/>
      <c r="O103" s="82"/>
    </row>
    <row r="104" spans="11:15" x14ac:dyDescent="0.25">
      <c r="K104" s="26"/>
      <c r="N104" s="35"/>
      <c r="O104" s="82"/>
    </row>
    <row r="105" spans="11:15" x14ac:dyDescent="0.25">
      <c r="K105" s="26"/>
      <c r="N105" s="35"/>
      <c r="O105" s="82"/>
    </row>
    <row r="106" spans="11:15" x14ac:dyDescent="0.25">
      <c r="K106" s="26"/>
      <c r="N106" s="35"/>
      <c r="O106" s="82"/>
    </row>
    <row r="107" spans="11:15" x14ac:dyDescent="0.25">
      <c r="K107" s="26"/>
      <c r="N107" s="35"/>
      <c r="O107" s="82"/>
    </row>
    <row r="108" spans="11:15" x14ac:dyDescent="0.25">
      <c r="K108" s="26"/>
      <c r="N108" s="35"/>
    </row>
    <row r="109" spans="11:15" x14ac:dyDescent="0.25">
      <c r="K109" s="26"/>
    </row>
    <row r="110" spans="11:15" x14ac:dyDescent="0.25">
      <c r="K110" s="26"/>
    </row>
    <row r="111" spans="11:15" x14ac:dyDescent="0.25">
      <c r="K111" s="26"/>
      <c r="O111" s="80">
        <f>SUM(O13:O110)</f>
        <v>45000000</v>
      </c>
    </row>
    <row r="112" spans="11:15" x14ac:dyDescent="0.25">
      <c r="K112" s="26"/>
    </row>
    <row r="113" spans="1:19" x14ac:dyDescent="0.25">
      <c r="K113" s="26"/>
    </row>
    <row r="114" spans="1:19" s="43" customFormat="1" x14ac:dyDescent="0.25">
      <c r="A114"/>
      <c r="B114"/>
      <c r="C114"/>
      <c r="D114"/>
      <c r="E114"/>
      <c r="F114"/>
      <c r="G114"/>
      <c r="H114"/>
      <c r="I114"/>
      <c r="J114"/>
      <c r="K114" s="26"/>
      <c r="L114" s="97"/>
      <c r="N114" s="99"/>
      <c r="O114" s="98"/>
      <c r="P114"/>
      <c r="Q114"/>
      <c r="R114"/>
      <c r="S114"/>
    </row>
    <row r="115" spans="1:19" s="43" customFormat="1" x14ac:dyDescent="0.25">
      <c r="A115"/>
      <c r="B115"/>
      <c r="C115"/>
      <c r="D115"/>
      <c r="E115"/>
      <c r="F115"/>
      <c r="G115"/>
      <c r="H115"/>
      <c r="I115"/>
      <c r="J115"/>
      <c r="K115" s="26"/>
      <c r="L115" s="97"/>
      <c r="N115" s="99"/>
      <c r="O115" s="98"/>
      <c r="P115"/>
      <c r="Q115"/>
      <c r="R115"/>
      <c r="S115"/>
    </row>
    <row r="116" spans="1:19" s="43" customFormat="1" x14ac:dyDescent="0.25">
      <c r="A116"/>
      <c r="B116"/>
      <c r="C116"/>
      <c r="D116"/>
      <c r="E116"/>
      <c r="F116"/>
      <c r="G116"/>
      <c r="H116"/>
      <c r="I116"/>
      <c r="J116"/>
      <c r="K116" s="26"/>
      <c r="L116" s="97"/>
      <c r="N116" s="99"/>
      <c r="O116" s="98"/>
      <c r="P116"/>
      <c r="Q116"/>
      <c r="R116"/>
      <c r="S116"/>
    </row>
    <row r="117" spans="1:19" s="43" customFormat="1" x14ac:dyDescent="0.25">
      <c r="A117"/>
      <c r="B117"/>
      <c r="C117"/>
      <c r="D117"/>
      <c r="E117"/>
      <c r="F117"/>
      <c r="G117"/>
      <c r="H117"/>
      <c r="I117"/>
      <c r="J117"/>
      <c r="K117" s="26"/>
      <c r="L117" s="97"/>
      <c r="N117" s="99"/>
      <c r="O117" s="98"/>
      <c r="P117"/>
      <c r="Q117"/>
      <c r="R117"/>
      <c r="S117"/>
    </row>
    <row r="118" spans="1:19" s="43" customFormat="1" x14ac:dyDescent="0.25">
      <c r="A118"/>
      <c r="B118"/>
      <c r="C118"/>
      <c r="D118"/>
      <c r="E118"/>
      <c r="F118"/>
      <c r="G118"/>
      <c r="H118"/>
      <c r="I118"/>
      <c r="J118"/>
      <c r="K118" s="26"/>
      <c r="L118" s="97"/>
      <c r="N118" s="99"/>
      <c r="O118" s="98"/>
      <c r="P118"/>
      <c r="Q118"/>
      <c r="R118"/>
      <c r="S118"/>
    </row>
    <row r="119" spans="1:19" s="43" customFormat="1" x14ac:dyDescent="0.25">
      <c r="A119"/>
      <c r="B119"/>
      <c r="C119"/>
      <c r="D119"/>
      <c r="E119"/>
      <c r="F119"/>
      <c r="G119"/>
      <c r="H119"/>
      <c r="I119"/>
      <c r="J119"/>
      <c r="K119" s="26"/>
      <c r="L119" s="97"/>
      <c r="N119" s="99"/>
      <c r="O119" s="98"/>
      <c r="P119"/>
      <c r="Q119"/>
      <c r="R119"/>
      <c r="S119"/>
    </row>
    <row r="120" spans="1:19" s="43" customFormat="1" x14ac:dyDescent="0.25">
      <c r="A120"/>
      <c r="B120"/>
      <c r="C120"/>
      <c r="D120"/>
      <c r="E120"/>
      <c r="F120"/>
      <c r="G120"/>
      <c r="H120"/>
      <c r="I120"/>
      <c r="J120"/>
      <c r="K120" s="26"/>
      <c r="L120" s="97"/>
      <c r="N120" s="99"/>
      <c r="O120" s="98"/>
      <c r="P120"/>
      <c r="Q120"/>
      <c r="R120"/>
      <c r="S120"/>
    </row>
    <row r="121" spans="1:19" s="43" customFormat="1" x14ac:dyDescent="0.25">
      <c r="A121"/>
      <c r="B121"/>
      <c r="C121"/>
      <c r="D121"/>
      <c r="E121"/>
      <c r="F121"/>
      <c r="G121"/>
      <c r="H121"/>
      <c r="I121"/>
      <c r="J121"/>
      <c r="K121" s="26"/>
      <c r="L121" s="97"/>
      <c r="N121" s="99"/>
      <c r="O121" s="98"/>
      <c r="P121"/>
      <c r="Q121"/>
      <c r="R121"/>
      <c r="S121"/>
    </row>
    <row r="122" spans="1:19" s="43" customFormat="1" x14ac:dyDescent="0.25">
      <c r="A122"/>
      <c r="B122"/>
      <c r="C122"/>
      <c r="D122"/>
      <c r="E122"/>
      <c r="F122"/>
      <c r="G122"/>
      <c r="H122"/>
      <c r="I122"/>
      <c r="J122"/>
      <c r="K122" s="26"/>
      <c r="L122" s="97"/>
      <c r="N122" s="99"/>
      <c r="O122" s="98"/>
      <c r="P122"/>
      <c r="Q122"/>
      <c r="R122"/>
      <c r="S122"/>
    </row>
    <row r="123" spans="1:19" s="43" customFormat="1" x14ac:dyDescent="0.25">
      <c r="A123"/>
      <c r="B123"/>
      <c r="C123"/>
      <c r="D123"/>
      <c r="E123"/>
      <c r="F123"/>
      <c r="G123"/>
      <c r="H123"/>
      <c r="I123"/>
      <c r="J123"/>
      <c r="K123" s="26"/>
      <c r="L123" s="97"/>
      <c r="N123" s="99"/>
      <c r="O123" s="98"/>
      <c r="P123"/>
      <c r="Q123"/>
      <c r="R123"/>
      <c r="S123"/>
    </row>
    <row r="124" spans="1:19" s="43" customFormat="1" x14ac:dyDescent="0.25">
      <c r="A124"/>
      <c r="B124"/>
      <c r="C124"/>
      <c r="D124"/>
      <c r="E124"/>
      <c r="F124"/>
      <c r="G124"/>
      <c r="H124"/>
      <c r="I124"/>
      <c r="J124"/>
      <c r="K124" s="26"/>
      <c r="L124" s="100"/>
      <c r="N124" s="99"/>
      <c r="O124" s="98"/>
      <c r="P124"/>
      <c r="Q124"/>
      <c r="R124"/>
      <c r="S124"/>
    </row>
    <row r="125" spans="1:19" s="43" customFormat="1" x14ac:dyDescent="0.25">
      <c r="A125"/>
      <c r="B125"/>
      <c r="C125"/>
      <c r="D125"/>
      <c r="E125"/>
      <c r="F125"/>
      <c r="G125"/>
      <c r="H125"/>
      <c r="I125"/>
      <c r="J125"/>
      <c r="K125" s="26"/>
      <c r="L125" s="97"/>
      <c r="N125" s="99"/>
      <c r="O125" s="98"/>
      <c r="P125"/>
      <c r="Q125"/>
      <c r="R125"/>
      <c r="S125"/>
    </row>
    <row r="126" spans="1:19" s="43" customFormat="1" x14ac:dyDescent="0.25">
      <c r="A126"/>
      <c r="B126"/>
      <c r="C126"/>
      <c r="D126"/>
      <c r="E126"/>
      <c r="F126"/>
      <c r="G126"/>
      <c r="H126"/>
      <c r="I126"/>
      <c r="J126"/>
      <c r="K126" s="26"/>
      <c r="L126" s="97"/>
      <c r="N126" s="99"/>
      <c r="O126" s="98"/>
      <c r="P126"/>
      <c r="Q126"/>
      <c r="R126"/>
      <c r="S126"/>
    </row>
    <row r="127" spans="1:19" s="43" customFormat="1" x14ac:dyDescent="0.25">
      <c r="A127"/>
      <c r="B127"/>
      <c r="C127"/>
      <c r="D127"/>
      <c r="E127"/>
      <c r="F127"/>
      <c r="G127"/>
      <c r="H127"/>
      <c r="I127"/>
      <c r="J127"/>
      <c r="K127" s="26"/>
      <c r="L127" s="97"/>
      <c r="N127" s="99"/>
      <c r="O127" s="98"/>
      <c r="P127"/>
      <c r="Q127"/>
      <c r="R127"/>
      <c r="S127"/>
    </row>
    <row r="128" spans="1:19" s="43" customFormat="1" x14ac:dyDescent="0.25">
      <c r="A128"/>
      <c r="B128"/>
      <c r="C128"/>
      <c r="D128"/>
      <c r="E128"/>
      <c r="F128"/>
      <c r="G128"/>
      <c r="H128"/>
      <c r="I128"/>
      <c r="J128"/>
      <c r="K128" s="26"/>
      <c r="L128" s="97"/>
      <c r="N128" s="99"/>
      <c r="O128" s="98"/>
      <c r="P128"/>
      <c r="Q128"/>
      <c r="R128"/>
      <c r="S128"/>
    </row>
    <row r="129" spans="1:19" s="43" customFormat="1" x14ac:dyDescent="0.25">
      <c r="A129"/>
      <c r="B129"/>
      <c r="C129"/>
      <c r="D129"/>
      <c r="E129"/>
      <c r="F129"/>
      <c r="G129"/>
      <c r="H129"/>
      <c r="I129"/>
      <c r="J129"/>
      <c r="K129" s="26"/>
      <c r="L129" s="97"/>
      <c r="N129" s="99"/>
      <c r="O129" s="98"/>
      <c r="P129"/>
      <c r="Q129"/>
      <c r="R129"/>
      <c r="S129"/>
    </row>
    <row r="130" spans="1:19" s="43" customFormat="1" x14ac:dyDescent="0.25">
      <c r="A130"/>
      <c r="B130"/>
      <c r="C130"/>
      <c r="D130"/>
      <c r="E130"/>
      <c r="F130"/>
      <c r="G130"/>
      <c r="H130"/>
      <c r="I130"/>
      <c r="J130"/>
      <c r="K130" s="26"/>
      <c r="L130" s="97"/>
      <c r="N130" s="99"/>
      <c r="O130" s="98"/>
      <c r="P130"/>
      <c r="Q130"/>
      <c r="R130"/>
      <c r="S130"/>
    </row>
    <row r="131" spans="1:19" s="43" customFormat="1" x14ac:dyDescent="0.25">
      <c r="A131"/>
      <c r="B131"/>
      <c r="C131"/>
      <c r="D131"/>
      <c r="E131"/>
      <c r="F131"/>
      <c r="G131"/>
      <c r="H131"/>
      <c r="I131"/>
      <c r="J131"/>
      <c r="K131" s="26"/>
      <c r="L131" s="97"/>
      <c r="N131" s="99"/>
      <c r="O131" s="98"/>
      <c r="P131"/>
      <c r="Q131"/>
      <c r="R131"/>
      <c r="S131"/>
    </row>
    <row r="132" spans="1:19" s="43" customFormat="1" x14ac:dyDescent="0.25">
      <c r="A132"/>
      <c r="B132"/>
      <c r="C132"/>
      <c r="D132"/>
      <c r="E132"/>
      <c r="F132"/>
      <c r="G132"/>
      <c r="H132"/>
      <c r="I132"/>
      <c r="J132"/>
      <c r="K132" s="26"/>
      <c r="L132" s="97"/>
      <c r="N132" s="99"/>
      <c r="O132" s="98"/>
      <c r="P132"/>
      <c r="Q132"/>
      <c r="R132"/>
      <c r="S132"/>
    </row>
    <row r="133" spans="1:19" s="43" customFormat="1" x14ac:dyDescent="0.25">
      <c r="A133"/>
      <c r="B133"/>
      <c r="C133"/>
      <c r="D133"/>
      <c r="E133"/>
      <c r="F133"/>
      <c r="G133"/>
      <c r="H133"/>
      <c r="I133"/>
      <c r="J133"/>
      <c r="K133" s="26"/>
      <c r="L133" s="97"/>
      <c r="N133" s="99"/>
      <c r="O133" s="98"/>
      <c r="P133"/>
      <c r="Q133"/>
      <c r="R133"/>
      <c r="S133"/>
    </row>
    <row r="134" spans="1:19" s="43" customFormat="1" x14ac:dyDescent="0.25">
      <c r="A134"/>
      <c r="B134"/>
      <c r="C134"/>
      <c r="D134"/>
      <c r="E134"/>
      <c r="F134"/>
      <c r="G134"/>
      <c r="H134"/>
      <c r="I134"/>
      <c r="J134"/>
      <c r="K134" s="26"/>
      <c r="L134" s="97"/>
      <c r="N134" s="99"/>
      <c r="O134" s="98"/>
      <c r="P134"/>
      <c r="Q134"/>
      <c r="R134"/>
      <c r="S134"/>
    </row>
    <row r="135" spans="1:19" s="43" customFormat="1" x14ac:dyDescent="0.25">
      <c r="A135"/>
      <c r="B135"/>
      <c r="C135"/>
      <c r="D135"/>
      <c r="E135"/>
      <c r="F135"/>
      <c r="G135"/>
      <c r="H135"/>
      <c r="I135"/>
      <c r="J135"/>
      <c r="K135" s="26"/>
      <c r="L135" s="100"/>
      <c r="N135" s="99"/>
      <c r="O135" s="98"/>
      <c r="P135"/>
      <c r="Q135"/>
      <c r="R135"/>
      <c r="S135"/>
    </row>
    <row r="136" spans="1:19" s="43" customFormat="1" x14ac:dyDescent="0.25">
      <c r="A136"/>
      <c r="B136"/>
      <c r="C136"/>
      <c r="D136"/>
      <c r="E136"/>
      <c r="F136"/>
      <c r="G136"/>
      <c r="H136"/>
      <c r="I136"/>
      <c r="J136"/>
      <c r="K136" s="26"/>
      <c r="L136" s="97"/>
      <c r="N136" s="99"/>
      <c r="O136" s="98"/>
      <c r="P136"/>
      <c r="Q136"/>
      <c r="R136"/>
      <c r="S136"/>
    </row>
    <row r="137" spans="1:19" s="43" customFormat="1" x14ac:dyDescent="0.25">
      <c r="A137"/>
      <c r="B137"/>
      <c r="C137"/>
      <c r="D137"/>
      <c r="E137"/>
      <c r="F137"/>
      <c r="G137"/>
      <c r="H137"/>
      <c r="I137"/>
      <c r="J137"/>
      <c r="K137" s="26"/>
      <c r="L137" s="100">
        <f>SUM(L13:L136)</f>
        <v>11925000</v>
      </c>
      <c r="N137" s="99"/>
      <c r="O137" s="98"/>
      <c r="P137"/>
      <c r="Q137"/>
      <c r="R137"/>
      <c r="S137"/>
    </row>
  </sheetData>
  <mergeCells count="1">
    <mergeCell ref="A1:I1"/>
  </mergeCells>
  <pageMargins left="0.7" right="0.7" top="0.75" bottom="0.75" header="0.3" footer="0.3"/>
  <pageSetup paperSize="9" scale="7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7"/>
  <sheetViews>
    <sheetView view="pageBreakPreview" topLeftCell="D16" zoomScaleSheetLayoutView="100" workbookViewId="0">
      <selection activeCell="E8" sqref="E8"/>
    </sheetView>
  </sheetViews>
  <sheetFormatPr defaultRowHeight="15" x14ac:dyDescent="0.25"/>
  <cols>
    <col min="1" max="1" width="15.85546875" customWidth="1"/>
    <col min="2" max="2" width="11.85546875" customWidth="1"/>
    <col min="3" max="3" width="13.7109375" customWidth="1"/>
    <col min="4" max="4" width="4.85546875" customWidth="1"/>
    <col min="5" max="5" width="14.28515625" customWidth="1"/>
    <col min="6" max="6" width="4.140625" customWidth="1"/>
    <col min="7" max="7" width="13.85546875" customWidth="1"/>
    <col min="8" max="8" width="22" customWidth="1"/>
    <col min="9" max="9" width="20.7109375" customWidth="1"/>
    <col min="10" max="10" width="21.5703125" customWidth="1"/>
    <col min="11" max="11" width="12.140625" bestFit="1" customWidth="1"/>
    <col min="12" max="12" width="17.42578125" style="97" bestFit="1" customWidth="1"/>
    <col min="13" max="13" width="16.140625" style="43" bestFit="1" customWidth="1"/>
    <col min="14" max="14" width="15.5703125" style="99" customWidth="1"/>
    <col min="15" max="15" width="17.7109375" style="98" bestFit="1" customWidth="1"/>
    <col min="16" max="16" width="11.85546875" bestFit="1" customWidth="1"/>
    <col min="18" max="18" width="22.42578125" customWidth="1"/>
    <col min="19" max="19" width="20.140625" customWidth="1"/>
  </cols>
  <sheetData>
    <row r="1" spans="1:19" ht="15.75" x14ac:dyDescent="0.25">
      <c r="A1" s="132" t="s">
        <v>0</v>
      </c>
      <c r="B1" s="132"/>
      <c r="C1" s="132"/>
      <c r="D1" s="132"/>
      <c r="E1" s="132"/>
      <c r="F1" s="132"/>
      <c r="G1" s="132"/>
      <c r="H1" s="132"/>
      <c r="I1" s="132"/>
      <c r="J1" s="122"/>
      <c r="K1" s="2"/>
      <c r="L1" s="101"/>
      <c r="M1" s="104"/>
      <c r="N1" s="4"/>
      <c r="O1" s="5"/>
      <c r="P1" s="2"/>
      <c r="Q1" s="2"/>
      <c r="R1" s="2"/>
      <c r="S1" s="2"/>
    </row>
    <row r="2" spans="1:19" x14ac:dyDescent="0.25">
      <c r="A2" s="6"/>
      <c r="B2" s="6"/>
      <c r="C2" s="6"/>
      <c r="D2" s="6"/>
      <c r="E2" s="6"/>
      <c r="F2" s="6"/>
      <c r="G2" s="6"/>
      <c r="H2" s="7"/>
      <c r="I2" s="6"/>
      <c r="J2" s="6"/>
      <c r="K2" s="8"/>
      <c r="L2" s="101"/>
      <c r="M2" s="104"/>
      <c r="N2" s="4"/>
      <c r="O2" s="9"/>
      <c r="P2" s="8"/>
      <c r="Q2" s="8"/>
      <c r="R2" s="8"/>
      <c r="S2" s="8"/>
    </row>
    <row r="3" spans="1:19" x14ac:dyDescent="0.25">
      <c r="A3" s="6" t="s">
        <v>1</v>
      </c>
      <c r="B3" s="9" t="s">
        <v>93</v>
      </c>
      <c r="C3" s="9"/>
      <c r="D3" s="6"/>
      <c r="E3" s="6"/>
      <c r="F3" s="6"/>
      <c r="G3" s="6"/>
      <c r="H3" s="6" t="s">
        <v>3</v>
      </c>
      <c r="I3" s="106" t="s">
        <v>94</v>
      </c>
      <c r="J3" s="10"/>
      <c r="K3" s="8"/>
      <c r="L3" s="102"/>
      <c r="M3" s="104"/>
      <c r="N3" s="4"/>
      <c r="O3" s="9"/>
      <c r="P3" s="8"/>
      <c r="Q3" s="8"/>
      <c r="R3" s="8"/>
      <c r="S3" s="8"/>
    </row>
    <row r="4" spans="1:19" x14ac:dyDescent="0.25">
      <c r="A4" s="6" t="s">
        <v>4</v>
      </c>
      <c r="B4" s="11" t="s">
        <v>5</v>
      </c>
      <c r="C4" s="6"/>
      <c r="D4" s="6"/>
      <c r="E4" s="6"/>
      <c r="F4" s="6"/>
      <c r="G4" s="6"/>
      <c r="H4" s="6" t="s">
        <v>6</v>
      </c>
      <c r="I4" s="12">
        <v>0.66666666666666663</v>
      </c>
      <c r="J4" s="12"/>
      <c r="K4" s="8"/>
      <c r="L4" s="102"/>
      <c r="M4" s="104"/>
      <c r="N4" s="4"/>
      <c r="O4" s="9"/>
      <c r="P4" s="8"/>
      <c r="Q4" s="8"/>
      <c r="R4" s="8"/>
      <c r="S4" s="8"/>
    </row>
    <row r="5" spans="1:19" x14ac:dyDescent="0.25">
      <c r="A5" s="6"/>
      <c r="B5" s="6"/>
      <c r="C5" s="6"/>
      <c r="D5" s="6"/>
      <c r="E5" s="6"/>
      <c r="F5" s="6"/>
      <c r="G5" s="6"/>
      <c r="H5" s="7"/>
      <c r="I5" s="12"/>
      <c r="J5" s="13"/>
      <c r="K5" s="8"/>
      <c r="L5" s="102"/>
      <c r="M5" s="19"/>
      <c r="N5" s="14"/>
      <c r="O5" s="5"/>
      <c r="P5" s="8"/>
      <c r="Q5" s="8"/>
      <c r="R5" s="8"/>
      <c r="S5" s="8"/>
    </row>
    <row r="6" spans="1:19" x14ac:dyDescent="0.25">
      <c r="A6" s="15" t="s">
        <v>7</v>
      </c>
      <c r="B6" s="6"/>
      <c r="C6" s="6"/>
      <c r="D6" s="6"/>
      <c r="E6" s="6"/>
      <c r="F6" s="6"/>
      <c r="G6" s="6" t="s">
        <v>8</v>
      </c>
      <c r="H6" s="7"/>
      <c r="I6" s="6"/>
      <c r="J6" s="6"/>
      <c r="K6" s="8"/>
      <c r="L6" s="102"/>
      <c r="M6" s="104"/>
      <c r="N6" s="14"/>
      <c r="O6" s="6"/>
      <c r="P6" s="8"/>
      <c r="Q6" s="8"/>
      <c r="R6" s="8"/>
      <c r="S6" s="8"/>
    </row>
    <row r="7" spans="1:19" x14ac:dyDescent="0.25">
      <c r="A7" s="6"/>
      <c r="B7" s="6"/>
      <c r="C7" s="16" t="s">
        <v>9</v>
      </c>
      <c r="D7" s="16"/>
      <c r="E7" s="16" t="s">
        <v>10</v>
      </c>
      <c r="F7" s="16"/>
      <c r="G7" s="16" t="s">
        <v>11</v>
      </c>
      <c r="H7" s="7"/>
      <c r="I7" s="6"/>
      <c r="J7" s="6"/>
      <c r="K7" s="8"/>
      <c r="L7" s="102"/>
      <c r="M7" s="104"/>
      <c r="N7" s="4"/>
      <c r="O7" s="6"/>
      <c r="P7" s="8"/>
      <c r="Q7" s="8"/>
      <c r="R7" s="8"/>
      <c r="S7" s="8"/>
    </row>
    <row r="8" spans="1:19" x14ac:dyDescent="0.25">
      <c r="A8" s="6"/>
      <c r="B8" s="6"/>
      <c r="C8" s="17">
        <v>100000</v>
      </c>
      <c r="D8" s="6"/>
      <c r="E8" s="18">
        <v>144</v>
      </c>
      <c r="F8" s="18"/>
      <c r="G8" s="19">
        <f>C8*E8</f>
        <v>14400000</v>
      </c>
      <c r="H8" s="7"/>
      <c r="I8" s="19"/>
      <c r="J8" s="19"/>
      <c r="K8" s="8"/>
      <c r="L8" s="102"/>
      <c r="M8" s="104"/>
      <c r="N8" s="4"/>
      <c r="O8" s="6"/>
      <c r="P8" s="8"/>
      <c r="Q8" s="8"/>
      <c r="R8" s="8"/>
      <c r="S8" s="8"/>
    </row>
    <row r="9" spans="1:19" x14ac:dyDescent="0.25">
      <c r="A9" s="6"/>
      <c r="B9" s="6"/>
      <c r="C9" s="17">
        <v>50000</v>
      </c>
      <c r="D9" s="6"/>
      <c r="E9" s="18">
        <v>66</v>
      </c>
      <c r="F9" s="18"/>
      <c r="G9" s="19">
        <f t="shared" ref="G9:G16" si="0">C9*E9</f>
        <v>3300000</v>
      </c>
      <c r="H9" s="7"/>
      <c r="I9" s="19"/>
      <c r="J9" s="19"/>
      <c r="K9" s="8"/>
      <c r="L9" s="101"/>
      <c r="M9" s="104"/>
      <c r="N9" s="4"/>
      <c r="O9" s="5"/>
      <c r="P9" s="8"/>
      <c r="Q9" s="8"/>
      <c r="R9" s="8"/>
      <c r="S9" s="8"/>
    </row>
    <row r="10" spans="1:19" x14ac:dyDescent="0.25">
      <c r="A10" s="6"/>
      <c r="B10" s="6"/>
      <c r="C10" s="17">
        <v>20000</v>
      </c>
      <c r="D10" s="6"/>
      <c r="E10" s="18">
        <v>22</v>
      </c>
      <c r="F10" s="18"/>
      <c r="G10" s="19">
        <f t="shared" si="0"/>
        <v>440000</v>
      </c>
      <c r="H10" s="7"/>
      <c r="I10" s="7"/>
      <c r="J10" s="19"/>
      <c r="K10" s="20"/>
      <c r="L10" s="101"/>
      <c r="M10" s="104"/>
      <c r="N10" s="4"/>
      <c r="O10" s="6"/>
      <c r="P10" s="8"/>
      <c r="Q10" s="8"/>
      <c r="R10" s="8"/>
      <c r="S10" s="8"/>
    </row>
    <row r="11" spans="1:19" x14ac:dyDescent="0.25">
      <c r="A11" s="6"/>
      <c r="B11" s="6"/>
      <c r="C11" s="17">
        <v>10000</v>
      </c>
      <c r="D11" s="6"/>
      <c r="E11" s="18">
        <v>29</v>
      </c>
      <c r="F11" s="18"/>
      <c r="G11" s="19">
        <f t="shared" si="0"/>
        <v>290000</v>
      </c>
      <c r="H11" s="7"/>
      <c r="I11" s="19"/>
      <c r="J11" s="19"/>
      <c r="K11" s="8"/>
      <c r="L11" s="101"/>
      <c r="M11" s="104"/>
      <c r="N11" s="21"/>
      <c r="O11" s="7"/>
      <c r="P11" s="8"/>
      <c r="Q11" s="8"/>
      <c r="R11" s="8" t="s">
        <v>12</v>
      </c>
      <c r="S11" s="8"/>
    </row>
    <row r="12" spans="1:19" x14ac:dyDescent="0.25">
      <c r="A12" s="6"/>
      <c r="B12" s="6"/>
      <c r="C12" s="17">
        <v>5000</v>
      </c>
      <c r="D12" s="6"/>
      <c r="E12" s="18">
        <v>49</v>
      </c>
      <c r="F12" s="18"/>
      <c r="G12" s="19">
        <f t="shared" si="0"/>
        <v>245000</v>
      </c>
      <c r="H12" s="7"/>
      <c r="I12" s="19"/>
      <c r="J12" s="19"/>
      <c r="K12" s="22" t="s">
        <v>13</v>
      </c>
      <c r="L12" s="103" t="s">
        <v>14</v>
      </c>
      <c r="M12" s="23" t="s">
        <v>15</v>
      </c>
      <c r="N12" s="24" t="s">
        <v>16</v>
      </c>
      <c r="O12" s="25" t="s">
        <v>12</v>
      </c>
      <c r="P12" s="8" t="s">
        <v>17</v>
      </c>
      <c r="Q12" s="8" t="s">
        <v>18</v>
      </c>
      <c r="R12" s="8" t="s">
        <v>19</v>
      </c>
      <c r="S12" s="8"/>
    </row>
    <row r="13" spans="1:19" x14ac:dyDescent="0.25">
      <c r="A13" s="6"/>
      <c r="B13" s="6"/>
      <c r="C13" s="17">
        <v>2000</v>
      </c>
      <c r="D13" s="6"/>
      <c r="E13" s="18">
        <v>56</v>
      </c>
      <c r="F13" s="18"/>
      <c r="G13" s="19">
        <f t="shared" si="0"/>
        <v>112000</v>
      </c>
      <c r="H13" s="7"/>
      <c r="I13" s="19"/>
      <c r="J13" s="19"/>
      <c r="K13" s="26">
        <v>39012</v>
      </c>
      <c r="L13" s="119">
        <v>800000</v>
      </c>
      <c r="M13" s="28">
        <v>100000</v>
      </c>
      <c r="N13" s="28"/>
      <c r="O13" s="8" t="s">
        <v>20</v>
      </c>
      <c r="P13" s="8" t="s">
        <v>18</v>
      </c>
    </row>
    <row r="14" spans="1:19" x14ac:dyDescent="0.25">
      <c r="A14" s="6"/>
      <c r="B14" s="6"/>
      <c r="C14" s="17">
        <v>1000</v>
      </c>
      <c r="D14" s="6"/>
      <c r="E14" s="18">
        <v>86</v>
      </c>
      <c r="F14" s="18"/>
      <c r="G14" s="19">
        <f t="shared" si="0"/>
        <v>86000</v>
      </c>
      <c r="H14" s="7"/>
      <c r="I14" s="19"/>
      <c r="J14" s="9"/>
      <c r="K14" s="26">
        <v>39013</v>
      </c>
      <c r="L14" s="119">
        <v>3000000</v>
      </c>
      <c r="M14" s="29">
        <v>572000</v>
      </c>
      <c r="N14" s="30"/>
      <c r="O14" s="31"/>
      <c r="P14" s="32"/>
    </row>
    <row r="15" spans="1:19" x14ac:dyDescent="0.25">
      <c r="A15" s="6"/>
      <c r="B15" s="6"/>
      <c r="C15" s="17">
        <v>500</v>
      </c>
      <c r="D15" s="6"/>
      <c r="E15" s="18">
        <v>0</v>
      </c>
      <c r="F15" s="18"/>
      <c r="G15" s="19">
        <f t="shared" si="0"/>
        <v>0</v>
      </c>
      <c r="H15" s="7" t="s">
        <v>21</v>
      </c>
      <c r="I15" s="9"/>
      <c r="K15" s="26">
        <v>39014</v>
      </c>
      <c r="L15" s="119">
        <v>500000</v>
      </c>
      <c r="M15" s="29">
        <v>3140000</v>
      </c>
      <c r="N15" s="30"/>
      <c r="O15" s="31"/>
      <c r="P15" s="32"/>
    </row>
    <row r="16" spans="1:19" x14ac:dyDescent="0.25">
      <c r="A16" s="6"/>
      <c r="B16" s="6"/>
      <c r="C16" s="17">
        <v>100</v>
      </c>
      <c r="D16" s="6"/>
      <c r="E16" s="18">
        <v>0</v>
      </c>
      <c r="F16" s="18"/>
      <c r="G16" s="19">
        <f t="shared" si="0"/>
        <v>0</v>
      </c>
      <c r="H16" s="7"/>
      <c r="I16" s="9"/>
      <c r="J16" s="9"/>
      <c r="K16" s="26">
        <v>39015</v>
      </c>
      <c r="L16" s="119">
        <v>600000</v>
      </c>
      <c r="M16" s="29">
        <v>988500</v>
      </c>
      <c r="N16" s="30"/>
      <c r="O16" s="31"/>
      <c r="P16" s="32"/>
    </row>
    <row r="17" spans="1:19" x14ac:dyDescent="0.25">
      <c r="A17" s="6"/>
      <c r="B17" s="6"/>
      <c r="C17" s="15" t="s">
        <v>22</v>
      </c>
      <c r="D17" s="6"/>
      <c r="E17" s="18"/>
      <c r="F17" s="6"/>
      <c r="G17" s="6"/>
      <c r="H17" s="7">
        <f>SUM(G8:G16)</f>
        <v>18873000</v>
      </c>
      <c r="I17" s="9"/>
      <c r="K17" s="26">
        <v>39016</v>
      </c>
      <c r="L17" s="119">
        <v>1400000</v>
      </c>
      <c r="M17" s="29">
        <v>475000</v>
      </c>
      <c r="N17" s="30"/>
      <c r="O17" s="31"/>
      <c r="P17" s="32"/>
    </row>
    <row r="18" spans="1:19" x14ac:dyDescent="0.25">
      <c r="A18" s="6"/>
      <c r="B18" s="6"/>
      <c r="C18" s="6"/>
      <c r="D18" s="6"/>
      <c r="E18" s="6"/>
      <c r="F18" s="6"/>
      <c r="G18" s="6"/>
      <c r="H18" s="7"/>
      <c r="I18" s="9"/>
      <c r="J18" s="33"/>
      <c r="K18" s="26">
        <v>39017</v>
      </c>
      <c r="L18" s="119">
        <v>1000000</v>
      </c>
      <c r="M18" s="29">
        <v>1855400</v>
      </c>
      <c r="N18" s="30"/>
      <c r="O18" s="31"/>
      <c r="P18" s="34"/>
    </row>
    <row r="19" spans="1:19" x14ac:dyDescent="0.25">
      <c r="A19" s="6"/>
      <c r="B19" s="6"/>
      <c r="C19" s="6" t="s">
        <v>9</v>
      </c>
      <c r="D19" s="6"/>
      <c r="E19" s="6" t="s">
        <v>23</v>
      </c>
      <c r="F19" s="6"/>
      <c r="G19" s="6" t="s">
        <v>11</v>
      </c>
      <c r="H19" s="7"/>
      <c r="I19" s="17"/>
      <c r="K19" s="26">
        <v>39018</v>
      </c>
      <c r="L19" s="119">
        <v>800000</v>
      </c>
      <c r="M19" s="29">
        <v>200000</v>
      </c>
      <c r="N19" s="30"/>
      <c r="O19" s="31"/>
      <c r="P19" s="34"/>
    </row>
    <row r="20" spans="1:19" x14ac:dyDescent="0.25">
      <c r="A20" s="6"/>
      <c r="B20" s="6"/>
      <c r="C20" s="17">
        <v>1000</v>
      </c>
      <c r="D20" s="6"/>
      <c r="E20" s="6">
        <v>51</v>
      </c>
      <c r="F20" s="6"/>
      <c r="G20" s="17">
        <f>C20*E20</f>
        <v>51000</v>
      </c>
      <c r="H20" s="7"/>
      <c r="I20" s="17"/>
      <c r="K20" s="26">
        <v>39019</v>
      </c>
      <c r="L20" s="119">
        <v>800000</v>
      </c>
      <c r="M20" s="29">
        <v>300000</v>
      </c>
      <c r="N20" s="30"/>
      <c r="O20" s="31"/>
      <c r="P20" s="34"/>
    </row>
    <row r="21" spans="1:19" x14ac:dyDescent="0.25">
      <c r="A21" s="6"/>
      <c r="B21" s="6"/>
      <c r="C21" s="17">
        <v>500</v>
      </c>
      <c r="D21" s="6"/>
      <c r="E21" s="6">
        <v>51</v>
      </c>
      <c r="F21" s="6"/>
      <c r="G21" s="17">
        <f>C21*E21</f>
        <v>25500</v>
      </c>
      <c r="H21" s="7"/>
      <c r="I21" s="17"/>
      <c r="K21" s="26">
        <v>39020</v>
      </c>
      <c r="L21" s="119">
        <v>500000</v>
      </c>
      <c r="M21" s="30"/>
      <c r="N21" s="36"/>
      <c r="O21" s="37"/>
      <c r="P21" s="37"/>
    </row>
    <row r="22" spans="1:19" x14ac:dyDescent="0.25">
      <c r="A22" s="6"/>
      <c r="B22" s="6"/>
      <c r="C22" s="17">
        <v>200</v>
      </c>
      <c r="D22" s="6"/>
      <c r="E22" s="6">
        <v>3</v>
      </c>
      <c r="F22" s="6"/>
      <c r="G22" s="17">
        <f>C22*E22</f>
        <v>600</v>
      </c>
      <c r="H22" s="7"/>
      <c r="I22" s="9"/>
      <c r="K22" s="26">
        <v>39021</v>
      </c>
      <c r="L22" s="119">
        <v>750000</v>
      </c>
      <c r="M22" s="108"/>
      <c r="N22" s="35"/>
      <c r="O22" s="7"/>
      <c r="P22" s="30"/>
      <c r="Q22" s="36"/>
      <c r="R22" s="37"/>
      <c r="S22" s="37"/>
    </row>
    <row r="23" spans="1:19" x14ac:dyDescent="0.25">
      <c r="A23" s="6"/>
      <c r="B23" s="6"/>
      <c r="C23" s="17">
        <v>100</v>
      </c>
      <c r="D23" s="6"/>
      <c r="E23" s="6">
        <v>5</v>
      </c>
      <c r="F23" s="6"/>
      <c r="G23" s="17">
        <f>C23*E23</f>
        <v>500</v>
      </c>
      <c r="H23" s="7"/>
      <c r="I23" s="9"/>
      <c r="K23" s="26">
        <v>39022</v>
      </c>
      <c r="L23" s="119">
        <v>2625000</v>
      </c>
      <c r="M23" s="38"/>
      <c r="N23" s="35"/>
      <c r="O23" s="27"/>
      <c r="P23" s="30"/>
      <c r="Q23" s="36"/>
      <c r="R23" s="37">
        <f>SUM(R14:R22)</f>
        <v>0</v>
      </c>
      <c r="S23" s="37">
        <f>SUM(S14:S22)</f>
        <v>0</v>
      </c>
    </row>
    <row r="24" spans="1:19" x14ac:dyDescent="0.25">
      <c r="A24" s="6"/>
      <c r="B24" s="6"/>
      <c r="C24" s="17">
        <v>50</v>
      </c>
      <c r="D24" s="6"/>
      <c r="E24" s="6">
        <v>0</v>
      </c>
      <c r="F24" s="6"/>
      <c r="G24" s="17">
        <f>C24*E24</f>
        <v>0</v>
      </c>
      <c r="H24" s="7"/>
      <c r="I24" s="6"/>
      <c r="K24" s="26">
        <v>39023</v>
      </c>
      <c r="L24" s="119">
        <v>1855400</v>
      </c>
      <c r="M24" s="38"/>
      <c r="N24" s="39"/>
      <c r="O24" s="27"/>
      <c r="P24" s="30"/>
      <c r="Q24" s="36"/>
      <c r="R24" s="40" t="s">
        <v>24</v>
      </c>
      <c r="S24" s="36"/>
    </row>
    <row r="25" spans="1:19" x14ac:dyDescent="0.25">
      <c r="A25" s="6"/>
      <c r="B25" s="6"/>
      <c r="C25" s="17">
        <v>25</v>
      </c>
      <c r="D25" s="6"/>
      <c r="E25" s="6">
        <v>0</v>
      </c>
      <c r="F25" s="6"/>
      <c r="G25" s="41">
        <v>0</v>
      </c>
      <c r="H25" s="7"/>
      <c r="I25" s="6" t="s">
        <v>8</v>
      </c>
      <c r="K25" s="26">
        <v>39024</v>
      </c>
      <c r="L25" s="119">
        <v>3500000</v>
      </c>
      <c r="M25" s="38"/>
      <c r="N25" s="39"/>
      <c r="O25" s="27"/>
      <c r="P25" s="30"/>
      <c r="Q25" s="36"/>
      <c r="R25" s="40"/>
      <c r="S25" s="36"/>
    </row>
    <row r="26" spans="1:19" x14ac:dyDescent="0.25">
      <c r="A26" s="6"/>
      <c r="B26" s="6"/>
      <c r="C26" s="15" t="s">
        <v>22</v>
      </c>
      <c r="D26" s="6"/>
      <c r="E26" s="6"/>
      <c r="F26" s="6"/>
      <c r="G26" s="6"/>
      <c r="H26" s="42">
        <f>SUM(G20:G25)</f>
        <v>77600</v>
      </c>
      <c r="I26" s="7"/>
      <c r="K26" s="26"/>
      <c r="L26" s="119"/>
      <c r="N26" s="35"/>
      <c r="O26" s="44"/>
      <c r="P26" s="30"/>
      <c r="Q26" s="36"/>
      <c r="R26" s="40"/>
      <c r="S26" s="36"/>
    </row>
    <row r="27" spans="1:19" x14ac:dyDescent="0.25">
      <c r="A27" s="6"/>
      <c r="B27" s="6"/>
      <c r="C27" s="6"/>
      <c r="D27" s="6"/>
      <c r="E27" s="6"/>
      <c r="F27" s="6"/>
      <c r="G27" s="6"/>
      <c r="H27" s="7"/>
      <c r="I27" s="7">
        <f>H17+H26</f>
        <v>18950600</v>
      </c>
      <c r="K27" s="26"/>
      <c r="L27" s="119"/>
      <c r="M27" s="45"/>
      <c r="N27" s="35"/>
      <c r="O27" s="44"/>
      <c r="P27" s="30"/>
      <c r="Q27" s="36"/>
      <c r="R27" s="40"/>
      <c r="S27" s="36"/>
    </row>
    <row r="28" spans="1:19" x14ac:dyDescent="0.25">
      <c r="A28" s="6"/>
      <c r="B28" s="6"/>
      <c r="C28" s="15" t="s">
        <v>25</v>
      </c>
      <c r="D28" s="6"/>
      <c r="E28" s="6"/>
      <c r="F28" s="6"/>
      <c r="G28" s="6"/>
      <c r="H28" s="7"/>
      <c r="I28" s="7"/>
      <c r="K28" s="26"/>
      <c r="L28" s="119"/>
      <c r="M28" s="46"/>
      <c r="N28" s="35"/>
      <c r="O28" s="44"/>
      <c r="P28" s="30"/>
      <c r="Q28" s="36"/>
      <c r="R28" s="40"/>
      <c r="S28" s="36"/>
    </row>
    <row r="29" spans="1:19" x14ac:dyDescent="0.25">
      <c r="A29" s="6"/>
      <c r="B29" s="6"/>
      <c r="C29" s="6" t="s">
        <v>26</v>
      </c>
      <c r="D29" s="6"/>
      <c r="E29" s="6"/>
      <c r="F29" s="6"/>
      <c r="G29" s="6" t="s">
        <v>8</v>
      </c>
      <c r="H29" s="7"/>
      <c r="I29" s="7">
        <f>'19 Januari 2017 '!I37</f>
        <v>575248741</v>
      </c>
      <c r="K29" s="26"/>
      <c r="L29" s="119"/>
      <c r="N29" s="35"/>
      <c r="O29" s="44"/>
      <c r="P29" s="30"/>
      <c r="Q29" s="36"/>
      <c r="R29" s="48"/>
      <c r="S29" s="36"/>
    </row>
    <row r="30" spans="1:19" x14ac:dyDescent="0.25">
      <c r="A30" s="6"/>
      <c r="B30" s="6"/>
      <c r="C30" s="6" t="s">
        <v>27</v>
      </c>
      <c r="D30" s="6"/>
      <c r="E30" s="6"/>
      <c r="F30" s="6"/>
      <c r="G30" s="6"/>
      <c r="H30" s="7" t="s">
        <v>28</v>
      </c>
      <c r="I30" s="49">
        <f>'19 Januari 2017 '!I52</f>
        <v>8466100</v>
      </c>
      <c r="K30" s="26"/>
      <c r="L30" s="119"/>
      <c r="M30" s="50"/>
      <c r="N30" s="35"/>
      <c r="O30" s="44"/>
      <c r="P30" s="30"/>
      <c r="Q30" s="36"/>
      <c r="R30" s="40"/>
      <c r="S30" s="36"/>
    </row>
    <row r="31" spans="1:19" x14ac:dyDescent="0.25">
      <c r="A31" s="6"/>
      <c r="B31" s="6"/>
      <c r="C31" s="6"/>
      <c r="D31" s="6"/>
      <c r="E31" s="6"/>
      <c r="F31" s="6"/>
      <c r="G31" s="6"/>
      <c r="H31" s="7"/>
      <c r="I31" s="7"/>
      <c r="K31" s="26"/>
      <c r="L31" s="27"/>
      <c r="N31" s="39"/>
      <c r="O31" s="44"/>
      <c r="P31" s="8"/>
      <c r="Q31" s="36"/>
      <c r="R31" s="8"/>
      <c r="S31" s="36"/>
    </row>
    <row r="32" spans="1:19" x14ac:dyDescent="0.25">
      <c r="A32" s="6"/>
      <c r="B32" s="6"/>
      <c r="C32" s="15" t="s">
        <v>29</v>
      </c>
      <c r="D32" s="6"/>
      <c r="E32" s="6"/>
      <c r="F32" s="6"/>
      <c r="G32" s="6"/>
      <c r="H32" s="7"/>
      <c r="I32" s="30"/>
      <c r="J32" s="30"/>
      <c r="K32" s="26"/>
      <c r="L32" s="27"/>
      <c r="N32" s="35"/>
      <c r="O32" s="44"/>
      <c r="P32" s="8"/>
      <c r="Q32" s="36"/>
      <c r="R32" s="8"/>
      <c r="S32" s="36"/>
    </row>
    <row r="33" spans="1:19" x14ac:dyDescent="0.25">
      <c r="A33" s="6"/>
      <c r="B33" s="15">
        <v>1</v>
      </c>
      <c r="C33" s="15" t="s">
        <v>30</v>
      </c>
      <c r="D33" s="6"/>
      <c r="E33" s="6"/>
      <c r="F33" s="6"/>
      <c r="G33" s="6"/>
      <c r="H33" s="7"/>
      <c r="I33" s="7"/>
      <c r="J33" s="7"/>
      <c r="K33" s="26"/>
      <c r="L33" s="27"/>
      <c r="N33" s="35"/>
      <c r="O33" s="44"/>
      <c r="P33" s="8"/>
      <c r="Q33" s="36"/>
      <c r="R33" s="8"/>
      <c r="S33" s="36"/>
    </row>
    <row r="34" spans="1:19" x14ac:dyDescent="0.25">
      <c r="A34" s="6"/>
      <c r="B34" s="15"/>
      <c r="C34" s="15" t="s">
        <v>12</v>
      </c>
      <c r="D34" s="6"/>
      <c r="E34" s="6"/>
      <c r="F34" s="6"/>
      <c r="G34" s="6"/>
      <c r="H34" s="7"/>
      <c r="I34" s="7"/>
      <c r="J34" s="7"/>
      <c r="K34" s="26"/>
      <c r="L34" s="38"/>
      <c r="N34" s="35"/>
      <c r="O34" s="44"/>
      <c r="P34" s="8"/>
      <c r="Q34" s="36"/>
      <c r="R34" s="51"/>
      <c r="S34" s="36"/>
    </row>
    <row r="35" spans="1:19" x14ac:dyDescent="0.25">
      <c r="A35" s="6"/>
      <c r="B35" s="6"/>
      <c r="C35" s="6" t="s">
        <v>31</v>
      </c>
      <c r="D35" s="6"/>
      <c r="E35" s="6"/>
      <c r="F35" s="6"/>
      <c r="G35" s="17"/>
      <c r="H35" s="42">
        <f>+O111</f>
        <v>0</v>
      </c>
      <c r="I35" s="7"/>
      <c r="J35" s="7"/>
      <c r="L35" s="38"/>
      <c r="M35" s="45"/>
      <c r="N35" s="35" t="s">
        <v>75</v>
      </c>
      <c r="O35" s="44"/>
      <c r="P35" s="36"/>
      <c r="Q35" s="36"/>
      <c r="R35" s="8"/>
      <c r="S35" s="36"/>
    </row>
    <row r="36" spans="1:19" x14ac:dyDescent="0.25">
      <c r="A36" s="6"/>
      <c r="B36" s="6"/>
      <c r="C36" s="6" t="s">
        <v>32</v>
      </c>
      <c r="D36" s="6"/>
      <c r="E36" s="6"/>
      <c r="F36" s="6"/>
      <c r="G36" s="6"/>
      <c r="H36" s="52">
        <f>H92</f>
        <v>0</v>
      </c>
      <c r="I36" s="6" t="s">
        <v>8</v>
      </c>
      <c r="J36" s="6"/>
      <c r="L36" s="38"/>
      <c r="M36" s="45"/>
      <c r="N36" s="35"/>
      <c r="O36" s="44"/>
      <c r="P36" s="9"/>
      <c r="Q36" s="36"/>
      <c r="R36" s="8"/>
      <c r="S36" s="8"/>
    </row>
    <row r="37" spans="1:19" x14ac:dyDescent="0.25">
      <c r="A37" s="6"/>
      <c r="B37" s="6"/>
      <c r="C37" s="6" t="s">
        <v>33</v>
      </c>
      <c r="D37" s="6"/>
      <c r="E37" s="6"/>
      <c r="F37" s="6"/>
      <c r="G37" s="6"/>
      <c r="H37" s="7"/>
      <c r="I37" s="7">
        <f>I29+H35-H36</f>
        <v>575248741</v>
      </c>
      <c r="J37" s="7"/>
      <c r="L37" s="38"/>
      <c r="M37" s="45"/>
      <c r="N37" s="35"/>
      <c r="O37" s="44"/>
      <c r="Q37" s="36"/>
      <c r="R37" s="8"/>
      <c r="S37" s="8"/>
    </row>
    <row r="38" spans="1:19" x14ac:dyDescent="0.25">
      <c r="A38" s="6"/>
      <c r="B38" s="6"/>
      <c r="C38" s="6"/>
      <c r="D38" s="6"/>
      <c r="E38" s="6"/>
      <c r="F38" s="6"/>
      <c r="G38" s="6"/>
      <c r="H38" s="7"/>
      <c r="I38" s="7"/>
      <c r="J38" s="7"/>
      <c r="L38" s="38"/>
      <c r="M38" s="53"/>
      <c r="N38" s="35"/>
      <c r="O38" s="44"/>
      <c r="Q38" s="36"/>
      <c r="R38" s="8"/>
      <c r="S38" s="8"/>
    </row>
    <row r="39" spans="1:19" x14ac:dyDescent="0.25">
      <c r="A39" s="6"/>
      <c r="B39" s="6"/>
      <c r="C39" s="15" t="s">
        <v>34</v>
      </c>
      <c r="D39" s="6"/>
      <c r="E39" s="6"/>
      <c r="F39" s="6"/>
      <c r="G39" s="6"/>
      <c r="H39" s="42">
        <v>30244114</v>
      </c>
      <c r="J39" s="7"/>
      <c r="L39" s="38"/>
      <c r="M39" s="45"/>
      <c r="N39" s="35"/>
      <c r="O39" s="44"/>
      <c r="Q39" s="36"/>
      <c r="R39" s="8"/>
      <c r="S39" s="8"/>
    </row>
    <row r="40" spans="1:19" x14ac:dyDescent="0.25">
      <c r="A40" s="6"/>
      <c r="B40" s="6"/>
      <c r="C40" s="15" t="s">
        <v>35</v>
      </c>
      <c r="D40" s="6"/>
      <c r="E40" s="6"/>
      <c r="F40" s="6"/>
      <c r="G40" s="6"/>
      <c r="H40" s="7">
        <v>102932724</v>
      </c>
      <c r="I40" s="7"/>
      <c r="J40" s="7"/>
      <c r="L40" s="38"/>
      <c r="M40" s="45"/>
      <c r="N40" s="35"/>
      <c r="O40" s="44"/>
      <c r="Q40" s="36"/>
      <c r="R40" s="8"/>
      <c r="S40" s="8"/>
    </row>
    <row r="41" spans="1:19" ht="16.5" x14ac:dyDescent="0.35">
      <c r="A41" s="6"/>
      <c r="B41" s="6"/>
      <c r="C41" s="15" t="s">
        <v>36</v>
      </c>
      <c r="D41" s="6"/>
      <c r="E41" s="6"/>
      <c r="F41" s="6"/>
      <c r="G41" s="6"/>
      <c r="H41" s="54">
        <v>33034812</v>
      </c>
      <c r="I41" s="7"/>
      <c r="J41" s="7"/>
      <c r="L41" s="38"/>
      <c r="M41" s="45"/>
      <c r="N41" s="35"/>
      <c r="O41" s="44"/>
      <c r="Q41" s="36"/>
      <c r="R41" s="8"/>
      <c r="S41" s="8"/>
    </row>
    <row r="42" spans="1:19" ht="16.5" x14ac:dyDescent="0.35">
      <c r="A42" s="6"/>
      <c r="B42" s="6"/>
      <c r="C42" s="6"/>
      <c r="D42" s="6"/>
      <c r="E42" s="6"/>
      <c r="F42" s="6"/>
      <c r="G42" s="6"/>
      <c r="H42" s="7"/>
      <c r="I42" s="55">
        <f>SUM(H39:H41)</f>
        <v>166211650</v>
      </c>
      <c r="J42" s="7"/>
      <c r="L42" s="38"/>
      <c r="M42" s="45"/>
      <c r="N42" s="35"/>
      <c r="O42" s="44"/>
      <c r="Q42" s="36"/>
      <c r="R42" s="8"/>
      <c r="S42" s="8"/>
    </row>
    <row r="43" spans="1:19" x14ac:dyDescent="0.25">
      <c r="A43" s="6"/>
      <c r="B43" s="6"/>
      <c r="C43" s="6"/>
      <c r="D43" s="6"/>
      <c r="E43" s="6"/>
      <c r="F43" s="6"/>
      <c r="G43" s="6"/>
      <c r="H43" s="7"/>
      <c r="I43" s="56">
        <f>SUM(I37:I42)</f>
        <v>741460391</v>
      </c>
      <c r="J43" s="7"/>
      <c r="K43" s="26"/>
      <c r="L43" s="38"/>
      <c r="M43" s="45"/>
      <c r="N43" s="35"/>
      <c r="O43" s="44"/>
      <c r="Q43" s="36"/>
      <c r="R43" s="8"/>
      <c r="S43" s="8"/>
    </row>
    <row r="44" spans="1:19" x14ac:dyDescent="0.25">
      <c r="A44" s="6"/>
      <c r="B44" s="15">
        <v>2</v>
      </c>
      <c r="C44" s="15" t="s">
        <v>37</v>
      </c>
      <c r="D44" s="6"/>
      <c r="E44" s="6"/>
      <c r="F44" s="6"/>
      <c r="G44" s="6"/>
      <c r="H44" s="7"/>
      <c r="I44" s="7"/>
      <c r="J44" s="7"/>
      <c r="K44" s="26"/>
      <c r="L44" s="38"/>
      <c r="M44" s="45"/>
      <c r="N44" s="35"/>
      <c r="O44" s="44"/>
      <c r="P44" s="57"/>
      <c r="Q44" s="30"/>
      <c r="R44" s="58"/>
      <c r="S44" s="58"/>
    </row>
    <row r="45" spans="1:19" x14ac:dyDescent="0.25">
      <c r="A45" s="6"/>
      <c r="B45" s="6"/>
      <c r="C45" s="6" t="s">
        <v>32</v>
      </c>
      <c r="D45" s="6"/>
      <c r="E45" s="6"/>
      <c r="F45" s="6"/>
      <c r="G45" s="19"/>
      <c r="H45" s="7">
        <f>M96</f>
        <v>7630900</v>
      </c>
      <c r="I45" s="7"/>
      <c r="J45" s="7"/>
      <c r="K45" s="26"/>
      <c r="L45" s="38"/>
      <c r="M45" s="45"/>
      <c r="N45" s="35"/>
      <c r="O45" s="44"/>
      <c r="P45" s="57"/>
      <c r="Q45" s="30"/>
      <c r="R45" s="59"/>
      <c r="S45" s="58"/>
    </row>
    <row r="46" spans="1:19" x14ac:dyDescent="0.25">
      <c r="A46" s="6"/>
      <c r="B46" s="6"/>
      <c r="C46" s="6" t="s">
        <v>38</v>
      </c>
      <c r="D46" s="6"/>
      <c r="E46" s="6"/>
      <c r="F46" s="6"/>
      <c r="G46" s="18"/>
      <c r="H46" s="60">
        <f>+E92</f>
        <v>45000</v>
      </c>
      <c r="I46" s="7" t="s">
        <v>8</v>
      </c>
      <c r="J46" s="7"/>
      <c r="K46" s="26"/>
      <c r="L46" s="38"/>
      <c r="M46" s="45"/>
      <c r="N46" s="35"/>
      <c r="O46" s="44"/>
      <c r="P46" s="57"/>
      <c r="Q46" s="30"/>
      <c r="R46" s="57"/>
      <c r="S46" s="58"/>
    </row>
    <row r="47" spans="1:19" x14ac:dyDescent="0.25">
      <c r="A47" s="6"/>
      <c r="B47" s="6"/>
      <c r="C47" s="6"/>
      <c r="D47" s="6"/>
      <c r="E47" s="6"/>
      <c r="F47" s="6"/>
      <c r="G47" s="18" t="s">
        <v>8</v>
      </c>
      <c r="H47" s="61"/>
      <c r="I47" s="7">
        <f>H45+H46</f>
        <v>7675900</v>
      </c>
      <c r="J47" s="7"/>
      <c r="K47" s="26"/>
      <c r="L47" s="38"/>
      <c r="M47" s="45"/>
      <c r="N47" s="35"/>
      <c r="O47" s="44"/>
      <c r="P47" s="57"/>
      <c r="Q47" s="58"/>
      <c r="R47" s="57"/>
      <c r="S47" s="58"/>
    </row>
    <row r="48" spans="1:19" x14ac:dyDescent="0.25">
      <c r="A48" s="6"/>
      <c r="B48" s="6"/>
      <c r="C48" s="6"/>
      <c r="D48" s="6"/>
      <c r="E48" s="6"/>
      <c r="F48" s="6"/>
      <c r="G48" s="18"/>
      <c r="H48" s="62"/>
      <c r="I48" s="7" t="s">
        <v>8</v>
      </c>
      <c r="J48" s="7"/>
      <c r="K48" s="26"/>
      <c r="L48" s="38"/>
      <c r="M48" s="53"/>
      <c r="N48" s="35"/>
      <c r="O48" s="44"/>
      <c r="P48" s="63"/>
      <c r="Q48" s="63">
        <f>SUM(Q13:Q46)</f>
        <v>0</v>
      </c>
      <c r="R48" s="57"/>
      <c r="S48" s="58"/>
    </row>
    <row r="49" spans="1:19" x14ac:dyDescent="0.25">
      <c r="A49" s="6"/>
      <c r="B49" s="6"/>
      <c r="C49" s="6" t="s">
        <v>39</v>
      </c>
      <c r="D49" s="6"/>
      <c r="E49" s="6"/>
      <c r="F49" s="6"/>
      <c r="G49" s="19"/>
      <c r="H49" s="42">
        <f>L137</f>
        <v>18130400</v>
      </c>
      <c r="I49" s="7">
        <v>0</v>
      </c>
      <c r="K49" s="26"/>
      <c r="L49" s="38"/>
      <c r="M49" s="53"/>
      <c r="N49" s="35"/>
      <c r="O49" s="44"/>
      <c r="Q49" s="8"/>
      <c r="S49" s="8"/>
    </row>
    <row r="50" spans="1:19" x14ac:dyDescent="0.25">
      <c r="A50" s="6"/>
      <c r="B50" s="6"/>
      <c r="C50" s="6" t="s">
        <v>40</v>
      </c>
      <c r="D50" s="6"/>
      <c r="E50" s="6"/>
      <c r="F50" s="6"/>
      <c r="G50" s="6"/>
      <c r="H50" s="52">
        <f>A92</f>
        <v>30000</v>
      </c>
      <c r="I50" s="7"/>
      <c r="K50" s="26"/>
      <c r="L50" s="38"/>
      <c r="M50" s="53"/>
      <c r="N50" s="35"/>
      <c r="O50" s="44"/>
      <c r="P50" s="64"/>
      <c r="Q50" s="8" t="s">
        <v>41</v>
      </c>
      <c r="S50" s="8"/>
    </row>
    <row r="51" spans="1:19" x14ac:dyDescent="0.25">
      <c r="A51" s="6"/>
      <c r="B51" s="6"/>
      <c r="C51" s="6"/>
      <c r="D51" s="6"/>
      <c r="E51" s="6"/>
      <c r="F51" s="6"/>
      <c r="G51" s="6"/>
      <c r="H51" s="19"/>
      <c r="I51" s="52">
        <f>SUM(H49:H50)</f>
        <v>18160400</v>
      </c>
      <c r="J51" s="42"/>
      <c r="K51" s="26"/>
      <c r="L51" s="38"/>
      <c r="M51" s="53"/>
      <c r="N51" s="35"/>
      <c r="O51" s="44"/>
      <c r="P51" s="65"/>
      <c r="Q51" s="51"/>
      <c r="R51" s="65"/>
      <c r="S51" s="51"/>
    </row>
    <row r="52" spans="1:19" x14ac:dyDescent="0.25">
      <c r="A52" s="6"/>
      <c r="B52" s="6"/>
      <c r="C52" s="15" t="s">
        <v>42</v>
      </c>
      <c r="D52" s="6"/>
      <c r="E52" s="6"/>
      <c r="F52" s="6"/>
      <c r="G52" s="6"/>
      <c r="H52" s="7"/>
      <c r="I52" s="7">
        <f>I30-I47+I51</f>
        <v>18950600</v>
      </c>
      <c r="J52" s="66"/>
      <c r="K52" s="26"/>
      <c r="L52" s="38"/>
      <c r="N52" s="35"/>
      <c r="O52" s="44"/>
      <c r="P52" s="65"/>
      <c r="Q52" s="51"/>
      <c r="R52" s="65"/>
      <c r="S52" s="51"/>
    </row>
    <row r="53" spans="1:19" x14ac:dyDescent="0.25">
      <c r="A53" s="6"/>
      <c r="B53" s="6"/>
      <c r="C53" s="6" t="s">
        <v>43</v>
      </c>
      <c r="D53" s="6"/>
      <c r="E53" s="6"/>
      <c r="F53" s="6"/>
      <c r="G53" s="6"/>
      <c r="H53" s="7"/>
      <c r="I53" s="7">
        <f>+I27</f>
        <v>18950600</v>
      </c>
      <c r="J53" s="66"/>
      <c r="K53" s="26"/>
      <c r="L53" s="38"/>
      <c r="N53" s="35"/>
      <c r="O53" s="44"/>
      <c r="P53" s="65"/>
      <c r="Q53" s="51"/>
      <c r="R53" s="65"/>
      <c r="S53" s="51"/>
    </row>
    <row r="54" spans="1:19" x14ac:dyDescent="0.25">
      <c r="A54" s="6"/>
      <c r="B54" s="6"/>
      <c r="C54" s="6"/>
      <c r="D54" s="6"/>
      <c r="E54" s="6"/>
      <c r="F54" s="6"/>
      <c r="G54" s="6"/>
      <c r="H54" s="7" t="s">
        <v>8</v>
      </c>
      <c r="I54" s="52">
        <v>0</v>
      </c>
      <c r="J54" s="67"/>
      <c r="K54" s="26"/>
      <c r="L54" s="38"/>
      <c r="N54" s="35"/>
      <c r="O54" s="44"/>
      <c r="P54" s="65"/>
      <c r="Q54" s="51"/>
      <c r="R54" s="65"/>
      <c r="S54" s="68"/>
    </row>
    <row r="55" spans="1:19" x14ac:dyDescent="0.25">
      <c r="A55" s="6"/>
      <c r="B55" s="6"/>
      <c r="C55" s="6"/>
      <c r="D55" s="6"/>
      <c r="E55" s="6" t="s">
        <v>44</v>
      </c>
      <c r="F55" s="6"/>
      <c r="G55" s="6"/>
      <c r="H55" s="7"/>
      <c r="I55" s="7">
        <f>+I53-I52</f>
        <v>0</v>
      </c>
      <c r="J55" s="66"/>
      <c r="K55" s="26"/>
      <c r="L55" s="38"/>
      <c r="N55" s="35"/>
      <c r="O55" s="44"/>
      <c r="P55" s="65"/>
      <c r="Q55" s="51"/>
      <c r="R55" s="65"/>
      <c r="S55" s="65"/>
    </row>
    <row r="56" spans="1:19" x14ac:dyDescent="0.25">
      <c r="A56" s="6"/>
      <c r="B56" s="6"/>
      <c r="C56" s="6"/>
      <c r="D56" s="6"/>
      <c r="E56" s="6"/>
      <c r="F56" s="6"/>
      <c r="G56" s="6"/>
      <c r="H56" s="7"/>
      <c r="I56" s="7"/>
      <c r="J56" s="66"/>
      <c r="K56" s="26"/>
      <c r="L56" s="38"/>
      <c r="N56" s="35"/>
      <c r="O56" s="44"/>
      <c r="P56" s="65"/>
      <c r="Q56" s="51"/>
      <c r="R56" s="65"/>
      <c r="S56" s="65"/>
    </row>
    <row r="57" spans="1:19" x14ac:dyDescent="0.25">
      <c r="A57" s="6" t="s">
        <v>45</v>
      </c>
      <c r="B57" s="6"/>
      <c r="C57" s="6"/>
      <c r="D57" s="6"/>
      <c r="E57" s="6"/>
      <c r="F57" s="6"/>
      <c r="G57" s="6"/>
      <c r="H57" s="7"/>
      <c r="I57" s="49"/>
      <c r="J57" s="69"/>
      <c r="K57" s="26"/>
      <c r="L57" s="38"/>
      <c r="N57" s="35"/>
      <c r="O57" s="44"/>
      <c r="P57" s="65"/>
      <c r="Q57" s="51"/>
      <c r="R57" s="65"/>
      <c r="S57" s="65"/>
    </row>
    <row r="58" spans="1:19" x14ac:dyDescent="0.25">
      <c r="A58" s="6" t="s">
        <v>46</v>
      </c>
      <c r="B58" s="6"/>
      <c r="C58" s="6"/>
      <c r="D58" s="6"/>
      <c r="E58" s="6" t="s">
        <v>8</v>
      </c>
      <c r="F58" s="6"/>
      <c r="G58" s="6" t="s">
        <v>47</v>
      </c>
      <c r="H58" s="7"/>
      <c r="I58" s="17"/>
      <c r="J58" s="70"/>
      <c r="K58" s="26"/>
      <c r="L58" s="38"/>
      <c r="N58" s="35"/>
      <c r="O58" s="44"/>
      <c r="P58" s="65"/>
      <c r="Q58" s="51"/>
      <c r="R58" s="65"/>
      <c r="S58" s="65"/>
    </row>
    <row r="59" spans="1:19" x14ac:dyDescent="0.25">
      <c r="A59" s="6"/>
      <c r="B59" s="6"/>
      <c r="C59" s="6"/>
      <c r="D59" s="6"/>
      <c r="E59" s="6"/>
      <c r="F59" s="6"/>
      <c r="G59" s="6"/>
      <c r="H59" s="7" t="s">
        <v>8</v>
      </c>
      <c r="I59" s="17"/>
      <c r="J59" s="70"/>
      <c r="K59" s="26"/>
      <c r="L59" s="38"/>
      <c r="N59" s="35"/>
      <c r="O59" s="44"/>
      <c r="Q59" s="36"/>
    </row>
    <row r="60" spans="1:19" x14ac:dyDescent="0.25">
      <c r="K60" s="26"/>
      <c r="L60" s="38"/>
      <c r="N60" s="35"/>
      <c r="O60" s="44"/>
    </row>
    <row r="61" spans="1:19" x14ac:dyDescent="0.25">
      <c r="A61" s="71"/>
      <c r="B61" s="72"/>
      <c r="C61" s="72"/>
      <c r="D61" s="73"/>
      <c r="E61" s="73"/>
      <c r="F61" s="73"/>
      <c r="G61" s="73"/>
      <c r="H61" s="9"/>
      <c r="J61" s="74"/>
      <c r="K61" s="26"/>
      <c r="L61" s="38"/>
      <c r="N61" s="35"/>
      <c r="O61" s="44"/>
      <c r="Q61" s="9"/>
      <c r="R61" s="75"/>
    </row>
    <row r="62" spans="1:19" x14ac:dyDescent="0.25">
      <c r="A62" s="71" t="s">
        <v>59</v>
      </c>
      <c r="B62" s="72"/>
      <c r="C62" s="72"/>
      <c r="D62" s="73"/>
      <c r="E62" s="73"/>
      <c r="F62" s="73"/>
      <c r="G62" s="73" t="s">
        <v>49</v>
      </c>
      <c r="H62" s="9"/>
      <c r="J62" s="74"/>
      <c r="K62" s="26"/>
      <c r="L62" s="38"/>
      <c r="N62" s="35"/>
      <c r="O62" s="44"/>
      <c r="Q62" s="9"/>
      <c r="R62" s="75"/>
    </row>
    <row r="63" spans="1:19" x14ac:dyDescent="0.25">
      <c r="A63" s="71"/>
      <c r="B63" s="72"/>
      <c r="C63" s="72"/>
      <c r="D63" s="73"/>
      <c r="E63" s="73"/>
      <c r="F63" s="73"/>
      <c r="G63" s="73"/>
      <c r="H63" s="9"/>
      <c r="J63" s="74"/>
      <c r="K63" s="26"/>
      <c r="L63" s="38"/>
      <c r="N63" s="35"/>
      <c r="O63" s="44"/>
      <c r="Q63" s="9"/>
      <c r="R63" s="75"/>
    </row>
    <row r="64" spans="1:19" x14ac:dyDescent="0.25">
      <c r="A64" s="71" t="s">
        <v>50</v>
      </c>
      <c r="B64" s="72"/>
      <c r="C64" s="72"/>
      <c r="D64" s="73"/>
      <c r="E64" s="73"/>
      <c r="F64" s="73"/>
      <c r="G64" s="73"/>
      <c r="H64" s="9" t="s">
        <v>51</v>
      </c>
      <c r="J64" s="74"/>
      <c r="K64" s="26"/>
      <c r="L64" s="38"/>
      <c r="N64" s="35"/>
      <c r="O64" s="44"/>
      <c r="Q64" s="9"/>
      <c r="R64" s="75"/>
    </row>
    <row r="65" spans="1:17" x14ac:dyDescent="0.25">
      <c r="A65" s="71"/>
      <c r="B65" s="72"/>
      <c r="C65" s="72"/>
      <c r="D65" s="73"/>
      <c r="E65" s="73"/>
      <c r="F65" s="73"/>
      <c r="G65" s="73"/>
      <c r="H65" s="73"/>
      <c r="J65" s="74"/>
      <c r="K65" s="26"/>
      <c r="L65" s="38"/>
      <c r="N65" s="35"/>
      <c r="O65" s="44"/>
    </row>
    <row r="66" spans="1:17" x14ac:dyDescent="0.25">
      <c r="A66" s="8"/>
      <c r="B66" s="8"/>
      <c r="C66" s="8"/>
      <c r="D66" s="8"/>
      <c r="E66" s="8"/>
      <c r="F66" s="8"/>
      <c r="G66" s="73" t="s">
        <v>52</v>
      </c>
      <c r="H66" s="8"/>
      <c r="I66" s="8"/>
      <c r="J66" s="76"/>
      <c r="K66" s="26"/>
      <c r="L66" s="38"/>
      <c r="M66" s="53"/>
      <c r="N66" s="35"/>
      <c r="O66" s="44"/>
      <c r="Q66" s="64"/>
    </row>
    <row r="67" spans="1:17" x14ac:dyDescent="0.25">
      <c r="A67" s="8"/>
      <c r="B67" s="8"/>
      <c r="C67" s="8"/>
      <c r="D67" s="8"/>
      <c r="E67" s="8"/>
      <c r="F67" s="8"/>
      <c r="G67" s="8"/>
      <c r="H67" s="8"/>
      <c r="I67" s="8"/>
      <c r="J67" s="76"/>
      <c r="K67" s="26"/>
      <c r="L67" s="38"/>
      <c r="M67" s="53"/>
      <c r="N67" s="35"/>
      <c r="O67" s="44"/>
    </row>
    <row r="68" spans="1:17" x14ac:dyDescent="0.25">
      <c r="A68" s="8"/>
      <c r="B68" s="8"/>
      <c r="C68" s="8"/>
      <c r="D68" s="8"/>
      <c r="E68" s="8" t="s">
        <v>53</v>
      </c>
      <c r="F68" s="8"/>
      <c r="G68" s="8"/>
      <c r="H68" s="8"/>
      <c r="I68" s="8"/>
      <c r="J68" s="76"/>
      <c r="K68" s="26"/>
      <c r="L68" s="38"/>
      <c r="M68" s="3"/>
      <c r="N68" s="35"/>
      <c r="O68" s="44"/>
    </row>
    <row r="69" spans="1:17" x14ac:dyDescent="0.25">
      <c r="A69" s="8"/>
      <c r="B69" s="8"/>
      <c r="C69" s="8"/>
      <c r="D69" s="8"/>
      <c r="E69" s="8"/>
      <c r="F69" s="8"/>
      <c r="G69" s="8"/>
      <c r="H69" s="8"/>
      <c r="I69" s="77"/>
      <c r="J69" s="76"/>
      <c r="K69" s="26"/>
      <c r="L69" s="38"/>
      <c r="M69" s="3"/>
      <c r="N69" s="35"/>
      <c r="O69" s="44"/>
    </row>
    <row r="70" spans="1:17" x14ac:dyDescent="0.25">
      <c r="A70" s="73"/>
      <c r="B70" s="73"/>
      <c r="C70" s="73"/>
      <c r="D70" s="73"/>
      <c r="E70" s="73"/>
      <c r="F70" s="73"/>
      <c r="G70" s="78"/>
      <c r="H70" s="79"/>
      <c r="I70" s="73"/>
      <c r="J70" s="74"/>
      <c r="K70" s="26"/>
      <c r="L70" s="38"/>
      <c r="M70" s="80"/>
      <c r="N70" s="35"/>
      <c r="O70" s="44"/>
    </row>
    <row r="71" spans="1:17" x14ac:dyDescent="0.25">
      <c r="A71" s="73"/>
      <c r="B71" s="73"/>
      <c r="C71" s="73"/>
      <c r="D71" s="73"/>
      <c r="E71" s="73"/>
      <c r="F71" s="73"/>
      <c r="G71" s="78" t="s">
        <v>54</v>
      </c>
      <c r="H71" s="81"/>
      <c r="I71" s="73"/>
      <c r="J71" s="74"/>
      <c r="K71" s="26"/>
      <c r="L71" s="38"/>
      <c r="M71" s="53"/>
      <c r="N71" s="35"/>
      <c r="O71" s="44"/>
    </row>
    <row r="72" spans="1:17" x14ac:dyDescent="0.25">
      <c r="A72" s="8"/>
      <c r="B72" s="8"/>
      <c r="C72" s="8"/>
      <c r="D72" s="8"/>
      <c r="E72" s="8"/>
      <c r="F72" s="8"/>
      <c r="G72" s="8"/>
      <c r="H72" s="8"/>
      <c r="I72" s="8"/>
      <c r="J72" s="76"/>
      <c r="K72" s="26"/>
      <c r="L72" s="38"/>
      <c r="N72" s="35"/>
      <c r="O72" s="82"/>
    </row>
    <row r="73" spans="1:17" x14ac:dyDescent="0.25">
      <c r="A73" s="8" t="s">
        <v>40</v>
      </c>
      <c r="B73" s="8"/>
      <c r="C73" s="8"/>
      <c r="D73" s="8" t="s">
        <v>38</v>
      </c>
      <c r="E73" s="8"/>
      <c r="F73" s="8"/>
      <c r="G73" s="8"/>
      <c r="H73" s="8" t="s">
        <v>55</v>
      </c>
      <c r="I73" s="77" t="s">
        <v>56</v>
      </c>
      <c r="J73" s="76"/>
      <c r="K73" s="26"/>
      <c r="L73" s="38"/>
      <c r="M73" s="80"/>
      <c r="N73" s="35"/>
      <c r="O73" s="83"/>
    </row>
    <row r="74" spans="1:17" x14ac:dyDescent="0.25">
      <c r="A74" s="84">
        <v>30000</v>
      </c>
      <c r="B74" s="85"/>
      <c r="C74" s="85"/>
      <c r="D74" s="85"/>
      <c r="E74" s="86">
        <v>45000</v>
      </c>
      <c r="F74" s="109"/>
      <c r="G74" s="8"/>
      <c r="H74" s="51"/>
      <c r="I74" s="8"/>
      <c r="J74" s="76"/>
      <c r="K74" s="26"/>
      <c r="L74" s="38"/>
      <c r="M74" s="80"/>
      <c r="N74" s="35"/>
      <c r="O74" s="82"/>
    </row>
    <row r="75" spans="1:17" x14ac:dyDescent="0.25">
      <c r="A75" s="84"/>
      <c r="B75" s="85"/>
      <c r="C75" s="85"/>
      <c r="D75" s="85"/>
      <c r="E75" s="86"/>
      <c r="F75" s="109"/>
      <c r="G75" s="8"/>
      <c r="H75" s="51"/>
      <c r="I75" s="8"/>
      <c r="J75" s="8"/>
      <c r="K75" s="26"/>
      <c r="L75" s="38"/>
      <c r="M75" s="80"/>
      <c r="N75" s="35"/>
      <c r="O75" s="82"/>
    </row>
    <row r="76" spans="1:17" x14ac:dyDescent="0.25">
      <c r="A76" s="87"/>
      <c r="B76" s="85"/>
      <c r="C76" s="85"/>
      <c r="D76" s="85"/>
      <c r="E76" s="86"/>
      <c r="F76" s="109"/>
      <c r="G76" s="8"/>
      <c r="H76" s="51"/>
      <c r="I76" s="8"/>
      <c r="J76" s="8"/>
      <c r="K76" s="26"/>
      <c r="L76" s="38"/>
      <c r="M76" s="80"/>
      <c r="N76" s="35"/>
      <c r="O76" s="82"/>
    </row>
    <row r="77" spans="1:17" x14ac:dyDescent="0.25">
      <c r="A77" s="87"/>
      <c r="B77" s="85"/>
      <c r="C77" s="88"/>
      <c r="D77" s="85"/>
      <c r="E77" s="89"/>
      <c r="F77" s="8"/>
      <c r="G77" s="8"/>
      <c r="H77" s="51"/>
      <c r="I77" s="8"/>
      <c r="J77" s="8"/>
      <c r="K77" s="26"/>
      <c r="L77" s="38"/>
      <c r="M77" s="80"/>
      <c r="N77" s="35"/>
      <c r="O77" s="82"/>
    </row>
    <row r="78" spans="1:17" x14ac:dyDescent="0.25">
      <c r="A78" s="86"/>
      <c r="B78" s="85"/>
      <c r="C78" s="88"/>
      <c r="D78" s="88"/>
      <c r="E78" s="90"/>
      <c r="F78" s="64"/>
      <c r="H78" s="65"/>
      <c r="K78" s="26"/>
      <c r="L78" s="38"/>
      <c r="M78" s="80"/>
      <c r="N78" s="35"/>
      <c r="O78" s="82"/>
    </row>
    <row r="79" spans="1:17" x14ac:dyDescent="0.25">
      <c r="A79" s="91"/>
      <c r="B79" s="85"/>
      <c r="C79" s="92"/>
      <c r="D79" s="92"/>
      <c r="E79" s="90"/>
      <c r="H79" s="65"/>
      <c r="K79" s="26"/>
      <c r="L79" s="38"/>
      <c r="M79" s="80"/>
      <c r="N79" s="35"/>
      <c r="O79" s="82"/>
    </row>
    <row r="80" spans="1:17" x14ac:dyDescent="0.25">
      <c r="A80" s="93"/>
      <c r="B80" s="85"/>
      <c r="C80" s="92"/>
      <c r="D80" s="92"/>
      <c r="E80" s="90"/>
      <c r="H80" s="65"/>
      <c r="K80" s="26"/>
      <c r="L80" s="38"/>
      <c r="M80" s="80"/>
      <c r="N80" s="35"/>
      <c r="O80" s="83"/>
    </row>
    <row r="81" spans="1:15" x14ac:dyDescent="0.25">
      <c r="A81" s="93"/>
      <c r="B81" s="85"/>
      <c r="C81" s="92"/>
      <c r="D81" s="92"/>
      <c r="E81" s="90"/>
      <c r="H81" s="65"/>
      <c r="K81" s="26"/>
      <c r="L81" s="38"/>
      <c r="M81" s="80"/>
      <c r="N81" s="35"/>
      <c r="O81" s="83"/>
    </row>
    <row r="82" spans="1:15" x14ac:dyDescent="0.25">
      <c r="A82" s="91"/>
      <c r="B82" s="92"/>
      <c r="C82" s="92"/>
      <c r="D82" s="92"/>
      <c r="E82" s="90"/>
      <c r="H82" s="65"/>
      <c r="K82" s="26"/>
      <c r="L82" s="38"/>
      <c r="M82" s="94"/>
      <c r="N82" s="35"/>
      <c r="O82" s="82"/>
    </row>
    <row r="83" spans="1:15" x14ac:dyDescent="0.25">
      <c r="A83" s="91"/>
      <c r="B83" s="92"/>
      <c r="C83" s="92"/>
      <c r="D83" s="92"/>
      <c r="E83" s="90"/>
      <c r="H83" s="65"/>
      <c r="K83" s="26"/>
      <c r="L83" s="38"/>
      <c r="M83" s="95"/>
      <c r="N83" s="35"/>
      <c r="O83" s="82"/>
    </row>
    <row r="84" spans="1:15" x14ac:dyDescent="0.25">
      <c r="A84" s="91"/>
      <c r="B84" s="96"/>
      <c r="E84" s="65"/>
      <c r="H84" s="65"/>
      <c r="K84" s="26"/>
      <c r="L84" s="38"/>
      <c r="N84" s="35"/>
      <c r="O84" s="82"/>
    </row>
    <row r="85" spans="1:15" x14ac:dyDescent="0.25">
      <c r="A85" s="91"/>
      <c r="B85" s="96"/>
      <c r="H85" s="65"/>
      <c r="K85" s="26"/>
      <c r="L85" s="38"/>
      <c r="N85" s="35"/>
      <c r="O85" s="82"/>
    </row>
    <row r="86" spans="1:15" x14ac:dyDescent="0.25">
      <c r="A86" s="91"/>
      <c r="B86" s="96"/>
      <c r="K86" s="26"/>
      <c r="L86" s="38"/>
      <c r="N86" s="35"/>
      <c r="O86" s="82"/>
    </row>
    <row r="87" spans="1:15" x14ac:dyDescent="0.25">
      <c r="A87" s="91"/>
      <c r="B87" s="96"/>
      <c r="K87" s="26"/>
      <c r="L87" s="38"/>
      <c r="N87" s="35"/>
      <c r="O87" s="82"/>
    </row>
    <row r="88" spans="1:15" x14ac:dyDescent="0.25">
      <c r="A88" s="65"/>
      <c r="B88" s="96"/>
      <c r="K88" s="26"/>
      <c r="L88" s="38"/>
      <c r="M88" s="80"/>
      <c r="N88" s="35"/>
      <c r="O88" s="82"/>
    </row>
    <row r="89" spans="1:15" x14ac:dyDescent="0.25">
      <c r="K89" s="26"/>
      <c r="L89" s="38"/>
      <c r="N89" s="35"/>
      <c r="O89" s="82"/>
    </row>
    <row r="90" spans="1:15" x14ac:dyDescent="0.25">
      <c r="K90" s="26"/>
      <c r="L90" s="38"/>
      <c r="N90" s="35"/>
      <c r="O90" s="82"/>
    </row>
    <row r="91" spans="1:15" x14ac:dyDescent="0.25">
      <c r="K91" s="26"/>
      <c r="L91" s="38"/>
      <c r="N91" s="35"/>
      <c r="O91" s="82"/>
    </row>
    <row r="92" spans="1:15" x14ac:dyDescent="0.25">
      <c r="A92" s="75">
        <f>SUM(A74:A91)</f>
        <v>30000</v>
      </c>
      <c r="E92" s="65">
        <f>SUM(E74:E91)</f>
        <v>45000</v>
      </c>
      <c r="H92" s="65">
        <f>SUM(H74:H91)</f>
        <v>0</v>
      </c>
      <c r="K92" s="26"/>
      <c r="L92" s="38"/>
      <c r="N92" s="35"/>
      <c r="O92" s="82"/>
    </row>
    <row r="93" spans="1:15" x14ac:dyDescent="0.25">
      <c r="K93" s="26"/>
      <c r="L93" s="38"/>
      <c r="N93" s="35"/>
      <c r="O93" s="82"/>
    </row>
    <row r="94" spans="1:15" x14ac:dyDescent="0.25">
      <c r="K94" s="26"/>
      <c r="N94" s="35"/>
      <c r="O94" s="82"/>
    </row>
    <row r="95" spans="1:15" x14ac:dyDescent="0.25">
      <c r="K95" s="26"/>
      <c r="N95" s="35"/>
      <c r="O95" s="82"/>
    </row>
    <row r="96" spans="1:15" x14ac:dyDescent="0.25">
      <c r="K96" s="26"/>
      <c r="M96" s="43">
        <f>SUM(M13:M95)</f>
        <v>7630900</v>
      </c>
      <c r="N96" s="35"/>
      <c r="O96" s="82"/>
    </row>
    <row r="97" spans="11:15" x14ac:dyDescent="0.25">
      <c r="K97" s="26">
        <v>38741</v>
      </c>
      <c r="N97" s="35"/>
      <c r="O97" s="82"/>
    </row>
    <row r="98" spans="11:15" x14ac:dyDescent="0.25">
      <c r="K98" s="26"/>
      <c r="N98" s="35"/>
      <c r="O98" s="82"/>
    </row>
    <row r="99" spans="11:15" x14ac:dyDescent="0.25">
      <c r="K99" s="26"/>
      <c r="N99" s="35"/>
      <c r="O99" s="82"/>
    </row>
    <row r="100" spans="11:15" x14ac:dyDescent="0.25">
      <c r="K100" s="26"/>
      <c r="N100" s="35"/>
      <c r="O100" s="82"/>
    </row>
    <row r="101" spans="11:15" x14ac:dyDescent="0.25">
      <c r="K101" s="26"/>
      <c r="N101" s="35"/>
      <c r="O101" s="82"/>
    </row>
    <row r="102" spans="11:15" x14ac:dyDescent="0.25">
      <c r="K102" s="26"/>
      <c r="N102" s="35"/>
      <c r="O102" s="82"/>
    </row>
    <row r="103" spans="11:15" x14ac:dyDescent="0.25">
      <c r="K103" s="26"/>
      <c r="N103" s="35"/>
      <c r="O103" s="82"/>
    </row>
    <row r="104" spans="11:15" x14ac:dyDescent="0.25">
      <c r="K104" s="26"/>
      <c r="N104" s="35"/>
      <c r="O104" s="82"/>
    </row>
    <row r="105" spans="11:15" x14ac:dyDescent="0.25">
      <c r="K105" s="26"/>
      <c r="N105" s="35"/>
      <c r="O105" s="82"/>
    </row>
    <row r="106" spans="11:15" x14ac:dyDescent="0.25">
      <c r="K106" s="26"/>
      <c r="N106" s="35"/>
      <c r="O106" s="82"/>
    </row>
    <row r="107" spans="11:15" x14ac:dyDescent="0.25">
      <c r="K107" s="26"/>
      <c r="N107" s="35"/>
      <c r="O107" s="82"/>
    </row>
    <row r="108" spans="11:15" x14ac:dyDescent="0.25">
      <c r="K108" s="26"/>
      <c r="N108" s="35"/>
    </row>
    <row r="109" spans="11:15" x14ac:dyDescent="0.25">
      <c r="K109" s="26"/>
    </row>
    <row r="110" spans="11:15" x14ac:dyDescent="0.25">
      <c r="K110" s="26"/>
    </row>
    <row r="111" spans="11:15" x14ac:dyDescent="0.25">
      <c r="K111" s="26"/>
      <c r="O111" s="80">
        <f>SUM(O13:O110)</f>
        <v>0</v>
      </c>
    </row>
    <row r="112" spans="11:15" x14ac:dyDescent="0.25">
      <c r="K112" s="26"/>
    </row>
    <row r="113" spans="1:19" x14ac:dyDescent="0.25">
      <c r="K113" s="26"/>
    </row>
    <row r="114" spans="1:19" s="43" customFormat="1" x14ac:dyDescent="0.25">
      <c r="A114"/>
      <c r="B114"/>
      <c r="C114"/>
      <c r="D114"/>
      <c r="E114"/>
      <c r="F114"/>
      <c r="G114"/>
      <c r="H114"/>
      <c r="I114"/>
      <c r="J114"/>
      <c r="K114" s="26"/>
      <c r="L114" s="97"/>
      <c r="N114" s="99"/>
      <c r="O114" s="98"/>
      <c r="P114"/>
      <c r="Q114"/>
      <c r="R114"/>
      <c r="S114"/>
    </row>
    <row r="115" spans="1:19" s="43" customFormat="1" x14ac:dyDescent="0.25">
      <c r="A115"/>
      <c r="B115"/>
      <c r="C115"/>
      <c r="D115"/>
      <c r="E115"/>
      <c r="F115"/>
      <c r="G115"/>
      <c r="H115"/>
      <c r="I115"/>
      <c r="J115"/>
      <c r="K115" s="26"/>
      <c r="L115" s="97"/>
      <c r="N115" s="99"/>
      <c r="O115" s="98"/>
      <c r="P115"/>
      <c r="Q115"/>
      <c r="R115"/>
      <c r="S115"/>
    </row>
    <row r="116" spans="1:19" s="43" customFormat="1" x14ac:dyDescent="0.25">
      <c r="A116"/>
      <c r="B116"/>
      <c r="C116"/>
      <c r="D116"/>
      <c r="E116"/>
      <c r="F116"/>
      <c r="G116"/>
      <c r="H116"/>
      <c r="I116"/>
      <c r="J116"/>
      <c r="K116" s="26"/>
      <c r="L116" s="97"/>
      <c r="N116" s="99"/>
      <c r="O116" s="98"/>
      <c r="P116"/>
      <c r="Q116"/>
      <c r="R116"/>
      <c r="S116"/>
    </row>
    <row r="117" spans="1:19" s="43" customFormat="1" x14ac:dyDescent="0.25">
      <c r="A117"/>
      <c r="B117"/>
      <c r="C117"/>
      <c r="D117"/>
      <c r="E117"/>
      <c r="F117"/>
      <c r="G117"/>
      <c r="H117"/>
      <c r="I117"/>
      <c r="J117"/>
      <c r="K117" s="26"/>
      <c r="L117" s="97"/>
      <c r="N117" s="99"/>
      <c r="O117" s="98"/>
      <c r="P117"/>
      <c r="Q117"/>
      <c r="R117"/>
      <c r="S117"/>
    </row>
    <row r="118" spans="1:19" s="43" customFormat="1" x14ac:dyDescent="0.25">
      <c r="A118"/>
      <c r="B118"/>
      <c r="C118"/>
      <c r="D118"/>
      <c r="E118"/>
      <c r="F118"/>
      <c r="G118"/>
      <c r="H118"/>
      <c r="I118"/>
      <c r="J118"/>
      <c r="K118" s="26"/>
      <c r="L118" s="97"/>
      <c r="N118" s="99"/>
      <c r="O118" s="98"/>
      <c r="P118"/>
      <c r="Q118"/>
      <c r="R118"/>
      <c r="S118"/>
    </row>
    <row r="119" spans="1:19" s="43" customFormat="1" x14ac:dyDescent="0.25">
      <c r="A119"/>
      <c r="B119"/>
      <c r="C119"/>
      <c r="D119"/>
      <c r="E119"/>
      <c r="F119"/>
      <c r="G119"/>
      <c r="H119"/>
      <c r="I119"/>
      <c r="J119"/>
      <c r="K119" s="26"/>
      <c r="L119" s="97"/>
      <c r="N119" s="99"/>
      <c r="O119" s="98"/>
      <c r="P119"/>
      <c r="Q119"/>
      <c r="R119"/>
      <c r="S119"/>
    </row>
    <row r="120" spans="1:19" s="43" customFormat="1" x14ac:dyDescent="0.25">
      <c r="A120"/>
      <c r="B120"/>
      <c r="C120"/>
      <c r="D120"/>
      <c r="E120"/>
      <c r="F120"/>
      <c r="G120"/>
      <c r="H120"/>
      <c r="I120"/>
      <c r="J120"/>
      <c r="K120" s="26"/>
      <c r="L120" s="97"/>
      <c r="N120" s="99"/>
      <c r="O120" s="98"/>
      <c r="P120"/>
      <c r="Q120"/>
      <c r="R120"/>
      <c r="S120"/>
    </row>
    <row r="121" spans="1:19" s="43" customFormat="1" x14ac:dyDescent="0.25">
      <c r="A121"/>
      <c r="B121"/>
      <c r="C121"/>
      <c r="D121"/>
      <c r="E121"/>
      <c r="F121"/>
      <c r="G121"/>
      <c r="H121"/>
      <c r="I121"/>
      <c r="J121"/>
      <c r="K121" s="26"/>
      <c r="L121" s="97"/>
      <c r="N121" s="99"/>
      <c r="O121" s="98"/>
      <c r="P121"/>
      <c r="Q121"/>
      <c r="R121"/>
      <c r="S121"/>
    </row>
    <row r="122" spans="1:19" s="43" customFormat="1" x14ac:dyDescent="0.25">
      <c r="A122"/>
      <c r="B122"/>
      <c r="C122"/>
      <c r="D122"/>
      <c r="E122"/>
      <c r="F122"/>
      <c r="G122"/>
      <c r="H122"/>
      <c r="I122"/>
      <c r="J122"/>
      <c r="K122" s="26"/>
      <c r="L122" s="97"/>
      <c r="N122" s="99"/>
      <c r="O122" s="98"/>
      <c r="P122"/>
      <c r="Q122"/>
      <c r="R122"/>
      <c r="S122"/>
    </row>
    <row r="123" spans="1:19" s="43" customFormat="1" x14ac:dyDescent="0.25">
      <c r="A123"/>
      <c r="B123"/>
      <c r="C123"/>
      <c r="D123"/>
      <c r="E123"/>
      <c r="F123"/>
      <c r="G123"/>
      <c r="H123"/>
      <c r="I123"/>
      <c r="J123"/>
      <c r="K123" s="26"/>
      <c r="L123" s="97"/>
      <c r="N123" s="99"/>
      <c r="O123" s="98"/>
      <c r="P123"/>
      <c r="Q123"/>
      <c r="R123"/>
      <c r="S123"/>
    </row>
    <row r="124" spans="1:19" s="43" customFormat="1" x14ac:dyDescent="0.25">
      <c r="A124"/>
      <c r="B124"/>
      <c r="C124"/>
      <c r="D124"/>
      <c r="E124"/>
      <c r="F124"/>
      <c r="G124"/>
      <c r="H124"/>
      <c r="I124"/>
      <c r="J124"/>
      <c r="K124" s="26"/>
      <c r="L124" s="100"/>
      <c r="N124" s="99"/>
      <c r="O124" s="98"/>
      <c r="P124"/>
      <c r="Q124"/>
      <c r="R124"/>
      <c r="S124"/>
    </row>
    <row r="125" spans="1:19" s="43" customFormat="1" x14ac:dyDescent="0.25">
      <c r="A125"/>
      <c r="B125"/>
      <c r="C125"/>
      <c r="D125"/>
      <c r="E125"/>
      <c r="F125"/>
      <c r="G125"/>
      <c r="H125"/>
      <c r="I125"/>
      <c r="J125"/>
      <c r="K125" s="26"/>
      <c r="L125" s="97"/>
      <c r="N125" s="99"/>
      <c r="O125" s="98"/>
      <c r="P125"/>
      <c r="Q125"/>
      <c r="R125"/>
      <c r="S125"/>
    </row>
    <row r="126" spans="1:19" s="43" customFormat="1" x14ac:dyDescent="0.25">
      <c r="A126"/>
      <c r="B126"/>
      <c r="C126"/>
      <c r="D126"/>
      <c r="E126"/>
      <c r="F126"/>
      <c r="G126"/>
      <c r="H126"/>
      <c r="I126"/>
      <c r="J126"/>
      <c r="K126" s="26"/>
      <c r="L126" s="97"/>
      <c r="N126" s="99"/>
      <c r="O126" s="98"/>
      <c r="P126"/>
      <c r="Q126"/>
      <c r="R126"/>
      <c r="S126"/>
    </row>
    <row r="127" spans="1:19" s="43" customFormat="1" x14ac:dyDescent="0.25">
      <c r="A127"/>
      <c r="B127"/>
      <c r="C127"/>
      <c r="D127"/>
      <c r="E127"/>
      <c r="F127"/>
      <c r="G127"/>
      <c r="H127"/>
      <c r="I127"/>
      <c r="J127"/>
      <c r="K127" s="26"/>
      <c r="L127" s="97"/>
      <c r="N127" s="99"/>
      <c r="O127" s="98"/>
      <c r="P127"/>
      <c r="Q127"/>
      <c r="R127"/>
      <c r="S127"/>
    </row>
    <row r="128" spans="1:19" s="43" customFormat="1" x14ac:dyDescent="0.25">
      <c r="A128"/>
      <c r="B128"/>
      <c r="C128"/>
      <c r="D128"/>
      <c r="E128"/>
      <c r="F128"/>
      <c r="G128"/>
      <c r="H128"/>
      <c r="I128"/>
      <c r="J128"/>
      <c r="K128" s="26"/>
      <c r="L128" s="97"/>
      <c r="N128" s="99"/>
      <c r="O128" s="98"/>
      <c r="P128"/>
      <c r="Q128"/>
      <c r="R128"/>
      <c r="S128"/>
    </row>
    <row r="129" spans="1:19" s="43" customFormat="1" x14ac:dyDescent="0.25">
      <c r="A129"/>
      <c r="B129"/>
      <c r="C129"/>
      <c r="D129"/>
      <c r="E129"/>
      <c r="F129"/>
      <c r="G129"/>
      <c r="H129"/>
      <c r="I129"/>
      <c r="J129"/>
      <c r="K129" s="26"/>
      <c r="L129" s="97"/>
      <c r="N129" s="99"/>
      <c r="O129" s="98"/>
      <c r="P129"/>
      <c r="Q129"/>
      <c r="R129"/>
      <c r="S129"/>
    </row>
    <row r="130" spans="1:19" s="43" customFormat="1" x14ac:dyDescent="0.25">
      <c r="A130"/>
      <c r="B130"/>
      <c r="C130"/>
      <c r="D130"/>
      <c r="E130"/>
      <c r="F130"/>
      <c r="G130"/>
      <c r="H130"/>
      <c r="I130"/>
      <c r="J130"/>
      <c r="K130" s="26"/>
      <c r="L130" s="97"/>
      <c r="N130" s="99"/>
      <c r="O130" s="98"/>
      <c r="P130"/>
      <c r="Q130"/>
      <c r="R130"/>
      <c r="S130"/>
    </row>
    <row r="131" spans="1:19" s="43" customFormat="1" x14ac:dyDescent="0.25">
      <c r="A131"/>
      <c r="B131"/>
      <c r="C131"/>
      <c r="D131"/>
      <c r="E131"/>
      <c r="F131"/>
      <c r="G131"/>
      <c r="H131"/>
      <c r="I131"/>
      <c r="J131"/>
      <c r="K131" s="26"/>
      <c r="L131" s="97"/>
      <c r="N131" s="99"/>
      <c r="O131" s="98"/>
      <c r="P131"/>
      <c r="Q131"/>
      <c r="R131"/>
      <c r="S131"/>
    </row>
    <row r="132" spans="1:19" s="43" customFormat="1" x14ac:dyDescent="0.25">
      <c r="A132"/>
      <c r="B132"/>
      <c r="C132"/>
      <c r="D132"/>
      <c r="E132"/>
      <c r="F132"/>
      <c r="G132"/>
      <c r="H132"/>
      <c r="I132"/>
      <c r="J132"/>
      <c r="K132" s="26"/>
      <c r="L132" s="97"/>
      <c r="N132" s="99"/>
      <c r="O132" s="98"/>
      <c r="P132"/>
      <c r="Q132"/>
      <c r="R132"/>
      <c r="S132"/>
    </row>
    <row r="133" spans="1:19" s="43" customFormat="1" x14ac:dyDescent="0.25">
      <c r="A133"/>
      <c r="B133"/>
      <c r="C133"/>
      <c r="D133"/>
      <c r="E133"/>
      <c r="F133"/>
      <c r="G133"/>
      <c r="H133"/>
      <c r="I133"/>
      <c r="J133"/>
      <c r="K133" s="26"/>
      <c r="L133" s="97"/>
      <c r="N133" s="99"/>
      <c r="O133" s="98"/>
      <c r="P133"/>
      <c r="Q133"/>
      <c r="R133"/>
      <c r="S133"/>
    </row>
    <row r="134" spans="1:19" s="43" customFormat="1" x14ac:dyDescent="0.25">
      <c r="A134"/>
      <c r="B134"/>
      <c r="C134"/>
      <c r="D134"/>
      <c r="E134"/>
      <c r="F134"/>
      <c r="G134"/>
      <c r="H134"/>
      <c r="I134"/>
      <c r="J134"/>
      <c r="K134" s="26"/>
      <c r="L134" s="97"/>
      <c r="N134" s="99"/>
      <c r="O134" s="98"/>
      <c r="P134"/>
      <c r="Q134"/>
      <c r="R134"/>
      <c r="S134"/>
    </row>
    <row r="135" spans="1:19" s="43" customFormat="1" x14ac:dyDescent="0.25">
      <c r="A135"/>
      <c r="B135"/>
      <c r="C135"/>
      <c r="D135"/>
      <c r="E135"/>
      <c r="F135"/>
      <c r="G135"/>
      <c r="H135"/>
      <c r="I135"/>
      <c r="J135"/>
      <c r="K135" s="26"/>
      <c r="L135" s="100"/>
      <c r="N135" s="99"/>
      <c r="O135" s="98"/>
      <c r="P135"/>
      <c r="Q135"/>
      <c r="R135"/>
      <c r="S135"/>
    </row>
    <row r="136" spans="1:19" s="43" customFormat="1" x14ac:dyDescent="0.25">
      <c r="A136"/>
      <c r="B136"/>
      <c r="C136"/>
      <c r="D136"/>
      <c r="E136"/>
      <c r="F136"/>
      <c r="G136"/>
      <c r="H136"/>
      <c r="I136"/>
      <c r="J136"/>
      <c r="K136" s="26"/>
      <c r="L136" s="97"/>
      <c r="N136" s="99"/>
      <c r="O136" s="98"/>
      <c r="P136"/>
      <c r="Q136"/>
      <c r="R136"/>
      <c r="S136"/>
    </row>
    <row r="137" spans="1:19" s="43" customFormat="1" x14ac:dyDescent="0.25">
      <c r="A137"/>
      <c r="B137"/>
      <c r="C137"/>
      <c r="D137"/>
      <c r="E137"/>
      <c r="F137"/>
      <c r="G137"/>
      <c r="H137"/>
      <c r="I137"/>
      <c r="J137"/>
      <c r="K137" s="26"/>
      <c r="L137" s="100">
        <f>SUM(L13:L136)</f>
        <v>18130400</v>
      </c>
      <c r="N137" s="99"/>
      <c r="O137" s="98"/>
      <c r="P137"/>
      <c r="Q137"/>
      <c r="R137"/>
      <c r="S137"/>
    </row>
  </sheetData>
  <mergeCells count="1">
    <mergeCell ref="A1:I1"/>
  </mergeCells>
  <pageMargins left="0.7" right="0.7" top="0.75" bottom="0.75" header="0.3" footer="0.3"/>
  <pageSetup paperSize="9" scale="7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7"/>
  <sheetViews>
    <sheetView view="pageBreakPreview" topLeftCell="B5" zoomScale="70" zoomScaleSheetLayoutView="70" workbookViewId="0">
      <selection activeCell="K16" sqref="K16:K25"/>
    </sheetView>
  </sheetViews>
  <sheetFormatPr defaultRowHeight="15" x14ac:dyDescent="0.25"/>
  <cols>
    <col min="1" max="1" width="15.85546875" customWidth="1"/>
    <col min="2" max="2" width="11.85546875" customWidth="1"/>
    <col min="3" max="3" width="13.7109375" customWidth="1"/>
    <col min="4" max="4" width="4.85546875" customWidth="1"/>
    <col min="5" max="5" width="14.28515625" customWidth="1"/>
    <col min="6" max="6" width="4.140625" customWidth="1"/>
    <col min="7" max="7" width="13.85546875" customWidth="1"/>
    <col min="8" max="8" width="22" customWidth="1"/>
    <col min="9" max="9" width="20.7109375" customWidth="1"/>
    <col min="10" max="10" width="21.5703125" customWidth="1"/>
    <col min="11" max="11" width="12.140625" bestFit="1" customWidth="1"/>
    <col min="12" max="12" width="17.42578125" style="97" bestFit="1" customWidth="1"/>
    <col min="13" max="13" width="16.140625" style="43" bestFit="1" customWidth="1"/>
    <col min="14" max="14" width="15.5703125" style="99" customWidth="1"/>
    <col min="15" max="15" width="17.7109375" style="98" bestFit="1" customWidth="1"/>
    <col min="16" max="16" width="11.85546875" bestFit="1" customWidth="1"/>
    <col min="18" max="18" width="22.42578125" customWidth="1"/>
    <col min="19" max="19" width="20.140625" customWidth="1"/>
  </cols>
  <sheetData>
    <row r="1" spans="1:19" ht="15.75" x14ac:dyDescent="0.25">
      <c r="A1" s="132" t="s">
        <v>0</v>
      </c>
      <c r="B1" s="132"/>
      <c r="C1" s="132"/>
      <c r="D1" s="132"/>
      <c r="E1" s="132"/>
      <c r="F1" s="132"/>
      <c r="G1" s="132"/>
      <c r="H1" s="132"/>
      <c r="I1" s="132"/>
      <c r="J1" s="123"/>
      <c r="K1" s="2"/>
      <c r="L1" s="101"/>
      <c r="M1" s="104"/>
      <c r="N1" s="4"/>
      <c r="O1" s="5"/>
      <c r="P1" s="2"/>
      <c r="Q1" s="2"/>
      <c r="R1" s="2"/>
      <c r="S1" s="2"/>
    </row>
    <row r="2" spans="1:19" x14ac:dyDescent="0.25">
      <c r="A2" s="6"/>
      <c r="B2" s="6"/>
      <c r="C2" s="6"/>
      <c r="D2" s="6"/>
      <c r="E2" s="6"/>
      <c r="F2" s="6"/>
      <c r="G2" s="6"/>
      <c r="H2" s="7"/>
      <c r="I2" s="6"/>
      <c r="J2" s="6"/>
      <c r="K2" s="8"/>
      <c r="L2" s="101"/>
      <c r="M2" s="104"/>
      <c r="N2" s="4"/>
      <c r="O2" s="9"/>
      <c r="P2" s="8"/>
      <c r="Q2" s="8"/>
      <c r="R2" s="8"/>
      <c r="S2" s="8"/>
    </row>
    <row r="3" spans="1:19" x14ac:dyDescent="0.25">
      <c r="A3" s="6" t="s">
        <v>1</v>
      </c>
      <c r="B3" s="9" t="s">
        <v>95</v>
      </c>
      <c r="C3" s="9"/>
      <c r="D3" s="6"/>
      <c r="E3" s="6"/>
      <c r="F3" s="6"/>
      <c r="G3" s="6"/>
      <c r="H3" s="6" t="s">
        <v>3</v>
      </c>
      <c r="I3" s="106" t="s">
        <v>96</v>
      </c>
      <c r="J3" s="10"/>
      <c r="K3" s="8"/>
      <c r="L3" s="102"/>
      <c r="M3" s="104"/>
      <c r="N3" s="4"/>
      <c r="O3" s="9"/>
      <c r="P3" s="8"/>
      <c r="Q3" s="8"/>
      <c r="R3" s="8"/>
      <c r="S3" s="8"/>
    </row>
    <row r="4" spans="1:19" x14ac:dyDescent="0.25">
      <c r="A4" s="6" t="s">
        <v>4</v>
      </c>
      <c r="B4" s="11" t="s">
        <v>5</v>
      </c>
      <c r="C4" s="6"/>
      <c r="D4" s="6"/>
      <c r="E4" s="6"/>
      <c r="F4" s="6"/>
      <c r="G4" s="6"/>
      <c r="H4" s="6" t="s">
        <v>6</v>
      </c>
      <c r="I4" s="12">
        <v>0.54166666666666663</v>
      </c>
      <c r="J4" s="12"/>
      <c r="K4" s="8"/>
      <c r="L4" s="102"/>
      <c r="M4" s="104"/>
      <c r="N4" s="4"/>
      <c r="O4" s="9"/>
      <c r="P4" s="8"/>
      <c r="Q4" s="8"/>
      <c r="R4" s="8"/>
      <c r="S4" s="8"/>
    </row>
    <row r="5" spans="1:19" x14ac:dyDescent="0.25">
      <c r="A5" s="6"/>
      <c r="B5" s="6"/>
      <c r="C5" s="6"/>
      <c r="D5" s="6"/>
      <c r="E5" s="6"/>
      <c r="F5" s="6"/>
      <c r="G5" s="6"/>
      <c r="H5" s="7"/>
      <c r="I5" s="12"/>
      <c r="J5" s="13"/>
      <c r="K5" s="8"/>
      <c r="L5" s="102"/>
      <c r="M5" s="19"/>
      <c r="N5" s="14"/>
      <c r="O5" s="5"/>
      <c r="P5" s="8"/>
      <c r="Q5" s="8"/>
      <c r="R5" s="8"/>
      <c r="S5" s="8"/>
    </row>
    <row r="6" spans="1:19" x14ac:dyDescent="0.25">
      <c r="A6" s="15" t="s">
        <v>7</v>
      </c>
      <c r="B6" s="6"/>
      <c r="C6" s="6"/>
      <c r="D6" s="6"/>
      <c r="E6" s="6"/>
      <c r="F6" s="6"/>
      <c r="G6" s="6" t="s">
        <v>8</v>
      </c>
      <c r="H6" s="7"/>
      <c r="I6" s="6"/>
      <c r="J6" s="6"/>
      <c r="K6" s="8"/>
      <c r="L6" s="102"/>
      <c r="M6" s="104"/>
      <c r="N6" s="14"/>
      <c r="O6" s="6"/>
      <c r="P6" s="8"/>
      <c r="Q6" s="8"/>
      <c r="R6" s="8"/>
      <c r="S6" s="8"/>
    </row>
    <row r="7" spans="1:19" x14ac:dyDescent="0.25">
      <c r="A7" s="6"/>
      <c r="B7" s="6"/>
      <c r="C7" s="16" t="s">
        <v>9</v>
      </c>
      <c r="D7" s="16"/>
      <c r="E7" s="16" t="s">
        <v>10</v>
      </c>
      <c r="F7" s="16"/>
      <c r="G7" s="16" t="s">
        <v>11</v>
      </c>
      <c r="H7" s="7"/>
      <c r="I7" s="6"/>
      <c r="J7" s="6"/>
      <c r="K7" s="8"/>
      <c r="L7" s="102"/>
      <c r="M7" s="104"/>
      <c r="N7" s="4"/>
      <c r="O7" s="6"/>
      <c r="P7" s="8"/>
      <c r="Q7" s="8"/>
      <c r="R7" s="8"/>
      <c r="S7" s="8"/>
    </row>
    <row r="8" spans="1:19" x14ac:dyDescent="0.25">
      <c r="A8" s="6"/>
      <c r="B8" s="6"/>
      <c r="C8" s="17">
        <v>100000</v>
      </c>
      <c r="D8" s="6"/>
      <c r="E8" s="18">
        <v>177</v>
      </c>
      <c r="F8" s="18"/>
      <c r="G8" s="19">
        <f>C8*E8</f>
        <v>17700000</v>
      </c>
      <c r="H8" s="7"/>
      <c r="I8" s="19"/>
      <c r="J8" s="19"/>
      <c r="K8" s="8"/>
      <c r="L8" s="102"/>
      <c r="M8" s="104"/>
      <c r="N8" s="4"/>
      <c r="O8" s="6"/>
      <c r="P8" s="8"/>
      <c r="Q8" s="8"/>
      <c r="R8" s="8"/>
      <c r="S8" s="8"/>
    </row>
    <row r="9" spans="1:19" x14ac:dyDescent="0.25">
      <c r="A9" s="6"/>
      <c r="B9" s="6"/>
      <c r="C9" s="17">
        <v>50000</v>
      </c>
      <c r="D9" s="6"/>
      <c r="E9" s="18">
        <f>65+44</f>
        <v>109</v>
      </c>
      <c r="F9" s="18"/>
      <c r="G9" s="19">
        <f t="shared" ref="G9:G16" si="0">C9*E9</f>
        <v>5450000</v>
      </c>
      <c r="H9" s="7"/>
      <c r="I9" s="19"/>
      <c r="J9" s="19"/>
      <c r="K9" s="8"/>
      <c r="L9" s="101"/>
      <c r="M9" s="104"/>
      <c r="N9" s="4"/>
      <c r="O9" s="5"/>
      <c r="P9" s="8"/>
      <c r="Q9" s="8"/>
      <c r="R9" s="8"/>
      <c r="S9" s="8"/>
    </row>
    <row r="10" spans="1:19" x14ac:dyDescent="0.25">
      <c r="A10" s="6"/>
      <c r="B10" s="6"/>
      <c r="C10" s="17">
        <v>20000</v>
      </c>
      <c r="D10" s="6"/>
      <c r="E10" s="18">
        <v>22</v>
      </c>
      <c r="F10" s="18"/>
      <c r="G10" s="19">
        <f t="shared" si="0"/>
        <v>440000</v>
      </c>
      <c r="H10" s="7"/>
      <c r="I10" s="7"/>
      <c r="J10" s="19"/>
      <c r="K10" s="20"/>
      <c r="L10" s="101"/>
      <c r="M10" s="104"/>
      <c r="N10" s="4"/>
      <c r="O10" s="6"/>
      <c r="P10" s="8"/>
      <c r="Q10" s="8"/>
      <c r="R10" s="8"/>
      <c r="S10" s="8"/>
    </row>
    <row r="11" spans="1:19" x14ac:dyDescent="0.25">
      <c r="A11" s="6"/>
      <c r="B11" s="6"/>
      <c r="C11" s="17">
        <v>10000</v>
      </c>
      <c r="D11" s="6"/>
      <c r="E11" s="18">
        <v>29</v>
      </c>
      <c r="F11" s="18"/>
      <c r="G11" s="19">
        <f t="shared" si="0"/>
        <v>290000</v>
      </c>
      <c r="H11" s="7"/>
      <c r="I11" s="19"/>
      <c r="J11" s="19"/>
      <c r="K11" s="8"/>
      <c r="L11" s="101"/>
      <c r="M11" s="104"/>
      <c r="N11" s="21"/>
      <c r="O11" s="7"/>
      <c r="P11" s="8"/>
      <c r="Q11" s="8"/>
      <c r="R11" s="8" t="s">
        <v>12</v>
      </c>
      <c r="S11" s="8"/>
    </row>
    <row r="12" spans="1:19" x14ac:dyDescent="0.25">
      <c r="A12" s="6"/>
      <c r="B12" s="6"/>
      <c r="C12" s="17">
        <v>5000</v>
      </c>
      <c r="D12" s="6"/>
      <c r="E12" s="18">
        <v>49</v>
      </c>
      <c r="F12" s="18"/>
      <c r="G12" s="19">
        <f t="shared" si="0"/>
        <v>245000</v>
      </c>
      <c r="H12" s="7"/>
      <c r="I12" s="19"/>
      <c r="J12" s="19"/>
      <c r="K12" s="22" t="s">
        <v>13</v>
      </c>
      <c r="L12" s="103" t="s">
        <v>14</v>
      </c>
      <c r="M12" s="23" t="s">
        <v>15</v>
      </c>
      <c r="N12" s="24" t="s">
        <v>16</v>
      </c>
      <c r="O12" s="25" t="s">
        <v>12</v>
      </c>
      <c r="P12" s="8" t="s">
        <v>17</v>
      </c>
      <c r="Q12" s="8" t="s">
        <v>18</v>
      </c>
      <c r="R12" s="8" t="s">
        <v>19</v>
      </c>
      <c r="S12" s="8"/>
    </row>
    <row r="13" spans="1:19" x14ac:dyDescent="0.25">
      <c r="A13" s="6"/>
      <c r="B13" s="6"/>
      <c r="C13" s="17">
        <v>2000</v>
      </c>
      <c r="D13" s="6"/>
      <c r="E13" s="18">
        <v>56</v>
      </c>
      <c r="F13" s="18"/>
      <c r="G13" s="19">
        <f t="shared" si="0"/>
        <v>112000</v>
      </c>
      <c r="H13" s="7"/>
      <c r="I13" s="19"/>
      <c r="J13" s="19"/>
      <c r="K13" s="26">
        <v>39025</v>
      </c>
      <c r="L13" s="119">
        <v>500000</v>
      </c>
      <c r="M13" s="28">
        <v>950000</v>
      </c>
      <c r="N13" s="28"/>
      <c r="O13" s="8" t="s">
        <v>20</v>
      </c>
      <c r="P13" s="8" t="s">
        <v>18</v>
      </c>
    </row>
    <row r="14" spans="1:19" x14ac:dyDescent="0.25">
      <c r="A14" s="6"/>
      <c r="B14" s="6"/>
      <c r="C14" s="17">
        <v>1000</v>
      </c>
      <c r="D14" s="6"/>
      <c r="E14" s="18">
        <v>86</v>
      </c>
      <c r="F14" s="18"/>
      <c r="G14" s="19">
        <f t="shared" si="0"/>
        <v>86000</v>
      </c>
      <c r="H14" s="7"/>
      <c r="I14" s="19"/>
      <c r="J14" s="9"/>
      <c r="K14" s="26">
        <v>39026</v>
      </c>
      <c r="L14" s="119">
        <v>3000000</v>
      </c>
      <c r="M14" s="29">
        <v>300000</v>
      </c>
      <c r="N14" s="30"/>
      <c r="O14" s="31"/>
      <c r="P14" s="32"/>
    </row>
    <row r="15" spans="1:19" x14ac:dyDescent="0.25">
      <c r="A15" s="6"/>
      <c r="B15" s="6"/>
      <c r="C15" s="17">
        <v>500</v>
      </c>
      <c r="D15" s="6"/>
      <c r="E15" s="18">
        <v>0</v>
      </c>
      <c r="F15" s="18"/>
      <c r="G15" s="19">
        <f t="shared" si="0"/>
        <v>0</v>
      </c>
      <c r="H15" s="7" t="s">
        <v>21</v>
      </c>
      <c r="I15" s="9"/>
      <c r="K15" s="26">
        <v>39027</v>
      </c>
      <c r="L15" s="119">
        <v>3200000</v>
      </c>
      <c r="M15" s="29"/>
      <c r="N15" s="30"/>
      <c r="O15" s="31"/>
      <c r="P15" s="32"/>
    </row>
    <row r="16" spans="1:19" x14ac:dyDescent="0.25">
      <c r="A16" s="6"/>
      <c r="B16" s="6"/>
      <c r="C16" s="17">
        <v>100</v>
      </c>
      <c r="D16" s="6"/>
      <c r="E16" s="18">
        <v>0</v>
      </c>
      <c r="F16" s="18"/>
      <c r="G16" s="19">
        <f t="shared" si="0"/>
        <v>0</v>
      </c>
      <c r="H16" s="7"/>
      <c r="I16" s="9"/>
      <c r="J16" s="9"/>
      <c r="L16" s="119"/>
      <c r="M16" s="29"/>
      <c r="N16" s="30"/>
      <c r="O16" s="31"/>
      <c r="P16" s="32"/>
    </row>
    <row r="17" spans="1:19" x14ac:dyDescent="0.25">
      <c r="A17" s="6"/>
      <c r="B17" s="6"/>
      <c r="C17" s="15" t="s">
        <v>22</v>
      </c>
      <c r="D17" s="6"/>
      <c r="E17" s="18"/>
      <c r="F17" s="6"/>
      <c r="G17" s="6"/>
      <c r="H17" s="7">
        <f>SUM(G8:G16)</f>
        <v>24323000</v>
      </c>
      <c r="I17" s="9"/>
      <c r="L17" s="119"/>
      <c r="M17" s="29"/>
      <c r="N17" s="30"/>
      <c r="O17" s="31"/>
      <c r="P17" s="32"/>
    </row>
    <row r="18" spans="1:19" x14ac:dyDescent="0.25">
      <c r="A18" s="6"/>
      <c r="B18" s="6"/>
      <c r="C18" s="6"/>
      <c r="D18" s="6"/>
      <c r="E18" s="6"/>
      <c r="F18" s="6"/>
      <c r="G18" s="6"/>
      <c r="H18" s="7"/>
      <c r="I18" s="9"/>
      <c r="J18" s="33"/>
      <c r="L18" s="119"/>
      <c r="M18" s="29"/>
      <c r="N18" s="30"/>
      <c r="O18" s="31"/>
      <c r="P18" s="34"/>
    </row>
    <row r="19" spans="1:19" x14ac:dyDescent="0.25">
      <c r="A19" s="6"/>
      <c r="B19" s="6"/>
      <c r="C19" s="6" t="s">
        <v>9</v>
      </c>
      <c r="D19" s="6"/>
      <c r="E19" s="6" t="s">
        <v>23</v>
      </c>
      <c r="F19" s="6"/>
      <c r="G19" s="6" t="s">
        <v>11</v>
      </c>
      <c r="H19" s="7"/>
      <c r="I19" s="17"/>
      <c r="L19" s="119"/>
      <c r="M19" s="29"/>
      <c r="N19" s="30"/>
      <c r="O19" s="31"/>
      <c r="P19" s="34"/>
    </row>
    <row r="20" spans="1:19" x14ac:dyDescent="0.25">
      <c r="A20" s="6"/>
      <c r="B20" s="6"/>
      <c r="C20" s="17">
        <v>1000</v>
      </c>
      <c r="D20" s="6"/>
      <c r="E20" s="6">
        <v>51</v>
      </c>
      <c r="F20" s="6"/>
      <c r="G20" s="17">
        <f>C20*E20</f>
        <v>51000</v>
      </c>
      <c r="H20" s="7"/>
      <c r="I20" s="17"/>
      <c r="L20" s="119"/>
      <c r="M20" s="29"/>
      <c r="N20" s="30"/>
      <c r="O20" s="31"/>
      <c r="P20" s="34"/>
    </row>
    <row r="21" spans="1:19" x14ac:dyDescent="0.25">
      <c r="A21" s="6"/>
      <c r="B21" s="6"/>
      <c r="C21" s="17">
        <v>500</v>
      </c>
      <c r="D21" s="6"/>
      <c r="E21" s="6">
        <v>51</v>
      </c>
      <c r="F21" s="6"/>
      <c r="G21" s="17">
        <f>C21*E21</f>
        <v>25500</v>
      </c>
      <c r="H21" s="7"/>
      <c r="I21" s="17"/>
      <c r="L21" s="119"/>
      <c r="M21" s="30"/>
      <c r="N21" s="36"/>
      <c r="O21" s="37"/>
      <c r="P21" s="37"/>
    </row>
    <row r="22" spans="1:19" x14ac:dyDescent="0.25">
      <c r="A22" s="6"/>
      <c r="B22" s="6"/>
      <c r="C22" s="17">
        <v>200</v>
      </c>
      <c r="D22" s="6"/>
      <c r="E22" s="6">
        <v>3</v>
      </c>
      <c r="F22" s="6"/>
      <c r="G22" s="17">
        <f>C22*E22</f>
        <v>600</v>
      </c>
      <c r="H22" s="7"/>
      <c r="I22" s="9"/>
      <c r="L22" s="119"/>
      <c r="M22" s="108"/>
      <c r="N22" s="35"/>
      <c r="O22" s="7"/>
      <c r="P22" s="30"/>
      <c r="Q22" s="36"/>
      <c r="R22" s="37"/>
      <c r="S22" s="37"/>
    </row>
    <row r="23" spans="1:19" x14ac:dyDescent="0.25">
      <c r="A23" s="6"/>
      <c r="B23" s="6"/>
      <c r="C23" s="17">
        <v>100</v>
      </c>
      <c r="D23" s="6"/>
      <c r="E23" s="6">
        <v>5</v>
      </c>
      <c r="F23" s="6"/>
      <c r="G23" s="17">
        <f>C23*E23</f>
        <v>500</v>
      </c>
      <c r="H23" s="7"/>
      <c r="I23" s="9"/>
      <c r="L23" s="119"/>
      <c r="M23" s="38"/>
      <c r="N23" s="35"/>
      <c r="O23" s="27"/>
      <c r="P23" s="30"/>
      <c r="Q23" s="36"/>
      <c r="R23" s="37">
        <f>SUM(R14:R22)</f>
        <v>0</v>
      </c>
      <c r="S23" s="37">
        <f>SUM(S14:S22)</f>
        <v>0</v>
      </c>
    </row>
    <row r="24" spans="1:19" x14ac:dyDescent="0.25">
      <c r="A24" s="6"/>
      <c r="B24" s="6"/>
      <c r="C24" s="17">
        <v>50</v>
      </c>
      <c r="D24" s="6"/>
      <c r="E24" s="6">
        <v>0</v>
      </c>
      <c r="F24" s="6"/>
      <c r="G24" s="17">
        <f>C24*E24</f>
        <v>0</v>
      </c>
      <c r="H24" s="7"/>
      <c r="I24" s="6"/>
      <c r="L24" s="119"/>
      <c r="M24" s="38"/>
      <c r="N24" s="39"/>
      <c r="O24" s="27"/>
      <c r="P24" s="30"/>
      <c r="Q24" s="36"/>
      <c r="R24" s="40" t="s">
        <v>24</v>
      </c>
      <c r="S24" s="36"/>
    </row>
    <row r="25" spans="1:19" x14ac:dyDescent="0.25">
      <c r="A25" s="6"/>
      <c r="B25" s="6"/>
      <c r="C25" s="17">
        <v>25</v>
      </c>
      <c r="D25" s="6"/>
      <c r="E25" s="6">
        <v>0</v>
      </c>
      <c r="F25" s="6"/>
      <c r="G25" s="41">
        <v>0</v>
      </c>
      <c r="H25" s="7"/>
      <c r="I25" s="6" t="s">
        <v>8</v>
      </c>
      <c r="L25" s="119"/>
      <c r="M25" s="38"/>
      <c r="N25" s="39"/>
      <c r="O25" s="27"/>
      <c r="P25" s="30"/>
      <c r="Q25" s="36"/>
      <c r="R25" s="40"/>
      <c r="S25" s="36"/>
    </row>
    <row r="26" spans="1:19" x14ac:dyDescent="0.25">
      <c r="A26" s="6"/>
      <c r="B26" s="6"/>
      <c r="C26" s="15" t="s">
        <v>22</v>
      </c>
      <c r="D26" s="6"/>
      <c r="E26" s="6"/>
      <c r="F26" s="6"/>
      <c r="G26" s="6"/>
      <c r="H26" s="42">
        <f>SUM(G20:G25)</f>
        <v>77600</v>
      </c>
      <c r="I26" s="7"/>
      <c r="K26" s="26"/>
      <c r="L26" s="119"/>
      <c r="N26" s="35"/>
      <c r="O26" s="44"/>
      <c r="P26" s="30"/>
      <c r="Q26" s="36"/>
      <c r="R26" s="40"/>
      <c r="S26" s="36"/>
    </row>
    <row r="27" spans="1:19" x14ac:dyDescent="0.25">
      <c r="A27" s="6"/>
      <c r="B27" s="6"/>
      <c r="C27" s="6"/>
      <c r="D27" s="6"/>
      <c r="E27" s="6"/>
      <c r="F27" s="6"/>
      <c r="G27" s="6"/>
      <c r="H27" s="7"/>
      <c r="I27" s="7">
        <f>H17+H26</f>
        <v>24400600</v>
      </c>
      <c r="K27" s="26"/>
      <c r="L27" s="119"/>
      <c r="M27" s="45"/>
      <c r="N27" s="35"/>
      <c r="O27" s="44"/>
      <c r="P27" s="30"/>
      <c r="Q27" s="36"/>
      <c r="R27" s="40"/>
      <c r="S27" s="36"/>
    </row>
    <row r="28" spans="1:19" x14ac:dyDescent="0.25">
      <c r="A28" s="6"/>
      <c r="B28" s="6"/>
      <c r="C28" s="15" t="s">
        <v>25</v>
      </c>
      <c r="D28" s="6"/>
      <c r="E28" s="6"/>
      <c r="F28" s="6"/>
      <c r="G28" s="6"/>
      <c r="H28" s="7"/>
      <c r="I28" s="7"/>
      <c r="K28" s="26"/>
      <c r="L28" s="119"/>
      <c r="M28" s="46"/>
      <c r="N28" s="35"/>
      <c r="O28" s="44"/>
      <c r="P28" s="30"/>
      <c r="Q28" s="36"/>
      <c r="R28" s="40"/>
      <c r="S28" s="36"/>
    </row>
    <row r="29" spans="1:19" x14ac:dyDescent="0.25">
      <c r="A29" s="6"/>
      <c r="B29" s="6"/>
      <c r="C29" s="6" t="s">
        <v>26</v>
      </c>
      <c r="D29" s="6"/>
      <c r="E29" s="6"/>
      <c r="F29" s="6"/>
      <c r="G29" s="6" t="s">
        <v>8</v>
      </c>
      <c r="H29" s="7"/>
      <c r="I29" s="7">
        <f>'19 Januari 2017 '!I37</f>
        <v>575248741</v>
      </c>
      <c r="K29" s="26"/>
      <c r="L29" s="119"/>
      <c r="N29" s="35"/>
      <c r="O29" s="44"/>
      <c r="P29" s="30"/>
      <c r="Q29" s="36"/>
      <c r="R29" s="48"/>
      <c r="S29" s="36"/>
    </row>
    <row r="30" spans="1:19" x14ac:dyDescent="0.25">
      <c r="A30" s="6"/>
      <c r="B30" s="6"/>
      <c r="C30" s="6" t="s">
        <v>27</v>
      </c>
      <c r="D30" s="6"/>
      <c r="E30" s="6"/>
      <c r="F30" s="6"/>
      <c r="G30" s="6"/>
      <c r="H30" s="7" t="s">
        <v>28</v>
      </c>
      <c r="I30" s="49">
        <f>'20 Januari 2017 '!I52</f>
        <v>18950600</v>
      </c>
      <c r="K30" s="26"/>
      <c r="L30" s="119"/>
      <c r="M30" s="50"/>
      <c r="N30" s="35"/>
      <c r="O30" s="44"/>
      <c r="P30" s="30"/>
      <c r="Q30" s="36"/>
      <c r="R30" s="40"/>
      <c r="S30" s="36"/>
    </row>
    <row r="31" spans="1:19" x14ac:dyDescent="0.25">
      <c r="A31" s="6"/>
      <c r="B31" s="6"/>
      <c r="C31" s="6"/>
      <c r="D31" s="6"/>
      <c r="E31" s="6"/>
      <c r="F31" s="6"/>
      <c r="G31" s="6"/>
      <c r="H31" s="7"/>
      <c r="I31" s="7"/>
      <c r="K31" s="26"/>
      <c r="L31" s="27"/>
      <c r="N31" s="39"/>
      <c r="O31" s="44"/>
      <c r="P31" s="8"/>
      <c r="Q31" s="36"/>
      <c r="R31" s="8"/>
      <c r="S31" s="36"/>
    </row>
    <row r="32" spans="1:19" x14ac:dyDescent="0.25">
      <c r="A32" s="6"/>
      <c r="B32" s="6"/>
      <c r="C32" s="15" t="s">
        <v>29</v>
      </c>
      <c r="D32" s="6"/>
      <c r="E32" s="6"/>
      <c r="F32" s="6"/>
      <c r="G32" s="6"/>
      <c r="H32" s="7"/>
      <c r="I32" s="30"/>
      <c r="J32" s="30"/>
      <c r="K32" s="26"/>
      <c r="L32" s="27"/>
      <c r="N32" s="35"/>
      <c r="O32" s="44"/>
      <c r="P32" s="8"/>
      <c r="Q32" s="36"/>
      <c r="R32" s="8"/>
      <c r="S32" s="36"/>
    </row>
    <row r="33" spans="1:19" x14ac:dyDescent="0.25">
      <c r="A33" s="6"/>
      <c r="B33" s="15">
        <v>1</v>
      </c>
      <c r="C33" s="15" t="s">
        <v>30</v>
      </c>
      <c r="D33" s="6"/>
      <c r="E33" s="6"/>
      <c r="F33" s="6"/>
      <c r="G33" s="6"/>
      <c r="H33" s="7"/>
      <c r="I33" s="7"/>
      <c r="J33" s="7"/>
      <c r="K33" s="26"/>
      <c r="L33" s="27"/>
      <c r="N33" s="35"/>
      <c r="O33" s="44"/>
      <c r="P33" s="8"/>
      <c r="Q33" s="36"/>
      <c r="R33" s="8"/>
      <c r="S33" s="36"/>
    </row>
    <row r="34" spans="1:19" x14ac:dyDescent="0.25">
      <c r="A34" s="6"/>
      <c r="B34" s="15"/>
      <c r="C34" s="15" t="s">
        <v>12</v>
      </c>
      <c r="D34" s="6"/>
      <c r="E34" s="6"/>
      <c r="F34" s="6"/>
      <c r="G34" s="6"/>
      <c r="H34" s="7"/>
      <c r="I34" s="7"/>
      <c r="J34" s="7"/>
      <c r="K34" s="26"/>
      <c r="L34" s="38"/>
      <c r="N34" s="35"/>
      <c r="O34" s="44"/>
      <c r="P34" s="8"/>
      <c r="Q34" s="36"/>
      <c r="R34" s="51"/>
      <c r="S34" s="36"/>
    </row>
    <row r="35" spans="1:19" x14ac:dyDescent="0.25">
      <c r="A35" s="6"/>
      <c r="B35" s="6"/>
      <c r="C35" s="6" t="s">
        <v>31</v>
      </c>
      <c r="D35" s="6"/>
      <c r="E35" s="6"/>
      <c r="F35" s="6"/>
      <c r="G35" s="17"/>
      <c r="H35" s="42">
        <f>+O111</f>
        <v>0</v>
      </c>
      <c r="I35" s="7"/>
      <c r="J35" s="7"/>
      <c r="L35" s="38"/>
      <c r="M35" s="45"/>
      <c r="N35" s="35" t="s">
        <v>75</v>
      </c>
      <c r="O35" s="44"/>
      <c r="P35" s="36"/>
      <c r="Q35" s="36"/>
      <c r="R35" s="8"/>
      <c r="S35" s="36"/>
    </row>
    <row r="36" spans="1:19" x14ac:dyDescent="0.25">
      <c r="A36" s="6"/>
      <c r="B36" s="6"/>
      <c r="C36" s="6" t="s">
        <v>32</v>
      </c>
      <c r="D36" s="6"/>
      <c r="E36" s="6"/>
      <c r="F36" s="6"/>
      <c r="G36" s="6"/>
      <c r="H36" s="52">
        <f>H92</f>
        <v>0</v>
      </c>
      <c r="I36" s="6" t="s">
        <v>8</v>
      </c>
      <c r="J36" s="6"/>
      <c r="L36" s="38"/>
      <c r="M36" s="45"/>
      <c r="N36" s="35"/>
      <c r="O36" s="44"/>
      <c r="P36" s="9"/>
      <c r="Q36" s="36"/>
      <c r="R36" s="8"/>
      <c r="S36" s="8"/>
    </row>
    <row r="37" spans="1:19" x14ac:dyDescent="0.25">
      <c r="A37" s="6"/>
      <c r="B37" s="6"/>
      <c r="C37" s="6" t="s">
        <v>33</v>
      </c>
      <c r="D37" s="6"/>
      <c r="E37" s="6"/>
      <c r="F37" s="6"/>
      <c r="G37" s="6"/>
      <c r="H37" s="7"/>
      <c r="I37" s="7">
        <f>I29+H35-H36</f>
        <v>575248741</v>
      </c>
      <c r="J37" s="7"/>
      <c r="L37" s="38"/>
      <c r="M37" s="45"/>
      <c r="N37" s="35"/>
      <c r="O37" s="44"/>
      <c r="Q37" s="36"/>
      <c r="R37" s="8"/>
      <c r="S37" s="8"/>
    </row>
    <row r="38" spans="1:19" x14ac:dyDescent="0.25">
      <c r="A38" s="6"/>
      <c r="B38" s="6"/>
      <c r="C38" s="6"/>
      <c r="D38" s="6"/>
      <c r="E38" s="6"/>
      <c r="F38" s="6"/>
      <c r="G38" s="6"/>
      <c r="H38" s="7"/>
      <c r="I38" s="7"/>
      <c r="J38" s="7"/>
      <c r="L38" s="38"/>
      <c r="M38" s="53"/>
      <c r="N38" s="35"/>
      <c r="O38" s="44"/>
      <c r="Q38" s="36"/>
      <c r="R38" s="8"/>
      <c r="S38" s="8"/>
    </row>
    <row r="39" spans="1:19" x14ac:dyDescent="0.25">
      <c r="A39" s="6"/>
      <c r="B39" s="6"/>
      <c r="C39" s="15" t="s">
        <v>34</v>
      </c>
      <c r="D39" s="6"/>
      <c r="E39" s="6"/>
      <c r="F39" s="6"/>
      <c r="G39" s="6"/>
      <c r="H39" s="42">
        <v>30244114</v>
      </c>
      <c r="J39" s="7"/>
      <c r="L39" s="38"/>
      <c r="M39" s="45"/>
      <c r="N39" s="35"/>
      <c r="O39" s="44"/>
      <c r="Q39" s="36"/>
      <c r="R39" s="8"/>
      <c r="S39" s="8"/>
    </row>
    <row r="40" spans="1:19" x14ac:dyDescent="0.25">
      <c r="A40" s="6"/>
      <c r="B40" s="6"/>
      <c r="C40" s="15" t="s">
        <v>35</v>
      </c>
      <c r="D40" s="6"/>
      <c r="E40" s="6"/>
      <c r="F40" s="6"/>
      <c r="G40" s="6"/>
      <c r="H40" s="7">
        <v>102932724</v>
      </c>
      <c r="I40" s="7"/>
      <c r="J40" s="7"/>
      <c r="L40" s="38"/>
      <c r="M40" s="45"/>
      <c r="N40" s="35"/>
      <c r="O40" s="44"/>
      <c r="Q40" s="36"/>
      <c r="R40" s="8"/>
      <c r="S40" s="8"/>
    </row>
    <row r="41" spans="1:19" ht="16.5" x14ac:dyDescent="0.35">
      <c r="A41" s="6"/>
      <c r="B41" s="6"/>
      <c r="C41" s="15" t="s">
        <v>36</v>
      </c>
      <c r="D41" s="6"/>
      <c r="E41" s="6"/>
      <c r="F41" s="6"/>
      <c r="G41" s="6"/>
      <c r="H41" s="54">
        <v>33034812</v>
      </c>
      <c r="I41" s="7"/>
      <c r="J41" s="7"/>
      <c r="L41" s="38"/>
      <c r="M41" s="45"/>
      <c r="N41" s="35"/>
      <c r="O41" s="44"/>
      <c r="Q41" s="36"/>
      <c r="R41" s="8"/>
      <c r="S41" s="8"/>
    </row>
    <row r="42" spans="1:19" ht="16.5" x14ac:dyDescent="0.35">
      <c r="A42" s="6"/>
      <c r="B42" s="6"/>
      <c r="C42" s="6"/>
      <c r="D42" s="6"/>
      <c r="E42" s="6"/>
      <c r="F42" s="6"/>
      <c r="G42" s="6"/>
      <c r="H42" s="7"/>
      <c r="I42" s="55">
        <f>SUM(H39:H41)</f>
        <v>166211650</v>
      </c>
      <c r="J42" s="7"/>
      <c r="L42" s="38"/>
      <c r="M42" s="45"/>
      <c r="N42" s="35"/>
      <c r="O42" s="44"/>
      <c r="Q42" s="36"/>
      <c r="R42" s="8"/>
      <c r="S42" s="8"/>
    </row>
    <row r="43" spans="1:19" x14ac:dyDescent="0.25">
      <c r="A43" s="6"/>
      <c r="B43" s="6"/>
      <c r="C43" s="6"/>
      <c r="D43" s="6"/>
      <c r="E43" s="6"/>
      <c r="F43" s="6"/>
      <c r="G43" s="6"/>
      <c r="H43" s="7"/>
      <c r="I43" s="56">
        <f>SUM(I37:I42)</f>
        <v>741460391</v>
      </c>
      <c r="J43" s="7"/>
      <c r="K43" s="26"/>
      <c r="L43" s="38"/>
      <c r="M43" s="45"/>
      <c r="N43" s="35"/>
      <c r="O43" s="44"/>
      <c r="Q43" s="36"/>
      <c r="R43" s="8"/>
      <c r="S43" s="8"/>
    </row>
    <row r="44" spans="1:19" x14ac:dyDescent="0.25">
      <c r="A44" s="6"/>
      <c r="B44" s="15">
        <v>2</v>
      </c>
      <c r="C44" s="15" t="s">
        <v>37</v>
      </c>
      <c r="D44" s="6"/>
      <c r="E44" s="6"/>
      <c r="F44" s="6"/>
      <c r="G44" s="6"/>
      <c r="H44" s="7"/>
      <c r="I44" s="7"/>
      <c r="J44" s="7"/>
      <c r="K44" s="26"/>
      <c r="L44" s="38"/>
      <c r="M44" s="45"/>
      <c r="N44" s="35"/>
      <c r="O44" s="44"/>
      <c r="P44" s="57"/>
      <c r="Q44" s="30"/>
      <c r="R44" s="58"/>
      <c r="S44" s="58"/>
    </row>
    <row r="45" spans="1:19" x14ac:dyDescent="0.25">
      <c r="A45" s="6"/>
      <c r="B45" s="6"/>
      <c r="C45" s="6" t="s">
        <v>32</v>
      </c>
      <c r="D45" s="6"/>
      <c r="E45" s="6"/>
      <c r="F45" s="6"/>
      <c r="G45" s="19"/>
      <c r="H45" s="7">
        <f>M96</f>
        <v>1250000</v>
      </c>
      <c r="I45" s="7"/>
      <c r="J45" s="7"/>
      <c r="K45" s="26"/>
      <c r="L45" s="38"/>
      <c r="M45" s="45"/>
      <c r="N45" s="35"/>
      <c r="O45" s="44"/>
      <c r="P45" s="57"/>
      <c r="Q45" s="30"/>
      <c r="R45" s="59"/>
      <c r="S45" s="58"/>
    </row>
    <row r="46" spans="1:19" x14ac:dyDescent="0.25">
      <c r="A46" s="6"/>
      <c r="B46" s="6"/>
      <c r="C46" s="6" t="s">
        <v>38</v>
      </c>
      <c r="D46" s="6"/>
      <c r="E46" s="6"/>
      <c r="F46" s="6"/>
      <c r="G46" s="18"/>
      <c r="H46" s="60">
        <f>+E92</f>
        <v>0</v>
      </c>
      <c r="I46" s="7" t="s">
        <v>8</v>
      </c>
      <c r="J46" s="7"/>
      <c r="K46" s="26"/>
      <c r="L46" s="38"/>
      <c r="M46" s="45"/>
      <c r="N46" s="35"/>
      <c r="O46" s="44"/>
      <c r="P46" s="57"/>
      <c r="Q46" s="30"/>
      <c r="R46" s="57"/>
      <c r="S46" s="58"/>
    </row>
    <row r="47" spans="1:19" x14ac:dyDescent="0.25">
      <c r="A47" s="6"/>
      <c r="B47" s="6"/>
      <c r="C47" s="6"/>
      <c r="D47" s="6"/>
      <c r="E47" s="6"/>
      <c r="F47" s="6"/>
      <c r="G47" s="18" t="s">
        <v>8</v>
      </c>
      <c r="H47" s="61"/>
      <c r="I47" s="7">
        <f>H45+H46</f>
        <v>1250000</v>
      </c>
      <c r="J47" s="7"/>
      <c r="K47" s="26"/>
      <c r="L47" s="38"/>
      <c r="M47" s="45"/>
      <c r="N47" s="35"/>
      <c r="O47" s="44"/>
      <c r="P47" s="57"/>
      <c r="Q47" s="58"/>
      <c r="R47" s="57"/>
      <c r="S47" s="58"/>
    </row>
    <row r="48" spans="1:19" x14ac:dyDescent="0.25">
      <c r="A48" s="6"/>
      <c r="B48" s="6"/>
      <c r="C48" s="6"/>
      <c r="D48" s="6"/>
      <c r="E48" s="6"/>
      <c r="F48" s="6"/>
      <c r="G48" s="18"/>
      <c r="H48" s="62"/>
      <c r="I48" s="7" t="s">
        <v>8</v>
      </c>
      <c r="J48" s="7"/>
      <c r="K48" s="26"/>
      <c r="L48" s="38"/>
      <c r="M48" s="53"/>
      <c r="N48" s="35"/>
      <c r="O48" s="44"/>
      <c r="P48" s="63"/>
      <c r="Q48" s="63">
        <f>SUM(Q13:Q46)</f>
        <v>0</v>
      </c>
      <c r="R48" s="57"/>
      <c r="S48" s="58"/>
    </row>
    <row r="49" spans="1:19" x14ac:dyDescent="0.25">
      <c r="A49" s="6"/>
      <c r="B49" s="6"/>
      <c r="C49" s="6" t="s">
        <v>39</v>
      </c>
      <c r="D49" s="6"/>
      <c r="E49" s="6"/>
      <c r="F49" s="6"/>
      <c r="G49" s="19"/>
      <c r="H49" s="42">
        <f>L137</f>
        <v>6700000</v>
      </c>
      <c r="I49" s="7">
        <v>0</v>
      </c>
      <c r="K49" s="26"/>
      <c r="L49" s="38"/>
      <c r="M49" s="53"/>
      <c r="N49" s="35"/>
      <c r="O49" s="44"/>
      <c r="Q49" s="8"/>
      <c r="S49" s="8"/>
    </row>
    <row r="50" spans="1:19" x14ac:dyDescent="0.25">
      <c r="A50" s="6"/>
      <c r="B50" s="6"/>
      <c r="C50" s="6" t="s">
        <v>40</v>
      </c>
      <c r="D50" s="6"/>
      <c r="E50" s="6"/>
      <c r="F50" s="6"/>
      <c r="G50" s="6"/>
      <c r="H50" s="52">
        <f>A92</f>
        <v>0</v>
      </c>
      <c r="I50" s="7"/>
      <c r="K50" s="26"/>
      <c r="L50" s="38"/>
      <c r="M50" s="53"/>
      <c r="N50" s="35"/>
      <c r="O50" s="44"/>
      <c r="P50" s="64"/>
      <c r="Q50" s="8" t="s">
        <v>41</v>
      </c>
      <c r="S50" s="8"/>
    </row>
    <row r="51" spans="1:19" x14ac:dyDescent="0.25">
      <c r="A51" s="6"/>
      <c r="B51" s="6"/>
      <c r="C51" s="6"/>
      <c r="D51" s="6"/>
      <c r="E51" s="6"/>
      <c r="F51" s="6"/>
      <c r="G51" s="6"/>
      <c r="H51" s="19"/>
      <c r="I51" s="52">
        <f>SUM(H49:H50)</f>
        <v>6700000</v>
      </c>
      <c r="J51" s="42"/>
      <c r="K51" s="26"/>
      <c r="L51" s="38"/>
      <c r="M51" s="53"/>
      <c r="N51" s="35"/>
      <c r="O51" s="44"/>
      <c r="P51" s="65"/>
      <c r="Q51" s="51"/>
      <c r="R51" s="65"/>
      <c r="S51" s="51"/>
    </row>
    <row r="52" spans="1:19" x14ac:dyDescent="0.25">
      <c r="A52" s="6"/>
      <c r="B52" s="6"/>
      <c r="C52" s="15" t="s">
        <v>42</v>
      </c>
      <c r="D52" s="6"/>
      <c r="E52" s="6"/>
      <c r="F52" s="6"/>
      <c r="G52" s="6"/>
      <c r="H52" s="7"/>
      <c r="I52" s="7">
        <f>I30-I47+I51</f>
        <v>24400600</v>
      </c>
      <c r="J52" s="66"/>
      <c r="K52" s="26"/>
      <c r="L52" s="38"/>
      <c r="N52" s="35"/>
      <c r="O52" s="44"/>
      <c r="P52" s="65"/>
      <c r="Q52" s="51"/>
      <c r="R52" s="65"/>
      <c r="S52" s="51"/>
    </row>
    <row r="53" spans="1:19" x14ac:dyDescent="0.25">
      <c r="A53" s="6"/>
      <c r="B53" s="6"/>
      <c r="C53" s="6" t="s">
        <v>43</v>
      </c>
      <c r="D53" s="6"/>
      <c r="E53" s="6"/>
      <c r="F53" s="6"/>
      <c r="G53" s="6"/>
      <c r="H53" s="7"/>
      <c r="I53" s="7">
        <f>+I27</f>
        <v>24400600</v>
      </c>
      <c r="J53" s="66"/>
      <c r="K53" s="26"/>
      <c r="L53" s="38"/>
      <c r="N53" s="35"/>
      <c r="O53" s="44"/>
      <c r="P53" s="65"/>
      <c r="Q53" s="51"/>
      <c r="R53" s="65"/>
      <c r="S53" s="51"/>
    </row>
    <row r="54" spans="1:19" x14ac:dyDescent="0.25">
      <c r="A54" s="6"/>
      <c r="B54" s="6"/>
      <c r="C54" s="6"/>
      <c r="D54" s="6"/>
      <c r="E54" s="6"/>
      <c r="F54" s="6"/>
      <c r="G54" s="6"/>
      <c r="H54" s="7" t="s">
        <v>8</v>
      </c>
      <c r="I54" s="52">
        <v>0</v>
      </c>
      <c r="J54" s="67"/>
      <c r="K54" s="26"/>
      <c r="L54" s="38"/>
      <c r="N54" s="35"/>
      <c r="O54" s="44"/>
      <c r="P54" s="65"/>
      <c r="Q54" s="51"/>
      <c r="R54" s="65"/>
      <c r="S54" s="68"/>
    </row>
    <row r="55" spans="1:19" x14ac:dyDescent="0.25">
      <c r="A55" s="6"/>
      <c r="B55" s="6"/>
      <c r="C55" s="6"/>
      <c r="D55" s="6"/>
      <c r="E55" s="6" t="s">
        <v>44</v>
      </c>
      <c r="F55" s="6"/>
      <c r="G55" s="6"/>
      <c r="H55" s="7"/>
      <c r="I55" s="7">
        <f>+I53-I52</f>
        <v>0</v>
      </c>
      <c r="J55" s="66"/>
      <c r="K55" s="26"/>
      <c r="L55" s="38"/>
      <c r="N55" s="35"/>
      <c r="O55" s="44"/>
      <c r="P55" s="65"/>
      <c r="Q55" s="51"/>
      <c r="R55" s="65"/>
      <c r="S55" s="65"/>
    </row>
    <row r="56" spans="1:19" x14ac:dyDescent="0.25">
      <c r="A56" s="6"/>
      <c r="B56" s="6"/>
      <c r="C56" s="6"/>
      <c r="D56" s="6"/>
      <c r="E56" s="6"/>
      <c r="F56" s="6"/>
      <c r="G56" s="6"/>
      <c r="H56" s="7"/>
      <c r="I56" s="7"/>
      <c r="J56" s="66"/>
      <c r="K56" s="26"/>
      <c r="L56" s="38"/>
      <c r="N56" s="35"/>
      <c r="O56" s="44"/>
      <c r="P56" s="65"/>
      <c r="Q56" s="51"/>
      <c r="R56" s="65"/>
      <c r="S56" s="65"/>
    </row>
    <row r="57" spans="1:19" x14ac:dyDescent="0.25">
      <c r="A57" s="6" t="s">
        <v>45</v>
      </c>
      <c r="B57" s="6"/>
      <c r="C57" s="6"/>
      <c r="D57" s="6"/>
      <c r="E57" s="6"/>
      <c r="F57" s="6"/>
      <c r="G57" s="6"/>
      <c r="H57" s="7"/>
      <c r="I57" s="49"/>
      <c r="J57" s="69"/>
      <c r="K57" s="26"/>
      <c r="L57" s="38"/>
      <c r="N57" s="35"/>
      <c r="O57" s="44"/>
      <c r="P57" s="65"/>
      <c r="Q57" s="51"/>
      <c r="R57" s="65"/>
      <c r="S57" s="65"/>
    </row>
    <row r="58" spans="1:19" x14ac:dyDescent="0.25">
      <c r="A58" s="6" t="s">
        <v>46</v>
      </c>
      <c r="B58" s="6"/>
      <c r="C58" s="6"/>
      <c r="D58" s="6"/>
      <c r="E58" s="6" t="s">
        <v>8</v>
      </c>
      <c r="F58" s="6"/>
      <c r="G58" s="6" t="s">
        <v>47</v>
      </c>
      <c r="H58" s="7"/>
      <c r="I58" s="17"/>
      <c r="J58" s="70"/>
      <c r="K58" s="26"/>
      <c r="L58" s="38"/>
      <c r="N58" s="35"/>
      <c r="O58" s="44"/>
      <c r="P58" s="65"/>
      <c r="Q58" s="51"/>
      <c r="R58" s="65"/>
      <c r="S58" s="65"/>
    </row>
    <row r="59" spans="1:19" x14ac:dyDescent="0.25">
      <c r="A59" s="6"/>
      <c r="B59" s="6"/>
      <c r="C59" s="6"/>
      <c r="D59" s="6"/>
      <c r="E59" s="6"/>
      <c r="F59" s="6"/>
      <c r="G59" s="6"/>
      <c r="H59" s="7" t="s">
        <v>8</v>
      </c>
      <c r="I59" s="17"/>
      <c r="J59" s="70"/>
      <c r="K59" s="26"/>
      <c r="L59" s="38"/>
      <c r="N59" s="35"/>
      <c r="O59" s="44"/>
      <c r="Q59" s="36"/>
    </row>
    <row r="60" spans="1:19" x14ac:dyDescent="0.25">
      <c r="K60" s="26"/>
      <c r="L60" s="38"/>
      <c r="N60" s="35"/>
      <c r="O60" s="44"/>
    </row>
    <row r="61" spans="1:19" x14ac:dyDescent="0.25">
      <c r="A61" s="71"/>
      <c r="B61" s="72"/>
      <c r="C61" s="72"/>
      <c r="D61" s="73"/>
      <c r="E61" s="73"/>
      <c r="F61" s="73"/>
      <c r="G61" s="73"/>
      <c r="H61" s="9"/>
      <c r="J61" s="74"/>
      <c r="K61" s="26"/>
      <c r="L61" s="38"/>
      <c r="N61" s="35"/>
      <c r="O61" s="44"/>
      <c r="Q61" s="9"/>
      <c r="R61" s="75"/>
    </row>
    <row r="62" spans="1:19" x14ac:dyDescent="0.25">
      <c r="A62" s="71" t="s">
        <v>59</v>
      </c>
      <c r="B62" s="72"/>
      <c r="C62" s="72"/>
      <c r="D62" s="73"/>
      <c r="E62" s="73"/>
      <c r="F62" s="73"/>
      <c r="G62" s="73" t="s">
        <v>49</v>
      </c>
      <c r="H62" s="9"/>
      <c r="J62" s="74"/>
      <c r="K62" s="26"/>
      <c r="L62" s="38"/>
      <c r="N62" s="35"/>
      <c r="O62" s="44"/>
      <c r="Q62" s="9"/>
      <c r="R62" s="75"/>
    </row>
    <row r="63" spans="1:19" x14ac:dyDescent="0.25">
      <c r="A63" s="71"/>
      <c r="B63" s="72"/>
      <c r="C63" s="72"/>
      <c r="D63" s="73"/>
      <c r="E63" s="73"/>
      <c r="F63" s="73"/>
      <c r="G63" s="73"/>
      <c r="H63" s="9"/>
      <c r="J63" s="74"/>
      <c r="K63" s="26"/>
      <c r="L63" s="38"/>
      <c r="N63" s="35"/>
      <c r="O63" s="44"/>
      <c r="Q63" s="9"/>
      <c r="R63" s="75"/>
    </row>
    <row r="64" spans="1:19" x14ac:dyDescent="0.25">
      <c r="A64" s="71" t="s">
        <v>50</v>
      </c>
      <c r="B64" s="72"/>
      <c r="C64" s="72"/>
      <c r="D64" s="73"/>
      <c r="E64" s="73"/>
      <c r="F64" s="73"/>
      <c r="G64" s="73"/>
      <c r="H64" s="9" t="s">
        <v>51</v>
      </c>
      <c r="J64" s="74"/>
      <c r="K64" s="26"/>
      <c r="L64" s="38"/>
      <c r="N64" s="35"/>
      <c r="O64" s="44"/>
      <c r="Q64" s="9"/>
      <c r="R64" s="75"/>
    </row>
    <row r="65" spans="1:17" x14ac:dyDescent="0.25">
      <c r="A65" s="71"/>
      <c r="B65" s="72"/>
      <c r="C65" s="72"/>
      <c r="D65" s="73"/>
      <c r="E65" s="73"/>
      <c r="F65" s="73"/>
      <c r="G65" s="73"/>
      <c r="H65" s="73"/>
      <c r="J65" s="74"/>
      <c r="K65" s="26"/>
      <c r="L65" s="38"/>
      <c r="N65" s="35"/>
      <c r="O65" s="44"/>
    </row>
    <row r="66" spans="1:17" x14ac:dyDescent="0.25">
      <c r="A66" s="8"/>
      <c r="B66" s="8"/>
      <c r="C66" s="8"/>
      <c r="D66" s="8"/>
      <c r="E66" s="8"/>
      <c r="F66" s="8"/>
      <c r="G66" s="73" t="s">
        <v>52</v>
      </c>
      <c r="H66" s="8"/>
      <c r="I66" s="8"/>
      <c r="J66" s="76"/>
      <c r="K66" s="26"/>
      <c r="L66" s="38"/>
      <c r="M66" s="53"/>
      <c r="N66" s="35"/>
      <c r="O66" s="44"/>
      <c r="Q66" s="64"/>
    </row>
    <row r="67" spans="1:17" x14ac:dyDescent="0.25">
      <c r="A67" s="8"/>
      <c r="B67" s="8"/>
      <c r="C67" s="8"/>
      <c r="D67" s="8"/>
      <c r="E67" s="8"/>
      <c r="F67" s="8"/>
      <c r="G67" s="8"/>
      <c r="H67" s="8"/>
      <c r="I67" s="8"/>
      <c r="J67" s="76"/>
      <c r="K67" s="26"/>
      <c r="L67" s="38"/>
      <c r="M67" s="53"/>
      <c r="N67" s="35"/>
      <c r="O67" s="44"/>
    </row>
    <row r="68" spans="1:17" x14ac:dyDescent="0.25">
      <c r="A68" s="8"/>
      <c r="B68" s="8"/>
      <c r="C68" s="8"/>
      <c r="D68" s="8"/>
      <c r="E68" s="8" t="s">
        <v>53</v>
      </c>
      <c r="F68" s="8"/>
      <c r="G68" s="8"/>
      <c r="H68" s="8"/>
      <c r="I68" s="8"/>
      <c r="J68" s="76"/>
      <c r="K68" s="26"/>
      <c r="L68" s="38"/>
      <c r="M68" s="3"/>
      <c r="N68" s="35"/>
      <c r="O68" s="44"/>
    </row>
    <row r="69" spans="1:17" x14ac:dyDescent="0.25">
      <c r="A69" s="8"/>
      <c r="B69" s="8"/>
      <c r="C69" s="8"/>
      <c r="D69" s="8"/>
      <c r="E69" s="8"/>
      <c r="F69" s="8"/>
      <c r="G69" s="8"/>
      <c r="H69" s="8"/>
      <c r="I69" s="77"/>
      <c r="J69" s="76"/>
      <c r="K69" s="26"/>
      <c r="L69" s="38"/>
      <c r="M69" s="3"/>
      <c r="N69" s="35"/>
      <c r="O69" s="44"/>
    </row>
    <row r="70" spans="1:17" x14ac:dyDescent="0.25">
      <c r="A70" s="73"/>
      <c r="B70" s="73"/>
      <c r="C70" s="73"/>
      <c r="D70" s="73"/>
      <c r="E70" s="73"/>
      <c r="F70" s="73"/>
      <c r="G70" s="78"/>
      <c r="H70" s="79"/>
      <c r="I70" s="73"/>
      <c r="J70" s="74"/>
      <c r="K70" s="26"/>
      <c r="L70" s="38"/>
      <c r="M70" s="80"/>
      <c r="N70" s="35"/>
      <c r="O70" s="44"/>
    </row>
    <row r="71" spans="1:17" x14ac:dyDescent="0.25">
      <c r="A71" s="73"/>
      <c r="B71" s="73"/>
      <c r="C71" s="73"/>
      <c r="D71" s="73"/>
      <c r="E71" s="73"/>
      <c r="F71" s="73"/>
      <c r="G71" s="78" t="s">
        <v>54</v>
      </c>
      <c r="H71" s="81"/>
      <c r="I71" s="73"/>
      <c r="J71" s="74"/>
      <c r="K71" s="26"/>
      <c r="L71" s="38"/>
      <c r="M71" s="53"/>
      <c r="N71" s="35"/>
      <c r="O71" s="44"/>
    </row>
    <row r="72" spans="1:17" x14ac:dyDescent="0.25">
      <c r="A72" s="8"/>
      <c r="B72" s="8"/>
      <c r="C72" s="8"/>
      <c r="D72" s="8"/>
      <c r="E72" s="8"/>
      <c r="F72" s="8"/>
      <c r="G72" s="8"/>
      <c r="H72" s="8"/>
      <c r="I72" s="8"/>
      <c r="J72" s="76"/>
      <c r="K72" s="26"/>
      <c r="L72" s="38"/>
      <c r="N72" s="35"/>
      <c r="O72" s="82"/>
    </row>
    <row r="73" spans="1:17" x14ac:dyDescent="0.25">
      <c r="A73" s="8" t="s">
        <v>40</v>
      </c>
      <c r="B73" s="8"/>
      <c r="C73" s="8"/>
      <c r="D73" s="8" t="s">
        <v>38</v>
      </c>
      <c r="E73" s="8"/>
      <c r="F73" s="8"/>
      <c r="G73" s="8"/>
      <c r="H73" s="8" t="s">
        <v>55</v>
      </c>
      <c r="I73" s="77" t="s">
        <v>56</v>
      </c>
      <c r="J73" s="76"/>
      <c r="K73" s="26"/>
      <c r="L73" s="38"/>
      <c r="M73" s="80"/>
      <c r="N73" s="35"/>
      <c r="O73" s="83"/>
    </row>
    <row r="74" spans="1:17" x14ac:dyDescent="0.25">
      <c r="A74" s="84"/>
      <c r="B74" s="85"/>
      <c r="C74" s="85"/>
      <c r="D74" s="85"/>
      <c r="E74" s="86"/>
      <c r="F74" s="109"/>
      <c r="G74" s="8"/>
      <c r="H74" s="51"/>
      <c r="I74" s="8"/>
      <c r="J74" s="76"/>
      <c r="K74" s="26"/>
      <c r="L74" s="38"/>
      <c r="M74" s="80"/>
      <c r="N74" s="35"/>
      <c r="O74" s="82"/>
    </row>
    <row r="75" spans="1:17" x14ac:dyDescent="0.25">
      <c r="A75" s="84"/>
      <c r="B75" s="85"/>
      <c r="C75" s="85"/>
      <c r="D75" s="85"/>
      <c r="E75" s="86"/>
      <c r="F75" s="109"/>
      <c r="G75" s="8"/>
      <c r="H75" s="51"/>
      <c r="I75" s="8"/>
      <c r="J75" s="8"/>
      <c r="K75" s="26"/>
      <c r="L75" s="38"/>
      <c r="M75" s="80"/>
      <c r="N75" s="35"/>
      <c r="O75" s="82"/>
    </row>
    <row r="76" spans="1:17" x14ac:dyDescent="0.25">
      <c r="A76" s="87"/>
      <c r="B76" s="85"/>
      <c r="C76" s="85"/>
      <c r="D76" s="85"/>
      <c r="E76" s="86"/>
      <c r="F76" s="109"/>
      <c r="G76" s="8"/>
      <c r="H76" s="51"/>
      <c r="I76" s="8"/>
      <c r="J76" s="8"/>
      <c r="K76" s="26"/>
      <c r="L76" s="38"/>
      <c r="M76" s="80"/>
      <c r="N76" s="35"/>
      <c r="O76" s="82"/>
    </row>
    <row r="77" spans="1:17" x14ac:dyDescent="0.25">
      <c r="A77" s="87"/>
      <c r="B77" s="85"/>
      <c r="C77" s="88"/>
      <c r="D77" s="85"/>
      <c r="E77" s="89"/>
      <c r="F77" s="8"/>
      <c r="G77" s="8"/>
      <c r="H77" s="51"/>
      <c r="I77" s="8"/>
      <c r="J77" s="8"/>
      <c r="K77" s="26"/>
      <c r="L77" s="38"/>
      <c r="M77" s="80"/>
      <c r="N77" s="35"/>
      <c r="O77" s="82"/>
    </row>
    <row r="78" spans="1:17" x14ac:dyDescent="0.25">
      <c r="A78" s="86"/>
      <c r="B78" s="85"/>
      <c r="C78" s="88"/>
      <c r="D78" s="88"/>
      <c r="E78" s="90"/>
      <c r="F78" s="64"/>
      <c r="H78" s="65"/>
      <c r="K78" s="26"/>
      <c r="L78" s="38"/>
      <c r="M78" s="80"/>
      <c r="N78" s="35"/>
      <c r="O78" s="82"/>
    </row>
    <row r="79" spans="1:17" x14ac:dyDescent="0.25">
      <c r="A79" s="91"/>
      <c r="B79" s="85"/>
      <c r="C79" s="92"/>
      <c r="D79" s="92"/>
      <c r="E79" s="90"/>
      <c r="H79" s="65"/>
      <c r="K79" s="26"/>
      <c r="L79" s="38"/>
      <c r="M79" s="80"/>
      <c r="N79" s="35"/>
      <c r="O79" s="82"/>
    </row>
    <row r="80" spans="1:17" x14ac:dyDescent="0.25">
      <c r="A80" s="93"/>
      <c r="B80" s="85"/>
      <c r="C80" s="92"/>
      <c r="D80" s="92"/>
      <c r="E80" s="90"/>
      <c r="H80" s="65"/>
      <c r="K80" s="26"/>
      <c r="L80" s="38"/>
      <c r="M80" s="80"/>
      <c r="N80" s="35"/>
      <c r="O80" s="83"/>
    </row>
    <row r="81" spans="1:15" x14ac:dyDescent="0.25">
      <c r="A81" s="93"/>
      <c r="B81" s="85"/>
      <c r="C81" s="92"/>
      <c r="D81" s="92"/>
      <c r="E81" s="90"/>
      <c r="H81" s="65"/>
      <c r="K81" s="26"/>
      <c r="L81" s="38"/>
      <c r="M81" s="80"/>
      <c r="N81" s="35"/>
      <c r="O81" s="83"/>
    </row>
    <row r="82" spans="1:15" x14ac:dyDescent="0.25">
      <c r="A82" s="91"/>
      <c r="B82" s="92"/>
      <c r="C82" s="92"/>
      <c r="D82" s="92"/>
      <c r="E82" s="90"/>
      <c r="H82" s="65"/>
      <c r="K82" s="26"/>
      <c r="L82" s="38"/>
      <c r="M82" s="94"/>
      <c r="N82" s="35"/>
      <c r="O82" s="82"/>
    </row>
    <row r="83" spans="1:15" x14ac:dyDescent="0.25">
      <c r="A83" s="91"/>
      <c r="B83" s="92"/>
      <c r="C83" s="92"/>
      <c r="D83" s="92"/>
      <c r="E83" s="90"/>
      <c r="H83" s="65"/>
      <c r="K83" s="26"/>
      <c r="L83" s="38"/>
      <c r="M83" s="95"/>
      <c r="N83" s="35"/>
      <c r="O83" s="82"/>
    </row>
    <row r="84" spans="1:15" x14ac:dyDescent="0.25">
      <c r="A84" s="91"/>
      <c r="B84" s="96"/>
      <c r="E84" s="65"/>
      <c r="H84" s="65"/>
      <c r="K84" s="26"/>
      <c r="L84" s="38"/>
      <c r="N84" s="35"/>
      <c r="O84" s="82"/>
    </row>
    <row r="85" spans="1:15" x14ac:dyDescent="0.25">
      <c r="A85" s="91"/>
      <c r="B85" s="96"/>
      <c r="H85" s="65"/>
      <c r="K85" s="26"/>
      <c r="L85" s="38"/>
      <c r="N85" s="35"/>
      <c r="O85" s="82"/>
    </row>
    <row r="86" spans="1:15" x14ac:dyDescent="0.25">
      <c r="A86" s="91"/>
      <c r="B86" s="96"/>
      <c r="K86" s="26"/>
      <c r="L86" s="38"/>
      <c r="N86" s="35"/>
      <c r="O86" s="82"/>
    </row>
    <row r="87" spans="1:15" x14ac:dyDescent="0.25">
      <c r="A87" s="91"/>
      <c r="B87" s="96"/>
      <c r="K87" s="26"/>
      <c r="L87" s="38"/>
      <c r="N87" s="35"/>
      <c r="O87" s="82"/>
    </row>
    <row r="88" spans="1:15" x14ac:dyDescent="0.25">
      <c r="A88" s="65"/>
      <c r="B88" s="96"/>
      <c r="K88" s="26"/>
      <c r="L88" s="38"/>
      <c r="M88" s="80"/>
      <c r="N88" s="35"/>
      <c r="O88" s="82"/>
    </row>
    <row r="89" spans="1:15" x14ac:dyDescent="0.25">
      <c r="K89" s="26"/>
      <c r="L89" s="38"/>
      <c r="N89" s="35"/>
      <c r="O89" s="82"/>
    </row>
    <row r="90" spans="1:15" x14ac:dyDescent="0.25">
      <c r="K90" s="26"/>
      <c r="L90" s="38"/>
      <c r="N90" s="35"/>
      <c r="O90" s="82"/>
    </row>
    <row r="91" spans="1:15" x14ac:dyDescent="0.25">
      <c r="K91" s="26"/>
      <c r="L91" s="38"/>
      <c r="N91" s="35"/>
      <c r="O91" s="82"/>
    </row>
    <row r="92" spans="1:15" x14ac:dyDescent="0.25">
      <c r="A92" s="75">
        <f>SUM(A74:A91)</f>
        <v>0</v>
      </c>
      <c r="E92" s="65">
        <f>SUM(E74:E91)</f>
        <v>0</v>
      </c>
      <c r="H92" s="65">
        <f>SUM(H74:H91)</f>
        <v>0</v>
      </c>
      <c r="K92" s="26"/>
      <c r="L92" s="38"/>
      <c r="N92" s="35"/>
      <c r="O92" s="82"/>
    </row>
    <row r="93" spans="1:15" x14ac:dyDescent="0.25">
      <c r="K93" s="26"/>
      <c r="L93" s="38"/>
      <c r="N93" s="35"/>
      <c r="O93" s="82"/>
    </row>
    <row r="94" spans="1:15" x14ac:dyDescent="0.25">
      <c r="K94" s="26"/>
      <c r="N94" s="35"/>
      <c r="O94" s="82"/>
    </row>
    <row r="95" spans="1:15" x14ac:dyDescent="0.25">
      <c r="K95" s="26"/>
      <c r="N95" s="35"/>
      <c r="O95" s="82"/>
    </row>
    <row r="96" spans="1:15" x14ac:dyDescent="0.25">
      <c r="K96" s="26"/>
      <c r="M96" s="43">
        <f>SUM(M13:M95)</f>
        <v>1250000</v>
      </c>
      <c r="N96" s="35"/>
      <c r="O96" s="82"/>
    </row>
    <row r="97" spans="11:15" x14ac:dyDescent="0.25">
      <c r="K97" s="26">
        <v>38741</v>
      </c>
      <c r="N97" s="35"/>
      <c r="O97" s="82"/>
    </row>
    <row r="98" spans="11:15" x14ac:dyDescent="0.25">
      <c r="K98" s="26"/>
      <c r="N98" s="35"/>
      <c r="O98" s="82"/>
    </row>
    <row r="99" spans="11:15" x14ac:dyDescent="0.25">
      <c r="K99" s="26"/>
      <c r="N99" s="35"/>
      <c r="O99" s="82"/>
    </row>
    <row r="100" spans="11:15" x14ac:dyDescent="0.25">
      <c r="K100" s="26"/>
      <c r="N100" s="35"/>
      <c r="O100" s="82"/>
    </row>
    <row r="101" spans="11:15" x14ac:dyDescent="0.25">
      <c r="K101" s="26"/>
      <c r="N101" s="35"/>
      <c r="O101" s="82"/>
    </row>
    <row r="102" spans="11:15" x14ac:dyDescent="0.25">
      <c r="K102" s="26"/>
      <c r="N102" s="35"/>
      <c r="O102" s="82"/>
    </row>
    <row r="103" spans="11:15" x14ac:dyDescent="0.25">
      <c r="K103" s="26"/>
      <c r="N103" s="35"/>
      <c r="O103" s="82"/>
    </row>
    <row r="104" spans="11:15" x14ac:dyDescent="0.25">
      <c r="K104" s="26"/>
      <c r="N104" s="35"/>
      <c r="O104" s="82"/>
    </row>
    <row r="105" spans="11:15" x14ac:dyDescent="0.25">
      <c r="K105" s="26"/>
      <c r="N105" s="35"/>
      <c r="O105" s="82"/>
    </row>
    <row r="106" spans="11:15" x14ac:dyDescent="0.25">
      <c r="K106" s="26"/>
      <c r="N106" s="35"/>
      <c r="O106" s="82"/>
    </row>
    <row r="107" spans="11:15" x14ac:dyDescent="0.25">
      <c r="K107" s="26"/>
      <c r="N107" s="35"/>
      <c r="O107" s="82"/>
    </row>
    <row r="108" spans="11:15" x14ac:dyDescent="0.25">
      <c r="K108" s="26"/>
      <c r="N108" s="35"/>
    </row>
    <row r="109" spans="11:15" x14ac:dyDescent="0.25">
      <c r="K109" s="26"/>
    </row>
    <row r="110" spans="11:15" x14ac:dyDescent="0.25">
      <c r="K110" s="26"/>
    </row>
    <row r="111" spans="11:15" x14ac:dyDescent="0.25">
      <c r="K111" s="26"/>
      <c r="O111" s="80">
        <f>SUM(O13:O110)</f>
        <v>0</v>
      </c>
    </row>
    <row r="112" spans="11:15" x14ac:dyDescent="0.25">
      <c r="K112" s="26"/>
    </row>
    <row r="113" spans="1:19" x14ac:dyDescent="0.25">
      <c r="K113" s="26"/>
    </row>
    <row r="114" spans="1:19" s="43" customFormat="1" x14ac:dyDescent="0.25">
      <c r="A114"/>
      <c r="B114"/>
      <c r="C114"/>
      <c r="D114"/>
      <c r="E114"/>
      <c r="F114"/>
      <c r="G114"/>
      <c r="H114"/>
      <c r="I114"/>
      <c r="J114"/>
      <c r="K114" s="26"/>
      <c r="L114" s="97"/>
      <c r="N114" s="99"/>
      <c r="O114" s="98"/>
      <c r="P114"/>
      <c r="Q114"/>
      <c r="R114"/>
      <c r="S114"/>
    </row>
    <row r="115" spans="1:19" s="43" customFormat="1" x14ac:dyDescent="0.25">
      <c r="A115"/>
      <c r="B115"/>
      <c r="C115"/>
      <c r="D115"/>
      <c r="E115"/>
      <c r="F115"/>
      <c r="G115"/>
      <c r="H115"/>
      <c r="I115"/>
      <c r="J115"/>
      <c r="K115" s="26"/>
      <c r="L115" s="97"/>
      <c r="N115" s="99"/>
      <c r="O115" s="98"/>
      <c r="P115"/>
      <c r="Q115"/>
      <c r="R115"/>
      <c r="S115"/>
    </row>
    <row r="116" spans="1:19" s="43" customFormat="1" x14ac:dyDescent="0.25">
      <c r="A116"/>
      <c r="B116"/>
      <c r="C116"/>
      <c r="D116"/>
      <c r="E116"/>
      <c r="F116"/>
      <c r="G116"/>
      <c r="H116"/>
      <c r="I116"/>
      <c r="J116"/>
      <c r="K116" s="26"/>
      <c r="L116" s="97"/>
      <c r="N116" s="99"/>
      <c r="O116" s="98"/>
      <c r="P116"/>
      <c r="Q116"/>
      <c r="R116"/>
      <c r="S116"/>
    </row>
    <row r="117" spans="1:19" s="43" customFormat="1" x14ac:dyDescent="0.25">
      <c r="A117"/>
      <c r="B117"/>
      <c r="C117"/>
      <c r="D117"/>
      <c r="E117"/>
      <c r="F117"/>
      <c r="G117"/>
      <c r="H117"/>
      <c r="I117"/>
      <c r="J117"/>
      <c r="K117" s="26"/>
      <c r="L117" s="97"/>
      <c r="N117" s="99"/>
      <c r="O117" s="98"/>
      <c r="P117"/>
      <c r="Q117"/>
      <c r="R117"/>
      <c r="S117"/>
    </row>
    <row r="118" spans="1:19" s="43" customFormat="1" x14ac:dyDescent="0.25">
      <c r="A118"/>
      <c r="B118"/>
      <c r="C118"/>
      <c r="D118"/>
      <c r="E118"/>
      <c r="F118"/>
      <c r="G118"/>
      <c r="H118"/>
      <c r="I118"/>
      <c r="J118"/>
      <c r="K118" s="26"/>
      <c r="L118" s="97"/>
      <c r="N118" s="99"/>
      <c r="O118" s="98"/>
      <c r="P118"/>
      <c r="Q118"/>
      <c r="R118"/>
      <c r="S118"/>
    </row>
    <row r="119" spans="1:19" s="43" customFormat="1" x14ac:dyDescent="0.25">
      <c r="A119"/>
      <c r="B119"/>
      <c r="C119"/>
      <c r="D119"/>
      <c r="E119"/>
      <c r="F119"/>
      <c r="G119"/>
      <c r="H119"/>
      <c r="I119"/>
      <c r="J119"/>
      <c r="K119" s="26"/>
      <c r="L119" s="97"/>
      <c r="N119" s="99"/>
      <c r="O119" s="98"/>
      <c r="P119"/>
      <c r="Q119"/>
      <c r="R119"/>
      <c r="S119"/>
    </row>
    <row r="120" spans="1:19" s="43" customFormat="1" x14ac:dyDescent="0.25">
      <c r="A120"/>
      <c r="B120"/>
      <c r="C120"/>
      <c r="D120"/>
      <c r="E120"/>
      <c r="F120"/>
      <c r="G120"/>
      <c r="H120"/>
      <c r="I120"/>
      <c r="J120"/>
      <c r="K120" s="26"/>
      <c r="L120" s="97"/>
      <c r="N120" s="99"/>
      <c r="O120" s="98"/>
      <c r="P120"/>
      <c r="Q120"/>
      <c r="R120"/>
      <c r="S120"/>
    </row>
    <row r="121" spans="1:19" s="43" customFormat="1" x14ac:dyDescent="0.25">
      <c r="A121"/>
      <c r="B121"/>
      <c r="C121"/>
      <c r="D121"/>
      <c r="E121"/>
      <c r="F121"/>
      <c r="G121"/>
      <c r="H121"/>
      <c r="I121"/>
      <c r="J121"/>
      <c r="K121" s="26"/>
      <c r="L121" s="97"/>
      <c r="N121" s="99"/>
      <c r="O121" s="98"/>
      <c r="P121"/>
      <c r="Q121"/>
      <c r="R121"/>
      <c r="S121"/>
    </row>
    <row r="122" spans="1:19" s="43" customFormat="1" x14ac:dyDescent="0.25">
      <c r="A122"/>
      <c r="B122"/>
      <c r="C122"/>
      <c r="D122"/>
      <c r="E122"/>
      <c r="F122"/>
      <c r="G122"/>
      <c r="H122"/>
      <c r="I122"/>
      <c r="J122"/>
      <c r="K122" s="26"/>
      <c r="L122" s="97"/>
      <c r="N122" s="99"/>
      <c r="O122" s="98"/>
      <c r="P122"/>
      <c r="Q122"/>
      <c r="R122"/>
      <c r="S122"/>
    </row>
    <row r="123" spans="1:19" s="43" customFormat="1" x14ac:dyDescent="0.25">
      <c r="A123"/>
      <c r="B123"/>
      <c r="C123"/>
      <c r="D123"/>
      <c r="E123"/>
      <c r="F123"/>
      <c r="G123"/>
      <c r="H123"/>
      <c r="I123"/>
      <c r="J123"/>
      <c r="K123" s="26"/>
      <c r="L123" s="97"/>
      <c r="N123" s="99"/>
      <c r="O123" s="98"/>
      <c r="P123"/>
      <c r="Q123"/>
      <c r="R123"/>
      <c r="S123"/>
    </row>
    <row r="124" spans="1:19" s="43" customFormat="1" x14ac:dyDescent="0.25">
      <c r="A124"/>
      <c r="B124"/>
      <c r="C124"/>
      <c r="D124"/>
      <c r="E124"/>
      <c r="F124"/>
      <c r="G124"/>
      <c r="H124"/>
      <c r="I124"/>
      <c r="J124"/>
      <c r="K124" s="26"/>
      <c r="L124" s="100"/>
      <c r="N124" s="99"/>
      <c r="O124" s="98"/>
      <c r="P124"/>
      <c r="Q124"/>
      <c r="R124"/>
      <c r="S124"/>
    </row>
    <row r="125" spans="1:19" s="43" customFormat="1" x14ac:dyDescent="0.25">
      <c r="A125"/>
      <c r="B125"/>
      <c r="C125"/>
      <c r="D125"/>
      <c r="E125"/>
      <c r="F125"/>
      <c r="G125"/>
      <c r="H125"/>
      <c r="I125"/>
      <c r="J125"/>
      <c r="K125" s="26"/>
      <c r="L125" s="97"/>
      <c r="N125" s="99"/>
      <c r="O125" s="98"/>
      <c r="P125"/>
      <c r="Q125"/>
      <c r="R125"/>
      <c r="S125"/>
    </row>
    <row r="126" spans="1:19" s="43" customFormat="1" x14ac:dyDescent="0.25">
      <c r="A126"/>
      <c r="B126"/>
      <c r="C126"/>
      <c r="D126"/>
      <c r="E126"/>
      <c r="F126"/>
      <c r="G126"/>
      <c r="H126"/>
      <c r="I126"/>
      <c r="J126"/>
      <c r="K126" s="26"/>
      <c r="L126" s="97"/>
      <c r="N126" s="99"/>
      <c r="O126" s="98"/>
      <c r="P126"/>
      <c r="Q126"/>
      <c r="R126"/>
      <c r="S126"/>
    </row>
    <row r="127" spans="1:19" s="43" customFormat="1" x14ac:dyDescent="0.25">
      <c r="A127"/>
      <c r="B127"/>
      <c r="C127"/>
      <c r="D127"/>
      <c r="E127"/>
      <c r="F127"/>
      <c r="G127"/>
      <c r="H127"/>
      <c r="I127"/>
      <c r="J127"/>
      <c r="K127" s="26"/>
      <c r="L127" s="97"/>
      <c r="N127" s="99"/>
      <c r="O127" s="98"/>
      <c r="P127"/>
      <c r="Q127"/>
      <c r="R127"/>
      <c r="S127"/>
    </row>
    <row r="128" spans="1:19" s="43" customFormat="1" x14ac:dyDescent="0.25">
      <c r="A128"/>
      <c r="B128"/>
      <c r="C128"/>
      <c r="D128"/>
      <c r="E128"/>
      <c r="F128"/>
      <c r="G128"/>
      <c r="H128"/>
      <c r="I128"/>
      <c r="J128"/>
      <c r="K128" s="26"/>
      <c r="L128" s="97"/>
      <c r="N128" s="99"/>
      <c r="O128" s="98"/>
      <c r="P128"/>
      <c r="Q128"/>
      <c r="R128"/>
      <c r="S128"/>
    </row>
    <row r="129" spans="1:19" s="43" customFormat="1" x14ac:dyDescent="0.25">
      <c r="A129"/>
      <c r="B129"/>
      <c r="C129"/>
      <c r="D129"/>
      <c r="E129"/>
      <c r="F129"/>
      <c r="G129"/>
      <c r="H129"/>
      <c r="I129"/>
      <c r="J129"/>
      <c r="K129" s="26"/>
      <c r="L129" s="97"/>
      <c r="N129" s="99"/>
      <c r="O129" s="98"/>
      <c r="P129"/>
      <c r="Q129"/>
      <c r="R129"/>
      <c r="S129"/>
    </row>
    <row r="130" spans="1:19" s="43" customFormat="1" x14ac:dyDescent="0.25">
      <c r="A130"/>
      <c r="B130"/>
      <c r="C130"/>
      <c r="D130"/>
      <c r="E130"/>
      <c r="F130"/>
      <c r="G130"/>
      <c r="H130"/>
      <c r="I130"/>
      <c r="J130"/>
      <c r="K130" s="26"/>
      <c r="L130" s="97"/>
      <c r="N130" s="99"/>
      <c r="O130" s="98"/>
      <c r="P130"/>
      <c r="Q130"/>
      <c r="R130"/>
      <c r="S130"/>
    </row>
    <row r="131" spans="1:19" s="43" customFormat="1" x14ac:dyDescent="0.25">
      <c r="A131"/>
      <c r="B131"/>
      <c r="C131"/>
      <c r="D131"/>
      <c r="E131"/>
      <c r="F131"/>
      <c r="G131"/>
      <c r="H131"/>
      <c r="I131"/>
      <c r="J131"/>
      <c r="K131" s="26"/>
      <c r="L131" s="97"/>
      <c r="N131" s="99"/>
      <c r="O131" s="98"/>
      <c r="P131"/>
      <c r="Q131"/>
      <c r="R131"/>
      <c r="S131"/>
    </row>
    <row r="132" spans="1:19" s="43" customFormat="1" x14ac:dyDescent="0.25">
      <c r="A132"/>
      <c r="B132"/>
      <c r="C132"/>
      <c r="D132"/>
      <c r="E132"/>
      <c r="F132"/>
      <c r="G132"/>
      <c r="H132"/>
      <c r="I132"/>
      <c r="J132"/>
      <c r="K132" s="26"/>
      <c r="L132" s="97"/>
      <c r="N132" s="99"/>
      <c r="O132" s="98"/>
      <c r="P132"/>
      <c r="Q132"/>
      <c r="R132"/>
      <c r="S132"/>
    </row>
    <row r="133" spans="1:19" s="43" customFormat="1" x14ac:dyDescent="0.25">
      <c r="A133"/>
      <c r="B133"/>
      <c r="C133"/>
      <c r="D133"/>
      <c r="E133"/>
      <c r="F133"/>
      <c r="G133"/>
      <c r="H133"/>
      <c r="I133"/>
      <c r="J133"/>
      <c r="K133" s="26"/>
      <c r="L133" s="97"/>
      <c r="N133" s="99"/>
      <c r="O133" s="98"/>
      <c r="P133"/>
      <c r="Q133"/>
      <c r="R133"/>
      <c r="S133"/>
    </row>
    <row r="134" spans="1:19" s="43" customFormat="1" x14ac:dyDescent="0.25">
      <c r="A134"/>
      <c r="B134"/>
      <c r="C134"/>
      <c r="D134"/>
      <c r="E134"/>
      <c r="F134"/>
      <c r="G134"/>
      <c r="H134"/>
      <c r="I134"/>
      <c r="J134"/>
      <c r="K134" s="26"/>
      <c r="L134" s="97"/>
      <c r="N134" s="99"/>
      <c r="O134" s="98"/>
      <c r="P134"/>
      <c r="Q134"/>
      <c r="R134"/>
      <c r="S134"/>
    </row>
    <row r="135" spans="1:19" s="43" customFormat="1" x14ac:dyDescent="0.25">
      <c r="A135"/>
      <c r="B135"/>
      <c r="C135"/>
      <c r="D135"/>
      <c r="E135"/>
      <c r="F135"/>
      <c r="G135"/>
      <c r="H135"/>
      <c r="I135"/>
      <c r="J135"/>
      <c r="K135" s="26"/>
      <c r="L135" s="100"/>
      <c r="N135" s="99"/>
      <c r="O135" s="98"/>
      <c r="P135"/>
      <c r="Q135"/>
      <c r="R135"/>
      <c r="S135"/>
    </row>
    <row r="136" spans="1:19" s="43" customFormat="1" x14ac:dyDescent="0.25">
      <c r="A136"/>
      <c r="B136"/>
      <c r="C136"/>
      <c r="D136"/>
      <c r="E136"/>
      <c r="F136"/>
      <c r="G136"/>
      <c r="H136"/>
      <c r="I136"/>
      <c r="J136"/>
      <c r="K136" s="26"/>
      <c r="L136" s="97"/>
      <c r="N136" s="99"/>
      <c r="O136" s="98"/>
      <c r="P136"/>
      <c r="Q136"/>
      <c r="R136"/>
      <c r="S136"/>
    </row>
    <row r="137" spans="1:19" s="43" customFormat="1" x14ac:dyDescent="0.25">
      <c r="A137"/>
      <c r="B137"/>
      <c r="C137"/>
      <c r="D137"/>
      <c r="E137"/>
      <c r="F137"/>
      <c r="G137"/>
      <c r="H137"/>
      <c r="I137"/>
      <c r="J137"/>
      <c r="K137" s="26"/>
      <c r="L137" s="100">
        <f>SUM(L13:L136)</f>
        <v>6700000</v>
      </c>
      <c r="N137" s="99"/>
      <c r="O137" s="98"/>
      <c r="P137"/>
      <c r="Q137"/>
      <c r="R137"/>
      <c r="S137"/>
    </row>
  </sheetData>
  <mergeCells count="1">
    <mergeCell ref="A1:I1"/>
  </mergeCells>
  <pageMargins left="0.7" right="0.7" top="0.75" bottom="0.75" header="0.3" footer="0.3"/>
  <pageSetup paperSize="9" scale="7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7"/>
  <sheetViews>
    <sheetView view="pageBreakPreview" topLeftCell="A16" zoomScale="90" zoomScaleSheetLayoutView="90" workbookViewId="0">
      <selection activeCell="A76" sqref="A76"/>
    </sheetView>
  </sheetViews>
  <sheetFormatPr defaultRowHeight="15" x14ac:dyDescent="0.25"/>
  <cols>
    <col min="1" max="1" width="15.85546875" customWidth="1"/>
    <col min="2" max="2" width="11.85546875" customWidth="1"/>
    <col min="3" max="3" width="13.7109375" customWidth="1"/>
    <col min="4" max="4" width="4.85546875" customWidth="1"/>
    <col min="5" max="5" width="14.28515625" customWidth="1"/>
    <col min="6" max="6" width="4.140625" customWidth="1"/>
    <col min="7" max="7" width="13.85546875" customWidth="1"/>
    <col min="8" max="8" width="22" customWidth="1"/>
    <col min="9" max="9" width="20.7109375" customWidth="1"/>
    <col min="10" max="10" width="21.5703125" customWidth="1"/>
    <col min="11" max="11" width="12.140625" bestFit="1" customWidth="1"/>
    <col min="12" max="12" width="17.42578125" style="97" bestFit="1" customWidth="1"/>
    <col min="13" max="13" width="16.140625" style="43" bestFit="1" customWidth="1"/>
    <col min="14" max="14" width="15.5703125" style="99" customWidth="1"/>
    <col min="15" max="15" width="17.7109375" style="98" bestFit="1" customWidth="1"/>
    <col min="16" max="16" width="11.85546875" bestFit="1" customWidth="1"/>
    <col min="18" max="18" width="22.42578125" customWidth="1"/>
    <col min="19" max="19" width="20.140625" customWidth="1"/>
  </cols>
  <sheetData>
    <row r="1" spans="1:19" ht="15.75" x14ac:dyDescent="0.25">
      <c r="A1" s="132" t="s">
        <v>0</v>
      </c>
      <c r="B1" s="132"/>
      <c r="C1" s="132"/>
      <c r="D1" s="132"/>
      <c r="E1" s="132"/>
      <c r="F1" s="132"/>
      <c r="G1" s="132"/>
      <c r="H1" s="132"/>
      <c r="I1" s="132"/>
      <c r="J1" s="124"/>
      <c r="K1" s="2"/>
      <c r="L1" s="101"/>
      <c r="M1" s="104"/>
      <c r="N1" s="4"/>
      <c r="O1" s="5"/>
      <c r="P1" s="2"/>
      <c r="Q1" s="2"/>
      <c r="R1" s="2"/>
      <c r="S1" s="2"/>
    </row>
    <row r="2" spans="1:19" x14ac:dyDescent="0.25">
      <c r="A2" s="6"/>
      <c r="B2" s="6"/>
      <c r="C2" s="6"/>
      <c r="D2" s="6"/>
      <c r="E2" s="6"/>
      <c r="F2" s="6"/>
      <c r="G2" s="6"/>
      <c r="H2" s="7"/>
      <c r="I2" s="6"/>
      <c r="J2" s="6"/>
      <c r="K2" s="8"/>
      <c r="L2" s="101"/>
      <c r="M2" s="104"/>
      <c r="N2" s="4"/>
      <c r="O2" s="9"/>
      <c r="P2" s="8"/>
      <c r="Q2" s="8"/>
      <c r="R2" s="8"/>
      <c r="S2" s="8"/>
    </row>
    <row r="3" spans="1:19" x14ac:dyDescent="0.25">
      <c r="A3" s="6" t="s">
        <v>1</v>
      </c>
      <c r="B3" s="9" t="s">
        <v>73</v>
      </c>
      <c r="C3" s="9"/>
      <c r="D3" s="6"/>
      <c r="E3" s="6"/>
      <c r="F3" s="6"/>
      <c r="G3" s="6"/>
      <c r="H3" s="6" t="s">
        <v>3</v>
      </c>
      <c r="I3" s="106" t="s">
        <v>97</v>
      </c>
      <c r="J3" s="10"/>
      <c r="K3" s="8"/>
      <c r="L3" s="102"/>
      <c r="M3" s="104"/>
      <c r="N3" s="4"/>
      <c r="O3" s="9"/>
      <c r="P3" s="8"/>
      <c r="Q3" s="8"/>
      <c r="R3" s="8"/>
      <c r="S3" s="8"/>
    </row>
    <row r="4" spans="1:19" x14ac:dyDescent="0.25">
      <c r="A4" s="6" t="s">
        <v>4</v>
      </c>
      <c r="B4" s="11" t="s">
        <v>5</v>
      </c>
      <c r="C4" s="6"/>
      <c r="D4" s="6"/>
      <c r="E4" s="6"/>
      <c r="F4" s="6"/>
      <c r="G4" s="6"/>
      <c r="H4" s="6" t="s">
        <v>6</v>
      </c>
      <c r="I4" s="12">
        <v>0.66666666666666663</v>
      </c>
      <c r="J4" s="12"/>
      <c r="K4" s="8"/>
      <c r="L4" s="102"/>
      <c r="M4" s="104"/>
      <c r="N4" s="4"/>
      <c r="O4" s="9"/>
      <c r="P4" s="8"/>
      <c r="Q4" s="8"/>
      <c r="R4" s="8"/>
      <c r="S4" s="8"/>
    </row>
    <row r="5" spans="1:19" x14ac:dyDescent="0.25">
      <c r="A5" s="6"/>
      <c r="B5" s="6"/>
      <c r="C5" s="6"/>
      <c r="D5" s="6"/>
      <c r="E5" s="6"/>
      <c r="F5" s="6"/>
      <c r="G5" s="6"/>
      <c r="H5" s="7"/>
      <c r="I5" s="12"/>
      <c r="J5" s="13"/>
      <c r="K5" s="8"/>
      <c r="L5" s="102"/>
      <c r="M5" s="19"/>
      <c r="N5" s="14"/>
      <c r="O5" s="5"/>
      <c r="P5" s="8"/>
      <c r="Q5" s="8"/>
      <c r="R5" s="8"/>
      <c r="S5" s="8"/>
    </row>
    <row r="6" spans="1:19" x14ac:dyDescent="0.25">
      <c r="A6" s="15" t="s">
        <v>7</v>
      </c>
      <c r="B6" s="6"/>
      <c r="C6" s="6"/>
      <c r="D6" s="6"/>
      <c r="E6" s="6"/>
      <c r="F6" s="6"/>
      <c r="G6" s="6" t="s">
        <v>8</v>
      </c>
      <c r="H6" s="7"/>
      <c r="I6" s="6"/>
      <c r="J6" s="6"/>
      <c r="K6" s="8"/>
      <c r="L6" s="102"/>
      <c r="M6" s="104"/>
      <c r="N6" s="14"/>
      <c r="O6" s="6"/>
      <c r="P6" s="8"/>
      <c r="Q6" s="8"/>
      <c r="R6" s="8"/>
      <c r="S6" s="8"/>
    </row>
    <row r="7" spans="1:19" x14ac:dyDescent="0.25">
      <c r="A7" s="6"/>
      <c r="B7" s="6"/>
      <c r="C7" s="16" t="s">
        <v>9</v>
      </c>
      <c r="D7" s="16"/>
      <c r="E7" s="16" t="s">
        <v>10</v>
      </c>
      <c r="F7" s="16"/>
      <c r="G7" s="16" t="s">
        <v>11</v>
      </c>
      <c r="H7" s="7"/>
      <c r="I7" s="6"/>
      <c r="J7" s="6"/>
      <c r="K7" s="8"/>
      <c r="L7" s="102"/>
      <c r="M7" s="104"/>
      <c r="N7" s="4"/>
      <c r="O7" s="6"/>
      <c r="P7" s="8"/>
      <c r="Q7" s="8"/>
      <c r="R7" s="8"/>
      <c r="S7" s="8"/>
    </row>
    <row r="8" spans="1:19" x14ac:dyDescent="0.25">
      <c r="A8" s="6"/>
      <c r="B8" s="6"/>
      <c r="C8" s="17">
        <v>100000</v>
      </c>
      <c r="D8" s="6"/>
      <c r="E8" s="18">
        <v>92</v>
      </c>
      <c r="F8" s="18"/>
      <c r="G8" s="19">
        <f>C8*E8</f>
        <v>9200000</v>
      </c>
      <c r="H8" s="7"/>
      <c r="I8" s="19"/>
      <c r="J8" s="19"/>
      <c r="K8" s="8"/>
      <c r="L8" s="102"/>
      <c r="M8" s="104"/>
      <c r="N8" s="4"/>
      <c r="O8" s="6"/>
      <c r="P8" s="8"/>
      <c r="Q8" s="8"/>
      <c r="R8" s="8"/>
      <c r="S8" s="8"/>
    </row>
    <row r="9" spans="1:19" x14ac:dyDescent="0.25">
      <c r="A9" s="6"/>
      <c r="B9" s="6"/>
      <c r="C9" s="17">
        <v>50000</v>
      </c>
      <c r="D9" s="6"/>
      <c r="E9" s="18">
        <v>120</v>
      </c>
      <c r="F9" s="18"/>
      <c r="G9" s="19">
        <f t="shared" ref="G9:G16" si="0">C9*E9</f>
        <v>6000000</v>
      </c>
      <c r="H9" s="7"/>
      <c r="I9" s="19"/>
      <c r="J9" s="19"/>
      <c r="K9" s="8"/>
      <c r="L9" s="101"/>
      <c r="M9" s="104"/>
      <c r="N9" s="4"/>
      <c r="O9" s="5"/>
      <c r="P9" s="8"/>
      <c r="Q9" s="8"/>
      <c r="R9" s="8"/>
      <c r="S9" s="8"/>
    </row>
    <row r="10" spans="1:19" x14ac:dyDescent="0.25">
      <c r="A10" s="6"/>
      <c r="B10" s="6"/>
      <c r="C10" s="17">
        <v>20000</v>
      </c>
      <c r="D10" s="6"/>
      <c r="E10" s="18">
        <v>13</v>
      </c>
      <c r="F10" s="18"/>
      <c r="G10" s="19">
        <f t="shared" si="0"/>
        <v>260000</v>
      </c>
      <c r="H10" s="7"/>
      <c r="I10" s="7"/>
      <c r="J10" s="19"/>
      <c r="K10" s="20"/>
      <c r="L10" s="101"/>
      <c r="M10" s="104"/>
      <c r="N10" s="4"/>
      <c r="O10" s="6"/>
      <c r="P10" s="8"/>
      <c r="Q10" s="8"/>
      <c r="R10" s="8"/>
      <c r="S10" s="8"/>
    </row>
    <row r="11" spans="1:19" x14ac:dyDescent="0.25">
      <c r="A11" s="6"/>
      <c r="B11" s="6"/>
      <c r="C11" s="17">
        <v>10000</v>
      </c>
      <c r="D11" s="6"/>
      <c r="E11" s="18">
        <v>32</v>
      </c>
      <c r="F11" s="18"/>
      <c r="G11" s="19">
        <f t="shared" si="0"/>
        <v>320000</v>
      </c>
      <c r="H11" s="7"/>
      <c r="I11" s="19"/>
      <c r="J11" s="19"/>
      <c r="K11" s="8"/>
      <c r="L11" s="101"/>
      <c r="M11" s="104"/>
      <c r="N11" s="21"/>
      <c r="O11" s="7"/>
      <c r="P11" s="8"/>
      <c r="Q11" s="8"/>
      <c r="R11" s="8" t="s">
        <v>12</v>
      </c>
      <c r="S11" s="8"/>
    </row>
    <row r="12" spans="1:19" x14ac:dyDescent="0.25">
      <c r="A12" s="6"/>
      <c r="B12" s="6"/>
      <c r="C12" s="17">
        <v>5000</v>
      </c>
      <c r="D12" s="6"/>
      <c r="E12" s="18">
        <v>46</v>
      </c>
      <c r="F12" s="18"/>
      <c r="G12" s="19">
        <f t="shared" si="0"/>
        <v>230000</v>
      </c>
      <c r="H12" s="7"/>
      <c r="I12" s="19"/>
      <c r="J12" s="19"/>
      <c r="K12" s="22" t="s">
        <v>13</v>
      </c>
      <c r="L12" s="103" t="s">
        <v>14</v>
      </c>
      <c r="M12" s="23" t="s">
        <v>15</v>
      </c>
      <c r="N12" s="24" t="s">
        <v>16</v>
      </c>
      <c r="O12" s="25" t="s">
        <v>12</v>
      </c>
      <c r="P12" s="8" t="s">
        <v>17</v>
      </c>
      <c r="Q12" s="8" t="s">
        <v>18</v>
      </c>
      <c r="R12" s="8" t="s">
        <v>19</v>
      </c>
      <c r="S12" s="8"/>
    </row>
    <row r="13" spans="1:19" x14ac:dyDescent="0.25">
      <c r="A13" s="6"/>
      <c r="B13" s="6"/>
      <c r="C13" s="17">
        <v>2000</v>
      </c>
      <c r="D13" s="6"/>
      <c r="E13" s="18">
        <v>55</v>
      </c>
      <c r="F13" s="18"/>
      <c r="G13" s="19">
        <f t="shared" si="0"/>
        <v>110000</v>
      </c>
      <c r="H13" s="7"/>
      <c r="I13" s="19"/>
      <c r="J13" s="19"/>
      <c r="K13" s="26">
        <v>39028</v>
      </c>
      <c r="L13" s="119">
        <v>2000000</v>
      </c>
      <c r="M13" s="28">
        <v>70000</v>
      </c>
      <c r="N13" s="28"/>
      <c r="O13" s="8" t="s">
        <v>20</v>
      </c>
      <c r="P13" s="8" t="s">
        <v>18</v>
      </c>
    </row>
    <row r="14" spans="1:19" x14ac:dyDescent="0.25">
      <c r="A14" s="6"/>
      <c r="B14" s="6"/>
      <c r="C14" s="17">
        <v>1000</v>
      </c>
      <c r="D14" s="6"/>
      <c r="E14" s="18">
        <v>86</v>
      </c>
      <c r="F14" s="18"/>
      <c r="G14" s="19">
        <f t="shared" si="0"/>
        <v>86000</v>
      </c>
      <c r="H14" s="7"/>
      <c r="I14" s="19"/>
      <c r="J14" s="9"/>
      <c r="K14" s="26">
        <v>39029</v>
      </c>
      <c r="L14" s="119">
        <v>3000000</v>
      </c>
      <c r="M14" s="29">
        <v>8155000</v>
      </c>
      <c r="N14" s="30"/>
      <c r="O14" s="31">
        <v>30000000</v>
      </c>
      <c r="P14" s="32"/>
    </row>
    <row r="15" spans="1:19" x14ac:dyDescent="0.25">
      <c r="A15" s="6"/>
      <c r="B15" s="6"/>
      <c r="C15" s="17">
        <v>500</v>
      </c>
      <c r="D15" s="6"/>
      <c r="E15" s="18">
        <v>0</v>
      </c>
      <c r="F15" s="18"/>
      <c r="G15" s="19">
        <f t="shared" si="0"/>
        <v>0</v>
      </c>
      <c r="H15" s="7" t="s">
        <v>21</v>
      </c>
      <c r="I15" s="9"/>
      <c r="K15" s="26">
        <v>39030</v>
      </c>
      <c r="L15" s="119">
        <v>425000</v>
      </c>
      <c r="M15" s="29">
        <v>100000</v>
      </c>
      <c r="N15" s="30"/>
      <c r="O15" s="31"/>
      <c r="P15" s="32"/>
    </row>
    <row r="16" spans="1:19" x14ac:dyDescent="0.25">
      <c r="A16" s="6"/>
      <c r="B16" s="6"/>
      <c r="C16" s="17">
        <v>100</v>
      </c>
      <c r="D16" s="6"/>
      <c r="E16" s="18">
        <v>0</v>
      </c>
      <c r="F16" s="18"/>
      <c r="G16" s="19">
        <f t="shared" si="0"/>
        <v>0</v>
      </c>
      <c r="H16" s="7"/>
      <c r="I16" s="9"/>
      <c r="J16" s="9"/>
      <c r="K16" s="26">
        <v>39031</v>
      </c>
      <c r="L16" s="119">
        <v>550000</v>
      </c>
      <c r="M16" s="29">
        <v>30000000</v>
      </c>
      <c r="N16" s="30"/>
      <c r="O16" s="31"/>
      <c r="P16" s="32"/>
    </row>
    <row r="17" spans="1:19" x14ac:dyDescent="0.25">
      <c r="A17" s="6"/>
      <c r="B17" s="6"/>
      <c r="C17" s="15" t="s">
        <v>22</v>
      </c>
      <c r="D17" s="6"/>
      <c r="E17" s="18"/>
      <c r="F17" s="6"/>
      <c r="G17" s="6"/>
      <c r="H17" s="7">
        <f>SUM(G8:G16)</f>
        <v>16206000</v>
      </c>
      <c r="I17" s="9"/>
      <c r="K17" s="26">
        <v>39032</v>
      </c>
      <c r="L17" s="119">
        <v>5000000</v>
      </c>
      <c r="M17" s="29">
        <v>750000</v>
      </c>
      <c r="N17" s="30"/>
      <c r="O17" s="31"/>
      <c r="P17" s="32"/>
    </row>
    <row r="18" spans="1:19" x14ac:dyDescent="0.25">
      <c r="A18" s="6"/>
      <c r="B18" s="6"/>
      <c r="C18" s="6"/>
      <c r="D18" s="6"/>
      <c r="E18" s="6"/>
      <c r="F18" s="6"/>
      <c r="G18" s="6"/>
      <c r="H18" s="7"/>
      <c r="I18" s="9"/>
      <c r="J18" s="33"/>
      <c r="K18" s="26">
        <v>39033</v>
      </c>
      <c r="L18" s="119">
        <v>1000000</v>
      </c>
      <c r="M18" s="29">
        <v>240000</v>
      </c>
      <c r="N18" s="30"/>
      <c r="O18" s="31"/>
      <c r="P18" s="34"/>
    </row>
    <row r="19" spans="1:19" x14ac:dyDescent="0.25">
      <c r="A19" s="6"/>
      <c r="B19" s="6"/>
      <c r="C19" s="6" t="s">
        <v>9</v>
      </c>
      <c r="D19" s="6"/>
      <c r="E19" s="6" t="s">
        <v>23</v>
      </c>
      <c r="F19" s="6"/>
      <c r="G19" s="6" t="s">
        <v>11</v>
      </c>
      <c r="H19" s="7"/>
      <c r="I19" s="17"/>
      <c r="K19" s="26">
        <v>39034</v>
      </c>
      <c r="L19" s="119">
        <v>900000</v>
      </c>
      <c r="M19" s="29">
        <v>3150000</v>
      </c>
      <c r="N19" s="30"/>
      <c r="O19" s="31"/>
      <c r="P19" s="34"/>
    </row>
    <row r="20" spans="1:19" x14ac:dyDescent="0.25">
      <c r="A20" s="6"/>
      <c r="B20" s="6"/>
      <c r="C20" s="17">
        <v>1000</v>
      </c>
      <c r="D20" s="6"/>
      <c r="E20" s="6">
        <v>50</v>
      </c>
      <c r="F20" s="6"/>
      <c r="G20" s="17">
        <f>C20*E20</f>
        <v>50000</v>
      </c>
      <c r="H20" s="7"/>
      <c r="I20" s="17"/>
      <c r="K20" s="26">
        <v>39035</v>
      </c>
      <c r="L20" s="119">
        <v>1000000</v>
      </c>
      <c r="M20" s="29">
        <v>6000000</v>
      </c>
      <c r="N20" s="30"/>
      <c r="O20" s="31"/>
      <c r="P20" s="34"/>
    </row>
    <row r="21" spans="1:19" x14ac:dyDescent="0.25">
      <c r="A21" s="6"/>
      <c r="B21" s="6"/>
      <c r="C21" s="17">
        <v>500</v>
      </c>
      <c r="D21" s="6"/>
      <c r="E21" s="6">
        <v>51</v>
      </c>
      <c r="F21" s="6"/>
      <c r="G21" s="17">
        <f>C21*E21</f>
        <v>25500</v>
      </c>
      <c r="H21" s="7"/>
      <c r="I21" s="17"/>
      <c r="K21" s="26">
        <v>39036</v>
      </c>
      <c r="L21" s="119">
        <v>1000000</v>
      </c>
      <c r="M21" s="30"/>
      <c r="N21" s="36"/>
      <c r="O21" s="37"/>
      <c r="P21" s="37"/>
    </row>
    <row r="22" spans="1:19" x14ac:dyDescent="0.25">
      <c r="A22" s="6"/>
      <c r="B22" s="6"/>
      <c r="C22" s="17">
        <v>200</v>
      </c>
      <c r="D22" s="6"/>
      <c r="E22" s="6">
        <v>3</v>
      </c>
      <c r="F22" s="6"/>
      <c r="G22" s="17">
        <f>C22*E22</f>
        <v>600</v>
      </c>
      <c r="H22" s="7"/>
      <c r="I22" s="9"/>
      <c r="K22" s="26">
        <v>39037</v>
      </c>
      <c r="L22" s="119">
        <v>950000</v>
      </c>
      <c r="M22" s="108"/>
      <c r="N22" s="35"/>
      <c r="O22" s="7"/>
      <c r="P22" s="30"/>
      <c r="Q22" s="36"/>
      <c r="R22" s="37"/>
      <c r="S22" s="37"/>
    </row>
    <row r="23" spans="1:19" x14ac:dyDescent="0.25">
      <c r="A23" s="6"/>
      <c r="B23" s="6"/>
      <c r="C23" s="17">
        <v>100</v>
      </c>
      <c r="D23" s="6"/>
      <c r="E23" s="6">
        <v>5</v>
      </c>
      <c r="F23" s="6"/>
      <c r="G23" s="17">
        <f>C23*E23</f>
        <v>500</v>
      </c>
      <c r="H23" s="7"/>
      <c r="I23" s="9"/>
      <c r="K23" s="26">
        <v>39038</v>
      </c>
      <c r="L23" s="119">
        <v>1150000</v>
      </c>
      <c r="M23" s="38"/>
      <c r="N23" s="35"/>
      <c r="O23" s="27"/>
      <c r="P23" s="30"/>
      <c r="Q23" s="36"/>
      <c r="R23" s="37">
        <f>SUM(R14:R22)</f>
        <v>0</v>
      </c>
      <c r="S23" s="37">
        <f>SUM(S14:S22)</f>
        <v>0</v>
      </c>
    </row>
    <row r="24" spans="1:19" x14ac:dyDescent="0.25">
      <c r="A24" s="6"/>
      <c r="B24" s="6"/>
      <c r="C24" s="17">
        <v>50</v>
      </c>
      <c r="D24" s="6"/>
      <c r="E24" s="6">
        <v>0</v>
      </c>
      <c r="F24" s="6"/>
      <c r="G24" s="17">
        <f>C24*E24</f>
        <v>0</v>
      </c>
      <c r="H24" s="7"/>
      <c r="I24" s="6"/>
      <c r="K24" s="26">
        <v>39039</v>
      </c>
      <c r="L24" s="119">
        <v>950000</v>
      </c>
      <c r="M24" s="38"/>
      <c r="N24" s="39"/>
      <c r="O24" s="27"/>
      <c r="P24" s="30"/>
      <c r="Q24" s="36"/>
      <c r="R24" s="40" t="s">
        <v>24</v>
      </c>
      <c r="S24" s="36"/>
    </row>
    <row r="25" spans="1:19" x14ac:dyDescent="0.25">
      <c r="A25" s="6"/>
      <c r="B25" s="6"/>
      <c r="C25" s="17">
        <v>25</v>
      </c>
      <c r="D25" s="6"/>
      <c r="E25" s="6">
        <v>0</v>
      </c>
      <c r="F25" s="6"/>
      <c r="G25" s="41">
        <v>0</v>
      </c>
      <c r="H25" s="7"/>
      <c r="I25" s="6" t="s">
        <v>8</v>
      </c>
      <c r="K25" s="26">
        <v>39040</v>
      </c>
      <c r="L25" s="119">
        <v>3000000</v>
      </c>
      <c r="M25" s="38"/>
      <c r="N25" s="39"/>
      <c r="O25" s="27"/>
      <c r="P25" s="30"/>
      <c r="Q25" s="36"/>
      <c r="R25" s="40"/>
      <c r="S25" s="36"/>
    </row>
    <row r="26" spans="1:19" x14ac:dyDescent="0.25">
      <c r="A26" s="6"/>
      <c r="B26" s="6"/>
      <c r="C26" s="15" t="s">
        <v>22</v>
      </c>
      <c r="D26" s="6"/>
      <c r="E26" s="6"/>
      <c r="F26" s="6"/>
      <c r="G26" s="6"/>
      <c r="H26" s="42">
        <f>SUM(G20:G25)</f>
        <v>76600</v>
      </c>
      <c r="I26" s="7"/>
      <c r="K26" s="26">
        <v>39041</v>
      </c>
      <c r="L26" s="119">
        <v>1000000</v>
      </c>
      <c r="N26" s="35"/>
      <c r="O26" s="44"/>
      <c r="P26" s="30"/>
      <c r="Q26" s="36"/>
      <c r="R26" s="40"/>
      <c r="S26" s="36"/>
    </row>
    <row r="27" spans="1:19" x14ac:dyDescent="0.25">
      <c r="A27" s="6"/>
      <c r="B27" s="6"/>
      <c r="C27" s="6"/>
      <c r="D27" s="6"/>
      <c r="E27" s="6"/>
      <c r="F27" s="6"/>
      <c r="G27" s="6"/>
      <c r="H27" s="7"/>
      <c r="I27" s="7">
        <f>H17+H26</f>
        <v>16282600</v>
      </c>
      <c r="K27" s="26">
        <v>39042</v>
      </c>
      <c r="L27" s="119">
        <v>5000000</v>
      </c>
      <c r="M27" s="45"/>
      <c r="N27" s="35"/>
      <c r="O27" s="44"/>
      <c r="P27" s="30"/>
      <c r="Q27" s="36"/>
      <c r="R27" s="40"/>
      <c r="S27" s="36"/>
    </row>
    <row r="28" spans="1:19" x14ac:dyDescent="0.25">
      <c r="A28" s="6"/>
      <c r="B28" s="6"/>
      <c r="C28" s="15" t="s">
        <v>25</v>
      </c>
      <c r="D28" s="6"/>
      <c r="E28" s="6"/>
      <c r="F28" s="6"/>
      <c r="G28" s="6"/>
      <c r="H28" s="7"/>
      <c r="I28" s="7"/>
      <c r="K28" s="26">
        <v>39043</v>
      </c>
      <c r="L28" s="119">
        <v>13050000</v>
      </c>
      <c r="M28" s="46"/>
      <c r="N28" s="35"/>
      <c r="O28" s="44"/>
      <c r="P28" s="30"/>
      <c r="Q28" s="36"/>
      <c r="R28" s="40"/>
      <c r="S28" s="36"/>
    </row>
    <row r="29" spans="1:19" x14ac:dyDescent="0.25">
      <c r="A29" s="6"/>
      <c r="B29" s="6"/>
      <c r="C29" s="6" t="s">
        <v>26</v>
      </c>
      <c r="D29" s="6"/>
      <c r="E29" s="6"/>
      <c r="F29" s="6"/>
      <c r="G29" s="6" t="s">
        <v>8</v>
      </c>
      <c r="H29" s="7"/>
      <c r="I29" s="7">
        <f>'19 Januari 2017 '!I37</f>
        <v>575248741</v>
      </c>
      <c r="K29" s="26"/>
      <c r="L29" s="119"/>
      <c r="N29" s="35"/>
      <c r="O29" s="44"/>
      <c r="P29" s="30"/>
      <c r="Q29" s="36"/>
      <c r="R29" s="48"/>
      <c r="S29" s="36"/>
    </row>
    <row r="30" spans="1:19" x14ac:dyDescent="0.25">
      <c r="A30" s="6"/>
      <c r="B30" s="6"/>
      <c r="C30" s="6" t="s">
        <v>27</v>
      </c>
      <c r="D30" s="6"/>
      <c r="E30" s="6"/>
      <c r="F30" s="6"/>
      <c r="G30" s="6"/>
      <c r="H30" s="7" t="s">
        <v>28</v>
      </c>
      <c r="I30" s="49">
        <f>'21 Januari 2017 '!I52</f>
        <v>24400600</v>
      </c>
      <c r="K30" s="26"/>
      <c r="L30" s="119"/>
      <c r="M30" s="50"/>
      <c r="N30" s="35"/>
      <c r="O30" s="44"/>
      <c r="P30" s="30"/>
      <c r="Q30" s="36"/>
      <c r="R30" s="40"/>
      <c r="S30" s="36"/>
    </row>
    <row r="31" spans="1:19" x14ac:dyDescent="0.25">
      <c r="A31" s="6"/>
      <c r="B31" s="6"/>
      <c r="C31" s="6"/>
      <c r="D31" s="6"/>
      <c r="E31" s="6"/>
      <c r="F31" s="6"/>
      <c r="G31" s="6"/>
      <c r="H31" s="7"/>
      <c r="I31" s="7"/>
      <c r="K31" s="26"/>
      <c r="L31" s="27"/>
      <c r="N31" s="39"/>
      <c r="O31" s="44"/>
      <c r="P31" s="8"/>
      <c r="Q31" s="36"/>
      <c r="R31" s="8"/>
      <c r="S31" s="36"/>
    </row>
    <row r="32" spans="1:19" x14ac:dyDescent="0.25">
      <c r="A32" s="6"/>
      <c r="B32" s="6"/>
      <c r="C32" s="15" t="s">
        <v>29</v>
      </c>
      <c r="D32" s="6"/>
      <c r="E32" s="6"/>
      <c r="F32" s="6"/>
      <c r="G32" s="6"/>
      <c r="H32" s="7"/>
      <c r="I32" s="30"/>
      <c r="J32" s="30"/>
      <c r="K32" s="26"/>
      <c r="L32" s="27"/>
      <c r="N32" s="35"/>
      <c r="O32" s="44"/>
      <c r="P32" s="8"/>
      <c r="Q32" s="36"/>
      <c r="R32" s="8"/>
      <c r="S32" s="36"/>
    </row>
    <row r="33" spans="1:19" x14ac:dyDescent="0.25">
      <c r="A33" s="6"/>
      <c r="B33" s="15">
        <v>1</v>
      </c>
      <c r="C33" s="15" t="s">
        <v>30</v>
      </c>
      <c r="D33" s="6"/>
      <c r="E33" s="6"/>
      <c r="F33" s="6"/>
      <c r="G33" s="6"/>
      <c r="H33" s="7"/>
      <c r="I33" s="7"/>
      <c r="J33" s="7"/>
      <c r="K33" s="26"/>
      <c r="L33" s="27"/>
      <c r="N33" s="35"/>
      <c r="O33" s="44"/>
      <c r="P33" s="8"/>
      <c r="Q33" s="36"/>
      <c r="R33" s="8"/>
      <c r="S33" s="36"/>
    </row>
    <row r="34" spans="1:19" x14ac:dyDescent="0.25">
      <c r="A34" s="6"/>
      <c r="B34" s="15"/>
      <c r="C34" s="15" t="s">
        <v>12</v>
      </c>
      <c r="D34" s="6"/>
      <c r="E34" s="6"/>
      <c r="F34" s="6"/>
      <c r="G34" s="6"/>
      <c r="H34" s="7"/>
      <c r="I34" s="7"/>
      <c r="J34" s="7"/>
      <c r="K34" s="26"/>
      <c r="L34" s="38"/>
      <c r="N34" s="35"/>
      <c r="O34" s="44"/>
      <c r="P34" s="8"/>
      <c r="Q34" s="36"/>
      <c r="R34" s="51"/>
      <c r="S34" s="36"/>
    </row>
    <row r="35" spans="1:19" x14ac:dyDescent="0.25">
      <c r="A35" s="6"/>
      <c r="B35" s="6"/>
      <c r="C35" s="6" t="s">
        <v>31</v>
      </c>
      <c r="D35" s="6"/>
      <c r="E35" s="6"/>
      <c r="F35" s="6"/>
      <c r="G35" s="17"/>
      <c r="H35" s="42">
        <f>+O111</f>
        <v>30000000</v>
      </c>
      <c r="I35" s="7"/>
      <c r="J35" s="7"/>
      <c r="L35" s="38"/>
      <c r="M35" s="45"/>
      <c r="N35" s="35" t="s">
        <v>75</v>
      </c>
      <c r="O35" s="44"/>
      <c r="P35" s="36"/>
      <c r="Q35" s="36"/>
      <c r="R35" s="8"/>
      <c r="S35" s="36"/>
    </row>
    <row r="36" spans="1:19" x14ac:dyDescent="0.25">
      <c r="A36" s="6"/>
      <c r="B36" s="6"/>
      <c r="C36" s="6" t="s">
        <v>32</v>
      </c>
      <c r="D36" s="6"/>
      <c r="E36" s="6"/>
      <c r="F36" s="6"/>
      <c r="G36" s="6"/>
      <c r="H36" s="52">
        <f>H92</f>
        <v>0</v>
      </c>
      <c r="I36" s="6" t="s">
        <v>8</v>
      </c>
      <c r="J36" s="6"/>
      <c r="L36" s="38"/>
      <c r="M36" s="45"/>
      <c r="N36" s="35"/>
      <c r="O36" s="44"/>
      <c r="P36" s="9"/>
      <c r="Q36" s="36"/>
      <c r="R36" s="8"/>
      <c r="S36" s="8"/>
    </row>
    <row r="37" spans="1:19" x14ac:dyDescent="0.25">
      <c r="A37" s="6"/>
      <c r="B37" s="6"/>
      <c r="C37" s="6" t="s">
        <v>33</v>
      </c>
      <c r="D37" s="6"/>
      <c r="E37" s="6"/>
      <c r="F37" s="6"/>
      <c r="G37" s="6"/>
      <c r="H37" s="7"/>
      <c r="I37" s="7">
        <f>I29+H35-H36</f>
        <v>605248741</v>
      </c>
      <c r="J37" s="7"/>
      <c r="L37" s="38"/>
      <c r="M37" s="45"/>
      <c r="N37" s="35"/>
      <c r="O37" s="44"/>
      <c r="Q37" s="36"/>
      <c r="R37" s="8"/>
      <c r="S37" s="8"/>
    </row>
    <row r="38" spans="1:19" x14ac:dyDescent="0.25">
      <c r="A38" s="6"/>
      <c r="B38" s="6"/>
      <c r="C38" s="6"/>
      <c r="D38" s="6"/>
      <c r="E38" s="6"/>
      <c r="F38" s="6"/>
      <c r="G38" s="6"/>
      <c r="H38" s="7"/>
      <c r="I38" s="7"/>
      <c r="J38" s="7"/>
      <c r="L38" s="38"/>
      <c r="M38" s="53"/>
      <c r="N38" s="35"/>
      <c r="O38" s="44"/>
      <c r="Q38" s="36"/>
      <c r="R38" s="8"/>
      <c r="S38" s="8"/>
    </row>
    <row r="39" spans="1:19" x14ac:dyDescent="0.25">
      <c r="A39" s="6"/>
      <c r="B39" s="6"/>
      <c r="C39" s="15" t="s">
        <v>34</v>
      </c>
      <c r="D39" s="6"/>
      <c r="E39" s="6"/>
      <c r="F39" s="6"/>
      <c r="G39" s="6"/>
      <c r="H39" s="42">
        <v>30244114</v>
      </c>
      <c r="J39" s="7"/>
      <c r="L39" s="38"/>
      <c r="M39" s="45"/>
      <c r="N39" s="35"/>
      <c r="O39" s="44"/>
      <c r="Q39" s="36"/>
      <c r="R39" s="8"/>
      <c r="S39" s="8"/>
    </row>
    <row r="40" spans="1:19" x14ac:dyDescent="0.25">
      <c r="A40" s="6"/>
      <c r="B40" s="6"/>
      <c r="C40" s="15" t="s">
        <v>35</v>
      </c>
      <c r="D40" s="6"/>
      <c r="E40" s="6"/>
      <c r="F40" s="6"/>
      <c r="G40" s="6"/>
      <c r="H40" s="7">
        <v>102932724</v>
      </c>
      <c r="I40" s="7"/>
      <c r="J40" s="7"/>
      <c r="L40" s="38"/>
      <c r="M40" s="45"/>
      <c r="N40" s="35"/>
      <c r="O40" s="44"/>
      <c r="Q40" s="36"/>
      <c r="R40" s="8"/>
      <c r="S40" s="8"/>
    </row>
    <row r="41" spans="1:19" ht="16.5" x14ac:dyDescent="0.35">
      <c r="A41" s="6"/>
      <c r="B41" s="6"/>
      <c r="C41" s="15" t="s">
        <v>36</v>
      </c>
      <c r="D41" s="6"/>
      <c r="E41" s="6"/>
      <c r="F41" s="6"/>
      <c r="G41" s="6"/>
      <c r="H41" s="54">
        <v>33034812</v>
      </c>
      <c r="I41" s="7"/>
      <c r="J41" s="7"/>
      <c r="L41" s="38"/>
      <c r="M41" s="45"/>
      <c r="N41" s="35"/>
      <c r="O41" s="44"/>
      <c r="Q41" s="36"/>
      <c r="R41" s="8"/>
      <c r="S41" s="8"/>
    </row>
    <row r="42" spans="1:19" ht="16.5" x14ac:dyDescent="0.35">
      <c r="A42" s="6"/>
      <c r="B42" s="6"/>
      <c r="C42" s="6"/>
      <c r="D42" s="6"/>
      <c r="E42" s="6"/>
      <c r="F42" s="6"/>
      <c r="G42" s="6"/>
      <c r="H42" s="7"/>
      <c r="I42" s="55">
        <f>SUM(H39:H41)</f>
        <v>166211650</v>
      </c>
      <c r="J42" s="7"/>
      <c r="L42" s="38"/>
      <c r="M42" s="45"/>
      <c r="N42" s="35"/>
      <c r="O42" s="44"/>
      <c r="Q42" s="36"/>
      <c r="R42" s="8"/>
      <c r="S42" s="8"/>
    </row>
    <row r="43" spans="1:19" x14ac:dyDescent="0.25">
      <c r="A43" s="6"/>
      <c r="B43" s="6"/>
      <c r="C43" s="6"/>
      <c r="D43" s="6"/>
      <c r="E43" s="6"/>
      <c r="F43" s="6"/>
      <c r="G43" s="6"/>
      <c r="H43" s="7"/>
      <c r="I43" s="56">
        <f>SUM(I37:I42)</f>
        <v>771460391</v>
      </c>
      <c r="J43" s="7"/>
      <c r="K43" s="26"/>
      <c r="L43" s="38"/>
      <c r="M43" s="45"/>
      <c r="N43" s="35"/>
      <c r="O43" s="44"/>
      <c r="Q43" s="36"/>
      <c r="R43" s="8"/>
      <c r="S43" s="8"/>
    </row>
    <row r="44" spans="1:19" x14ac:dyDescent="0.25">
      <c r="A44" s="6"/>
      <c r="B44" s="15">
        <v>2</v>
      </c>
      <c r="C44" s="15" t="s">
        <v>37</v>
      </c>
      <c r="D44" s="6"/>
      <c r="E44" s="6"/>
      <c r="F44" s="6"/>
      <c r="G44" s="6"/>
      <c r="H44" s="7"/>
      <c r="I44" s="7"/>
      <c r="J44" s="7"/>
      <c r="K44" s="26"/>
      <c r="L44" s="38"/>
      <c r="M44" s="45"/>
      <c r="N44" s="35"/>
      <c r="O44" s="44"/>
      <c r="P44" s="57"/>
      <c r="Q44" s="30"/>
      <c r="R44" s="58"/>
      <c r="S44" s="58"/>
    </row>
    <row r="45" spans="1:19" x14ac:dyDescent="0.25">
      <c r="A45" s="6"/>
      <c r="B45" s="6"/>
      <c r="C45" s="6" t="s">
        <v>32</v>
      </c>
      <c r="D45" s="6"/>
      <c r="E45" s="6"/>
      <c r="F45" s="6"/>
      <c r="G45" s="19"/>
      <c r="H45" s="7">
        <f>M96</f>
        <v>48465000</v>
      </c>
      <c r="I45" s="7"/>
      <c r="J45" s="7"/>
      <c r="K45" s="26"/>
      <c r="L45" s="38"/>
      <c r="M45" s="45"/>
      <c r="N45" s="35"/>
      <c r="O45" s="44"/>
      <c r="P45" s="57"/>
      <c r="Q45" s="30"/>
      <c r="R45" s="59"/>
      <c r="S45" s="58"/>
    </row>
    <row r="46" spans="1:19" x14ac:dyDescent="0.25">
      <c r="A46" s="6"/>
      <c r="B46" s="6"/>
      <c r="C46" s="6" t="s">
        <v>38</v>
      </c>
      <c r="D46" s="6"/>
      <c r="E46" s="6"/>
      <c r="F46" s="6"/>
      <c r="G46" s="18"/>
      <c r="H46" s="60">
        <f>+E92</f>
        <v>22500</v>
      </c>
      <c r="I46" s="7" t="s">
        <v>8</v>
      </c>
      <c r="J46" s="7"/>
      <c r="K46" s="26"/>
      <c r="L46" s="38"/>
      <c r="M46" s="45"/>
      <c r="N46" s="35"/>
      <c r="O46" s="44"/>
      <c r="P46" s="57"/>
      <c r="Q46" s="30"/>
      <c r="R46" s="57"/>
      <c r="S46" s="58"/>
    </row>
    <row r="47" spans="1:19" x14ac:dyDescent="0.25">
      <c r="A47" s="6"/>
      <c r="B47" s="6"/>
      <c r="C47" s="6"/>
      <c r="D47" s="6"/>
      <c r="E47" s="6"/>
      <c r="F47" s="6"/>
      <c r="G47" s="18" t="s">
        <v>8</v>
      </c>
      <c r="H47" s="61"/>
      <c r="I47" s="7">
        <f>H45+H46</f>
        <v>48487500</v>
      </c>
      <c r="J47" s="7"/>
      <c r="K47" s="26"/>
      <c r="L47" s="38"/>
      <c r="M47" s="45"/>
      <c r="N47" s="35"/>
      <c r="O47" s="44"/>
      <c r="P47" s="57"/>
      <c r="Q47" s="58"/>
      <c r="R47" s="57"/>
      <c r="S47" s="58"/>
    </row>
    <row r="48" spans="1:19" x14ac:dyDescent="0.25">
      <c r="A48" s="6"/>
      <c r="B48" s="6"/>
      <c r="C48" s="6"/>
      <c r="D48" s="6"/>
      <c r="E48" s="6"/>
      <c r="F48" s="6"/>
      <c r="G48" s="18"/>
      <c r="H48" s="62"/>
      <c r="I48" s="7" t="s">
        <v>8</v>
      </c>
      <c r="J48" s="7"/>
      <c r="K48" s="26"/>
      <c r="L48" s="38"/>
      <c r="M48" s="53"/>
      <c r="N48" s="35"/>
      <c r="O48" s="44"/>
      <c r="P48" s="63"/>
      <c r="Q48" s="63">
        <f>SUM(Q13:Q46)</f>
        <v>0</v>
      </c>
      <c r="R48" s="57"/>
      <c r="S48" s="58"/>
    </row>
    <row r="49" spans="1:19" x14ac:dyDescent="0.25">
      <c r="A49" s="6"/>
      <c r="B49" s="6"/>
      <c r="C49" s="6" t="s">
        <v>39</v>
      </c>
      <c r="D49" s="6"/>
      <c r="E49" s="6"/>
      <c r="F49" s="6"/>
      <c r="G49" s="19"/>
      <c r="H49" s="42">
        <f>L137</f>
        <v>39975000</v>
      </c>
      <c r="I49" s="7">
        <v>0</v>
      </c>
      <c r="K49" s="26"/>
      <c r="L49" s="38"/>
      <c r="M49" s="53"/>
      <c r="N49" s="35"/>
      <c r="O49" s="44"/>
      <c r="Q49" s="8"/>
      <c r="S49" s="8"/>
    </row>
    <row r="50" spans="1:19" x14ac:dyDescent="0.25">
      <c r="A50" s="6"/>
      <c r="B50" s="6"/>
      <c r="C50" s="6" t="s">
        <v>40</v>
      </c>
      <c r="D50" s="6"/>
      <c r="E50" s="6"/>
      <c r="F50" s="6"/>
      <c r="G50" s="6"/>
      <c r="H50" s="52">
        <f>A92</f>
        <v>394500</v>
      </c>
      <c r="I50" s="7"/>
      <c r="K50" s="26"/>
      <c r="L50" s="38"/>
      <c r="M50" s="53"/>
      <c r="N50" s="35"/>
      <c r="O50" s="44"/>
      <c r="P50" s="64"/>
      <c r="Q50" s="8" t="s">
        <v>41</v>
      </c>
      <c r="S50" s="8"/>
    </row>
    <row r="51" spans="1:19" x14ac:dyDescent="0.25">
      <c r="A51" s="6"/>
      <c r="B51" s="6"/>
      <c r="C51" s="6"/>
      <c r="D51" s="6"/>
      <c r="E51" s="6"/>
      <c r="F51" s="6"/>
      <c r="G51" s="6"/>
      <c r="H51" s="19"/>
      <c r="I51" s="52">
        <f>SUM(H49:H50)</f>
        <v>40369500</v>
      </c>
      <c r="J51" s="42"/>
      <c r="K51" s="26"/>
      <c r="L51" s="38"/>
      <c r="M51" s="53"/>
      <c r="N51" s="35"/>
      <c r="O51" s="44"/>
      <c r="P51" s="65"/>
      <c r="Q51" s="51"/>
      <c r="R51" s="65"/>
      <c r="S51" s="51"/>
    </row>
    <row r="52" spans="1:19" x14ac:dyDescent="0.25">
      <c r="A52" s="6"/>
      <c r="B52" s="6"/>
      <c r="C52" s="15" t="s">
        <v>42</v>
      </c>
      <c r="D52" s="6"/>
      <c r="E52" s="6"/>
      <c r="F52" s="6"/>
      <c r="G52" s="6"/>
      <c r="H52" s="7"/>
      <c r="I52" s="7">
        <f>I30-I47+I51</f>
        <v>16282600</v>
      </c>
      <c r="J52" s="66"/>
      <c r="K52" s="26"/>
      <c r="L52" s="38"/>
      <c r="N52" s="35"/>
      <c r="O52" s="44"/>
      <c r="P52" s="65"/>
      <c r="Q52" s="51"/>
      <c r="R52" s="65"/>
      <c r="S52" s="51"/>
    </row>
    <row r="53" spans="1:19" x14ac:dyDescent="0.25">
      <c r="A53" s="6"/>
      <c r="B53" s="6"/>
      <c r="C53" s="6" t="s">
        <v>43</v>
      </c>
      <c r="D53" s="6"/>
      <c r="E53" s="6"/>
      <c r="F53" s="6"/>
      <c r="G53" s="6"/>
      <c r="H53" s="7"/>
      <c r="I53" s="7">
        <f>+I27</f>
        <v>16282600</v>
      </c>
      <c r="J53" s="66"/>
      <c r="K53" s="26"/>
      <c r="L53" s="38"/>
      <c r="N53" s="35"/>
      <c r="O53" s="44"/>
      <c r="P53" s="65"/>
      <c r="Q53" s="51"/>
      <c r="R53" s="65"/>
      <c r="S53" s="51"/>
    </row>
    <row r="54" spans="1:19" x14ac:dyDescent="0.25">
      <c r="A54" s="6"/>
      <c r="B54" s="6"/>
      <c r="C54" s="6"/>
      <c r="D54" s="6"/>
      <c r="E54" s="6"/>
      <c r="F54" s="6"/>
      <c r="G54" s="6"/>
      <c r="H54" s="7" t="s">
        <v>8</v>
      </c>
      <c r="I54" s="52">
        <v>0</v>
      </c>
      <c r="J54" s="67"/>
      <c r="K54" s="26"/>
      <c r="L54" s="38"/>
      <c r="N54" s="35"/>
      <c r="O54" s="44"/>
      <c r="P54" s="65"/>
      <c r="Q54" s="51"/>
      <c r="R54" s="65"/>
      <c r="S54" s="68"/>
    </row>
    <row r="55" spans="1:19" x14ac:dyDescent="0.25">
      <c r="A55" s="6"/>
      <c r="B55" s="6"/>
      <c r="C55" s="6"/>
      <c r="D55" s="6"/>
      <c r="E55" s="6" t="s">
        <v>44</v>
      </c>
      <c r="F55" s="6"/>
      <c r="G55" s="6"/>
      <c r="H55" s="7"/>
      <c r="I55" s="7">
        <f>+I53-I52</f>
        <v>0</v>
      </c>
      <c r="J55" s="66"/>
      <c r="K55" s="26"/>
      <c r="L55" s="38"/>
      <c r="N55" s="35"/>
      <c r="O55" s="44"/>
      <c r="P55" s="65"/>
      <c r="Q55" s="51"/>
      <c r="R55" s="65"/>
      <c r="S55" s="65"/>
    </row>
    <row r="56" spans="1:19" x14ac:dyDescent="0.25">
      <c r="A56" s="6"/>
      <c r="B56" s="6"/>
      <c r="C56" s="6"/>
      <c r="D56" s="6"/>
      <c r="E56" s="6"/>
      <c r="F56" s="6"/>
      <c r="G56" s="6"/>
      <c r="H56" s="7"/>
      <c r="I56" s="7"/>
      <c r="J56" s="66"/>
      <c r="K56" s="26"/>
      <c r="L56" s="38"/>
      <c r="N56" s="35"/>
      <c r="O56" s="44"/>
      <c r="P56" s="65"/>
      <c r="Q56" s="51"/>
      <c r="R56" s="65"/>
      <c r="S56" s="65"/>
    </row>
    <row r="57" spans="1:19" x14ac:dyDescent="0.25">
      <c r="A57" s="6" t="s">
        <v>45</v>
      </c>
      <c r="B57" s="6"/>
      <c r="C57" s="6"/>
      <c r="D57" s="6"/>
      <c r="E57" s="6"/>
      <c r="F57" s="6"/>
      <c r="G57" s="6"/>
      <c r="H57" s="7"/>
      <c r="I57" s="49"/>
      <c r="J57" s="69"/>
      <c r="K57" s="26"/>
      <c r="L57" s="38"/>
      <c r="N57" s="35"/>
      <c r="O57" s="44"/>
      <c r="P57" s="65"/>
      <c r="Q57" s="51"/>
      <c r="R57" s="65"/>
      <c r="S57" s="65"/>
    </row>
    <row r="58" spans="1:19" x14ac:dyDescent="0.25">
      <c r="A58" s="6" t="s">
        <v>46</v>
      </c>
      <c r="B58" s="6"/>
      <c r="C58" s="6"/>
      <c r="D58" s="6"/>
      <c r="E58" s="6" t="s">
        <v>8</v>
      </c>
      <c r="F58" s="6"/>
      <c r="G58" s="6" t="s">
        <v>47</v>
      </c>
      <c r="H58" s="7"/>
      <c r="I58" s="17"/>
      <c r="J58" s="70"/>
      <c r="K58" s="26"/>
      <c r="L58" s="38"/>
      <c r="N58" s="35"/>
      <c r="O58" s="44"/>
      <c r="P58" s="65"/>
      <c r="Q58" s="51"/>
      <c r="R58" s="65"/>
      <c r="S58" s="65"/>
    </row>
    <row r="59" spans="1:19" x14ac:dyDescent="0.25">
      <c r="A59" s="6"/>
      <c r="B59" s="6"/>
      <c r="C59" s="6"/>
      <c r="D59" s="6"/>
      <c r="E59" s="6"/>
      <c r="F59" s="6"/>
      <c r="G59" s="6"/>
      <c r="H59" s="7" t="s">
        <v>8</v>
      </c>
      <c r="I59" s="17"/>
      <c r="J59" s="70"/>
      <c r="K59" s="26"/>
      <c r="L59" s="38"/>
      <c r="N59" s="35"/>
      <c r="O59" s="44"/>
      <c r="Q59" s="36"/>
    </row>
    <row r="60" spans="1:19" x14ac:dyDescent="0.25">
      <c r="K60" s="26"/>
      <c r="L60" s="38"/>
      <c r="N60" s="35"/>
      <c r="O60" s="44"/>
    </row>
    <row r="61" spans="1:19" x14ac:dyDescent="0.25">
      <c r="A61" s="71"/>
      <c r="B61" s="72"/>
      <c r="C61" s="72"/>
      <c r="D61" s="73"/>
      <c r="E61" s="73"/>
      <c r="F61" s="73"/>
      <c r="G61" s="73"/>
      <c r="H61" s="9"/>
      <c r="J61" s="74"/>
      <c r="K61" s="26"/>
      <c r="L61" s="38"/>
      <c r="N61" s="35"/>
      <c r="O61" s="44"/>
      <c r="Q61" s="9"/>
      <c r="R61" s="75"/>
    </row>
    <row r="62" spans="1:19" x14ac:dyDescent="0.25">
      <c r="A62" s="71" t="s">
        <v>59</v>
      </c>
      <c r="B62" s="72"/>
      <c r="C62" s="72"/>
      <c r="D62" s="73"/>
      <c r="E62" s="73"/>
      <c r="F62" s="73"/>
      <c r="G62" s="73" t="s">
        <v>49</v>
      </c>
      <c r="H62" s="9"/>
      <c r="J62" s="74"/>
      <c r="K62" s="26"/>
      <c r="L62" s="38"/>
      <c r="N62" s="35"/>
      <c r="O62" s="44"/>
      <c r="Q62" s="9"/>
      <c r="R62" s="75"/>
    </row>
    <row r="63" spans="1:19" x14ac:dyDescent="0.25">
      <c r="A63" s="71"/>
      <c r="B63" s="72"/>
      <c r="C63" s="72"/>
      <c r="D63" s="73"/>
      <c r="E63" s="73"/>
      <c r="F63" s="73"/>
      <c r="G63" s="73"/>
      <c r="H63" s="9"/>
      <c r="J63" s="74"/>
      <c r="K63" s="26"/>
      <c r="L63" s="38"/>
      <c r="N63" s="35"/>
      <c r="O63" s="44"/>
      <c r="Q63" s="9"/>
      <c r="R63" s="75"/>
    </row>
    <row r="64" spans="1:19" x14ac:dyDescent="0.25">
      <c r="A64" s="71" t="s">
        <v>50</v>
      </c>
      <c r="B64" s="72"/>
      <c r="C64" s="72"/>
      <c r="D64" s="73"/>
      <c r="E64" s="73"/>
      <c r="F64" s="73"/>
      <c r="G64" s="73"/>
      <c r="H64" s="9" t="s">
        <v>51</v>
      </c>
      <c r="J64" s="74"/>
      <c r="K64" s="26"/>
      <c r="L64" s="38"/>
      <c r="N64" s="35"/>
      <c r="O64" s="44"/>
      <c r="Q64" s="9"/>
      <c r="R64" s="75"/>
    </row>
    <row r="65" spans="1:17" x14ac:dyDescent="0.25">
      <c r="A65" s="71"/>
      <c r="B65" s="72"/>
      <c r="C65" s="72"/>
      <c r="D65" s="73"/>
      <c r="E65" s="73"/>
      <c r="F65" s="73"/>
      <c r="G65" s="73"/>
      <c r="H65" s="73"/>
      <c r="J65" s="74"/>
      <c r="K65" s="26"/>
      <c r="L65" s="38"/>
      <c r="N65" s="35"/>
      <c r="O65" s="44"/>
    </row>
    <row r="66" spans="1:17" x14ac:dyDescent="0.25">
      <c r="A66" s="8"/>
      <c r="B66" s="8"/>
      <c r="C66" s="8"/>
      <c r="D66" s="8"/>
      <c r="E66" s="8"/>
      <c r="F66" s="8"/>
      <c r="G66" s="73" t="s">
        <v>52</v>
      </c>
      <c r="H66" s="8"/>
      <c r="I66" s="8"/>
      <c r="J66" s="76"/>
      <c r="K66" s="26"/>
      <c r="L66" s="38"/>
      <c r="M66" s="53"/>
      <c r="N66" s="35"/>
      <c r="O66" s="44"/>
      <c r="Q66" s="64"/>
    </row>
    <row r="67" spans="1:17" x14ac:dyDescent="0.25">
      <c r="A67" s="8"/>
      <c r="B67" s="8"/>
      <c r="C67" s="8"/>
      <c r="D67" s="8"/>
      <c r="E67" s="8"/>
      <c r="F67" s="8"/>
      <c r="G67" s="8"/>
      <c r="H67" s="8"/>
      <c r="I67" s="8"/>
      <c r="J67" s="76"/>
      <c r="K67" s="26"/>
      <c r="L67" s="38"/>
      <c r="M67" s="53"/>
      <c r="N67" s="35"/>
      <c r="O67" s="44"/>
    </row>
    <row r="68" spans="1:17" x14ac:dyDescent="0.25">
      <c r="A68" s="8"/>
      <c r="B68" s="8"/>
      <c r="C68" s="8"/>
      <c r="D68" s="8"/>
      <c r="E68" s="8" t="s">
        <v>53</v>
      </c>
      <c r="F68" s="8"/>
      <c r="G68" s="8"/>
      <c r="H68" s="8"/>
      <c r="I68" s="8"/>
      <c r="J68" s="76"/>
      <c r="K68" s="26"/>
      <c r="L68" s="38"/>
      <c r="M68" s="3"/>
      <c r="N68" s="35"/>
      <c r="O68" s="44"/>
    </row>
    <row r="69" spans="1:17" x14ac:dyDescent="0.25">
      <c r="A69" s="8"/>
      <c r="B69" s="8"/>
      <c r="C69" s="8"/>
      <c r="D69" s="8"/>
      <c r="E69" s="8"/>
      <c r="F69" s="8"/>
      <c r="G69" s="8"/>
      <c r="H69" s="8"/>
      <c r="I69" s="77"/>
      <c r="J69" s="76"/>
      <c r="K69" s="26"/>
      <c r="L69" s="38"/>
      <c r="M69" s="3"/>
      <c r="N69" s="35"/>
      <c r="O69" s="44"/>
    </row>
    <row r="70" spans="1:17" x14ac:dyDescent="0.25">
      <c r="A70" s="73"/>
      <c r="B70" s="73"/>
      <c r="C70" s="73"/>
      <c r="D70" s="73"/>
      <c r="E70" s="73"/>
      <c r="F70" s="73"/>
      <c r="G70" s="78"/>
      <c r="H70" s="79"/>
      <c r="I70" s="73"/>
      <c r="J70" s="74"/>
      <c r="K70" s="26"/>
      <c r="L70" s="38"/>
      <c r="M70" s="80"/>
      <c r="N70" s="35"/>
      <c r="O70" s="44"/>
    </row>
    <row r="71" spans="1:17" x14ac:dyDescent="0.25">
      <c r="A71" s="73"/>
      <c r="B71" s="73"/>
      <c r="C71" s="73"/>
      <c r="D71" s="73"/>
      <c r="E71" s="73"/>
      <c r="F71" s="73"/>
      <c r="G71" s="78" t="s">
        <v>54</v>
      </c>
      <c r="H71" s="81"/>
      <c r="I71" s="73"/>
      <c r="J71" s="74"/>
      <c r="K71" s="26"/>
      <c r="L71" s="38"/>
      <c r="M71" s="53"/>
      <c r="N71" s="35"/>
      <c r="O71" s="44"/>
    </row>
    <row r="72" spans="1:17" x14ac:dyDescent="0.25">
      <c r="A72" s="8"/>
      <c r="B72" s="8"/>
      <c r="C72" s="8"/>
      <c r="D72" s="8"/>
      <c r="E72" s="8"/>
      <c r="F72" s="8"/>
      <c r="G72" s="8"/>
      <c r="H72" s="8"/>
      <c r="I72" s="8"/>
      <c r="J72" s="76"/>
      <c r="K72" s="26"/>
      <c r="L72" s="38"/>
      <c r="N72" s="35"/>
      <c r="O72" s="82"/>
    </row>
    <row r="73" spans="1:17" x14ac:dyDescent="0.25">
      <c r="A73" s="8" t="s">
        <v>40</v>
      </c>
      <c r="B73" s="8"/>
      <c r="C73" s="8"/>
      <c r="D73" s="8" t="s">
        <v>38</v>
      </c>
      <c r="E73" s="8"/>
      <c r="F73" s="8"/>
      <c r="G73" s="8"/>
      <c r="H73" s="8" t="s">
        <v>55</v>
      </c>
      <c r="I73" s="77" t="s">
        <v>56</v>
      </c>
      <c r="J73" s="76"/>
      <c r="K73" s="26"/>
      <c r="L73" s="38"/>
      <c r="M73" s="80"/>
      <c r="N73" s="35"/>
      <c r="O73" s="83"/>
    </row>
    <row r="74" spans="1:17" x14ac:dyDescent="0.25">
      <c r="A74" s="84">
        <v>25000</v>
      </c>
      <c r="B74" s="85"/>
      <c r="C74" s="85"/>
      <c r="D74" s="85"/>
      <c r="E74" s="86">
        <v>12500</v>
      </c>
      <c r="F74" s="109"/>
      <c r="G74" s="8"/>
      <c r="H74" s="51"/>
      <c r="I74" s="8"/>
      <c r="J74" s="76"/>
      <c r="K74" s="26"/>
      <c r="L74" s="38"/>
      <c r="M74" s="80"/>
      <c r="N74" s="35"/>
      <c r="O74" s="82"/>
    </row>
    <row r="75" spans="1:17" x14ac:dyDescent="0.25">
      <c r="A75" s="84">
        <v>23000</v>
      </c>
      <c r="B75" s="85"/>
      <c r="C75" s="85"/>
      <c r="D75" s="85"/>
      <c r="E75" s="86">
        <v>10000</v>
      </c>
      <c r="F75" s="109"/>
      <c r="G75" s="8"/>
      <c r="H75" s="51"/>
      <c r="I75" s="8"/>
      <c r="J75" s="8"/>
      <c r="K75" s="26"/>
      <c r="L75" s="38"/>
      <c r="M75" s="80"/>
      <c r="N75" s="35"/>
      <c r="O75" s="82"/>
    </row>
    <row r="76" spans="1:17" x14ac:dyDescent="0.25">
      <c r="A76" s="87">
        <v>100000</v>
      </c>
      <c r="B76" s="85"/>
      <c r="C76" s="85"/>
      <c r="D76" s="85"/>
      <c r="E76" s="86"/>
      <c r="F76" s="109"/>
      <c r="G76" s="8"/>
      <c r="H76" s="51"/>
      <c r="I76" s="8"/>
      <c r="J76" s="8"/>
      <c r="K76" s="26"/>
      <c r="L76" s="38"/>
      <c r="M76" s="80"/>
      <c r="N76" s="35"/>
      <c r="O76" s="82"/>
    </row>
    <row r="77" spans="1:17" x14ac:dyDescent="0.25">
      <c r="A77" s="87">
        <v>10000</v>
      </c>
      <c r="B77" s="85"/>
      <c r="C77" s="88"/>
      <c r="D77" s="85"/>
      <c r="E77" s="89"/>
      <c r="F77" s="8"/>
      <c r="G77" s="8"/>
      <c r="H77" s="51"/>
      <c r="I77" s="8"/>
      <c r="J77" s="8"/>
      <c r="K77" s="26"/>
      <c r="L77" s="38"/>
      <c r="M77" s="80"/>
      <c r="N77" s="35"/>
      <c r="O77" s="82"/>
    </row>
    <row r="78" spans="1:17" x14ac:dyDescent="0.25">
      <c r="A78" s="86">
        <v>100000</v>
      </c>
      <c r="B78" s="85"/>
      <c r="C78" s="88"/>
      <c r="D78" s="88"/>
      <c r="E78" s="90"/>
      <c r="F78" s="64"/>
      <c r="H78" s="65"/>
      <c r="K78" s="26"/>
      <c r="L78" s="38"/>
      <c r="M78" s="80"/>
      <c r="N78" s="35"/>
      <c r="O78" s="82"/>
    </row>
    <row r="79" spans="1:17" x14ac:dyDescent="0.25">
      <c r="A79" s="91">
        <v>136500</v>
      </c>
      <c r="B79" s="85"/>
      <c r="C79" s="92"/>
      <c r="D79" s="92"/>
      <c r="E79" s="90"/>
      <c r="H79" s="65"/>
      <c r="K79" s="26"/>
      <c r="L79" s="38"/>
      <c r="M79" s="80"/>
      <c r="N79" s="35"/>
      <c r="O79" s="82"/>
    </row>
    <row r="80" spans="1:17" x14ac:dyDescent="0.25">
      <c r="A80" s="93"/>
      <c r="B80" s="85"/>
      <c r="C80" s="92"/>
      <c r="D80" s="92"/>
      <c r="E80" s="90"/>
      <c r="H80" s="65"/>
      <c r="K80" s="26"/>
      <c r="L80" s="38"/>
      <c r="M80" s="80"/>
      <c r="N80" s="35"/>
      <c r="O80" s="83"/>
    </row>
    <row r="81" spans="1:15" x14ac:dyDescent="0.25">
      <c r="A81" s="93"/>
      <c r="B81" s="85"/>
      <c r="C81" s="92"/>
      <c r="D81" s="92"/>
      <c r="E81" s="90"/>
      <c r="H81" s="65"/>
      <c r="K81" s="26"/>
      <c r="L81" s="38"/>
      <c r="M81" s="80"/>
      <c r="N81" s="35"/>
      <c r="O81" s="83"/>
    </row>
    <row r="82" spans="1:15" x14ac:dyDescent="0.25">
      <c r="A82" s="91"/>
      <c r="B82" s="92"/>
      <c r="C82" s="92"/>
      <c r="D82" s="92"/>
      <c r="E82" s="90"/>
      <c r="H82" s="65"/>
      <c r="K82" s="26"/>
      <c r="L82" s="38"/>
      <c r="M82" s="94"/>
      <c r="N82" s="35"/>
      <c r="O82" s="82"/>
    </row>
    <row r="83" spans="1:15" x14ac:dyDescent="0.25">
      <c r="A83" s="91"/>
      <c r="B83" s="92"/>
      <c r="C83" s="92"/>
      <c r="D83" s="92"/>
      <c r="E83" s="90"/>
      <c r="H83" s="65"/>
      <c r="K83" s="26"/>
      <c r="L83" s="38"/>
      <c r="M83" s="95"/>
      <c r="N83" s="35"/>
      <c r="O83" s="82"/>
    </row>
    <row r="84" spans="1:15" x14ac:dyDescent="0.25">
      <c r="A84" s="91"/>
      <c r="B84" s="96"/>
      <c r="E84" s="65"/>
      <c r="H84" s="65"/>
      <c r="K84" s="26"/>
      <c r="L84" s="38"/>
      <c r="N84" s="35"/>
      <c r="O84" s="82"/>
    </row>
    <row r="85" spans="1:15" x14ac:dyDescent="0.25">
      <c r="A85" s="91"/>
      <c r="B85" s="96"/>
      <c r="H85" s="65"/>
      <c r="K85" s="26"/>
      <c r="L85" s="38"/>
      <c r="N85" s="35"/>
      <c r="O85" s="82"/>
    </row>
    <row r="86" spans="1:15" x14ac:dyDescent="0.25">
      <c r="A86" s="91"/>
      <c r="B86" s="96"/>
      <c r="K86" s="26"/>
      <c r="L86" s="38"/>
      <c r="N86" s="35"/>
      <c r="O86" s="82"/>
    </row>
    <row r="87" spans="1:15" x14ac:dyDescent="0.25">
      <c r="A87" s="91"/>
      <c r="B87" s="96"/>
      <c r="K87" s="26"/>
      <c r="L87" s="38"/>
      <c r="N87" s="35"/>
      <c r="O87" s="82"/>
    </row>
    <row r="88" spans="1:15" x14ac:dyDescent="0.25">
      <c r="A88" s="65"/>
      <c r="B88" s="96"/>
      <c r="K88" s="26"/>
      <c r="L88" s="38"/>
      <c r="M88" s="80"/>
      <c r="N88" s="35"/>
      <c r="O88" s="82"/>
    </row>
    <row r="89" spans="1:15" x14ac:dyDescent="0.25">
      <c r="K89" s="26"/>
      <c r="L89" s="38"/>
      <c r="N89" s="35"/>
      <c r="O89" s="82"/>
    </row>
    <row r="90" spans="1:15" x14ac:dyDescent="0.25">
      <c r="K90" s="26"/>
      <c r="L90" s="38"/>
      <c r="N90" s="35"/>
      <c r="O90" s="82"/>
    </row>
    <row r="91" spans="1:15" x14ac:dyDescent="0.25">
      <c r="K91" s="26"/>
      <c r="L91" s="38"/>
      <c r="N91" s="35"/>
      <c r="O91" s="82"/>
    </row>
    <row r="92" spans="1:15" x14ac:dyDescent="0.25">
      <c r="A92" s="75">
        <f>SUM(A74:A91)</f>
        <v>394500</v>
      </c>
      <c r="E92" s="65">
        <f>SUM(E74:E91)</f>
        <v>22500</v>
      </c>
      <c r="H92" s="65">
        <f>SUM(H74:H91)</f>
        <v>0</v>
      </c>
      <c r="K92" s="26"/>
      <c r="L92" s="38"/>
      <c r="N92" s="35"/>
      <c r="O92" s="82"/>
    </row>
    <row r="93" spans="1:15" x14ac:dyDescent="0.25">
      <c r="K93" s="26"/>
      <c r="L93" s="38"/>
      <c r="N93" s="35"/>
      <c r="O93" s="82"/>
    </row>
    <row r="94" spans="1:15" x14ac:dyDescent="0.25">
      <c r="K94" s="26"/>
      <c r="N94" s="35"/>
      <c r="O94" s="82"/>
    </row>
    <row r="95" spans="1:15" x14ac:dyDescent="0.25">
      <c r="K95" s="26"/>
      <c r="N95" s="35"/>
      <c r="O95" s="82"/>
    </row>
    <row r="96" spans="1:15" x14ac:dyDescent="0.25">
      <c r="K96" s="26"/>
      <c r="M96" s="43">
        <f>SUM(M13:M95)</f>
        <v>48465000</v>
      </c>
      <c r="N96" s="35"/>
      <c r="O96" s="82"/>
    </row>
    <row r="97" spans="11:15" x14ac:dyDescent="0.25">
      <c r="K97" s="26">
        <v>38741</v>
      </c>
      <c r="N97" s="35"/>
      <c r="O97" s="82"/>
    </row>
    <row r="98" spans="11:15" x14ac:dyDescent="0.25">
      <c r="K98" s="26"/>
      <c r="N98" s="35"/>
      <c r="O98" s="82"/>
    </row>
    <row r="99" spans="11:15" x14ac:dyDescent="0.25">
      <c r="K99" s="26"/>
      <c r="N99" s="35"/>
      <c r="O99" s="82"/>
    </row>
    <row r="100" spans="11:15" x14ac:dyDescent="0.25">
      <c r="K100" s="26"/>
      <c r="N100" s="35"/>
      <c r="O100" s="82"/>
    </row>
    <row r="101" spans="11:15" x14ac:dyDescent="0.25">
      <c r="K101" s="26"/>
      <c r="N101" s="35"/>
      <c r="O101" s="82"/>
    </row>
    <row r="102" spans="11:15" x14ac:dyDescent="0.25">
      <c r="K102" s="26"/>
      <c r="N102" s="35"/>
      <c r="O102" s="82"/>
    </row>
    <row r="103" spans="11:15" x14ac:dyDescent="0.25">
      <c r="K103" s="26"/>
      <c r="N103" s="35"/>
      <c r="O103" s="82"/>
    </row>
    <row r="104" spans="11:15" x14ac:dyDescent="0.25">
      <c r="K104" s="26"/>
      <c r="N104" s="35"/>
      <c r="O104" s="82"/>
    </row>
    <row r="105" spans="11:15" x14ac:dyDescent="0.25">
      <c r="K105" s="26"/>
      <c r="N105" s="35"/>
      <c r="O105" s="82"/>
    </row>
    <row r="106" spans="11:15" x14ac:dyDescent="0.25">
      <c r="K106" s="26"/>
      <c r="N106" s="35"/>
      <c r="O106" s="82"/>
    </row>
    <row r="107" spans="11:15" x14ac:dyDescent="0.25">
      <c r="K107" s="26"/>
      <c r="N107" s="35"/>
      <c r="O107" s="82"/>
    </row>
    <row r="108" spans="11:15" x14ac:dyDescent="0.25">
      <c r="K108" s="26"/>
      <c r="N108" s="35"/>
    </row>
    <row r="109" spans="11:15" x14ac:dyDescent="0.25">
      <c r="K109" s="26"/>
    </row>
    <row r="110" spans="11:15" x14ac:dyDescent="0.25">
      <c r="K110" s="26"/>
    </row>
    <row r="111" spans="11:15" x14ac:dyDescent="0.25">
      <c r="K111" s="26"/>
      <c r="O111" s="80">
        <f>SUM(O13:O110)</f>
        <v>30000000</v>
      </c>
    </row>
    <row r="112" spans="11:15" x14ac:dyDescent="0.25">
      <c r="K112" s="26"/>
    </row>
    <row r="113" spans="1:19" x14ac:dyDescent="0.25">
      <c r="K113" s="26"/>
    </row>
    <row r="114" spans="1:19" s="43" customFormat="1" x14ac:dyDescent="0.25">
      <c r="A114"/>
      <c r="B114"/>
      <c r="C114"/>
      <c r="D114"/>
      <c r="E114"/>
      <c r="F114"/>
      <c r="G114"/>
      <c r="H114"/>
      <c r="I114"/>
      <c r="J114"/>
      <c r="K114" s="26"/>
      <c r="L114" s="97"/>
      <c r="N114" s="99"/>
      <c r="O114" s="98"/>
      <c r="P114"/>
      <c r="Q114"/>
      <c r="R114"/>
      <c r="S114"/>
    </row>
    <row r="115" spans="1:19" s="43" customFormat="1" x14ac:dyDescent="0.25">
      <c r="A115"/>
      <c r="B115"/>
      <c r="C115"/>
      <c r="D115"/>
      <c r="E115"/>
      <c r="F115"/>
      <c r="G115"/>
      <c r="H115"/>
      <c r="I115"/>
      <c r="J115"/>
      <c r="K115" s="26"/>
      <c r="L115" s="97"/>
      <c r="N115" s="99"/>
      <c r="O115" s="98"/>
      <c r="P115"/>
      <c r="Q115"/>
      <c r="R115"/>
      <c r="S115"/>
    </row>
    <row r="116" spans="1:19" s="43" customFormat="1" x14ac:dyDescent="0.25">
      <c r="A116"/>
      <c r="B116"/>
      <c r="C116"/>
      <c r="D116"/>
      <c r="E116"/>
      <c r="F116"/>
      <c r="G116"/>
      <c r="H116"/>
      <c r="I116"/>
      <c r="J116"/>
      <c r="K116" s="26"/>
      <c r="L116" s="97"/>
      <c r="N116" s="99"/>
      <c r="O116" s="98"/>
      <c r="P116"/>
      <c r="Q116"/>
      <c r="R116"/>
      <c r="S116"/>
    </row>
    <row r="117" spans="1:19" s="43" customFormat="1" x14ac:dyDescent="0.25">
      <c r="A117"/>
      <c r="B117"/>
      <c r="C117"/>
      <c r="D117"/>
      <c r="E117"/>
      <c r="F117"/>
      <c r="G117"/>
      <c r="H117"/>
      <c r="I117"/>
      <c r="J117"/>
      <c r="K117" s="26"/>
      <c r="L117" s="97"/>
      <c r="N117" s="99"/>
      <c r="O117" s="98"/>
      <c r="P117"/>
      <c r="Q117"/>
      <c r="R117"/>
      <c r="S117"/>
    </row>
    <row r="118" spans="1:19" s="43" customFormat="1" x14ac:dyDescent="0.25">
      <c r="A118"/>
      <c r="B118"/>
      <c r="C118"/>
      <c r="D118"/>
      <c r="E118"/>
      <c r="F118"/>
      <c r="G118"/>
      <c r="H118"/>
      <c r="I118"/>
      <c r="J118"/>
      <c r="K118" s="26"/>
      <c r="L118" s="97"/>
      <c r="N118" s="99"/>
      <c r="O118" s="98"/>
      <c r="P118"/>
      <c r="Q118"/>
      <c r="R118"/>
      <c r="S118"/>
    </row>
    <row r="119" spans="1:19" s="43" customFormat="1" x14ac:dyDescent="0.25">
      <c r="A119"/>
      <c r="B119"/>
      <c r="C119"/>
      <c r="D119"/>
      <c r="E119"/>
      <c r="F119"/>
      <c r="G119"/>
      <c r="H119"/>
      <c r="I119"/>
      <c r="J119"/>
      <c r="K119" s="26"/>
      <c r="L119" s="97"/>
      <c r="N119" s="99"/>
      <c r="O119" s="98"/>
      <c r="P119"/>
      <c r="Q119"/>
      <c r="R119"/>
      <c r="S119"/>
    </row>
    <row r="120" spans="1:19" s="43" customFormat="1" x14ac:dyDescent="0.25">
      <c r="A120"/>
      <c r="B120"/>
      <c r="C120"/>
      <c r="D120"/>
      <c r="E120"/>
      <c r="F120"/>
      <c r="G120"/>
      <c r="H120"/>
      <c r="I120"/>
      <c r="J120"/>
      <c r="K120" s="26"/>
      <c r="L120" s="97"/>
      <c r="N120" s="99"/>
      <c r="O120" s="98"/>
      <c r="P120"/>
      <c r="Q120"/>
      <c r="R120"/>
      <c r="S120"/>
    </row>
    <row r="121" spans="1:19" s="43" customFormat="1" x14ac:dyDescent="0.25">
      <c r="A121"/>
      <c r="B121"/>
      <c r="C121"/>
      <c r="D121"/>
      <c r="E121"/>
      <c r="F121"/>
      <c r="G121"/>
      <c r="H121"/>
      <c r="I121"/>
      <c r="J121"/>
      <c r="K121" s="26"/>
      <c r="L121" s="97"/>
      <c r="N121" s="99"/>
      <c r="O121" s="98"/>
      <c r="P121"/>
      <c r="Q121"/>
      <c r="R121"/>
      <c r="S121"/>
    </row>
    <row r="122" spans="1:19" s="43" customFormat="1" x14ac:dyDescent="0.25">
      <c r="A122"/>
      <c r="B122"/>
      <c r="C122"/>
      <c r="D122"/>
      <c r="E122"/>
      <c r="F122"/>
      <c r="G122"/>
      <c r="H122"/>
      <c r="I122"/>
      <c r="J122"/>
      <c r="K122" s="26"/>
      <c r="L122" s="97"/>
      <c r="N122" s="99"/>
      <c r="O122" s="98"/>
      <c r="P122"/>
      <c r="Q122"/>
      <c r="R122"/>
      <c r="S122"/>
    </row>
    <row r="123" spans="1:19" s="43" customFormat="1" x14ac:dyDescent="0.25">
      <c r="A123"/>
      <c r="B123"/>
      <c r="C123"/>
      <c r="D123"/>
      <c r="E123"/>
      <c r="F123"/>
      <c r="G123"/>
      <c r="H123"/>
      <c r="I123"/>
      <c r="J123"/>
      <c r="K123" s="26"/>
      <c r="L123" s="97"/>
      <c r="N123" s="99"/>
      <c r="O123" s="98"/>
      <c r="P123"/>
      <c r="Q123"/>
      <c r="R123"/>
      <c r="S123"/>
    </row>
    <row r="124" spans="1:19" s="43" customFormat="1" x14ac:dyDescent="0.25">
      <c r="A124"/>
      <c r="B124"/>
      <c r="C124"/>
      <c r="D124"/>
      <c r="E124"/>
      <c r="F124"/>
      <c r="G124"/>
      <c r="H124"/>
      <c r="I124"/>
      <c r="J124"/>
      <c r="K124" s="26"/>
      <c r="L124" s="100"/>
      <c r="N124" s="99"/>
      <c r="O124" s="98"/>
      <c r="P124"/>
      <c r="Q124"/>
      <c r="R124"/>
      <c r="S124"/>
    </row>
    <row r="125" spans="1:19" s="43" customFormat="1" x14ac:dyDescent="0.25">
      <c r="A125"/>
      <c r="B125"/>
      <c r="C125"/>
      <c r="D125"/>
      <c r="E125"/>
      <c r="F125"/>
      <c r="G125"/>
      <c r="H125"/>
      <c r="I125"/>
      <c r="J125"/>
      <c r="K125" s="26"/>
      <c r="L125" s="97"/>
      <c r="N125" s="99"/>
      <c r="O125" s="98"/>
      <c r="P125"/>
      <c r="Q125"/>
      <c r="R125"/>
      <c r="S125"/>
    </row>
    <row r="126" spans="1:19" s="43" customFormat="1" x14ac:dyDescent="0.25">
      <c r="A126"/>
      <c r="B126"/>
      <c r="C126"/>
      <c r="D126"/>
      <c r="E126"/>
      <c r="F126"/>
      <c r="G126"/>
      <c r="H126"/>
      <c r="I126"/>
      <c r="J126"/>
      <c r="K126" s="26"/>
      <c r="L126" s="97"/>
      <c r="N126" s="99"/>
      <c r="O126" s="98"/>
      <c r="P126"/>
      <c r="Q126"/>
      <c r="R126"/>
      <c r="S126"/>
    </row>
    <row r="127" spans="1:19" s="43" customFormat="1" x14ac:dyDescent="0.25">
      <c r="A127"/>
      <c r="B127"/>
      <c r="C127"/>
      <c r="D127"/>
      <c r="E127"/>
      <c r="F127"/>
      <c r="G127"/>
      <c r="H127"/>
      <c r="I127"/>
      <c r="J127"/>
      <c r="K127" s="26"/>
      <c r="L127" s="97"/>
      <c r="N127" s="99"/>
      <c r="O127" s="98"/>
      <c r="P127"/>
      <c r="Q127"/>
      <c r="R127"/>
      <c r="S127"/>
    </row>
    <row r="128" spans="1:19" s="43" customFormat="1" x14ac:dyDescent="0.25">
      <c r="A128"/>
      <c r="B128"/>
      <c r="C128"/>
      <c r="D128"/>
      <c r="E128"/>
      <c r="F128"/>
      <c r="G128"/>
      <c r="H128"/>
      <c r="I128"/>
      <c r="J128"/>
      <c r="K128" s="26"/>
      <c r="L128" s="97"/>
      <c r="N128" s="99"/>
      <c r="O128" s="98"/>
      <c r="P128"/>
      <c r="Q128"/>
      <c r="R128"/>
      <c r="S128"/>
    </row>
    <row r="129" spans="1:19" s="43" customFormat="1" x14ac:dyDescent="0.25">
      <c r="A129"/>
      <c r="B129"/>
      <c r="C129"/>
      <c r="D129"/>
      <c r="E129"/>
      <c r="F129"/>
      <c r="G129"/>
      <c r="H129"/>
      <c r="I129"/>
      <c r="J129"/>
      <c r="K129" s="26"/>
      <c r="L129" s="97"/>
      <c r="N129" s="99"/>
      <c r="O129" s="98"/>
      <c r="P129"/>
      <c r="Q129"/>
      <c r="R129"/>
      <c r="S129"/>
    </row>
    <row r="130" spans="1:19" s="43" customFormat="1" x14ac:dyDescent="0.25">
      <c r="A130"/>
      <c r="B130"/>
      <c r="C130"/>
      <c r="D130"/>
      <c r="E130"/>
      <c r="F130"/>
      <c r="G130"/>
      <c r="H130"/>
      <c r="I130"/>
      <c r="J130"/>
      <c r="K130" s="26"/>
      <c r="L130" s="97"/>
      <c r="N130" s="99"/>
      <c r="O130" s="98"/>
      <c r="P130"/>
      <c r="Q130"/>
      <c r="R130"/>
      <c r="S130"/>
    </row>
    <row r="131" spans="1:19" s="43" customFormat="1" x14ac:dyDescent="0.25">
      <c r="A131"/>
      <c r="B131"/>
      <c r="C131"/>
      <c r="D131"/>
      <c r="E131"/>
      <c r="F131"/>
      <c r="G131"/>
      <c r="H131"/>
      <c r="I131"/>
      <c r="J131"/>
      <c r="K131" s="26"/>
      <c r="L131" s="97"/>
      <c r="N131" s="99"/>
      <c r="O131" s="98"/>
      <c r="P131"/>
      <c r="Q131"/>
      <c r="R131"/>
      <c r="S131"/>
    </row>
    <row r="132" spans="1:19" s="43" customFormat="1" x14ac:dyDescent="0.25">
      <c r="A132"/>
      <c r="B132"/>
      <c r="C132"/>
      <c r="D132"/>
      <c r="E132"/>
      <c r="F132"/>
      <c r="G132"/>
      <c r="H132"/>
      <c r="I132"/>
      <c r="J132"/>
      <c r="K132" s="26"/>
      <c r="L132" s="97"/>
      <c r="N132" s="99"/>
      <c r="O132" s="98"/>
      <c r="P132"/>
      <c r="Q132"/>
      <c r="R132"/>
      <c r="S132"/>
    </row>
    <row r="133" spans="1:19" s="43" customFormat="1" x14ac:dyDescent="0.25">
      <c r="A133"/>
      <c r="B133"/>
      <c r="C133"/>
      <c r="D133"/>
      <c r="E133"/>
      <c r="F133"/>
      <c r="G133"/>
      <c r="H133"/>
      <c r="I133"/>
      <c r="J133"/>
      <c r="K133" s="26"/>
      <c r="L133" s="97"/>
      <c r="N133" s="99"/>
      <c r="O133" s="98"/>
      <c r="P133"/>
      <c r="Q133"/>
      <c r="R133"/>
      <c r="S133"/>
    </row>
    <row r="134" spans="1:19" s="43" customFormat="1" x14ac:dyDescent="0.25">
      <c r="A134"/>
      <c r="B134"/>
      <c r="C134"/>
      <c r="D134"/>
      <c r="E134"/>
      <c r="F134"/>
      <c r="G134"/>
      <c r="H134"/>
      <c r="I134"/>
      <c r="J134"/>
      <c r="K134" s="26"/>
      <c r="L134" s="97"/>
      <c r="N134" s="99"/>
      <c r="O134" s="98"/>
      <c r="P134"/>
      <c r="Q134"/>
      <c r="R134"/>
      <c r="S134"/>
    </row>
    <row r="135" spans="1:19" s="43" customFormat="1" x14ac:dyDescent="0.25">
      <c r="A135"/>
      <c r="B135"/>
      <c r="C135"/>
      <c r="D135"/>
      <c r="E135"/>
      <c r="F135"/>
      <c r="G135"/>
      <c r="H135"/>
      <c r="I135"/>
      <c r="J135"/>
      <c r="K135" s="26"/>
      <c r="L135" s="100"/>
      <c r="N135" s="99"/>
      <c r="O135" s="98"/>
      <c r="P135"/>
      <c r="Q135"/>
      <c r="R135"/>
      <c r="S135"/>
    </row>
    <row r="136" spans="1:19" s="43" customFormat="1" x14ac:dyDescent="0.25">
      <c r="A136"/>
      <c r="B136"/>
      <c r="C136"/>
      <c r="D136"/>
      <c r="E136"/>
      <c r="F136"/>
      <c r="G136"/>
      <c r="H136"/>
      <c r="I136"/>
      <c r="J136"/>
      <c r="K136" s="26"/>
      <c r="L136" s="97"/>
      <c r="N136" s="99"/>
      <c r="O136" s="98"/>
      <c r="P136"/>
      <c r="Q136"/>
      <c r="R136"/>
      <c r="S136"/>
    </row>
    <row r="137" spans="1:19" s="43" customFormat="1" x14ac:dyDescent="0.25">
      <c r="A137"/>
      <c r="B137"/>
      <c r="C137"/>
      <c r="D137"/>
      <c r="E137"/>
      <c r="F137"/>
      <c r="G137"/>
      <c r="H137"/>
      <c r="I137"/>
      <c r="J137"/>
      <c r="K137" s="26"/>
      <c r="L137" s="100">
        <f>SUM(L13:L136)</f>
        <v>39975000</v>
      </c>
      <c r="N137" s="99"/>
      <c r="O137" s="98"/>
      <c r="P137"/>
      <c r="Q137"/>
      <c r="R137"/>
      <c r="S137"/>
    </row>
  </sheetData>
  <mergeCells count="1">
    <mergeCell ref="A1:I1"/>
  </mergeCells>
  <pageMargins left="0.7" right="0.7" top="0.75" bottom="0.75" header="0.3" footer="0.3"/>
  <pageSetup paperSize="9" scale="7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7"/>
  <sheetViews>
    <sheetView view="pageBreakPreview" topLeftCell="C4" zoomScale="90" zoomScaleSheetLayoutView="90" workbookViewId="0">
      <selection activeCell="M20" sqref="M20"/>
    </sheetView>
  </sheetViews>
  <sheetFormatPr defaultRowHeight="15" x14ac:dyDescent="0.25"/>
  <cols>
    <col min="1" max="1" width="15.85546875" customWidth="1"/>
    <col min="2" max="2" width="11.85546875" customWidth="1"/>
    <col min="3" max="3" width="13.7109375" customWidth="1"/>
    <col min="4" max="4" width="4.85546875" customWidth="1"/>
    <col min="5" max="5" width="14.28515625" customWidth="1"/>
    <col min="6" max="6" width="4.140625" customWidth="1"/>
    <col min="7" max="7" width="13.85546875" customWidth="1"/>
    <col min="8" max="8" width="22" customWidth="1"/>
    <col min="9" max="9" width="20.7109375" customWidth="1"/>
    <col min="10" max="10" width="21.5703125" customWidth="1"/>
    <col min="11" max="11" width="12.140625" bestFit="1" customWidth="1"/>
    <col min="12" max="12" width="17.42578125" style="97" bestFit="1" customWidth="1"/>
    <col min="13" max="13" width="16.140625" style="43" bestFit="1" customWidth="1"/>
    <col min="14" max="14" width="15.5703125" style="99" customWidth="1"/>
    <col min="15" max="15" width="17.7109375" style="98" bestFit="1" customWidth="1"/>
    <col min="16" max="16" width="11.85546875" bestFit="1" customWidth="1"/>
    <col min="18" max="18" width="22.42578125" customWidth="1"/>
    <col min="19" max="19" width="20.140625" customWidth="1"/>
  </cols>
  <sheetData>
    <row r="1" spans="1:19" ht="15.75" x14ac:dyDescent="0.25">
      <c r="A1" s="132" t="s">
        <v>0</v>
      </c>
      <c r="B1" s="132"/>
      <c r="C1" s="132"/>
      <c r="D1" s="132"/>
      <c r="E1" s="132"/>
      <c r="F1" s="132"/>
      <c r="G1" s="132"/>
      <c r="H1" s="132"/>
      <c r="I1" s="132"/>
      <c r="J1" s="125"/>
      <c r="K1" s="2"/>
      <c r="L1" s="101"/>
      <c r="M1" s="104"/>
      <c r="N1" s="4"/>
      <c r="O1" s="5"/>
      <c r="P1" s="2"/>
      <c r="Q1" s="2"/>
      <c r="R1" s="2"/>
      <c r="S1" s="2"/>
    </row>
    <row r="2" spans="1:19" x14ac:dyDescent="0.25">
      <c r="A2" s="6"/>
      <c r="B2" s="6"/>
      <c r="C2" s="6"/>
      <c r="D2" s="6"/>
      <c r="E2" s="6"/>
      <c r="F2" s="6"/>
      <c r="G2" s="6"/>
      <c r="H2" s="7"/>
      <c r="I2" s="6"/>
      <c r="J2" s="6"/>
      <c r="K2" s="8"/>
      <c r="L2" s="101"/>
      <c r="M2" s="104"/>
      <c r="N2" s="4"/>
      <c r="O2" s="9"/>
      <c r="P2" s="8"/>
      <c r="Q2" s="8"/>
      <c r="R2" s="8"/>
      <c r="S2" s="8"/>
    </row>
    <row r="3" spans="1:19" x14ac:dyDescent="0.25">
      <c r="A3" s="6" t="s">
        <v>1</v>
      </c>
      <c r="B3" s="9" t="s">
        <v>58</v>
      </c>
      <c r="C3" s="9"/>
      <c r="D3" s="6"/>
      <c r="E3" s="6"/>
      <c r="F3" s="6"/>
      <c r="G3" s="6"/>
      <c r="H3" s="6" t="s">
        <v>3</v>
      </c>
      <c r="I3" s="106" t="s">
        <v>98</v>
      </c>
      <c r="J3" s="10"/>
      <c r="K3" s="8"/>
      <c r="L3" s="102"/>
      <c r="M3" s="104"/>
      <c r="N3" s="4"/>
      <c r="O3" s="9"/>
      <c r="P3" s="8"/>
      <c r="Q3" s="8"/>
      <c r="R3" s="8"/>
      <c r="S3" s="8"/>
    </row>
    <row r="4" spans="1:19" x14ac:dyDescent="0.25">
      <c r="A4" s="6" t="s">
        <v>4</v>
      </c>
      <c r="B4" s="11" t="s">
        <v>5</v>
      </c>
      <c r="C4" s="6"/>
      <c r="D4" s="6"/>
      <c r="E4" s="6"/>
      <c r="F4" s="6"/>
      <c r="G4" s="6"/>
      <c r="H4" s="6" t="s">
        <v>6</v>
      </c>
      <c r="I4" s="12">
        <v>0.66666666666666663</v>
      </c>
      <c r="J4" s="12"/>
      <c r="K4" s="8"/>
      <c r="L4" s="102"/>
      <c r="M4" s="104"/>
      <c r="N4" s="4"/>
      <c r="O4" s="9"/>
      <c r="P4" s="8"/>
      <c r="Q4" s="8"/>
      <c r="R4" s="8"/>
      <c r="S4" s="8"/>
    </row>
    <row r="5" spans="1:19" x14ac:dyDescent="0.25">
      <c r="A5" s="6"/>
      <c r="B5" s="6"/>
      <c r="C5" s="6"/>
      <c r="D5" s="6"/>
      <c r="E5" s="6"/>
      <c r="F5" s="6"/>
      <c r="G5" s="6"/>
      <c r="H5" s="7"/>
      <c r="I5" s="12"/>
      <c r="J5" s="13"/>
      <c r="K5" s="8"/>
      <c r="L5" s="102"/>
      <c r="M5" s="19"/>
      <c r="N5" s="14"/>
      <c r="O5" s="5"/>
      <c r="P5" s="8"/>
      <c r="Q5" s="8"/>
      <c r="R5" s="8"/>
      <c r="S5" s="8"/>
    </row>
    <row r="6" spans="1:19" x14ac:dyDescent="0.25">
      <c r="A6" s="15" t="s">
        <v>7</v>
      </c>
      <c r="B6" s="6"/>
      <c r="C6" s="6"/>
      <c r="D6" s="6"/>
      <c r="E6" s="6"/>
      <c r="F6" s="6"/>
      <c r="G6" s="6" t="s">
        <v>8</v>
      </c>
      <c r="H6" s="7"/>
      <c r="I6" s="6"/>
      <c r="J6" s="6"/>
      <c r="K6" s="8"/>
      <c r="L6" s="102"/>
      <c r="M6" s="104"/>
      <c r="N6" s="14"/>
      <c r="O6" s="6"/>
      <c r="P6" s="8"/>
      <c r="Q6" s="8"/>
      <c r="R6" s="8"/>
      <c r="S6" s="8"/>
    </row>
    <row r="7" spans="1:19" x14ac:dyDescent="0.25">
      <c r="A7" s="6"/>
      <c r="B7" s="6"/>
      <c r="C7" s="16" t="s">
        <v>9</v>
      </c>
      <c r="D7" s="16"/>
      <c r="E7" s="16" t="s">
        <v>10</v>
      </c>
      <c r="F7" s="16"/>
      <c r="G7" s="16" t="s">
        <v>11</v>
      </c>
      <c r="H7" s="7"/>
      <c r="I7" s="6"/>
      <c r="J7" s="6"/>
      <c r="K7" s="8"/>
      <c r="L7" s="102"/>
      <c r="M7" s="104"/>
      <c r="N7" s="4"/>
      <c r="O7" s="6"/>
      <c r="P7" s="8"/>
      <c r="Q7" s="8"/>
      <c r="R7" s="8"/>
      <c r="S7" s="8"/>
    </row>
    <row r="8" spans="1:19" x14ac:dyDescent="0.25">
      <c r="A8" s="6"/>
      <c r="B8" s="6"/>
      <c r="C8" s="17">
        <v>100000</v>
      </c>
      <c r="D8" s="6"/>
      <c r="E8" s="18">
        <v>152</v>
      </c>
      <c r="F8" s="18"/>
      <c r="G8" s="19">
        <f>C8*E8</f>
        <v>15200000</v>
      </c>
      <c r="H8" s="7"/>
      <c r="I8" s="19"/>
      <c r="J8" s="19"/>
      <c r="K8" s="8"/>
      <c r="L8" s="102"/>
      <c r="M8" s="104"/>
      <c r="N8" s="4"/>
      <c r="O8" s="6"/>
      <c r="P8" s="8"/>
      <c r="Q8" s="8"/>
      <c r="R8" s="8"/>
      <c r="S8" s="8"/>
    </row>
    <row r="9" spans="1:19" x14ac:dyDescent="0.25">
      <c r="A9" s="6"/>
      <c r="B9" s="6"/>
      <c r="C9" s="17">
        <v>50000</v>
      </c>
      <c r="D9" s="6"/>
      <c r="E9" s="18">
        <v>36</v>
      </c>
      <c r="F9" s="18"/>
      <c r="G9" s="19">
        <f t="shared" ref="G9:G16" si="0">C9*E9</f>
        <v>1800000</v>
      </c>
      <c r="H9" s="7"/>
      <c r="I9" s="19"/>
      <c r="J9" s="19"/>
      <c r="K9" s="8"/>
      <c r="L9" s="101"/>
      <c r="M9" s="104"/>
      <c r="N9" s="4"/>
      <c r="O9" s="5"/>
      <c r="P9" s="8"/>
      <c r="Q9" s="8"/>
      <c r="R9" s="8"/>
      <c r="S9" s="8"/>
    </row>
    <row r="10" spans="1:19" x14ac:dyDescent="0.25">
      <c r="A10" s="6"/>
      <c r="B10" s="6"/>
      <c r="C10" s="17">
        <v>20000</v>
      </c>
      <c r="D10" s="6"/>
      <c r="E10" s="18">
        <v>13</v>
      </c>
      <c r="F10" s="18"/>
      <c r="G10" s="19">
        <f t="shared" si="0"/>
        <v>260000</v>
      </c>
      <c r="H10" s="7"/>
      <c r="I10" s="7"/>
      <c r="J10" s="19"/>
      <c r="K10" s="20"/>
      <c r="L10" s="101"/>
      <c r="M10" s="104"/>
      <c r="N10" s="4"/>
      <c r="O10" s="6"/>
      <c r="P10" s="8"/>
      <c r="Q10" s="8"/>
      <c r="R10" s="8"/>
      <c r="S10" s="8"/>
    </row>
    <row r="11" spans="1:19" x14ac:dyDescent="0.25">
      <c r="A11" s="6"/>
      <c r="B11" s="6"/>
      <c r="C11" s="17">
        <v>10000</v>
      </c>
      <c r="D11" s="6"/>
      <c r="E11" s="18">
        <v>36</v>
      </c>
      <c r="F11" s="18"/>
      <c r="G11" s="19">
        <f t="shared" si="0"/>
        <v>360000</v>
      </c>
      <c r="H11" s="7"/>
      <c r="I11" s="19"/>
      <c r="J11" s="19"/>
      <c r="K11" s="8"/>
      <c r="L11" s="101"/>
      <c r="M11" s="104"/>
      <c r="N11" s="21"/>
      <c r="O11" s="7"/>
      <c r="P11" s="8"/>
      <c r="Q11" s="8"/>
      <c r="R11" s="8" t="s">
        <v>12</v>
      </c>
      <c r="S11" s="8"/>
    </row>
    <row r="12" spans="1:19" x14ac:dyDescent="0.25">
      <c r="A12" s="6"/>
      <c r="B12" s="6"/>
      <c r="C12" s="17">
        <v>5000</v>
      </c>
      <c r="D12" s="6"/>
      <c r="E12" s="18">
        <v>43</v>
      </c>
      <c r="F12" s="18"/>
      <c r="G12" s="19">
        <f t="shared" si="0"/>
        <v>215000</v>
      </c>
      <c r="H12" s="7"/>
      <c r="I12" s="19"/>
      <c r="J12" s="19"/>
      <c r="K12" s="22" t="s">
        <v>13</v>
      </c>
      <c r="L12" s="103" t="s">
        <v>14</v>
      </c>
      <c r="M12" s="23" t="s">
        <v>15</v>
      </c>
      <c r="N12" s="24" t="s">
        <v>16</v>
      </c>
      <c r="O12" s="25" t="s">
        <v>12</v>
      </c>
      <c r="P12" s="8" t="s">
        <v>17</v>
      </c>
      <c r="Q12" s="8" t="s">
        <v>18</v>
      </c>
      <c r="R12" s="8" t="s">
        <v>19</v>
      </c>
      <c r="S12" s="8"/>
    </row>
    <row r="13" spans="1:19" x14ac:dyDescent="0.25">
      <c r="A13" s="6"/>
      <c r="B13" s="6"/>
      <c r="C13" s="17">
        <v>2000</v>
      </c>
      <c r="D13" s="6"/>
      <c r="E13" s="18">
        <v>53</v>
      </c>
      <c r="F13" s="18"/>
      <c r="G13" s="19">
        <f t="shared" si="0"/>
        <v>106000</v>
      </c>
      <c r="H13" s="7"/>
      <c r="I13" s="19"/>
      <c r="J13" s="19"/>
      <c r="K13" s="26">
        <v>39044</v>
      </c>
      <c r="L13" s="119">
        <v>525000</v>
      </c>
      <c r="M13" s="28">
        <v>150000</v>
      </c>
      <c r="N13" s="28"/>
      <c r="O13" s="8" t="s">
        <v>20</v>
      </c>
      <c r="P13" s="8" t="s">
        <v>18</v>
      </c>
    </row>
    <row r="14" spans="1:19" x14ac:dyDescent="0.25">
      <c r="A14" s="6"/>
      <c r="B14" s="6"/>
      <c r="C14" s="17">
        <v>1000</v>
      </c>
      <c r="D14" s="6"/>
      <c r="E14" s="18">
        <v>86</v>
      </c>
      <c r="F14" s="18"/>
      <c r="G14" s="19">
        <f t="shared" si="0"/>
        <v>86000</v>
      </c>
      <c r="H14" s="7"/>
      <c r="I14" s="19"/>
      <c r="J14" s="9"/>
      <c r="K14" s="26">
        <v>39045</v>
      </c>
      <c r="L14" s="119">
        <v>700000</v>
      </c>
      <c r="M14" s="29">
        <v>88000</v>
      </c>
      <c r="N14" s="30"/>
      <c r="O14" s="31"/>
      <c r="P14" s="32"/>
    </row>
    <row r="15" spans="1:19" x14ac:dyDescent="0.25">
      <c r="A15" s="6"/>
      <c r="B15" s="6"/>
      <c r="C15" s="17">
        <v>500</v>
      </c>
      <c r="D15" s="6"/>
      <c r="E15" s="18">
        <v>0</v>
      </c>
      <c r="F15" s="18"/>
      <c r="G15" s="19">
        <f t="shared" si="0"/>
        <v>0</v>
      </c>
      <c r="H15" s="7" t="s">
        <v>21</v>
      </c>
      <c r="I15" s="9"/>
      <c r="K15" s="26">
        <v>39046</v>
      </c>
      <c r="L15" s="119">
        <v>200000</v>
      </c>
      <c r="M15" s="29">
        <v>1175000</v>
      </c>
      <c r="N15" s="30"/>
      <c r="O15" s="31"/>
      <c r="P15" s="32"/>
    </row>
    <row r="16" spans="1:19" x14ac:dyDescent="0.25">
      <c r="A16" s="6"/>
      <c r="B16" s="6"/>
      <c r="C16" s="17">
        <v>100</v>
      </c>
      <c r="D16" s="6"/>
      <c r="E16" s="18">
        <v>0</v>
      </c>
      <c r="F16" s="18"/>
      <c r="G16" s="19">
        <f t="shared" si="0"/>
        <v>0</v>
      </c>
      <c r="H16" s="7"/>
      <c r="I16" s="9"/>
      <c r="J16" s="9"/>
      <c r="K16" s="26">
        <v>39047</v>
      </c>
      <c r="L16" s="119">
        <v>2400000</v>
      </c>
      <c r="M16" s="29">
        <v>184500</v>
      </c>
      <c r="N16" s="30"/>
      <c r="O16" s="31"/>
      <c r="P16" s="32"/>
    </row>
    <row r="17" spans="1:19" x14ac:dyDescent="0.25">
      <c r="A17" s="6"/>
      <c r="B17" s="6"/>
      <c r="C17" s="15" t="s">
        <v>22</v>
      </c>
      <c r="D17" s="6"/>
      <c r="E17" s="18"/>
      <c r="F17" s="6"/>
      <c r="G17" s="6"/>
      <c r="H17" s="7">
        <f>SUM(G8:G16)</f>
        <v>18027000</v>
      </c>
      <c r="I17" s="9"/>
      <c r="K17" s="26">
        <v>39048</v>
      </c>
      <c r="L17" s="119">
        <v>1200000</v>
      </c>
      <c r="M17" s="29">
        <v>15000</v>
      </c>
      <c r="N17" s="30"/>
      <c r="O17" s="31"/>
      <c r="P17" s="32"/>
    </row>
    <row r="18" spans="1:19" x14ac:dyDescent="0.25">
      <c r="A18" s="6"/>
      <c r="B18" s="6"/>
      <c r="C18" s="6"/>
      <c r="D18" s="6"/>
      <c r="E18" s="6"/>
      <c r="F18" s="6"/>
      <c r="G18" s="6"/>
      <c r="H18" s="7"/>
      <c r="I18" s="9"/>
      <c r="J18" s="33"/>
      <c r="K18" s="26">
        <v>39049</v>
      </c>
      <c r="L18" s="119">
        <v>800000</v>
      </c>
      <c r="M18" s="29">
        <v>500000</v>
      </c>
      <c r="N18" s="30"/>
      <c r="O18" s="31"/>
      <c r="P18" s="34"/>
    </row>
    <row r="19" spans="1:19" x14ac:dyDescent="0.25">
      <c r="A19" s="6"/>
      <c r="B19" s="6"/>
      <c r="C19" s="6" t="s">
        <v>9</v>
      </c>
      <c r="D19" s="6"/>
      <c r="E19" s="6" t="s">
        <v>23</v>
      </c>
      <c r="F19" s="6"/>
      <c r="G19" s="6" t="s">
        <v>11</v>
      </c>
      <c r="H19" s="7"/>
      <c r="I19" s="17"/>
      <c r="K19" s="26">
        <v>39050</v>
      </c>
      <c r="L19" s="119">
        <v>525000</v>
      </c>
      <c r="M19" s="29">
        <v>150000</v>
      </c>
      <c r="N19" s="30"/>
      <c r="O19" s="31"/>
      <c r="P19" s="34"/>
    </row>
    <row r="20" spans="1:19" x14ac:dyDescent="0.25">
      <c r="A20" s="6"/>
      <c r="B20" s="6"/>
      <c r="C20" s="17">
        <v>1000</v>
      </c>
      <c r="D20" s="6"/>
      <c r="E20" s="6">
        <v>49</v>
      </c>
      <c r="F20" s="6"/>
      <c r="G20" s="17">
        <f>C20*E20</f>
        <v>49000</v>
      </c>
      <c r="H20" s="7"/>
      <c r="I20" s="17"/>
      <c r="K20" s="26">
        <v>39051</v>
      </c>
      <c r="L20" s="119">
        <v>800000</v>
      </c>
      <c r="M20" s="29">
        <v>120000</v>
      </c>
      <c r="N20" s="30"/>
      <c r="O20" s="31"/>
      <c r="P20" s="34"/>
    </row>
    <row r="21" spans="1:19" x14ac:dyDescent="0.25">
      <c r="A21" s="6"/>
      <c r="B21" s="6"/>
      <c r="C21" s="17">
        <v>500</v>
      </c>
      <c r="D21" s="6"/>
      <c r="E21" s="6">
        <v>50</v>
      </c>
      <c r="F21" s="6"/>
      <c r="G21" s="17">
        <f>C21*E21</f>
        <v>25000</v>
      </c>
      <c r="H21" s="7"/>
      <c r="I21" s="17"/>
      <c r="K21" s="26">
        <v>39052</v>
      </c>
      <c r="L21" s="119">
        <v>1100000</v>
      </c>
      <c r="M21" s="30">
        <v>5100000</v>
      </c>
      <c r="N21" s="36"/>
      <c r="O21" s="37"/>
      <c r="P21" s="37"/>
    </row>
    <row r="22" spans="1:19" x14ac:dyDescent="0.25">
      <c r="A22" s="6"/>
      <c r="B22" s="6"/>
      <c r="C22" s="17">
        <v>200</v>
      </c>
      <c r="D22" s="6"/>
      <c r="E22" s="6">
        <v>3</v>
      </c>
      <c r="F22" s="6"/>
      <c r="G22" s="17">
        <f>C22*E22</f>
        <v>600</v>
      </c>
      <c r="H22" s="7"/>
      <c r="I22" s="9"/>
      <c r="K22" s="26">
        <v>39053</v>
      </c>
      <c r="L22" s="119">
        <v>1000000</v>
      </c>
      <c r="M22" s="108"/>
      <c r="N22" s="35"/>
      <c r="O22" s="7"/>
      <c r="P22" s="30"/>
      <c r="Q22" s="36"/>
      <c r="R22" s="37"/>
      <c r="S22" s="37"/>
    </row>
    <row r="23" spans="1:19" x14ac:dyDescent="0.25">
      <c r="A23" s="6"/>
      <c r="B23" s="6"/>
      <c r="C23" s="17">
        <v>100</v>
      </c>
      <c r="D23" s="6"/>
      <c r="E23" s="6">
        <v>10</v>
      </c>
      <c r="F23" s="6"/>
      <c r="G23" s="17">
        <f>C23*E23</f>
        <v>1000</v>
      </c>
      <c r="H23" s="7"/>
      <c r="I23" s="9"/>
      <c r="K23" s="26">
        <v>39054</v>
      </c>
      <c r="L23" s="119"/>
      <c r="M23" s="38"/>
      <c r="N23" s="35"/>
      <c r="O23" s="27"/>
      <c r="P23" s="30"/>
      <c r="Q23" s="36"/>
      <c r="R23" s="37">
        <f>SUM(R14:R22)</f>
        <v>0</v>
      </c>
      <c r="S23" s="37">
        <f>SUM(S14:S22)</f>
        <v>0</v>
      </c>
    </row>
    <row r="24" spans="1:19" x14ac:dyDescent="0.25">
      <c r="A24" s="6"/>
      <c r="B24" s="6"/>
      <c r="C24" s="17">
        <v>50</v>
      </c>
      <c r="D24" s="6"/>
      <c r="E24" s="6">
        <v>0</v>
      </c>
      <c r="F24" s="6"/>
      <c r="G24" s="17">
        <f>C24*E24</f>
        <v>0</v>
      </c>
      <c r="H24" s="7"/>
      <c r="I24" s="6"/>
      <c r="K24" s="26">
        <v>39055</v>
      </c>
      <c r="L24" s="119"/>
      <c r="M24" s="38"/>
      <c r="N24" s="39"/>
      <c r="O24" s="27"/>
      <c r="P24" s="30"/>
      <c r="Q24" s="36"/>
      <c r="R24" s="40" t="s">
        <v>24</v>
      </c>
      <c r="S24" s="36"/>
    </row>
    <row r="25" spans="1:19" x14ac:dyDescent="0.25">
      <c r="A25" s="6"/>
      <c r="B25" s="6"/>
      <c r="C25" s="17">
        <v>25</v>
      </c>
      <c r="D25" s="6"/>
      <c r="E25" s="6">
        <v>0</v>
      </c>
      <c r="F25" s="6"/>
      <c r="G25" s="41">
        <v>0</v>
      </c>
      <c r="H25" s="7"/>
      <c r="I25" s="6" t="s">
        <v>8</v>
      </c>
      <c r="K25" s="26">
        <v>39056</v>
      </c>
      <c r="L25" s="119"/>
      <c r="M25" s="38"/>
      <c r="N25" s="39"/>
      <c r="O25" s="27"/>
      <c r="P25" s="30"/>
      <c r="Q25" s="36"/>
      <c r="R25" s="40"/>
      <c r="S25" s="36"/>
    </row>
    <row r="26" spans="1:19" x14ac:dyDescent="0.25">
      <c r="A26" s="6"/>
      <c r="B26" s="6"/>
      <c r="C26" s="15" t="s">
        <v>22</v>
      </c>
      <c r="D26" s="6"/>
      <c r="E26" s="6"/>
      <c r="F26" s="6"/>
      <c r="G26" s="6"/>
      <c r="H26" s="42">
        <f>SUM(G20:G25)</f>
        <v>75600</v>
      </c>
      <c r="I26" s="7"/>
      <c r="K26" s="26">
        <v>39057</v>
      </c>
      <c r="L26" s="119"/>
      <c r="N26" s="35"/>
      <c r="O26" s="44"/>
      <c r="P26" s="30"/>
      <c r="Q26" s="36"/>
      <c r="R26" s="40"/>
      <c r="S26" s="36"/>
    </row>
    <row r="27" spans="1:19" x14ac:dyDescent="0.25">
      <c r="A27" s="6"/>
      <c r="B27" s="6"/>
      <c r="C27" s="6"/>
      <c r="D27" s="6"/>
      <c r="E27" s="6"/>
      <c r="F27" s="6"/>
      <c r="G27" s="6"/>
      <c r="H27" s="7"/>
      <c r="I27" s="7">
        <f>H17+H26</f>
        <v>18102600</v>
      </c>
      <c r="K27" s="26">
        <v>39058</v>
      </c>
      <c r="L27" s="119"/>
      <c r="M27" s="45"/>
      <c r="N27" s="35"/>
      <c r="O27" s="44"/>
      <c r="P27" s="30"/>
      <c r="Q27" s="36"/>
      <c r="R27" s="40"/>
      <c r="S27" s="36"/>
    </row>
    <row r="28" spans="1:19" x14ac:dyDescent="0.25">
      <c r="A28" s="6"/>
      <c r="B28" s="6"/>
      <c r="C28" s="15" t="s">
        <v>25</v>
      </c>
      <c r="D28" s="6"/>
      <c r="E28" s="6"/>
      <c r="F28" s="6"/>
      <c r="G28" s="6"/>
      <c r="H28" s="7"/>
      <c r="I28" s="7"/>
      <c r="K28" s="26">
        <v>39059</v>
      </c>
      <c r="L28" s="119"/>
      <c r="M28" s="46"/>
      <c r="N28" s="35"/>
      <c r="O28" s="44"/>
      <c r="P28" s="30"/>
      <c r="Q28" s="36"/>
      <c r="R28" s="40"/>
      <c r="S28" s="36"/>
    </row>
    <row r="29" spans="1:19" x14ac:dyDescent="0.25">
      <c r="A29" s="6"/>
      <c r="B29" s="6"/>
      <c r="C29" s="6" t="s">
        <v>26</v>
      </c>
      <c r="D29" s="6"/>
      <c r="E29" s="6"/>
      <c r="F29" s="6"/>
      <c r="G29" s="6" t="s">
        <v>8</v>
      </c>
      <c r="H29" s="7"/>
      <c r="I29" s="7">
        <f>I37</f>
        <v>605248741</v>
      </c>
      <c r="K29" s="26"/>
      <c r="L29" s="119"/>
      <c r="N29" s="35"/>
      <c r="O29" s="44"/>
      <c r="P29" s="30"/>
      <c r="Q29" s="36"/>
      <c r="R29" s="48"/>
      <c r="S29" s="36"/>
    </row>
    <row r="30" spans="1:19" x14ac:dyDescent="0.25">
      <c r="A30" s="6"/>
      <c r="B30" s="6"/>
      <c r="C30" s="6" t="s">
        <v>27</v>
      </c>
      <c r="D30" s="6"/>
      <c r="E30" s="6"/>
      <c r="F30" s="6"/>
      <c r="G30" s="6"/>
      <c r="H30" s="7" t="s">
        <v>28</v>
      </c>
      <c r="I30" s="49">
        <f>'23 Januari 2017'!I52</f>
        <v>16282600</v>
      </c>
      <c r="K30" s="26"/>
      <c r="L30" s="119"/>
      <c r="M30" s="50"/>
      <c r="N30" s="35"/>
      <c r="O30" s="44"/>
      <c r="P30" s="30"/>
      <c r="Q30" s="36"/>
      <c r="R30" s="40"/>
      <c r="S30" s="36"/>
    </row>
    <row r="31" spans="1:19" x14ac:dyDescent="0.25">
      <c r="A31" s="6"/>
      <c r="B31" s="6"/>
      <c r="C31" s="6"/>
      <c r="D31" s="6"/>
      <c r="E31" s="6"/>
      <c r="F31" s="6"/>
      <c r="G31" s="6"/>
      <c r="H31" s="7"/>
      <c r="I31" s="7"/>
      <c r="K31" s="26"/>
      <c r="L31" s="27"/>
      <c r="N31" s="39"/>
      <c r="O31" s="44"/>
      <c r="P31" s="8"/>
      <c r="Q31" s="36"/>
      <c r="R31" s="8"/>
      <c r="S31" s="36"/>
    </row>
    <row r="32" spans="1:19" x14ac:dyDescent="0.25">
      <c r="A32" s="6"/>
      <c r="B32" s="6"/>
      <c r="C32" s="15" t="s">
        <v>29</v>
      </c>
      <c r="D32" s="6"/>
      <c r="E32" s="6"/>
      <c r="F32" s="6"/>
      <c r="G32" s="6"/>
      <c r="H32" s="7"/>
      <c r="I32" s="30"/>
      <c r="J32" s="30"/>
      <c r="K32" s="26"/>
      <c r="L32" s="27"/>
      <c r="N32" s="35"/>
      <c r="O32" s="44"/>
      <c r="P32" s="8"/>
      <c r="Q32" s="36"/>
      <c r="R32" s="8"/>
      <c r="S32" s="36"/>
    </row>
    <row r="33" spans="1:19" x14ac:dyDescent="0.25">
      <c r="A33" s="6"/>
      <c r="B33" s="15">
        <v>1</v>
      </c>
      <c r="C33" s="15" t="s">
        <v>30</v>
      </c>
      <c r="D33" s="6"/>
      <c r="E33" s="6"/>
      <c r="F33" s="6"/>
      <c r="G33" s="6"/>
      <c r="H33" s="7"/>
      <c r="I33" s="7"/>
      <c r="J33" s="7"/>
      <c r="K33" s="26"/>
      <c r="L33" s="27"/>
      <c r="N33" s="35"/>
      <c r="O33" s="44"/>
      <c r="P33" s="8"/>
      <c r="Q33" s="36"/>
      <c r="R33" s="8"/>
      <c r="S33" s="36"/>
    </row>
    <row r="34" spans="1:19" x14ac:dyDescent="0.25">
      <c r="A34" s="6"/>
      <c r="B34" s="15"/>
      <c r="C34" s="15" t="s">
        <v>12</v>
      </c>
      <c r="D34" s="6"/>
      <c r="E34" s="6"/>
      <c r="F34" s="6"/>
      <c r="G34" s="6"/>
      <c r="H34" s="7"/>
      <c r="I34" s="7"/>
      <c r="J34" s="7"/>
      <c r="K34" s="26"/>
      <c r="L34" s="38"/>
      <c r="N34" s="35"/>
      <c r="O34" s="44"/>
      <c r="P34" s="8"/>
      <c r="Q34" s="36"/>
      <c r="R34" s="51"/>
      <c r="S34" s="36"/>
    </row>
    <row r="35" spans="1:19" x14ac:dyDescent="0.25">
      <c r="A35" s="6"/>
      <c r="B35" s="6"/>
      <c r="C35" s="6" t="s">
        <v>31</v>
      </c>
      <c r="D35" s="6"/>
      <c r="E35" s="6"/>
      <c r="F35" s="6"/>
      <c r="G35" s="17"/>
      <c r="H35" s="42">
        <f>+O111</f>
        <v>0</v>
      </c>
      <c r="I35" s="7"/>
      <c r="J35" s="7"/>
      <c r="L35" s="38"/>
      <c r="M35" s="45"/>
      <c r="N35" s="35" t="s">
        <v>75</v>
      </c>
      <c r="O35" s="44"/>
      <c r="P35" s="36"/>
      <c r="Q35" s="36"/>
      <c r="R35" s="8"/>
      <c r="S35" s="36"/>
    </row>
    <row r="36" spans="1:19" x14ac:dyDescent="0.25">
      <c r="A36" s="6"/>
      <c r="B36" s="6"/>
      <c r="C36" s="6" t="s">
        <v>32</v>
      </c>
      <c r="D36" s="6"/>
      <c r="E36" s="6"/>
      <c r="F36" s="6"/>
      <c r="G36" s="6"/>
      <c r="H36" s="52">
        <f>H92</f>
        <v>0</v>
      </c>
      <c r="I36" s="6" t="s">
        <v>8</v>
      </c>
      <c r="J36" s="6"/>
      <c r="L36" s="38"/>
      <c r="M36" s="45"/>
      <c r="N36" s="35"/>
      <c r="O36" s="44"/>
      <c r="P36" s="9"/>
      <c r="Q36" s="36"/>
      <c r="R36" s="8"/>
      <c r="S36" s="8"/>
    </row>
    <row r="37" spans="1:19" x14ac:dyDescent="0.25">
      <c r="A37" s="6"/>
      <c r="B37" s="6"/>
      <c r="C37" s="6" t="s">
        <v>33</v>
      </c>
      <c r="D37" s="6"/>
      <c r="E37" s="6"/>
      <c r="F37" s="6"/>
      <c r="G37" s="6"/>
      <c r="H37" s="7"/>
      <c r="I37" s="7">
        <f>'23 Januari 2017'!I37</f>
        <v>605248741</v>
      </c>
      <c r="J37" s="7"/>
      <c r="L37" s="38"/>
      <c r="M37" s="45"/>
      <c r="N37" s="35"/>
      <c r="O37" s="44"/>
      <c r="Q37" s="36"/>
      <c r="R37" s="8"/>
      <c r="S37" s="8"/>
    </row>
    <row r="38" spans="1:19" x14ac:dyDescent="0.25">
      <c r="A38" s="6"/>
      <c r="B38" s="6"/>
      <c r="C38" s="6"/>
      <c r="D38" s="6"/>
      <c r="E38" s="6"/>
      <c r="F38" s="6"/>
      <c r="G38" s="6"/>
      <c r="H38" s="7"/>
      <c r="I38" s="7"/>
      <c r="J38" s="7"/>
      <c r="L38" s="38"/>
      <c r="M38" s="53"/>
      <c r="N38" s="35"/>
      <c r="O38" s="44"/>
      <c r="Q38" s="36"/>
      <c r="R38" s="8"/>
      <c r="S38" s="8"/>
    </row>
    <row r="39" spans="1:19" x14ac:dyDescent="0.25">
      <c r="A39" s="6"/>
      <c r="B39" s="6"/>
      <c r="C39" s="15" t="s">
        <v>34</v>
      </c>
      <c r="D39" s="6"/>
      <c r="E39" s="6"/>
      <c r="F39" s="6"/>
      <c r="G39" s="6"/>
      <c r="H39" s="42">
        <v>30244114</v>
      </c>
      <c r="J39" s="7"/>
      <c r="L39" s="38"/>
      <c r="M39" s="45"/>
      <c r="N39" s="35"/>
      <c r="O39" s="44"/>
      <c r="Q39" s="36"/>
      <c r="R39" s="8"/>
      <c r="S39" s="8"/>
    </row>
    <row r="40" spans="1:19" x14ac:dyDescent="0.25">
      <c r="A40" s="6"/>
      <c r="B40" s="6"/>
      <c r="C40" s="15" t="s">
        <v>35</v>
      </c>
      <c r="D40" s="6"/>
      <c r="E40" s="6"/>
      <c r="F40" s="6"/>
      <c r="G40" s="6"/>
      <c r="H40" s="7">
        <v>102932724</v>
      </c>
      <c r="I40" s="7"/>
      <c r="J40" s="7"/>
      <c r="L40" s="38"/>
      <c r="M40" s="45"/>
      <c r="N40" s="35"/>
      <c r="O40" s="44"/>
      <c r="Q40" s="36"/>
      <c r="R40" s="8"/>
      <c r="S40" s="8"/>
    </row>
    <row r="41" spans="1:19" ht="16.5" x14ac:dyDescent="0.35">
      <c r="A41" s="6"/>
      <c r="B41" s="6"/>
      <c r="C41" s="15" t="s">
        <v>36</v>
      </c>
      <c r="D41" s="6"/>
      <c r="E41" s="6"/>
      <c r="F41" s="6"/>
      <c r="G41" s="6"/>
      <c r="H41" s="54">
        <v>33034812</v>
      </c>
      <c r="I41" s="7"/>
      <c r="J41" s="7"/>
      <c r="L41" s="38"/>
      <c r="M41" s="45"/>
      <c r="N41" s="35"/>
      <c r="O41" s="44"/>
      <c r="Q41" s="36"/>
      <c r="R41" s="8"/>
      <c r="S41" s="8"/>
    </row>
    <row r="42" spans="1:19" ht="16.5" x14ac:dyDescent="0.35">
      <c r="A42" s="6"/>
      <c r="B42" s="6"/>
      <c r="C42" s="6"/>
      <c r="D42" s="6"/>
      <c r="E42" s="6"/>
      <c r="F42" s="6"/>
      <c r="G42" s="6"/>
      <c r="H42" s="7"/>
      <c r="I42" s="55">
        <f>SUM(H39:H41)</f>
        <v>166211650</v>
      </c>
      <c r="J42" s="7"/>
      <c r="L42" s="38"/>
      <c r="M42" s="45"/>
      <c r="N42" s="35"/>
      <c r="O42" s="44"/>
      <c r="Q42" s="36"/>
      <c r="R42" s="8"/>
      <c r="S42" s="8"/>
    </row>
    <row r="43" spans="1:19" x14ac:dyDescent="0.25">
      <c r="A43" s="6"/>
      <c r="B43" s="6"/>
      <c r="C43" s="6"/>
      <c r="D43" s="6"/>
      <c r="E43" s="6"/>
      <c r="F43" s="6"/>
      <c r="G43" s="6"/>
      <c r="H43" s="7"/>
      <c r="I43" s="56">
        <f>SUM(I37:I42)</f>
        <v>771460391</v>
      </c>
      <c r="J43" s="7"/>
      <c r="K43" s="26"/>
      <c r="L43" s="38"/>
      <c r="M43" s="45"/>
      <c r="N43" s="35"/>
      <c r="O43" s="44"/>
      <c r="Q43" s="36"/>
      <c r="R43" s="8"/>
      <c r="S43" s="8"/>
    </row>
    <row r="44" spans="1:19" x14ac:dyDescent="0.25">
      <c r="A44" s="6"/>
      <c r="B44" s="15">
        <v>2</v>
      </c>
      <c r="C44" s="15" t="s">
        <v>37</v>
      </c>
      <c r="D44" s="6"/>
      <c r="E44" s="6"/>
      <c r="F44" s="6"/>
      <c r="G44" s="6"/>
      <c r="H44" s="7"/>
      <c r="I44" s="7"/>
      <c r="J44" s="7"/>
      <c r="K44" s="26"/>
      <c r="L44" s="38"/>
      <c r="M44" s="45"/>
      <c r="N44" s="35"/>
      <c r="O44" s="44"/>
      <c r="P44" s="57"/>
      <c r="Q44" s="30"/>
      <c r="R44" s="58"/>
      <c r="S44" s="58"/>
    </row>
    <row r="45" spans="1:19" x14ac:dyDescent="0.25">
      <c r="A45" s="6"/>
      <c r="B45" s="6"/>
      <c r="C45" s="6" t="s">
        <v>32</v>
      </c>
      <c r="D45" s="6"/>
      <c r="E45" s="6"/>
      <c r="F45" s="6"/>
      <c r="G45" s="19"/>
      <c r="H45" s="7">
        <f>M96</f>
        <v>7482500</v>
      </c>
      <c r="I45" s="7"/>
      <c r="J45" s="7"/>
      <c r="K45" s="26"/>
      <c r="L45" s="38"/>
      <c r="M45" s="45"/>
      <c r="N45" s="35"/>
      <c r="O45" s="44"/>
      <c r="P45" s="57"/>
      <c r="Q45" s="30"/>
      <c r="R45" s="59"/>
      <c r="S45" s="58"/>
    </row>
    <row r="46" spans="1:19" x14ac:dyDescent="0.25">
      <c r="A46" s="6"/>
      <c r="B46" s="6"/>
      <c r="C46" s="6" t="s">
        <v>38</v>
      </c>
      <c r="D46" s="6"/>
      <c r="E46" s="6"/>
      <c r="F46" s="6"/>
      <c r="G46" s="18"/>
      <c r="H46" s="60">
        <f>+E92</f>
        <v>0</v>
      </c>
      <c r="I46" s="7" t="s">
        <v>8</v>
      </c>
      <c r="J46" s="7"/>
      <c r="K46" s="26"/>
      <c r="L46" s="38"/>
      <c r="M46" s="45"/>
      <c r="N46" s="35"/>
      <c r="O46" s="44"/>
      <c r="P46" s="57"/>
      <c r="Q46" s="30"/>
      <c r="R46" s="57"/>
      <c r="S46" s="58"/>
    </row>
    <row r="47" spans="1:19" x14ac:dyDescent="0.25">
      <c r="A47" s="6"/>
      <c r="B47" s="6"/>
      <c r="C47" s="6"/>
      <c r="D47" s="6"/>
      <c r="E47" s="6"/>
      <c r="F47" s="6"/>
      <c r="G47" s="18" t="s">
        <v>8</v>
      </c>
      <c r="H47" s="61"/>
      <c r="I47" s="7">
        <f>H45+H46</f>
        <v>7482500</v>
      </c>
      <c r="J47" s="7"/>
      <c r="K47" s="26"/>
      <c r="L47" s="38"/>
      <c r="M47" s="45"/>
      <c r="N47" s="35"/>
      <c r="O47" s="44"/>
      <c r="P47" s="57"/>
      <c r="Q47" s="58"/>
      <c r="R47" s="57"/>
      <c r="S47" s="58"/>
    </row>
    <row r="48" spans="1:19" x14ac:dyDescent="0.25">
      <c r="A48" s="6"/>
      <c r="B48" s="6"/>
      <c r="C48" s="6"/>
      <c r="D48" s="6"/>
      <c r="E48" s="6"/>
      <c r="F48" s="6"/>
      <c r="G48" s="18"/>
      <c r="H48" s="62"/>
      <c r="I48" s="7" t="s">
        <v>8</v>
      </c>
      <c r="J48" s="7"/>
      <c r="K48" s="26"/>
      <c r="L48" s="38"/>
      <c r="M48" s="53"/>
      <c r="N48" s="35"/>
      <c r="O48" s="44"/>
      <c r="P48" s="63"/>
      <c r="Q48" s="63">
        <f>SUM(Q13:Q46)</f>
        <v>0</v>
      </c>
      <c r="R48" s="57"/>
      <c r="S48" s="58"/>
    </row>
    <row r="49" spans="1:19" x14ac:dyDescent="0.25">
      <c r="A49" s="6"/>
      <c r="B49" s="6"/>
      <c r="C49" s="6" t="s">
        <v>39</v>
      </c>
      <c r="D49" s="6"/>
      <c r="E49" s="6"/>
      <c r="F49" s="6"/>
      <c r="G49" s="19"/>
      <c r="H49" s="42">
        <f>L137</f>
        <v>9250000</v>
      </c>
      <c r="I49" s="7">
        <v>0</v>
      </c>
      <c r="K49" s="26"/>
      <c r="L49" s="38"/>
      <c r="M49" s="53"/>
      <c r="N49" s="35"/>
      <c r="O49" s="44"/>
      <c r="Q49" s="8"/>
      <c r="S49" s="8"/>
    </row>
    <row r="50" spans="1:19" x14ac:dyDescent="0.25">
      <c r="A50" s="6"/>
      <c r="B50" s="6"/>
      <c r="C50" s="6" t="s">
        <v>40</v>
      </c>
      <c r="D50" s="6"/>
      <c r="E50" s="6"/>
      <c r="F50" s="6"/>
      <c r="G50" s="6"/>
      <c r="H50" s="52">
        <f>A92</f>
        <v>52500</v>
      </c>
      <c r="I50" s="7"/>
      <c r="K50" s="26"/>
      <c r="L50" s="38"/>
      <c r="M50" s="53"/>
      <c r="N50" s="35"/>
      <c r="O50" s="44"/>
      <c r="P50" s="64"/>
      <c r="Q50" s="8" t="s">
        <v>41</v>
      </c>
      <c r="S50" s="8"/>
    </row>
    <row r="51" spans="1:19" x14ac:dyDescent="0.25">
      <c r="A51" s="6"/>
      <c r="B51" s="6"/>
      <c r="C51" s="6"/>
      <c r="D51" s="6"/>
      <c r="E51" s="6"/>
      <c r="F51" s="6"/>
      <c r="G51" s="6"/>
      <c r="H51" s="19"/>
      <c r="I51" s="52">
        <f>SUM(H49:H50)</f>
        <v>9302500</v>
      </c>
      <c r="J51" s="42"/>
      <c r="K51" s="26"/>
      <c r="L51" s="38"/>
      <c r="M51" s="53"/>
      <c r="N51" s="35"/>
      <c r="O51" s="44"/>
      <c r="P51" s="65"/>
      <c r="Q51" s="51"/>
      <c r="R51" s="65"/>
      <c r="S51" s="51"/>
    </row>
    <row r="52" spans="1:19" x14ac:dyDescent="0.25">
      <c r="A52" s="6"/>
      <c r="B52" s="6"/>
      <c r="C52" s="15" t="s">
        <v>42</v>
      </c>
      <c r="D52" s="6"/>
      <c r="E52" s="6"/>
      <c r="F52" s="6"/>
      <c r="G52" s="6"/>
      <c r="H52" s="7"/>
      <c r="I52" s="7">
        <f>I30-I47+I51</f>
        <v>18102600</v>
      </c>
      <c r="J52" s="66"/>
      <c r="K52" s="26"/>
      <c r="L52" s="38"/>
      <c r="N52" s="35"/>
      <c r="O52" s="44"/>
      <c r="P52" s="65"/>
      <c r="Q52" s="51"/>
      <c r="R52" s="65"/>
      <c r="S52" s="51"/>
    </row>
    <row r="53" spans="1:19" x14ac:dyDescent="0.25">
      <c r="A53" s="6"/>
      <c r="B53" s="6"/>
      <c r="C53" s="6" t="s">
        <v>43</v>
      </c>
      <c r="D53" s="6"/>
      <c r="E53" s="6"/>
      <c r="F53" s="6"/>
      <c r="G53" s="6"/>
      <c r="H53" s="7"/>
      <c r="I53" s="7">
        <f>+I27</f>
        <v>18102600</v>
      </c>
      <c r="J53" s="66"/>
      <c r="K53" s="26"/>
      <c r="L53" s="38"/>
      <c r="N53" s="35"/>
      <c r="O53" s="44"/>
      <c r="P53" s="65"/>
      <c r="Q53" s="51"/>
      <c r="R53" s="65"/>
      <c r="S53" s="51"/>
    </row>
    <row r="54" spans="1:19" x14ac:dyDescent="0.25">
      <c r="A54" s="6"/>
      <c r="B54" s="6"/>
      <c r="C54" s="6"/>
      <c r="D54" s="6"/>
      <c r="E54" s="6"/>
      <c r="F54" s="6"/>
      <c r="G54" s="6"/>
      <c r="H54" s="7" t="s">
        <v>8</v>
      </c>
      <c r="I54" s="52">
        <v>0</v>
      </c>
      <c r="J54" s="67"/>
      <c r="K54" s="26"/>
      <c r="L54" s="38"/>
      <c r="N54" s="35"/>
      <c r="O54" s="44"/>
      <c r="P54" s="65"/>
      <c r="Q54" s="51"/>
      <c r="R54" s="65"/>
      <c r="S54" s="68"/>
    </row>
    <row r="55" spans="1:19" x14ac:dyDescent="0.25">
      <c r="A55" s="6"/>
      <c r="B55" s="6"/>
      <c r="C55" s="6"/>
      <c r="D55" s="6"/>
      <c r="E55" s="6" t="s">
        <v>44</v>
      </c>
      <c r="F55" s="6"/>
      <c r="G55" s="6"/>
      <c r="H55" s="7"/>
      <c r="I55" s="7">
        <f>+I53-I52</f>
        <v>0</v>
      </c>
      <c r="J55" s="66"/>
      <c r="K55" s="26"/>
      <c r="L55" s="38"/>
      <c r="N55" s="35"/>
      <c r="O55" s="44"/>
      <c r="P55" s="65"/>
      <c r="Q55" s="51"/>
      <c r="R55" s="65"/>
      <c r="S55" s="65"/>
    </row>
    <row r="56" spans="1:19" x14ac:dyDescent="0.25">
      <c r="A56" s="6"/>
      <c r="B56" s="6"/>
      <c r="C56" s="6"/>
      <c r="D56" s="6"/>
      <c r="E56" s="6"/>
      <c r="F56" s="6"/>
      <c r="G56" s="6"/>
      <c r="H56" s="7"/>
      <c r="I56" s="7"/>
      <c r="J56" s="66"/>
      <c r="K56" s="26"/>
      <c r="L56" s="38"/>
      <c r="N56" s="35"/>
      <c r="O56" s="44"/>
      <c r="P56" s="65"/>
      <c r="Q56" s="51"/>
      <c r="R56" s="65"/>
      <c r="S56" s="65"/>
    </row>
    <row r="57" spans="1:19" x14ac:dyDescent="0.25">
      <c r="A57" s="6" t="s">
        <v>45</v>
      </c>
      <c r="B57" s="6"/>
      <c r="C57" s="6"/>
      <c r="D57" s="6"/>
      <c r="E57" s="6"/>
      <c r="F57" s="6"/>
      <c r="G57" s="6"/>
      <c r="H57" s="7"/>
      <c r="I57" s="49"/>
      <c r="J57" s="69"/>
      <c r="K57" s="26"/>
      <c r="L57" s="38"/>
      <c r="N57" s="35"/>
      <c r="O57" s="44"/>
      <c r="P57" s="65"/>
      <c r="Q57" s="51"/>
      <c r="R57" s="65"/>
      <c r="S57" s="65"/>
    </row>
    <row r="58" spans="1:19" x14ac:dyDescent="0.25">
      <c r="A58" s="6" t="s">
        <v>46</v>
      </c>
      <c r="B58" s="6"/>
      <c r="C58" s="6"/>
      <c r="D58" s="6"/>
      <c r="E58" s="6" t="s">
        <v>8</v>
      </c>
      <c r="F58" s="6"/>
      <c r="G58" s="6" t="s">
        <v>47</v>
      </c>
      <c r="H58" s="7"/>
      <c r="I58" s="17"/>
      <c r="J58" s="70"/>
      <c r="K58" s="26"/>
      <c r="L58" s="38"/>
      <c r="N58" s="35"/>
      <c r="O58" s="44"/>
      <c r="P58" s="65"/>
      <c r="Q58" s="51"/>
      <c r="R58" s="65"/>
      <c r="S58" s="65"/>
    </row>
    <row r="59" spans="1:19" x14ac:dyDescent="0.25">
      <c r="A59" s="6"/>
      <c r="B59" s="6"/>
      <c r="C59" s="6"/>
      <c r="D59" s="6"/>
      <c r="E59" s="6"/>
      <c r="F59" s="6"/>
      <c r="G59" s="6"/>
      <c r="H59" s="7" t="s">
        <v>8</v>
      </c>
      <c r="I59" s="17"/>
      <c r="J59" s="70"/>
      <c r="K59" s="26"/>
      <c r="L59" s="38"/>
      <c r="N59" s="35"/>
      <c r="O59" s="44"/>
      <c r="Q59" s="36"/>
    </row>
    <row r="60" spans="1:19" x14ac:dyDescent="0.25">
      <c r="K60" s="26"/>
      <c r="L60" s="38"/>
      <c r="N60" s="35"/>
      <c r="O60" s="44"/>
    </row>
    <row r="61" spans="1:19" x14ac:dyDescent="0.25">
      <c r="A61" s="71"/>
      <c r="B61" s="72"/>
      <c r="C61" s="72"/>
      <c r="D61" s="73"/>
      <c r="E61" s="73"/>
      <c r="F61" s="73"/>
      <c r="G61" s="73"/>
      <c r="H61" s="9"/>
      <c r="J61" s="74"/>
      <c r="K61" s="26"/>
      <c r="L61" s="38"/>
      <c r="N61" s="35"/>
      <c r="O61" s="44"/>
      <c r="Q61" s="9"/>
      <c r="R61" s="75"/>
    </row>
    <row r="62" spans="1:19" x14ac:dyDescent="0.25">
      <c r="A62" s="71" t="s">
        <v>59</v>
      </c>
      <c r="B62" s="72"/>
      <c r="C62" s="72"/>
      <c r="D62" s="73"/>
      <c r="E62" s="73"/>
      <c r="F62" s="73"/>
      <c r="G62" s="73" t="s">
        <v>49</v>
      </c>
      <c r="H62" s="9"/>
      <c r="J62" s="74"/>
      <c r="K62" s="26"/>
      <c r="L62" s="38"/>
      <c r="N62" s="35"/>
      <c r="O62" s="44"/>
      <c r="Q62" s="9"/>
      <c r="R62" s="75"/>
    </row>
    <row r="63" spans="1:19" x14ac:dyDescent="0.25">
      <c r="A63" s="71"/>
      <c r="B63" s="72"/>
      <c r="C63" s="72"/>
      <c r="D63" s="73"/>
      <c r="E63" s="73"/>
      <c r="F63" s="73"/>
      <c r="G63" s="73"/>
      <c r="H63" s="9"/>
      <c r="J63" s="74"/>
      <c r="K63" s="26"/>
      <c r="L63" s="38"/>
      <c r="N63" s="35"/>
      <c r="O63" s="44"/>
      <c r="Q63" s="9"/>
      <c r="R63" s="75"/>
    </row>
    <row r="64" spans="1:19" x14ac:dyDescent="0.25">
      <c r="A64" s="71" t="s">
        <v>50</v>
      </c>
      <c r="B64" s="72"/>
      <c r="C64" s="72"/>
      <c r="D64" s="73"/>
      <c r="E64" s="73"/>
      <c r="F64" s="73"/>
      <c r="G64" s="73"/>
      <c r="H64" s="9" t="s">
        <v>51</v>
      </c>
      <c r="J64" s="74"/>
      <c r="K64" s="26"/>
      <c r="L64" s="38"/>
      <c r="N64" s="35"/>
      <c r="O64" s="44"/>
      <c r="Q64" s="9"/>
      <c r="R64" s="75"/>
    </row>
    <row r="65" spans="1:17" x14ac:dyDescent="0.25">
      <c r="A65" s="71"/>
      <c r="B65" s="72"/>
      <c r="C65" s="72"/>
      <c r="D65" s="73"/>
      <c r="E65" s="73"/>
      <c r="F65" s="73"/>
      <c r="G65" s="73"/>
      <c r="H65" s="73"/>
      <c r="J65" s="74"/>
      <c r="K65" s="26"/>
      <c r="L65" s="38"/>
      <c r="N65" s="35"/>
      <c r="O65" s="44"/>
    </row>
    <row r="66" spans="1:17" x14ac:dyDescent="0.25">
      <c r="A66" s="8"/>
      <c r="B66" s="8"/>
      <c r="C66" s="8"/>
      <c r="D66" s="8"/>
      <c r="E66" s="8"/>
      <c r="F66" s="8"/>
      <c r="G66" s="73" t="s">
        <v>52</v>
      </c>
      <c r="H66" s="8"/>
      <c r="I66" s="8"/>
      <c r="J66" s="76"/>
      <c r="K66" s="26"/>
      <c r="L66" s="38"/>
      <c r="M66" s="53"/>
      <c r="N66" s="35"/>
      <c r="O66" s="44"/>
      <c r="Q66" s="64"/>
    </row>
    <row r="67" spans="1:17" x14ac:dyDescent="0.25">
      <c r="A67" s="8"/>
      <c r="B67" s="8"/>
      <c r="C67" s="8"/>
      <c r="D67" s="8"/>
      <c r="E67" s="8"/>
      <c r="F67" s="8"/>
      <c r="G67" s="8"/>
      <c r="H67" s="8"/>
      <c r="I67" s="8"/>
      <c r="J67" s="76"/>
      <c r="K67" s="26"/>
      <c r="L67" s="38"/>
      <c r="M67" s="53"/>
      <c r="N67" s="35"/>
      <c r="O67" s="44"/>
    </row>
    <row r="68" spans="1:17" x14ac:dyDescent="0.25">
      <c r="A68" s="8"/>
      <c r="B68" s="8"/>
      <c r="C68" s="8"/>
      <c r="D68" s="8"/>
      <c r="E68" s="8" t="s">
        <v>53</v>
      </c>
      <c r="F68" s="8"/>
      <c r="G68" s="8"/>
      <c r="H68" s="8"/>
      <c r="I68" s="8"/>
      <c r="J68" s="76"/>
      <c r="K68" s="26"/>
      <c r="L68" s="38"/>
      <c r="M68" s="3"/>
      <c r="N68" s="35"/>
      <c r="O68" s="44"/>
    </row>
    <row r="69" spans="1:17" x14ac:dyDescent="0.25">
      <c r="A69" s="8"/>
      <c r="B69" s="8"/>
      <c r="C69" s="8"/>
      <c r="D69" s="8"/>
      <c r="E69" s="8"/>
      <c r="F69" s="8"/>
      <c r="G69" s="8"/>
      <c r="H69" s="8"/>
      <c r="I69" s="77"/>
      <c r="J69" s="76"/>
      <c r="K69" s="26"/>
      <c r="L69" s="38"/>
      <c r="M69" s="3"/>
      <c r="N69" s="35"/>
      <c r="O69" s="44"/>
    </row>
    <row r="70" spans="1:17" x14ac:dyDescent="0.25">
      <c r="A70" s="73"/>
      <c r="B70" s="73"/>
      <c r="C70" s="73"/>
      <c r="D70" s="73"/>
      <c r="E70" s="73"/>
      <c r="F70" s="73"/>
      <c r="G70" s="78"/>
      <c r="H70" s="79"/>
      <c r="I70" s="73"/>
      <c r="J70" s="74"/>
      <c r="K70" s="26"/>
      <c r="L70" s="38"/>
      <c r="M70" s="80"/>
      <c r="N70" s="35"/>
      <c r="O70" s="44"/>
    </row>
    <row r="71" spans="1:17" x14ac:dyDescent="0.25">
      <c r="A71" s="73"/>
      <c r="B71" s="73"/>
      <c r="C71" s="73"/>
      <c r="D71" s="73"/>
      <c r="E71" s="73"/>
      <c r="F71" s="73"/>
      <c r="G71" s="78" t="s">
        <v>54</v>
      </c>
      <c r="H71" s="81"/>
      <c r="I71" s="73"/>
      <c r="J71" s="74"/>
      <c r="K71" s="26"/>
      <c r="L71" s="38"/>
      <c r="M71" s="53"/>
      <c r="N71" s="35"/>
      <c r="O71" s="44"/>
    </row>
    <row r="72" spans="1:17" x14ac:dyDescent="0.25">
      <c r="A72" s="8"/>
      <c r="B72" s="8"/>
      <c r="C72" s="8"/>
      <c r="D72" s="8"/>
      <c r="E72" s="8"/>
      <c r="F72" s="8"/>
      <c r="G72" s="8"/>
      <c r="H72" s="8"/>
      <c r="I72" s="8"/>
      <c r="J72" s="76"/>
      <c r="K72" s="26"/>
      <c r="L72" s="38"/>
      <c r="N72" s="35"/>
      <c r="O72" s="82"/>
    </row>
    <row r="73" spans="1:17" x14ac:dyDescent="0.25">
      <c r="A73" s="8" t="s">
        <v>40</v>
      </c>
      <c r="B73" s="8"/>
      <c r="C73" s="8"/>
      <c r="D73" s="8" t="s">
        <v>38</v>
      </c>
      <c r="E73" s="8"/>
      <c r="F73" s="8"/>
      <c r="G73" s="8"/>
      <c r="H73" s="8" t="s">
        <v>55</v>
      </c>
      <c r="I73" s="77" t="s">
        <v>56</v>
      </c>
      <c r="J73" s="76"/>
      <c r="K73" s="26"/>
      <c r="L73" s="38"/>
      <c r="M73" s="80"/>
      <c r="N73" s="35"/>
      <c r="O73" s="83"/>
    </row>
    <row r="74" spans="1:17" x14ac:dyDescent="0.25">
      <c r="A74" s="84">
        <v>50000</v>
      </c>
      <c r="B74" s="85"/>
      <c r="C74" s="85"/>
      <c r="D74" s="85"/>
      <c r="E74" s="86"/>
      <c r="F74" s="109"/>
      <c r="G74" s="8"/>
      <c r="H74" s="51"/>
      <c r="I74" s="8"/>
      <c r="J74" s="76"/>
      <c r="K74" s="26"/>
      <c r="L74" s="38"/>
      <c r="M74" s="80"/>
      <c r="N74" s="35"/>
      <c r="O74" s="82"/>
    </row>
    <row r="75" spans="1:17" x14ac:dyDescent="0.25">
      <c r="A75" s="84">
        <v>2500</v>
      </c>
      <c r="B75" s="85"/>
      <c r="C75" s="85"/>
      <c r="D75" s="85"/>
      <c r="E75" s="86"/>
      <c r="F75" s="109"/>
      <c r="G75" s="8"/>
      <c r="H75" s="51"/>
      <c r="I75" s="8"/>
      <c r="J75" s="8"/>
      <c r="K75" s="26"/>
      <c r="L75" s="38"/>
      <c r="M75" s="80"/>
      <c r="N75" s="35"/>
      <c r="O75" s="82"/>
    </row>
    <row r="76" spans="1:17" x14ac:dyDescent="0.25">
      <c r="A76" s="87"/>
      <c r="B76" s="85"/>
      <c r="C76" s="85"/>
      <c r="D76" s="85"/>
      <c r="E76" s="86"/>
      <c r="F76" s="109"/>
      <c r="G76" s="8"/>
      <c r="H76" s="51"/>
      <c r="I76" s="8"/>
      <c r="J76" s="8"/>
      <c r="K76" s="26"/>
      <c r="L76" s="38"/>
      <c r="M76" s="80"/>
      <c r="N76" s="35"/>
      <c r="O76" s="82"/>
    </row>
    <row r="77" spans="1:17" x14ac:dyDescent="0.25">
      <c r="A77" s="87"/>
      <c r="B77" s="85"/>
      <c r="C77" s="88"/>
      <c r="D77" s="85"/>
      <c r="E77" s="89"/>
      <c r="F77" s="8"/>
      <c r="G77" s="8"/>
      <c r="H77" s="51"/>
      <c r="I77" s="8"/>
      <c r="J77" s="8"/>
      <c r="K77" s="26"/>
      <c r="L77" s="38"/>
      <c r="M77" s="80"/>
      <c r="N77" s="35"/>
      <c r="O77" s="82"/>
    </row>
    <row r="78" spans="1:17" x14ac:dyDescent="0.25">
      <c r="A78" s="86"/>
      <c r="B78" s="85"/>
      <c r="C78" s="88"/>
      <c r="D78" s="88"/>
      <c r="E78" s="90"/>
      <c r="F78" s="64"/>
      <c r="H78" s="65"/>
      <c r="K78" s="26"/>
      <c r="L78" s="38"/>
      <c r="M78" s="80"/>
      <c r="N78" s="35"/>
      <c r="O78" s="82"/>
    </row>
    <row r="79" spans="1:17" x14ac:dyDescent="0.25">
      <c r="A79" s="91"/>
      <c r="B79" s="85"/>
      <c r="C79" s="92"/>
      <c r="D79" s="92"/>
      <c r="E79" s="90"/>
      <c r="H79" s="65"/>
      <c r="K79" s="26"/>
      <c r="L79" s="38"/>
      <c r="M79" s="80"/>
      <c r="N79" s="35"/>
      <c r="O79" s="82"/>
    </row>
    <row r="80" spans="1:17" x14ac:dyDescent="0.25">
      <c r="A80" s="93"/>
      <c r="B80" s="85"/>
      <c r="C80" s="92"/>
      <c r="D80" s="92"/>
      <c r="E80" s="90"/>
      <c r="H80" s="65"/>
      <c r="K80" s="26"/>
      <c r="L80" s="38"/>
      <c r="M80" s="80"/>
      <c r="N80" s="35"/>
      <c r="O80" s="83"/>
    </row>
    <row r="81" spans="1:15" x14ac:dyDescent="0.25">
      <c r="A81" s="93"/>
      <c r="B81" s="85"/>
      <c r="C81" s="92"/>
      <c r="D81" s="92"/>
      <c r="E81" s="90"/>
      <c r="H81" s="65"/>
      <c r="K81" s="26"/>
      <c r="L81" s="38"/>
      <c r="M81" s="80"/>
      <c r="N81" s="35"/>
      <c r="O81" s="83"/>
    </row>
    <row r="82" spans="1:15" x14ac:dyDescent="0.25">
      <c r="A82" s="91"/>
      <c r="B82" s="92"/>
      <c r="C82" s="92"/>
      <c r="D82" s="92"/>
      <c r="E82" s="90"/>
      <c r="H82" s="65"/>
      <c r="K82" s="26"/>
      <c r="L82" s="38"/>
      <c r="M82" s="94"/>
      <c r="N82" s="35"/>
      <c r="O82" s="82"/>
    </row>
    <row r="83" spans="1:15" x14ac:dyDescent="0.25">
      <c r="A83" s="91"/>
      <c r="B83" s="92"/>
      <c r="C83" s="92"/>
      <c r="D83" s="92"/>
      <c r="E83" s="90"/>
      <c r="H83" s="65"/>
      <c r="K83" s="26"/>
      <c r="L83" s="38"/>
      <c r="M83" s="95"/>
      <c r="N83" s="35"/>
      <c r="O83" s="82"/>
    </row>
    <row r="84" spans="1:15" x14ac:dyDescent="0.25">
      <c r="A84" s="91"/>
      <c r="B84" s="96"/>
      <c r="E84" s="65"/>
      <c r="H84" s="65"/>
      <c r="K84" s="26"/>
      <c r="L84" s="38"/>
      <c r="N84" s="35"/>
      <c r="O84" s="82"/>
    </row>
    <row r="85" spans="1:15" x14ac:dyDescent="0.25">
      <c r="A85" s="91"/>
      <c r="B85" s="96"/>
      <c r="H85" s="65"/>
      <c r="K85" s="26"/>
      <c r="L85" s="38"/>
      <c r="N85" s="35"/>
      <c r="O85" s="82"/>
    </row>
    <row r="86" spans="1:15" x14ac:dyDescent="0.25">
      <c r="A86" s="91"/>
      <c r="B86" s="96"/>
      <c r="K86" s="26"/>
      <c r="L86" s="38"/>
      <c r="N86" s="35"/>
      <c r="O86" s="82"/>
    </row>
    <row r="87" spans="1:15" x14ac:dyDescent="0.25">
      <c r="A87" s="91"/>
      <c r="B87" s="96"/>
      <c r="K87" s="26"/>
      <c r="L87" s="38"/>
      <c r="N87" s="35"/>
      <c r="O87" s="82"/>
    </row>
    <row r="88" spans="1:15" x14ac:dyDescent="0.25">
      <c r="A88" s="65"/>
      <c r="B88" s="96"/>
      <c r="K88" s="26"/>
      <c r="L88" s="38"/>
      <c r="M88" s="80"/>
      <c r="N88" s="35"/>
      <c r="O88" s="82"/>
    </row>
    <row r="89" spans="1:15" x14ac:dyDescent="0.25">
      <c r="K89" s="26"/>
      <c r="L89" s="38"/>
      <c r="N89" s="35"/>
      <c r="O89" s="82"/>
    </row>
    <row r="90" spans="1:15" x14ac:dyDescent="0.25">
      <c r="K90" s="26"/>
      <c r="L90" s="38"/>
      <c r="N90" s="35"/>
      <c r="O90" s="82"/>
    </row>
    <row r="91" spans="1:15" x14ac:dyDescent="0.25">
      <c r="K91" s="26"/>
      <c r="L91" s="38"/>
      <c r="N91" s="35"/>
      <c r="O91" s="82"/>
    </row>
    <row r="92" spans="1:15" x14ac:dyDescent="0.25">
      <c r="A92" s="75">
        <f>SUM(A74:A91)</f>
        <v>52500</v>
      </c>
      <c r="E92" s="65">
        <f>SUM(E74:E91)</f>
        <v>0</v>
      </c>
      <c r="H92" s="65">
        <f>SUM(H74:H91)</f>
        <v>0</v>
      </c>
      <c r="K92" s="26"/>
      <c r="L92" s="38"/>
      <c r="N92" s="35"/>
      <c r="O92" s="82"/>
    </row>
    <row r="93" spans="1:15" x14ac:dyDescent="0.25">
      <c r="K93" s="26"/>
      <c r="L93" s="38"/>
      <c r="N93" s="35"/>
      <c r="O93" s="82"/>
    </row>
    <row r="94" spans="1:15" x14ac:dyDescent="0.25">
      <c r="K94" s="26"/>
      <c r="N94" s="35"/>
      <c r="O94" s="82"/>
    </row>
    <row r="95" spans="1:15" x14ac:dyDescent="0.25">
      <c r="K95" s="26"/>
      <c r="N95" s="35"/>
      <c r="O95" s="82"/>
    </row>
    <row r="96" spans="1:15" x14ac:dyDescent="0.25">
      <c r="K96" s="26"/>
      <c r="M96" s="43">
        <f>SUM(M13:M95)</f>
        <v>7482500</v>
      </c>
      <c r="N96" s="35"/>
      <c r="O96" s="82"/>
    </row>
    <row r="97" spans="11:15" x14ac:dyDescent="0.25">
      <c r="K97" s="26">
        <v>38741</v>
      </c>
      <c r="N97" s="35"/>
      <c r="O97" s="82"/>
    </row>
    <row r="98" spans="11:15" x14ac:dyDescent="0.25">
      <c r="K98" s="26"/>
      <c r="N98" s="35"/>
      <c r="O98" s="82"/>
    </row>
    <row r="99" spans="11:15" x14ac:dyDescent="0.25">
      <c r="K99" s="26"/>
      <c r="N99" s="35"/>
      <c r="O99" s="82"/>
    </row>
    <row r="100" spans="11:15" x14ac:dyDescent="0.25">
      <c r="K100" s="26"/>
      <c r="N100" s="35"/>
      <c r="O100" s="82"/>
    </row>
    <row r="101" spans="11:15" x14ac:dyDescent="0.25">
      <c r="K101" s="26"/>
      <c r="N101" s="35"/>
      <c r="O101" s="82"/>
    </row>
    <row r="102" spans="11:15" x14ac:dyDescent="0.25">
      <c r="K102" s="26"/>
      <c r="N102" s="35"/>
      <c r="O102" s="82"/>
    </row>
    <row r="103" spans="11:15" x14ac:dyDescent="0.25">
      <c r="K103" s="26"/>
      <c r="N103" s="35"/>
      <c r="O103" s="82"/>
    </row>
    <row r="104" spans="11:15" x14ac:dyDescent="0.25">
      <c r="K104" s="26"/>
      <c r="N104" s="35"/>
      <c r="O104" s="82"/>
    </row>
    <row r="105" spans="11:15" x14ac:dyDescent="0.25">
      <c r="K105" s="26"/>
      <c r="N105" s="35"/>
      <c r="O105" s="82"/>
    </row>
    <row r="106" spans="11:15" x14ac:dyDescent="0.25">
      <c r="K106" s="26"/>
      <c r="N106" s="35"/>
      <c r="O106" s="82"/>
    </row>
    <row r="107" spans="11:15" x14ac:dyDescent="0.25">
      <c r="K107" s="26"/>
      <c r="N107" s="35"/>
      <c r="O107" s="82"/>
    </row>
    <row r="108" spans="11:15" x14ac:dyDescent="0.25">
      <c r="K108" s="26"/>
      <c r="N108" s="35"/>
    </row>
    <row r="109" spans="11:15" x14ac:dyDescent="0.25">
      <c r="K109" s="26"/>
    </row>
    <row r="110" spans="11:15" x14ac:dyDescent="0.25">
      <c r="K110" s="26"/>
    </row>
    <row r="111" spans="11:15" x14ac:dyDescent="0.25">
      <c r="K111" s="26"/>
      <c r="O111" s="80">
        <f>SUM(O13:O110)</f>
        <v>0</v>
      </c>
    </row>
    <row r="112" spans="11:15" x14ac:dyDescent="0.25">
      <c r="K112" s="26"/>
    </row>
    <row r="113" spans="1:19" x14ac:dyDescent="0.25">
      <c r="K113" s="26"/>
    </row>
    <row r="114" spans="1:19" s="43" customFormat="1" x14ac:dyDescent="0.25">
      <c r="A114"/>
      <c r="B114"/>
      <c r="C114"/>
      <c r="D114"/>
      <c r="E114"/>
      <c r="F114"/>
      <c r="G114"/>
      <c r="H114"/>
      <c r="I114"/>
      <c r="J114"/>
      <c r="K114" s="26"/>
      <c r="L114" s="97"/>
      <c r="N114" s="99"/>
      <c r="O114" s="98"/>
      <c r="P114"/>
      <c r="Q114"/>
      <c r="R114"/>
      <c r="S114"/>
    </row>
    <row r="115" spans="1:19" s="43" customFormat="1" x14ac:dyDescent="0.25">
      <c r="A115"/>
      <c r="B115"/>
      <c r="C115"/>
      <c r="D115"/>
      <c r="E115"/>
      <c r="F115"/>
      <c r="G115"/>
      <c r="H115"/>
      <c r="I115"/>
      <c r="J115"/>
      <c r="K115" s="26"/>
      <c r="L115" s="97"/>
      <c r="N115" s="99"/>
      <c r="O115" s="98"/>
      <c r="P115"/>
      <c r="Q115"/>
      <c r="R115"/>
      <c r="S115"/>
    </row>
    <row r="116" spans="1:19" s="43" customFormat="1" x14ac:dyDescent="0.25">
      <c r="A116"/>
      <c r="B116"/>
      <c r="C116"/>
      <c r="D116"/>
      <c r="E116"/>
      <c r="F116"/>
      <c r="G116"/>
      <c r="H116"/>
      <c r="I116"/>
      <c r="J116"/>
      <c r="K116" s="26"/>
      <c r="L116" s="97"/>
      <c r="N116" s="99"/>
      <c r="O116" s="98"/>
      <c r="P116"/>
      <c r="Q116"/>
      <c r="R116"/>
      <c r="S116"/>
    </row>
    <row r="117" spans="1:19" s="43" customFormat="1" x14ac:dyDescent="0.25">
      <c r="A117"/>
      <c r="B117"/>
      <c r="C117"/>
      <c r="D117"/>
      <c r="E117"/>
      <c r="F117"/>
      <c r="G117"/>
      <c r="H117"/>
      <c r="I117"/>
      <c r="J117"/>
      <c r="K117" s="26"/>
      <c r="L117" s="97"/>
      <c r="N117" s="99"/>
      <c r="O117" s="98"/>
      <c r="P117"/>
      <c r="Q117"/>
      <c r="R117"/>
      <c r="S117"/>
    </row>
    <row r="118" spans="1:19" s="43" customFormat="1" x14ac:dyDescent="0.25">
      <c r="A118"/>
      <c r="B118"/>
      <c r="C118"/>
      <c r="D118"/>
      <c r="E118"/>
      <c r="F118"/>
      <c r="G118"/>
      <c r="H118"/>
      <c r="I118"/>
      <c r="J118"/>
      <c r="K118" s="26"/>
      <c r="L118" s="97"/>
      <c r="N118" s="99"/>
      <c r="O118" s="98"/>
      <c r="P118"/>
      <c r="Q118"/>
      <c r="R118"/>
      <c r="S118"/>
    </row>
    <row r="119" spans="1:19" s="43" customFormat="1" x14ac:dyDescent="0.25">
      <c r="A119"/>
      <c r="B119"/>
      <c r="C119"/>
      <c r="D119"/>
      <c r="E119"/>
      <c r="F119"/>
      <c r="G119"/>
      <c r="H119"/>
      <c r="I119"/>
      <c r="J119"/>
      <c r="K119" s="26"/>
      <c r="L119" s="97"/>
      <c r="N119" s="99"/>
      <c r="O119" s="98"/>
      <c r="P119"/>
      <c r="Q119"/>
      <c r="R119"/>
      <c r="S119"/>
    </row>
    <row r="120" spans="1:19" s="43" customFormat="1" x14ac:dyDescent="0.25">
      <c r="A120"/>
      <c r="B120"/>
      <c r="C120"/>
      <c r="D120"/>
      <c r="E120"/>
      <c r="F120"/>
      <c r="G120"/>
      <c r="H120"/>
      <c r="I120"/>
      <c r="J120"/>
      <c r="K120" s="26"/>
      <c r="L120" s="97"/>
      <c r="N120" s="99"/>
      <c r="O120" s="98"/>
      <c r="P120"/>
      <c r="Q120"/>
      <c r="R120"/>
      <c r="S120"/>
    </row>
    <row r="121" spans="1:19" s="43" customFormat="1" x14ac:dyDescent="0.25">
      <c r="A121"/>
      <c r="B121"/>
      <c r="C121"/>
      <c r="D121"/>
      <c r="E121"/>
      <c r="F121"/>
      <c r="G121"/>
      <c r="H121"/>
      <c r="I121"/>
      <c r="J121"/>
      <c r="K121" s="26"/>
      <c r="L121" s="97"/>
      <c r="N121" s="99"/>
      <c r="O121" s="98"/>
      <c r="P121"/>
      <c r="Q121"/>
      <c r="R121"/>
      <c r="S121"/>
    </row>
    <row r="122" spans="1:19" s="43" customFormat="1" x14ac:dyDescent="0.25">
      <c r="A122"/>
      <c r="B122"/>
      <c r="C122"/>
      <c r="D122"/>
      <c r="E122"/>
      <c r="F122"/>
      <c r="G122"/>
      <c r="H122"/>
      <c r="I122"/>
      <c r="J122"/>
      <c r="K122" s="26"/>
      <c r="L122" s="97"/>
      <c r="N122" s="99"/>
      <c r="O122" s="98"/>
      <c r="P122"/>
      <c r="Q122"/>
      <c r="R122"/>
      <c r="S122"/>
    </row>
    <row r="123" spans="1:19" s="43" customFormat="1" x14ac:dyDescent="0.25">
      <c r="A123"/>
      <c r="B123"/>
      <c r="C123"/>
      <c r="D123"/>
      <c r="E123"/>
      <c r="F123"/>
      <c r="G123"/>
      <c r="H123"/>
      <c r="I123"/>
      <c r="J123"/>
      <c r="K123" s="26"/>
      <c r="L123" s="97"/>
      <c r="N123" s="99"/>
      <c r="O123" s="98"/>
      <c r="P123"/>
      <c r="Q123"/>
      <c r="R123"/>
      <c r="S123"/>
    </row>
    <row r="124" spans="1:19" s="43" customFormat="1" x14ac:dyDescent="0.25">
      <c r="A124"/>
      <c r="B124"/>
      <c r="C124"/>
      <c r="D124"/>
      <c r="E124"/>
      <c r="F124"/>
      <c r="G124"/>
      <c r="H124"/>
      <c r="I124"/>
      <c r="J124"/>
      <c r="K124" s="26"/>
      <c r="L124" s="100"/>
      <c r="N124" s="99"/>
      <c r="O124" s="98"/>
      <c r="P124"/>
      <c r="Q124"/>
      <c r="R124"/>
      <c r="S124"/>
    </row>
    <row r="125" spans="1:19" s="43" customFormat="1" x14ac:dyDescent="0.25">
      <c r="A125"/>
      <c r="B125"/>
      <c r="C125"/>
      <c r="D125"/>
      <c r="E125"/>
      <c r="F125"/>
      <c r="G125"/>
      <c r="H125"/>
      <c r="I125"/>
      <c r="J125"/>
      <c r="K125" s="26"/>
      <c r="L125" s="97"/>
      <c r="N125" s="99"/>
      <c r="O125" s="98"/>
      <c r="P125"/>
      <c r="Q125"/>
      <c r="R125"/>
      <c r="S125"/>
    </row>
    <row r="126" spans="1:19" s="43" customFormat="1" x14ac:dyDescent="0.25">
      <c r="A126"/>
      <c r="B126"/>
      <c r="C126"/>
      <c r="D126"/>
      <c r="E126"/>
      <c r="F126"/>
      <c r="G126"/>
      <c r="H126"/>
      <c r="I126"/>
      <c r="J126"/>
      <c r="K126" s="26"/>
      <c r="L126" s="97"/>
      <c r="N126" s="99"/>
      <c r="O126" s="98"/>
      <c r="P126"/>
      <c r="Q126"/>
      <c r="R126"/>
      <c r="S126"/>
    </row>
    <row r="127" spans="1:19" s="43" customFormat="1" x14ac:dyDescent="0.25">
      <c r="A127"/>
      <c r="B127"/>
      <c r="C127"/>
      <c r="D127"/>
      <c r="E127"/>
      <c r="F127"/>
      <c r="G127"/>
      <c r="H127"/>
      <c r="I127"/>
      <c r="J127"/>
      <c r="K127" s="26"/>
      <c r="L127" s="97"/>
      <c r="N127" s="99"/>
      <c r="O127" s="98"/>
      <c r="P127"/>
      <c r="Q127"/>
      <c r="R127"/>
      <c r="S127"/>
    </row>
    <row r="128" spans="1:19" s="43" customFormat="1" x14ac:dyDescent="0.25">
      <c r="A128"/>
      <c r="B128"/>
      <c r="C128"/>
      <c r="D128"/>
      <c r="E128"/>
      <c r="F128"/>
      <c r="G128"/>
      <c r="H128"/>
      <c r="I128"/>
      <c r="J128"/>
      <c r="K128" s="26"/>
      <c r="L128" s="97"/>
      <c r="N128" s="99"/>
      <c r="O128" s="98"/>
      <c r="P128"/>
      <c r="Q128"/>
      <c r="R128"/>
      <c r="S128"/>
    </row>
    <row r="129" spans="1:19" s="43" customFormat="1" x14ac:dyDescent="0.25">
      <c r="A129"/>
      <c r="B129"/>
      <c r="C129"/>
      <c r="D129"/>
      <c r="E129"/>
      <c r="F129"/>
      <c r="G129"/>
      <c r="H129"/>
      <c r="I129"/>
      <c r="J129"/>
      <c r="K129" s="26"/>
      <c r="L129" s="97"/>
      <c r="N129" s="99"/>
      <c r="O129" s="98"/>
      <c r="P129"/>
      <c r="Q129"/>
      <c r="R129"/>
      <c r="S129"/>
    </row>
    <row r="130" spans="1:19" s="43" customFormat="1" x14ac:dyDescent="0.25">
      <c r="A130"/>
      <c r="B130"/>
      <c r="C130"/>
      <c r="D130"/>
      <c r="E130"/>
      <c r="F130"/>
      <c r="G130"/>
      <c r="H130"/>
      <c r="I130"/>
      <c r="J130"/>
      <c r="K130" s="26"/>
      <c r="L130" s="97"/>
      <c r="N130" s="99"/>
      <c r="O130" s="98"/>
      <c r="P130"/>
      <c r="Q130"/>
      <c r="R130"/>
      <c r="S130"/>
    </row>
    <row r="131" spans="1:19" s="43" customFormat="1" x14ac:dyDescent="0.25">
      <c r="A131"/>
      <c r="B131"/>
      <c r="C131"/>
      <c r="D131"/>
      <c r="E131"/>
      <c r="F131"/>
      <c r="G131"/>
      <c r="H131"/>
      <c r="I131"/>
      <c r="J131"/>
      <c r="K131" s="26"/>
      <c r="L131" s="97"/>
      <c r="N131" s="99"/>
      <c r="O131" s="98"/>
      <c r="P131"/>
      <c r="Q131"/>
      <c r="R131"/>
      <c r="S131"/>
    </row>
    <row r="132" spans="1:19" s="43" customFormat="1" x14ac:dyDescent="0.25">
      <c r="A132"/>
      <c r="B132"/>
      <c r="C132"/>
      <c r="D132"/>
      <c r="E132"/>
      <c r="F132"/>
      <c r="G132"/>
      <c r="H132"/>
      <c r="I132"/>
      <c r="J132"/>
      <c r="K132" s="26"/>
      <c r="L132" s="97"/>
      <c r="N132" s="99"/>
      <c r="O132" s="98"/>
      <c r="P132"/>
      <c r="Q132"/>
      <c r="R132"/>
      <c r="S132"/>
    </row>
    <row r="133" spans="1:19" s="43" customFormat="1" x14ac:dyDescent="0.25">
      <c r="A133"/>
      <c r="B133"/>
      <c r="C133"/>
      <c r="D133"/>
      <c r="E133"/>
      <c r="F133"/>
      <c r="G133"/>
      <c r="H133"/>
      <c r="I133"/>
      <c r="J133"/>
      <c r="K133" s="26"/>
      <c r="L133" s="97"/>
      <c r="N133" s="99"/>
      <c r="O133" s="98"/>
      <c r="P133"/>
      <c r="Q133"/>
      <c r="R133"/>
      <c r="S133"/>
    </row>
    <row r="134" spans="1:19" s="43" customFormat="1" x14ac:dyDescent="0.25">
      <c r="A134"/>
      <c r="B134"/>
      <c r="C134"/>
      <c r="D134"/>
      <c r="E134"/>
      <c r="F134"/>
      <c r="G134"/>
      <c r="H134"/>
      <c r="I134"/>
      <c r="J134"/>
      <c r="K134" s="26"/>
      <c r="L134" s="97"/>
      <c r="N134" s="99"/>
      <c r="O134" s="98"/>
      <c r="P134"/>
      <c r="Q134"/>
      <c r="R134"/>
      <c r="S134"/>
    </row>
    <row r="135" spans="1:19" s="43" customFormat="1" x14ac:dyDescent="0.25">
      <c r="A135"/>
      <c r="B135"/>
      <c r="C135"/>
      <c r="D135"/>
      <c r="E135"/>
      <c r="F135"/>
      <c r="G135"/>
      <c r="H135"/>
      <c r="I135"/>
      <c r="J135"/>
      <c r="K135" s="26"/>
      <c r="L135" s="100"/>
      <c r="N135" s="99"/>
      <c r="O135" s="98"/>
      <c r="P135"/>
      <c r="Q135"/>
      <c r="R135"/>
      <c r="S135"/>
    </row>
    <row r="136" spans="1:19" s="43" customFormat="1" x14ac:dyDescent="0.25">
      <c r="A136"/>
      <c r="B136"/>
      <c r="C136"/>
      <c r="D136"/>
      <c r="E136"/>
      <c r="F136"/>
      <c r="G136"/>
      <c r="H136"/>
      <c r="I136"/>
      <c r="J136"/>
      <c r="K136" s="26"/>
      <c r="L136" s="97"/>
      <c r="N136" s="99"/>
      <c r="O136" s="98"/>
      <c r="P136"/>
      <c r="Q136"/>
      <c r="R136"/>
      <c r="S136"/>
    </row>
    <row r="137" spans="1:19" s="43" customFormat="1" x14ac:dyDescent="0.25">
      <c r="A137"/>
      <c r="B137"/>
      <c r="C137"/>
      <c r="D137"/>
      <c r="E137"/>
      <c r="F137"/>
      <c r="G137"/>
      <c r="H137"/>
      <c r="I137"/>
      <c r="J137"/>
      <c r="K137" s="26"/>
      <c r="L137" s="100">
        <f>SUM(L13:L136)</f>
        <v>9250000</v>
      </c>
      <c r="N137" s="99"/>
      <c r="O137" s="98"/>
      <c r="P137"/>
      <c r="Q137"/>
      <c r="R137"/>
      <c r="S137"/>
    </row>
  </sheetData>
  <mergeCells count="1">
    <mergeCell ref="A1:I1"/>
  </mergeCells>
  <pageMargins left="0.7" right="0.7" top="0.75" bottom="0.75" header="0.3" footer="0.3"/>
  <pageSetup paperSize="9" scale="7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7"/>
  <sheetViews>
    <sheetView view="pageBreakPreview" topLeftCell="A4" zoomScale="90" zoomScaleSheetLayoutView="90" workbookViewId="0">
      <selection activeCell="M13" sqref="M13"/>
    </sheetView>
  </sheetViews>
  <sheetFormatPr defaultRowHeight="15" x14ac:dyDescent="0.25"/>
  <cols>
    <col min="1" max="1" width="15.85546875" customWidth="1"/>
    <col min="2" max="2" width="11.85546875" customWidth="1"/>
    <col min="3" max="3" width="13.7109375" customWidth="1"/>
    <col min="4" max="4" width="4.85546875" customWidth="1"/>
    <col min="5" max="5" width="14.28515625" customWidth="1"/>
    <col min="6" max="6" width="4.140625" customWidth="1"/>
    <col min="7" max="7" width="13.85546875" customWidth="1"/>
    <col min="8" max="8" width="22" customWidth="1"/>
    <col min="9" max="9" width="20.7109375" customWidth="1"/>
    <col min="10" max="10" width="21.5703125" customWidth="1"/>
    <col min="11" max="11" width="12.140625" bestFit="1" customWidth="1"/>
    <col min="12" max="12" width="17.42578125" style="97" bestFit="1" customWidth="1"/>
    <col min="13" max="13" width="16.140625" style="43" bestFit="1" customWidth="1"/>
    <col min="14" max="14" width="15.5703125" style="99" customWidth="1"/>
    <col min="15" max="15" width="17.7109375" style="98" bestFit="1" customWidth="1"/>
    <col min="16" max="16" width="11.85546875" bestFit="1" customWidth="1"/>
    <col min="18" max="18" width="22.42578125" customWidth="1"/>
    <col min="19" max="19" width="20.140625" customWidth="1"/>
  </cols>
  <sheetData>
    <row r="1" spans="1:19" ht="15.75" x14ac:dyDescent="0.25">
      <c r="A1" s="132" t="s">
        <v>0</v>
      </c>
      <c r="B1" s="132"/>
      <c r="C1" s="132"/>
      <c r="D1" s="132"/>
      <c r="E1" s="132"/>
      <c r="F1" s="132"/>
      <c r="G1" s="132"/>
      <c r="H1" s="132"/>
      <c r="I1" s="132"/>
      <c r="J1" s="126"/>
      <c r="K1" s="2"/>
      <c r="L1" s="101"/>
      <c r="M1" s="104"/>
      <c r="N1" s="4"/>
      <c r="O1" s="5"/>
      <c r="P1" s="2"/>
      <c r="Q1" s="2"/>
      <c r="R1" s="2"/>
      <c r="S1" s="2"/>
    </row>
    <row r="2" spans="1:19" x14ac:dyDescent="0.25">
      <c r="A2" s="6"/>
      <c r="B2" s="6"/>
      <c r="C2" s="6"/>
      <c r="D2" s="6"/>
      <c r="E2" s="6"/>
      <c r="F2" s="6"/>
      <c r="G2" s="6"/>
      <c r="H2" s="7"/>
      <c r="I2" s="6"/>
      <c r="J2" s="6"/>
      <c r="K2" s="8"/>
      <c r="L2" s="101"/>
      <c r="M2" s="104"/>
      <c r="N2" s="4"/>
      <c r="O2" s="9"/>
      <c r="P2" s="8"/>
      <c r="Q2" s="8"/>
      <c r="R2" s="8"/>
      <c r="S2" s="8"/>
    </row>
    <row r="3" spans="1:19" x14ac:dyDescent="0.25">
      <c r="A3" s="6" t="s">
        <v>1</v>
      </c>
      <c r="B3" s="9" t="s">
        <v>60</v>
      </c>
      <c r="C3" s="9"/>
      <c r="D3" s="6"/>
      <c r="E3" s="6"/>
      <c r="F3" s="6"/>
      <c r="G3" s="6"/>
      <c r="H3" s="6" t="s">
        <v>3</v>
      </c>
      <c r="I3" s="106" t="s">
        <v>99</v>
      </c>
      <c r="J3" s="10"/>
      <c r="K3" s="8"/>
      <c r="L3" s="102"/>
      <c r="M3" s="104"/>
      <c r="N3" s="4"/>
      <c r="O3" s="9"/>
      <c r="P3" s="8"/>
      <c r="Q3" s="8"/>
      <c r="R3" s="8"/>
      <c r="S3" s="8"/>
    </row>
    <row r="4" spans="1:19" x14ac:dyDescent="0.25">
      <c r="A4" s="6" t="s">
        <v>4</v>
      </c>
      <c r="B4" s="11" t="s">
        <v>5</v>
      </c>
      <c r="C4" s="6"/>
      <c r="D4" s="6"/>
      <c r="E4" s="6"/>
      <c r="F4" s="6"/>
      <c r="G4" s="6"/>
      <c r="H4" s="6" t="s">
        <v>6</v>
      </c>
      <c r="I4" s="12">
        <v>0.66666666666666663</v>
      </c>
      <c r="J4" s="12"/>
      <c r="K4" s="8"/>
      <c r="L4" s="102"/>
      <c r="M4" s="104"/>
      <c r="N4" s="4"/>
      <c r="O4" s="9"/>
      <c r="P4" s="8"/>
      <c r="Q4" s="8"/>
      <c r="R4" s="8"/>
      <c r="S4" s="8"/>
    </row>
    <row r="5" spans="1:19" x14ac:dyDescent="0.25">
      <c r="A5" s="6"/>
      <c r="B5" s="6"/>
      <c r="C5" s="6"/>
      <c r="D5" s="6"/>
      <c r="E5" s="6"/>
      <c r="F5" s="6"/>
      <c r="G5" s="6"/>
      <c r="H5" s="7"/>
      <c r="I5" s="12"/>
      <c r="J5" s="13"/>
      <c r="K5" s="8"/>
      <c r="L5" s="102"/>
      <c r="M5" s="19"/>
      <c r="N5" s="14"/>
      <c r="O5" s="5"/>
      <c r="P5" s="8"/>
      <c r="Q5" s="8"/>
      <c r="R5" s="8"/>
      <c r="S5" s="8"/>
    </row>
    <row r="6" spans="1:19" x14ac:dyDescent="0.25">
      <c r="A6" s="15" t="s">
        <v>7</v>
      </c>
      <c r="B6" s="6"/>
      <c r="C6" s="6"/>
      <c r="D6" s="6"/>
      <c r="E6" s="6"/>
      <c r="F6" s="6"/>
      <c r="G6" s="6" t="s">
        <v>8</v>
      </c>
      <c r="H6" s="7"/>
      <c r="I6" s="6"/>
      <c r="J6" s="6"/>
      <c r="K6" s="8"/>
      <c r="L6" s="102"/>
      <c r="M6" s="104"/>
      <c r="N6" s="14"/>
      <c r="O6" s="6"/>
      <c r="P6" s="8"/>
      <c r="Q6" s="8"/>
      <c r="R6" s="8"/>
      <c r="S6" s="8"/>
    </row>
    <row r="7" spans="1:19" x14ac:dyDescent="0.25">
      <c r="A7" s="6"/>
      <c r="B7" s="6"/>
      <c r="C7" s="16" t="s">
        <v>9</v>
      </c>
      <c r="D7" s="16"/>
      <c r="E7" s="16" t="s">
        <v>10</v>
      </c>
      <c r="F7" s="16"/>
      <c r="G7" s="16" t="s">
        <v>11</v>
      </c>
      <c r="H7" s="7"/>
      <c r="I7" s="6"/>
      <c r="J7" s="6"/>
      <c r="K7" s="8"/>
      <c r="L7" s="102"/>
      <c r="M7" s="104"/>
      <c r="N7" s="4"/>
      <c r="O7" s="6"/>
      <c r="P7" s="8"/>
      <c r="Q7" s="8"/>
      <c r="R7" s="8"/>
      <c r="S7" s="8"/>
    </row>
    <row r="8" spans="1:19" x14ac:dyDescent="0.25">
      <c r="A8" s="6"/>
      <c r="B8" s="6"/>
      <c r="C8" s="17">
        <v>100000</v>
      </c>
      <c r="D8" s="6"/>
      <c r="E8" s="18">
        <f>152+124</f>
        <v>276</v>
      </c>
      <c r="F8" s="18"/>
      <c r="G8" s="19">
        <f>C8*E8</f>
        <v>27600000</v>
      </c>
      <c r="H8" s="7"/>
      <c r="I8" s="19"/>
      <c r="J8" s="19"/>
      <c r="K8" s="8"/>
      <c r="L8" s="102"/>
      <c r="M8" s="104"/>
      <c r="N8" s="4"/>
      <c r="O8" s="6"/>
      <c r="P8" s="8"/>
      <c r="Q8" s="8"/>
      <c r="R8" s="8"/>
      <c r="S8" s="8"/>
    </row>
    <row r="9" spans="1:19" x14ac:dyDescent="0.25">
      <c r="A9" s="6"/>
      <c r="B9" s="6"/>
      <c r="C9" s="17">
        <v>50000</v>
      </c>
      <c r="D9" s="6"/>
      <c r="E9" s="18">
        <f>36+103</f>
        <v>139</v>
      </c>
      <c r="F9" s="18"/>
      <c r="G9" s="19">
        <f t="shared" ref="G9:G16" si="0">C9*E9</f>
        <v>6950000</v>
      </c>
      <c r="H9" s="7"/>
      <c r="I9" s="19"/>
      <c r="J9" s="19"/>
      <c r="K9" s="8"/>
      <c r="L9" s="101"/>
      <c r="M9" s="104"/>
      <c r="N9" s="4"/>
      <c r="O9" s="5"/>
      <c r="P9" s="8"/>
      <c r="Q9" s="8"/>
      <c r="R9" s="8"/>
      <c r="S9" s="8"/>
    </row>
    <row r="10" spans="1:19" x14ac:dyDescent="0.25">
      <c r="A10" s="6"/>
      <c r="B10" s="6"/>
      <c r="C10" s="17">
        <v>20000</v>
      </c>
      <c r="D10" s="6"/>
      <c r="E10" s="18">
        <v>13</v>
      </c>
      <c r="F10" s="18"/>
      <c r="G10" s="19">
        <f t="shared" si="0"/>
        <v>260000</v>
      </c>
      <c r="H10" s="7"/>
      <c r="I10" s="7"/>
      <c r="J10" s="19"/>
      <c r="K10" s="20"/>
      <c r="L10" s="101"/>
      <c r="M10" s="104"/>
      <c r="N10" s="4"/>
      <c r="O10" s="6"/>
      <c r="P10" s="8"/>
      <c r="Q10" s="8"/>
      <c r="R10" s="8"/>
      <c r="S10" s="8"/>
    </row>
    <row r="11" spans="1:19" x14ac:dyDescent="0.25">
      <c r="A11" s="6"/>
      <c r="B11" s="6"/>
      <c r="C11" s="17">
        <v>10000</v>
      </c>
      <c r="D11" s="6"/>
      <c r="E11" s="18">
        <v>36</v>
      </c>
      <c r="F11" s="18"/>
      <c r="G11" s="19">
        <f t="shared" si="0"/>
        <v>360000</v>
      </c>
      <c r="H11" s="7"/>
      <c r="I11" s="19"/>
      <c r="J11" s="19"/>
      <c r="K11" s="8"/>
      <c r="L11" s="101"/>
      <c r="M11" s="104"/>
      <c r="N11" s="21"/>
      <c r="O11" s="7"/>
      <c r="P11" s="8"/>
      <c r="Q11" s="8"/>
      <c r="R11" s="8" t="s">
        <v>12</v>
      </c>
      <c r="S11" s="8"/>
    </row>
    <row r="12" spans="1:19" x14ac:dyDescent="0.25">
      <c r="A12" s="6"/>
      <c r="B12" s="6"/>
      <c r="C12" s="17">
        <v>5000</v>
      </c>
      <c r="D12" s="6"/>
      <c r="E12" s="18">
        <v>43</v>
      </c>
      <c r="F12" s="18"/>
      <c r="G12" s="19">
        <f t="shared" si="0"/>
        <v>215000</v>
      </c>
      <c r="H12" s="7"/>
      <c r="I12" s="19"/>
      <c r="J12" s="19"/>
      <c r="K12" s="22" t="s">
        <v>13</v>
      </c>
      <c r="L12" s="103" t="s">
        <v>14</v>
      </c>
      <c r="M12" s="23" t="s">
        <v>15</v>
      </c>
      <c r="N12" s="24" t="s">
        <v>16</v>
      </c>
      <c r="O12" s="25" t="s">
        <v>12</v>
      </c>
      <c r="P12" s="8" t="s">
        <v>17</v>
      </c>
      <c r="Q12" s="8" t="s">
        <v>18</v>
      </c>
      <c r="R12" s="8" t="s">
        <v>19</v>
      </c>
      <c r="S12" s="8"/>
    </row>
    <row r="13" spans="1:19" x14ac:dyDescent="0.25">
      <c r="A13" s="6"/>
      <c r="B13" s="6"/>
      <c r="C13" s="17">
        <v>2000</v>
      </c>
      <c r="D13" s="6"/>
      <c r="E13" s="18">
        <v>53</v>
      </c>
      <c r="F13" s="18"/>
      <c r="G13" s="19">
        <f t="shared" si="0"/>
        <v>106000</v>
      </c>
      <c r="H13" s="7"/>
      <c r="I13" s="19"/>
      <c r="J13" s="19"/>
      <c r="K13" s="26">
        <v>39054</v>
      </c>
      <c r="L13" s="119">
        <v>2500000</v>
      </c>
      <c r="M13" s="28">
        <v>50000</v>
      </c>
      <c r="N13" s="28"/>
      <c r="O13" s="8" t="s">
        <v>20</v>
      </c>
      <c r="P13" s="8" t="s">
        <v>18</v>
      </c>
    </row>
    <row r="14" spans="1:19" x14ac:dyDescent="0.25">
      <c r="A14" s="6"/>
      <c r="B14" s="6"/>
      <c r="C14" s="17">
        <v>1000</v>
      </c>
      <c r="D14" s="6"/>
      <c r="E14" s="18">
        <v>86</v>
      </c>
      <c r="F14" s="18"/>
      <c r="G14" s="19">
        <f t="shared" si="0"/>
        <v>86000</v>
      </c>
      <c r="H14" s="7"/>
      <c r="I14" s="19"/>
      <c r="J14" s="9"/>
      <c r="K14" s="26">
        <v>39055</v>
      </c>
      <c r="L14" s="119">
        <v>2100000</v>
      </c>
      <c r="M14" s="29"/>
      <c r="N14" s="30"/>
      <c r="O14" s="31"/>
      <c r="P14" s="32"/>
    </row>
    <row r="15" spans="1:19" x14ac:dyDescent="0.25">
      <c r="A15" s="6"/>
      <c r="B15" s="6"/>
      <c r="C15" s="17">
        <v>500</v>
      </c>
      <c r="D15" s="6"/>
      <c r="E15" s="18">
        <v>0</v>
      </c>
      <c r="F15" s="18"/>
      <c r="G15" s="19">
        <f t="shared" si="0"/>
        <v>0</v>
      </c>
      <c r="H15" s="7" t="s">
        <v>21</v>
      </c>
      <c r="I15" s="9"/>
      <c r="K15" s="26">
        <v>39056</v>
      </c>
      <c r="L15" s="119">
        <v>2000000</v>
      </c>
      <c r="M15" s="29"/>
      <c r="N15" s="30"/>
      <c r="O15" s="31"/>
      <c r="P15" s="32"/>
    </row>
    <row r="16" spans="1:19" x14ac:dyDescent="0.25">
      <c r="A16" s="6"/>
      <c r="B16" s="6"/>
      <c r="C16" s="17">
        <v>100</v>
      </c>
      <c r="D16" s="6"/>
      <c r="E16" s="18">
        <v>0</v>
      </c>
      <c r="F16" s="18"/>
      <c r="G16" s="19">
        <f t="shared" si="0"/>
        <v>0</v>
      </c>
      <c r="H16" s="7"/>
      <c r="I16" s="9"/>
      <c r="J16" s="9"/>
      <c r="K16" s="26">
        <v>39057</v>
      </c>
      <c r="L16" s="119">
        <v>600000</v>
      </c>
      <c r="M16" s="29"/>
      <c r="N16" s="30"/>
      <c r="O16" s="31"/>
      <c r="P16" s="32"/>
    </row>
    <row r="17" spans="1:19" x14ac:dyDescent="0.25">
      <c r="A17" s="6"/>
      <c r="B17" s="6"/>
      <c r="C17" s="15" t="s">
        <v>22</v>
      </c>
      <c r="D17" s="6"/>
      <c r="E17" s="18"/>
      <c r="F17" s="6"/>
      <c r="G17" s="6"/>
      <c r="H17" s="7">
        <f>SUM(G8:G16)</f>
        <v>35577000</v>
      </c>
      <c r="I17" s="9"/>
      <c r="K17" s="26">
        <v>39058</v>
      </c>
      <c r="L17" s="119">
        <v>800000</v>
      </c>
      <c r="M17" s="29"/>
      <c r="N17" s="30"/>
      <c r="O17" s="31"/>
      <c r="P17" s="32"/>
    </row>
    <row r="18" spans="1:19" x14ac:dyDescent="0.25">
      <c r="A18" s="6"/>
      <c r="B18" s="6"/>
      <c r="C18" s="6"/>
      <c r="D18" s="6"/>
      <c r="E18" s="6"/>
      <c r="F18" s="6"/>
      <c r="G18" s="6"/>
      <c r="H18" s="7"/>
      <c r="I18" s="9"/>
      <c r="J18" s="33"/>
      <c r="K18" s="26">
        <v>39059</v>
      </c>
      <c r="L18" s="119">
        <v>1000000</v>
      </c>
      <c r="M18" s="29"/>
      <c r="N18" s="30"/>
      <c r="O18" s="31"/>
      <c r="P18" s="34"/>
    </row>
    <row r="19" spans="1:19" x14ac:dyDescent="0.25">
      <c r="A19" s="6"/>
      <c r="B19" s="6"/>
      <c r="C19" s="6" t="s">
        <v>9</v>
      </c>
      <c r="D19" s="6"/>
      <c r="E19" s="6" t="s">
        <v>23</v>
      </c>
      <c r="F19" s="6"/>
      <c r="G19" s="6" t="s">
        <v>11</v>
      </c>
      <c r="H19" s="7"/>
      <c r="I19" s="17"/>
      <c r="K19" s="26">
        <v>39060</v>
      </c>
      <c r="L19" s="119">
        <v>600000</v>
      </c>
      <c r="M19" s="29"/>
      <c r="N19" s="30"/>
      <c r="O19" s="31"/>
      <c r="P19" s="34"/>
    </row>
    <row r="20" spans="1:19" x14ac:dyDescent="0.25">
      <c r="A20" s="6"/>
      <c r="B20" s="6"/>
      <c r="C20" s="17">
        <v>1000</v>
      </c>
      <c r="D20" s="6"/>
      <c r="E20" s="6">
        <v>49</v>
      </c>
      <c r="F20" s="6"/>
      <c r="G20" s="17">
        <f>C20*E20</f>
        <v>49000</v>
      </c>
      <c r="H20" s="7"/>
      <c r="I20" s="17"/>
      <c r="K20" s="26">
        <v>39061</v>
      </c>
      <c r="L20" s="119">
        <v>1500000</v>
      </c>
      <c r="M20" s="29"/>
      <c r="N20" s="30"/>
      <c r="O20" s="31"/>
      <c r="P20" s="34"/>
    </row>
    <row r="21" spans="1:19" x14ac:dyDescent="0.25">
      <c r="A21" s="6"/>
      <c r="B21" s="6"/>
      <c r="C21" s="17">
        <v>500</v>
      </c>
      <c r="D21" s="6"/>
      <c r="E21" s="6">
        <v>50</v>
      </c>
      <c r="F21" s="6"/>
      <c r="G21" s="17">
        <f>C21*E21</f>
        <v>25000</v>
      </c>
      <c r="H21" s="7"/>
      <c r="I21" s="17"/>
      <c r="K21" s="26">
        <v>39062</v>
      </c>
      <c r="L21" s="119">
        <v>1000000</v>
      </c>
      <c r="M21" s="30"/>
      <c r="N21" s="36"/>
      <c r="O21" s="37"/>
      <c r="P21" s="37"/>
    </row>
    <row r="22" spans="1:19" x14ac:dyDescent="0.25">
      <c r="A22" s="6"/>
      <c r="B22" s="6"/>
      <c r="C22" s="17">
        <v>200</v>
      </c>
      <c r="D22" s="6"/>
      <c r="E22" s="6">
        <v>3</v>
      </c>
      <c r="F22" s="6"/>
      <c r="G22" s="17">
        <f>C22*E22</f>
        <v>600</v>
      </c>
      <c r="H22" s="7"/>
      <c r="I22" s="9"/>
      <c r="K22" s="26">
        <v>39063</v>
      </c>
      <c r="L22" s="119">
        <v>2500000</v>
      </c>
      <c r="M22" s="108"/>
      <c r="N22" s="35"/>
      <c r="O22" s="7"/>
      <c r="P22" s="30"/>
      <c r="Q22" s="36"/>
      <c r="R22" s="37"/>
      <c r="S22" s="37"/>
    </row>
    <row r="23" spans="1:19" x14ac:dyDescent="0.25">
      <c r="A23" s="6"/>
      <c r="B23" s="6"/>
      <c r="C23" s="17">
        <v>100</v>
      </c>
      <c r="D23" s="6"/>
      <c r="E23" s="6">
        <v>10</v>
      </c>
      <c r="F23" s="6"/>
      <c r="G23" s="17">
        <f>C23*E23</f>
        <v>1000</v>
      </c>
      <c r="H23" s="7"/>
      <c r="I23" s="9"/>
      <c r="K23" s="26">
        <v>39064</v>
      </c>
      <c r="L23" s="119">
        <v>3000000</v>
      </c>
      <c r="M23" s="38"/>
      <c r="N23" s="35"/>
      <c r="O23" s="27"/>
      <c r="P23" s="30"/>
      <c r="Q23" s="36"/>
      <c r="R23" s="37">
        <f>SUM(R14:R22)</f>
        <v>0</v>
      </c>
      <c r="S23" s="37">
        <f>SUM(S14:S22)</f>
        <v>0</v>
      </c>
    </row>
    <row r="24" spans="1:19" x14ac:dyDescent="0.25">
      <c r="A24" s="6"/>
      <c r="B24" s="6"/>
      <c r="C24" s="17">
        <v>50</v>
      </c>
      <c r="D24" s="6"/>
      <c r="E24" s="6">
        <v>0</v>
      </c>
      <c r="F24" s="6"/>
      <c r="G24" s="17">
        <f>C24*E24</f>
        <v>0</v>
      </c>
      <c r="H24" s="7"/>
      <c r="I24" s="6"/>
      <c r="L24" s="119"/>
      <c r="M24" s="38"/>
      <c r="N24" s="39"/>
      <c r="O24" s="27"/>
      <c r="P24" s="30"/>
      <c r="Q24" s="36"/>
      <c r="R24" s="40" t="s">
        <v>24</v>
      </c>
      <c r="S24" s="36"/>
    </row>
    <row r="25" spans="1:19" x14ac:dyDescent="0.25">
      <c r="A25" s="6"/>
      <c r="B25" s="6"/>
      <c r="C25" s="17">
        <v>25</v>
      </c>
      <c r="D25" s="6"/>
      <c r="E25" s="6">
        <v>0</v>
      </c>
      <c r="F25" s="6"/>
      <c r="G25" s="41">
        <v>0</v>
      </c>
      <c r="H25" s="7"/>
      <c r="I25" s="6" t="s">
        <v>8</v>
      </c>
      <c r="L25" s="119"/>
      <c r="M25" s="38"/>
      <c r="N25" s="39"/>
      <c r="O25" s="27"/>
      <c r="P25" s="30"/>
      <c r="Q25" s="36"/>
      <c r="R25" s="40"/>
      <c r="S25" s="36"/>
    </row>
    <row r="26" spans="1:19" x14ac:dyDescent="0.25">
      <c r="A26" s="6"/>
      <c r="B26" s="6"/>
      <c r="C26" s="15" t="s">
        <v>22</v>
      </c>
      <c r="D26" s="6"/>
      <c r="E26" s="6"/>
      <c r="F26" s="6"/>
      <c r="G26" s="6"/>
      <c r="H26" s="42">
        <f>SUM(G20:G25)</f>
        <v>75600</v>
      </c>
      <c r="I26" s="7"/>
      <c r="L26" s="119"/>
      <c r="N26" s="35"/>
      <c r="O26" s="44"/>
      <c r="P26" s="30"/>
      <c r="Q26" s="36"/>
      <c r="R26" s="40"/>
      <c r="S26" s="36"/>
    </row>
    <row r="27" spans="1:19" x14ac:dyDescent="0.25">
      <c r="A27" s="6"/>
      <c r="B27" s="6"/>
      <c r="C27" s="6"/>
      <c r="D27" s="6"/>
      <c r="E27" s="6"/>
      <c r="F27" s="6"/>
      <c r="G27" s="6"/>
      <c r="H27" s="7"/>
      <c r="I27" s="7">
        <f>H17+H26</f>
        <v>35652600</v>
      </c>
      <c r="L27" s="119"/>
      <c r="M27" s="45"/>
      <c r="N27" s="35"/>
      <c r="O27" s="44"/>
      <c r="P27" s="30"/>
      <c r="Q27" s="36"/>
      <c r="R27" s="40"/>
      <c r="S27" s="36"/>
    </row>
    <row r="28" spans="1:19" x14ac:dyDescent="0.25">
      <c r="A28" s="6"/>
      <c r="B28" s="6"/>
      <c r="C28" s="15" t="s">
        <v>25</v>
      </c>
      <c r="D28" s="6"/>
      <c r="E28" s="6"/>
      <c r="F28" s="6"/>
      <c r="G28" s="6"/>
      <c r="H28" s="7"/>
      <c r="I28" s="7"/>
      <c r="L28" s="119"/>
      <c r="M28" s="46"/>
      <c r="N28" s="35"/>
      <c r="O28" s="44"/>
      <c r="P28" s="30"/>
      <c r="Q28" s="36"/>
      <c r="R28" s="40"/>
      <c r="S28" s="36"/>
    </row>
    <row r="29" spans="1:19" x14ac:dyDescent="0.25">
      <c r="A29" s="6"/>
      <c r="B29" s="6"/>
      <c r="C29" s="6" t="s">
        <v>26</v>
      </c>
      <c r="D29" s="6"/>
      <c r="E29" s="6"/>
      <c r="F29" s="6"/>
      <c r="G29" s="6" t="s">
        <v>8</v>
      </c>
      <c r="H29" s="7"/>
      <c r="I29" s="7">
        <f>I37</f>
        <v>605248741</v>
      </c>
      <c r="K29" s="26"/>
      <c r="L29" s="119"/>
      <c r="N29" s="35"/>
      <c r="O29" s="44"/>
      <c r="P29" s="30"/>
      <c r="Q29" s="36"/>
      <c r="R29" s="48"/>
      <c r="S29" s="36"/>
    </row>
    <row r="30" spans="1:19" x14ac:dyDescent="0.25">
      <c r="A30" s="6"/>
      <c r="B30" s="6"/>
      <c r="C30" s="6" t="s">
        <v>27</v>
      </c>
      <c r="D30" s="6"/>
      <c r="E30" s="6"/>
      <c r="F30" s="6"/>
      <c r="G30" s="6"/>
      <c r="H30" s="7" t="s">
        <v>28</v>
      </c>
      <c r="I30" s="49">
        <f>'24 Januari 2017'!I52</f>
        <v>18102600</v>
      </c>
      <c r="K30" s="26"/>
      <c r="L30" s="119"/>
      <c r="M30" s="50"/>
      <c r="N30" s="35"/>
      <c r="O30" s="44"/>
      <c r="P30" s="30"/>
      <c r="Q30" s="36"/>
      <c r="R30" s="40"/>
      <c r="S30" s="36"/>
    </row>
    <row r="31" spans="1:19" x14ac:dyDescent="0.25">
      <c r="A31" s="6"/>
      <c r="B31" s="6"/>
      <c r="C31" s="6"/>
      <c r="D31" s="6"/>
      <c r="E31" s="6"/>
      <c r="F31" s="6"/>
      <c r="G31" s="6"/>
      <c r="H31" s="7"/>
      <c r="I31" s="7"/>
      <c r="K31" s="26"/>
      <c r="L31" s="27"/>
      <c r="N31" s="39"/>
      <c r="O31" s="44"/>
      <c r="P31" s="8"/>
      <c r="Q31" s="36"/>
      <c r="R31" s="8"/>
      <c r="S31" s="36"/>
    </row>
    <row r="32" spans="1:19" x14ac:dyDescent="0.25">
      <c r="A32" s="6"/>
      <c r="B32" s="6"/>
      <c r="C32" s="15" t="s">
        <v>29</v>
      </c>
      <c r="D32" s="6"/>
      <c r="E32" s="6"/>
      <c r="F32" s="6"/>
      <c r="G32" s="6"/>
      <c r="H32" s="7"/>
      <c r="I32" s="30"/>
      <c r="J32" s="30"/>
      <c r="K32" s="26"/>
      <c r="L32" s="27"/>
      <c r="N32" s="35"/>
      <c r="O32" s="44"/>
      <c r="P32" s="8"/>
      <c r="Q32" s="36"/>
      <c r="R32" s="8"/>
      <c r="S32" s="36"/>
    </row>
    <row r="33" spans="1:19" x14ac:dyDescent="0.25">
      <c r="A33" s="6"/>
      <c r="B33" s="15">
        <v>1</v>
      </c>
      <c r="C33" s="15" t="s">
        <v>30</v>
      </c>
      <c r="D33" s="6"/>
      <c r="E33" s="6"/>
      <c r="F33" s="6"/>
      <c r="G33" s="6"/>
      <c r="H33" s="7"/>
      <c r="I33" s="7"/>
      <c r="J33" s="7"/>
      <c r="K33" s="26"/>
      <c r="L33" s="27"/>
      <c r="N33" s="35"/>
      <c r="O33" s="44"/>
      <c r="P33" s="8"/>
      <c r="Q33" s="36"/>
      <c r="R33" s="8"/>
      <c r="S33" s="36"/>
    </row>
    <row r="34" spans="1:19" x14ac:dyDescent="0.25">
      <c r="A34" s="6"/>
      <c r="B34" s="15"/>
      <c r="C34" s="15" t="s">
        <v>12</v>
      </c>
      <c r="D34" s="6"/>
      <c r="E34" s="6"/>
      <c r="F34" s="6"/>
      <c r="G34" s="6"/>
      <c r="H34" s="7"/>
      <c r="I34" s="7"/>
      <c r="J34" s="7"/>
      <c r="K34" s="26"/>
      <c r="L34" s="38"/>
      <c r="N34" s="35"/>
      <c r="O34" s="44"/>
      <c r="P34" s="8"/>
      <c r="Q34" s="36"/>
      <c r="R34" s="51"/>
      <c r="S34" s="36"/>
    </row>
    <row r="35" spans="1:19" x14ac:dyDescent="0.25">
      <c r="A35" s="6"/>
      <c r="B35" s="6"/>
      <c r="C35" s="6" t="s">
        <v>31</v>
      </c>
      <c r="D35" s="6"/>
      <c r="E35" s="6"/>
      <c r="F35" s="6"/>
      <c r="G35" s="17"/>
      <c r="H35" s="42">
        <f>+O111</f>
        <v>0</v>
      </c>
      <c r="I35" s="7"/>
      <c r="J35" s="7"/>
      <c r="L35" s="38"/>
      <c r="M35" s="45"/>
      <c r="N35" s="35" t="s">
        <v>75</v>
      </c>
      <c r="O35" s="44"/>
      <c r="P35" s="36"/>
      <c r="Q35" s="36"/>
      <c r="R35" s="8"/>
      <c r="S35" s="36"/>
    </row>
    <row r="36" spans="1:19" x14ac:dyDescent="0.25">
      <c r="A36" s="6"/>
      <c r="B36" s="6"/>
      <c r="C36" s="6" t="s">
        <v>32</v>
      </c>
      <c r="D36" s="6"/>
      <c r="E36" s="6"/>
      <c r="F36" s="6"/>
      <c r="G36" s="6"/>
      <c r="H36" s="52">
        <f>H92</f>
        <v>0</v>
      </c>
      <c r="I36" s="6" t="s">
        <v>8</v>
      </c>
      <c r="J36" s="6"/>
      <c r="L36" s="38"/>
      <c r="M36" s="45"/>
      <c r="N36" s="35"/>
      <c r="O36" s="44"/>
      <c r="P36" s="9"/>
      <c r="Q36" s="36"/>
      <c r="R36" s="8"/>
      <c r="S36" s="8"/>
    </row>
    <row r="37" spans="1:19" x14ac:dyDescent="0.25">
      <c r="A37" s="6"/>
      <c r="B37" s="6"/>
      <c r="C37" s="6" t="s">
        <v>33</v>
      </c>
      <c r="D37" s="6"/>
      <c r="E37" s="6"/>
      <c r="F37" s="6"/>
      <c r="G37" s="6"/>
      <c r="H37" s="7"/>
      <c r="I37" s="7">
        <f>'23 Januari 2017'!I37</f>
        <v>605248741</v>
      </c>
      <c r="J37" s="7"/>
      <c r="L37" s="38"/>
      <c r="M37" s="45"/>
      <c r="N37" s="35"/>
      <c r="O37" s="44"/>
      <c r="Q37" s="36"/>
      <c r="R37" s="8"/>
      <c r="S37" s="8"/>
    </row>
    <row r="38" spans="1:19" x14ac:dyDescent="0.25">
      <c r="A38" s="6"/>
      <c r="B38" s="6"/>
      <c r="C38" s="6"/>
      <c r="D38" s="6"/>
      <c r="E38" s="6"/>
      <c r="F38" s="6"/>
      <c r="G38" s="6"/>
      <c r="H38" s="7"/>
      <c r="I38" s="7"/>
      <c r="J38" s="7"/>
      <c r="L38" s="38"/>
      <c r="M38" s="53"/>
      <c r="N38" s="35"/>
      <c r="O38" s="44"/>
      <c r="Q38" s="36"/>
      <c r="R38" s="8"/>
      <c r="S38" s="8"/>
    </row>
    <row r="39" spans="1:19" x14ac:dyDescent="0.25">
      <c r="A39" s="6"/>
      <c r="B39" s="6"/>
      <c r="C39" s="15" t="s">
        <v>34</v>
      </c>
      <c r="D39" s="6"/>
      <c r="E39" s="6"/>
      <c r="F39" s="6"/>
      <c r="G39" s="6"/>
      <c r="H39" s="42">
        <v>30244114</v>
      </c>
      <c r="J39" s="7"/>
      <c r="L39" s="38"/>
      <c r="M39" s="45"/>
      <c r="N39" s="35"/>
      <c r="O39" s="44"/>
      <c r="Q39" s="36"/>
      <c r="R39" s="8"/>
      <c r="S39" s="8"/>
    </row>
    <row r="40" spans="1:19" x14ac:dyDescent="0.25">
      <c r="A40" s="6"/>
      <c r="B40" s="6"/>
      <c r="C40" s="15" t="s">
        <v>35</v>
      </c>
      <c r="D40" s="6"/>
      <c r="E40" s="6"/>
      <c r="F40" s="6"/>
      <c r="G40" s="6"/>
      <c r="H40" s="7">
        <v>102932724</v>
      </c>
      <c r="I40" s="7"/>
      <c r="J40" s="7"/>
      <c r="L40" s="38"/>
      <c r="M40" s="45"/>
      <c r="N40" s="35"/>
      <c r="O40" s="44"/>
      <c r="Q40" s="36"/>
      <c r="R40" s="8"/>
      <c r="S40" s="8"/>
    </row>
    <row r="41" spans="1:19" ht="16.5" x14ac:dyDescent="0.35">
      <c r="A41" s="6"/>
      <c r="B41" s="6"/>
      <c r="C41" s="15" t="s">
        <v>36</v>
      </c>
      <c r="D41" s="6"/>
      <c r="E41" s="6"/>
      <c r="F41" s="6"/>
      <c r="G41" s="6"/>
      <c r="H41" s="54">
        <v>33034812</v>
      </c>
      <c r="I41" s="7"/>
      <c r="J41" s="7"/>
      <c r="L41" s="38"/>
      <c r="M41" s="45"/>
      <c r="N41" s="35"/>
      <c r="O41" s="44"/>
      <c r="Q41" s="36"/>
      <c r="R41" s="8"/>
      <c r="S41" s="8"/>
    </row>
    <row r="42" spans="1:19" ht="16.5" x14ac:dyDescent="0.35">
      <c r="A42" s="6"/>
      <c r="B42" s="6"/>
      <c r="C42" s="6"/>
      <c r="D42" s="6"/>
      <c r="E42" s="6"/>
      <c r="F42" s="6"/>
      <c r="G42" s="6"/>
      <c r="H42" s="7"/>
      <c r="I42" s="55">
        <f>SUM(H39:H41)</f>
        <v>166211650</v>
      </c>
      <c r="J42" s="7"/>
      <c r="L42" s="38"/>
      <c r="M42" s="45"/>
      <c r="N42" s="35"/>
      <c r="O42" s="44"/>
      <c r="Q42" s="36"/>
      <c r="R42" s="8"/>
      <c r="S42" s="8"/>
    </row>
    <row r="43" spans="1:19" x14ac:dyDescent="0.25">
      <c r="A43" s="6"/>
      <c r="B43" s="6"/>
      <c r="C43" s="6"/>
      <c r="D43" s="6"/>
      <c r="E43" s="6"/>
      <c r="F43" s="6"/>
      <c r="G43" s="6"/>
      <c r="H43" s="7"/>
      <c r="I43" s="56">
        <f>SUM(I37:I42)</f>
        <v>771460391</v>
      </c>
      <c r="J43" s="7"/>
      <c r="K43" s="26"/>
      <c r="L43" s="38"/>
      <c r="M43" s="45"/>
      <c r="N43" s="35"/>
      <c r="O43" s="44"/>
      <c r="Q43" s="36"/>
      <c r="R43" s="8"/>
      <c r="S43" s="8"/>
    </row>
    <row r="44" spans="1:19" x14ac:dyDescent="0.25">
      <c r="A44" s="6"/>
      <c r="B44" s="15">
        <v>2</v>
      </c>
      <c r="C44" s="15" t="s">
        <v>37</v>
      </c>
      <c r="D44" s="6"/>
      <c r="E44" s="6"/>
      <c r="F44" s="6"/>
      <c r="G44" s="6"/>
      <c r="H44" s="7"/>
      <c r="I44" s="7"/>
      <c r="J44" s="7"/>
      <c r="K44" s="26"/>
      <c r="L44" s="38"/>
      <c r="M44" s="45"/>
      <c r="N44" s="35"/>
      <c r="O44" s="44"/>
      <c r="P44" s="57"/>
      <c r="Q44" s="30"/>
      <c r="R44" s="58"/>
      <c r="S44" s="58"/>
    </row>
    <row r="45" spans="1:19" x14ac:dyDescent="0.25">
      <c r="A45" s="6"/>
      <c r="B45" s="6"/>
      <c r="C45" s="6" t="s">
        <v>32</v>
      </c>
      <c r="D45" s="6"/>
      <c r="E45" s="6"/>
      <c r="F45" s="6"/>
      <c r="G45" s="19"/>
      <c r="H45" s="7">
        <f>M96</f>
        <v>50000</v>
      </c>
      <c r="I45" s="7"/>
      <c r="J45" s="7"/>
      <c r="K45" s="26"/>
      <c r="L45" s="38"/>
      <c r="M45" s="45"/>
      <c r="N45" s="35"/>
      <c r="O45" s="44"/>
      <c r="P45" s="57"/>
      <c r="Q45" s="30"/>
      <c r="R45" s="59"/>
      <c r="S45" s="58"/>
    </row>
    <row r="46" spans="1:19" x14ac:dyDescent="0.25">
      <c r="A46" s="6"/>
      <c r="B46" s="6"/>
      <c r="C46" s="6" t="s">
        <v>38</v>
      </c>
      <c r="D46" s="6"/>
      <c r="E46" s="6"/>
      <c r="F46" s="6"/>
      <c r="G46" s="18"/>
      <c r="H46" s="60">
        <f>+E92</f>
        <v>0</v>
      </c>
      <c r="I46" s="7" t="s">
        <v>8</v>
      </c>
      <c r="J46" s="7"/>
      <c r="K46" s="26"/>
      <c r="L46" s="38"/>
      <c r="M46" s="45"/>
      <c r="N46" s="35"/>
      <c r="O46" s="44"/>
      <c r="P46" s="57"/>
      <c r="Q46" s="30"/>
      <c r="R46" s="57"/>
      <c r="S46" s="58"/>
    </row>
    <row r="47" spans="1:19" x14ac:dyDescent="0.25">
      <c r="A47" s="6"/>
      <c r="B47" s="6"/>
      <c r="C47" s="6"/>
      <c r="D47" s="6"/>
      <c r="E47" s="6"/>
      <c r="F47" s="6"/>
      <c r="G47" s="18" t="s">
        <v>8</v>
      </c>
      <c r="H47" s="61"/>
      <c r="I47" s="7">
        <f>H45+H46</f>
        <v>50000</v>
      </c>
      <c r="J47" s="7"/>
      <c r="K47" s="26"/>
      <c r="L47" s="38"/>
      <c r="M47" s="45"/>
      <c r="N47" s="35"/>
      <c r="O47" s="44"/>
      <c r="P47" s="57"/>
      <c r="Q47" s="58"/>
      <c r="R47" s="57"/>
      <c r="S47" s="58"/>
    </row>
    <row r="48" spans="1:19" x14ac:dyDescent="0.25">
      <c r="A48" s="6"/>
      <c r="B48" s="6"/>
      <c r="C48" s="6"/>
      <c r="D48" s="6"/>
      <c r="E48" s="6"/>
      <c r="F48" s="6"/>
      <c r="G48" s="18"/>
      <c r="H48" s="62"/>
      <c r="I48" s="7" t="s">
        <v>8</v>
      </c>
      <c r="J48" s="7"/>
      <c r="K48" s="26"/>
      <c r="L48" s="38"/>
      <c r="M48" s="53"/>
      <c r="N48" s="35"/>
      <c r="O48" s="44"/>
      <c r="P48" s="63"/>
      <c r="Q48" s="63">
        <f>SUM(Q13:Q46)</f>
        <v>0</v>
      </c>
      <c r="R48" s="57"/>
      <c r="S48" s="58"/>
    </row>
    <row r="49" spans="1:19" x14ac:dyDescent="0.25">
      <c r="A49" s="6"/>
      <c r="B49" s="6"/>
      <c r="C49" s="6" t="s">
        <v>39</v>
      </c>
      <c r="D49" s="6"/>
      <c r="E49" s="6"/>
      <c r="F49" s="6"/>
      <c r="G49" s="19"/>
      <c r="H49" s="42">
        <f>L137</f>
        <v>17600000</v>
      </c>
      <c r="I49" s="7">
        <v>0</v>
      </c>
      <c r="K49" s="26"/>
      <c r="L49" s="38"/>
      <c r="M49" s="53"/>
      <c r="N49" s="35"/>
      <c r="O49" s="44"/>
      <c r="Q49" s="8"/>
      <c r="S49" s="8"/>
    </row>
    <row r="50" spans="1:19" x14ac:dyDescent="0.25">
      <c r="A50" s="6"/>
      <c r="B50" s="6"/>
      <c r="C50" s="6" t="s">
        <v>40</v>
      </c>
      <c r="D50" s="6"/>
      <c r="E50" s="6"/>
      <c r="F50" s="6"/>
      <c r="G50" s="6"/>
      <c r="H50" s="52">
        <f>A92</f>
        <v>0</v>
      </c>
      <c r="I50" s="7"/>
      <c r="K50" s="26"/>
      <c r="L50" s="38"/>
      <c r="M50" s="53"/>
      <c r="N50" s="35"/>
      <c r="O50" s="44"/>
      <c r="P50" s="64"/>
      <c r="Q50" s="8" t="s">
        <v>41</v>
      </c>
      <c r="S50" s="8"/>
    </row>
    <row r="51" spans="1:19" x14ac:dyDescent="0.25">
      <c r="A51" s="6"/>
      <c r="B51" s="6"/>
      <c r="C51" s="6"/>
      <c r="D51" s="6"/>
      <c r="E51" s="6"/>
      <c r="F51" s="6"/>
      <c r="G51" s="6"/>
      <c r="H51" s="19"/>
      <c r="I51" s="52">
        <f>SUM(H49:H50)</f>
        <v>17600000</v>
      </c>
      <c r="J51" s="42"/>
      <c r="K51" s="26"/>
      <c r="L51" s="38"/>
      <c r="M51" s="53"/>
      <c r="N51" s="35"/>
      <c r="O51" s="44"/>
      <c r="P51" s="65"/>
      <c r="Q51" s="51"/>
      <c r="R51" s="65"/>
      <c r="S51" s="51"/>
    </row>
    <row r="52" spans="1:19" x14ac:dyDescent="0.25">
      <c r="A52" s="6"/>
      <c r="B52" s="6"/>
      <c r="C52" s="15" t="s">
        <v>42</v>
      </c>
      <c r="D52" s="6"/>
      <c r="E52" s="6"/>
      <c r="F52" s="6"/>
      <c r="G52" s="6"/>
      <c r="H52" s="7"/>
      <c r="I52" s="7">
        <f>I30-I47+I51</f>
        <v>35652600</v>
      </c>
      <c r="J52" s="66"/>
      <c r="K52" s="26"/>
      <c r="L52" s="38"/>
      <c r="N52" s="35"/>
      <c r="O52" s="44"/>
      <c r="P52" s="65"/>
      <c r="Q52" s="51"/>
      <c r="R52" s="65"/>
      <c r="S52" s="51"/>
    </row>
    <row r="53" spans="1:19" x14ac:dyDescent="0.25">
      <c r="A53" s="6"/>
      <c r="B53" s="6"/>
      <c r="C53" s="6" t="s">
        <v>43</v>
      </c>
      <c r="D53" s="6"/>
      <c r="E53" s="6"/>
      <c r="F53" s="6"/>
      <c r="G53" s="6"/>
      <c r="H53" s="7"/>
      <c r="I53" s="7">
        <f>+I27</f>
        <v>35652600</v>
      </c>
      <c r="J53" s="66"/>
      <c r="K53" s="26"/>
      <c r="L53" s="38"/>
      <c r="N53" s="35"/>
      <c r="O53" s="44"/>
      <c r="P53" s="65"/>
      <c r="Q53" s="51"/>
      <c r="R53" s="65"/>
      <c r="S53" s="51"/>
    </row>
    <row r="54" spans="1:19" x14ac:dyDescent="0.25">
      <c r="A54" s="6"/>
      <c r="B54" s="6"/>
      <c r="C54" s="6"/>
      <c r="D54" s="6"/>
      <c r="E54" s="6"/>
      <c r="F54" s="6"/>
      <c r="G54" s="6"/>
      <c r="H54" s="7" t="s">
        <v>8</v>
      </c>
      <c r="I54" s="52">
        <v>0</v>
      </c>
      <c r="J54" s="67"/>
      <c r="K54" s="26"/>
      <c r="L54" s="38"/>
      <c r="N54" s="35"/>
      <c r="O54" s="44"/>
      <c r="P54" s="65"/>
      <c r="Q54" s="51"/>
      <c r="R54" s="65"/>
      <c r="S54" s="68"/>
    </row>
    <row r="55" spans="1:19" x14ac:dyDescent="0.25">
      <c r="A55" s="6"/>
      <c r="B55" s="6"/>
      <c r="C55" s="6"/>
      <c r="D55" s="6"/>
      <c r="E55" s="6" t="s">
        <v>44</v>
      </c>
      <c r="F55" s="6"/>
      <c r="G55" s="6"/>
      <c r="H55" s="7"/>
      <c r="I55" s="7">
        <f>+I53-I52</f>
        <v>0</v>
      </c>
      <c r="J55" s="66"/>
      <c r="K55" s="26"/>
      <c r="L55" s="38"/>
      <c r="N55" s="35"/>
      <c r="O55" s="44"/>
      <c r="P55" s="65"/>
      <c r="Q55" s="51"/>
      <c r="R55" s="65"/>
      <c r="S55" s="65"/>
    </row>
    <row r="56" spans="1:19" x14ac:dyDescent="0.25">
      <c r="A56" s="6"/>
      <c r="B56" s="6"/>
      <c r="C56" s="6"/>
      <c r="D56" s="6"/>
      <c r="E56" s="6"/>
      <c r="F56" s="6"/>
      <c r="G56" s="6"/>
      <c r="H56" s="7"/>
      <c r="I56" s="7"/>
      <c r="J56" s="66"/>
      <c r="K56" s="26"/>
      <c r="L56" s="38"/>
      <c r="N56" s="35"/>
      <c r="O56" s="44"/>
      <c r="P56" s="65"/>
      <c r="Q56" s="51"/>
      <c r="R56" s="65"/>
      <c r="S56" s="65"/>
    </row>
    <row r="57" spans="1:19" x14ac:dyDescent="0.25">
      <c r="A57" s="6" t="s">
        <v>45</v>
      </c>
      <c r="B57" s="6"/>
      <c r="C57" s="6"/>
      <c r="D57" s="6"/>
      <c r="E57" s="6"/>
      <c r="F57" s="6"/>
      <c r="G57" s="6"/>
      <c r="H57" s="7"/>
      <c r="I57" s="49"/>
      <c r="J57" s="69"/>
      <c r="K57" s="26"/>
      <c r="L57" s="38"/>
      <c r="N57" s="35"/>
      <c r="O57" s="44"/>
      <c r="P57" s="65"/>
      <c r="Q57" s="51"/>
      <c r="R57" s="65"/>
      <c r="S57" s="65"/>
    </row>
    <row r="58" spans="1:19" x14ac:dyDescent="0.25">
      <c r="A58" s="6" t="s">
        <v>46</v>
      </c>
      <c r="B58" s="6"/>
      <c r="C58" s="6"/>
      <c r="D58" s="6"/>
      <c r="E58" s="6" t="s">
        <v>8</v>
      </c>
      <c r="F58" s="6"/>
      <c r="G58" s="6" t="s">
        <v>47</v>
      </c>
      <c r="H58" s="7"/>
      <c r="I58" s="17"/>
      <c r="J58" s="70"/>
      <c r="K58" s="26"/>
      <c r="L58" s="38"/>
      <c r="N58" s="35"/>
      <c r="O58" s="44"/>
      <c r="P58" s="65"/>
      <c r="Q58" s="51"/>
      <c r="R58" s="65"/>
      <c r="S58" s="65"/>
    </row>
    <row r="59" spans="1:19" x14ac:dyDescent="0.25">
      <c r="A59" s="6"/>
      <c r="B59" s="6"/>
      <c r="C59" s="6"/>
      <c r="D59" s="6"/>
      <c r="E59" s="6"/>
      <c r="F59" s="6"/>
      <c r="G59" s="6"/>
      <c r="H59" s="7" t="s">
        <v>8</v>
      </c>
      <c r="I59" s="17"/>
      <c r="J59" s="70"/>
      <c r="K59" s="26"/>
      <c r="L59" s="38"/>
      <c r="N59" s="35"/>
      <c r="O59" s="44"/>
      <c r="Q59" s="36"/>
    </row>
    <row r="60" spans="1:19" x14ac:dyDescent="0.25">
      <c r="K60" s="26"/>
      <c r="L60" s="38"/>
      <c r="N60" s="35"/>
      <c r="O60" s="44"/>
    </row>
    <row r="61" spans="1:19" x14ac:dyDescent="0.25">
      <c r="A61" s="71"/>
      <c r="B61" s="72"/>
      <c r="C61" s="72"/>
      <c r="D61" s="73"/>
      <c r="E61" s="73"/>
      <c r="F61" s="73"/>
      <c r="G61" s="73"/>
      <c r="H61" s="9"/>
      <c r="J61" s="74"/>
      <c r="K61" s="26"/>
      <c r="L61" s="38"/>
      <c r="N61" s="35"/>
      <c r="O61" s="44"/>
      <c r="Q61" s="9"/>
      <c r="R61" s="75"/>
    </row>
    <row r="62" spans="1:19" x14ac:dyDescent="0.25">
      <c r="A62" s="71" t="s">
        <v>59</v>
      </c>
      <c r="B62" s="72"/>
      <c r="C62" s="72"/>
      <c r="D62" s="73"/>
      <c r="E62" s="73"/>
      <c r="F62" s="73"/>
      <c r="G62" s="73" t="s">
        <v>49</v>
      </c>
      <c r="H62" s="9"/>
      <c r="J62" s="74"/>
      <c r="K62" s="26"/>
      <c r="L62" s="38"/>
      <c r="N62" s="35"/>
      <c r="O62" s="44"/>
      <c r="Q62" s="9"/>
      <c r="R62" s="75"/>
    </row>
    <row r="63" spans="1:19" x14ac:dyDescent="0.25">
      <c r="A63" s="71"/>
      <c r="B63" s="72"/>
      <c r="C63" s="72"/>
      <c r="D63" s="73"/>
      <c r="E63" s="73"/>
      <c r="F63" s="73"/>
      <c r="G63" s="73"/>
      <c r="H63" s="9"/>
      <c r="J63" s="74"/>
      <c r="K63" s="26"/>
      <c r="L63" s="38"/>
      <c r="N63" s="35"/>
      <c r="O63" s="44"/>
      <c r="Q63" s="9"/>
      <c r="R63" s="75"/>
    </row>
    <row r="64" spans="1:19" x14ac:dyDescent="0.25">
      <c r="A64" s="71" t="s">
        <v>50</v>
      </c>
      <c r="B64" s="72"/>
      <c r="C64" s="72"/>
      <c r="D64" s="73"/>
      <c r="E64" s="73"/>
      <c r="F64" s="73"/>
      <c r="G64" s="73"/>
      <c r="H64" s="9" t="s">
        <v>51</v>
      </c>
      <c r="J64" s="74"/>
      <c r="K64" s="26"/>
      <c r="L64" s="38"/>
      <c r="N64" s="35"/>
      <c r="O64" s="44"/>
      <c r="Q64" s="9"/>
      <c r="R64" s="75"/>
    </row>
    <row r="65" spans="1:17" x14ac:dyDescent="0.25">
      <c r="A65" s="71"/>
      <c r="B65" s="72"/>
      <c r="C65" s="72"/>
      <c r="D65" s="73"/>
      <c r="E65" s="73"/>
      <c r="F65" s="73"/>
      <c r="G65" s="73"/>
      <c r="H65" s="73"/>
      <c r="J65" s="74"/>
      <c r="K65" s="26"/>
      <c r="L65" s="38"/>
      <c r="N65" s="35"/>
      <c r="O65" s="44"/>
    </row>
    <row r="66" spans="1:17" x14ac:dyDescent="0.25">
      <c r="A66" s="8"/>
      <c r="B66" s="8"/>
      <c r="C66" s="8"/>
      <c r="D66" s="8"/>
      <c r="E66" s="8"/>
      <c r="F66" s="8"/>
      <c r="G66" s="73" t="s">
        <v>52</v>
      </c>
      <c r="H66" s="8"/>
      <c r="I66" s="8"/>
      <c r="J66" s="76"/>
      <c r="K66" s="26"/>
      <c r="L66" s="38"/>
      <c r="M66" s="53"/>
      <c r="N66" s="35"/>
      <c r="O66" s="44"/>
      <c r="Q66" s="64"/>
    </row>
    <row r="67" spans="1:17" x14ac:dyDescent="0.25">
      <c r="A67" s="8"/>
      <c r="B67" s="8"/>
      <c r="C67" s="8"/>
      <c r="D67" s="8"/>
      <c r="E67" s="8"/>
      <c r="F67" s="8"/>
      <c r="G67" s="8"/>
      <c r="H67" s="8"/>
      <c r="I67" s="8"/>
      <c r="J67" s="76"/>
      <c r="K67" s="26"/>
      <c r="L67" s="38"/>
      <c r="M67" s="53"/>
      <c r="N67" s="35"/>
      <c r="O67" s="44"/>
    </row>
    <row r="68" spans="1:17" x14ac:dyDescent="0.25">
      <c r="A68" s="8"/>
      <c r="B68" s="8"/>
      <c r="C68" s="8"/>
      <c r="D68" s="8"/>
      <c r="E68" s="8" t="s">
        <v>53</v>
      </c>
      <c r="F68" s="8"/>
      <c r="G68" s="8"/>
      <c r="H68" s="8"/>
      <c r="I68" s="8"/>
      <c r="J68" s="76"/>
      <c r="K68" s="26"/>
      <c r="L68" s="38"/>
      <c r="M68" s="3"/>
      <c r="N68" s="35"/>
      <c r="O68" s="44"/>
    </row>
    <row r="69" spans="1:17" x14ac:dyDescent="0.25">
      <c r="A69" s="8"/>
      <c r="B69" s="8"/>
      <c r="C69" s="8"/>
      <c r="D69" s="8"/>
      <c r="E69" s="8"/>
      <c r="F69" s="8"/>
      <c r="G69" s="8"/>
      <c r="H69" s="8"/>
      <c r="I69" s="77"/>
      <c r="J69" s="76"/>
      <c r="K69" s="26"/>
      <c r="L69" s="38"/>
      <c r="M69" s="3"/>
      <c r="N69" s="35"/>
      <c r="O69" s="44"/>
    </row>
    <row r="70" spans="1:17" x14ac:dyDescent="0.25">
      <c r="A70" s="73"/>
      <c r="B70" s="73"/>
      <c r="C70" s="73"/>
      <c r="D70" s="73"/>
      <c r="E70" s="73"/>
      <c r="F70" s="73"/>
      <c r="G70" s="78"/>
      <c r="H70" s="79"/>
      <c r="I70" s="73"/>
      <c r="J70" s="74"/>
      <c r="K70" s="26"/>
      <c r="L70" s="38"/>
      <c r="M70" s="80"/>
      <c r="N70" s="35"/>
      <c r="O70" s="44"/>
    </row>
    <row r="71" spans="1:17" x14ac:dyDescent="0.25">
      <c r="A71" s="73"/>
      <c r="B71" s="73"/>
      <c r="C71" s="73"/>
      <c r="D71" s="73"/>
      <c r="E71" s="73"/>
      <c r="F71" s="73"/>
      <c r="G71" s="78" t="s">
        <v>54</v>
      </c>
      <c r="H71" s="81"/>
      <c r="I71" s="73"/>
      <c r="J71" s="74"/>
      <c r="K71" s="26"/>
      <c r="L71" s="38"/>
      <c r="M71" s="53"/>
      <c r="N71" s="35"/>
      <c r="O71" s="44"/>
    </row>
    <row r="72" spans="1:17" x14ac:dyDescent="0.25">
      <c r="A72" s="8"/>
      <c r="B72" s="8"/>
      <c r="C72" s="8"/>
      <c r="D72" s="8"/>
      <c r="E72" s="8"/>
      <c r="F72" s="8"/>
      <c r="G72" s="8"/>
      <c r="H72" s="8"/>
      <c r="I72" s="8"/>
      <c r="J72" s="76"/>
      <c r="K72" s="26"/>
      <c r="L72" s="38"/>
      <c r="N72" s="35"/>
      <c r="O72" s="82"/>
    </row>
    <row r="73" spans="1:17" x14ac:dyDescent="0.25">
      <c r="A73" s="8" t="s">
        <v>40</v>
      </c>
      <c r="B73" s="8"/>
      <c r="C73" s="8"/>
      <c r="D73" s="8" t="s">
        <v>38</v>
      </c>
      <c r="E73" s="8"/>
      <c r="F73" s="8"/>
      <c r="G73" s="8"/>
      <c r="H73" s="8" t="s">
        <v>55</v>
      </c>
      <c r="I73" s="77" t="s">
        <v>56</v>
      </c>
      <c r="J73" s="76"/>
      <c r="K73" s="26"/>
      <c r="L73" s="38"/>
      <c r="M73" s="80"/>
      <c r="N73" s="35"/>
      <c r="O73" s="83"/>
    </row>
    <row r="74" spans="1:17" x14ac:dyDescent="0.25">
      <c r="A74" s="84"/>
      <c r="B74" s="85"/>
      <c r="C74" s="85"/>
      <c r="D74" s="85"/>
      <c r="E74" s="86"/>
      <c r="F74" s="109"/>
      <c r="G74" s="8"/>
      <c r="H74" s="51"/>
      <c r="I74" s="8"/>
      <c r="J74" s="76"/>
      <c r="K74" s="26"/>
      <c r="L74" s="38"/>
      <c r="M74" s="80"/>
      <c r="N74" s="35"/>
      <c r="O74" s="82"/>
    </row>
    <row r="75" spans="1:17" x14ac:dyDescent="0.25">
      <c r="A75" s="84"/>
      <c r="B75" s="85"/>
      <c r="C75" s="85"/>
      <c r="D75" s="85"/>
      <c r="E75" s="86"/>
      <c r="F75" s="109"/>
      <c r="G75" s="8"/>
      <c r="H75" s="51"/>
      <c r="I75" s="8"/>
      <c r="J75" s="8"/>
      <c r="K75" s="26"/>
      <c r="L75" s="38"/>
      <c r="M75" s="80"/>
      <c r="N75" s="35"/>
      <c r="O75" s="82"/>
    </row>
    <row r="76" spans="1:17" x14ac:dyDescent="0.25">
      <c r="A76" s="87"/>
      <c r="B76" s="85"/>
      <c r="C76" s="85"/>
      <c r="D76" s="85"/>
      <c r="E76" s="86"/>
      <c r="F76" s="109"/>
      <c r="G76" s="8"/>
      <c r="H76" s="51"/>
      <c r="I76" s="8"/>
      <c r="J76" s="8"/>
      <c r="K76" s="26"/>
      <c r="L76" s="38"/>
      <c r="M76" s="80"/>
      <c r="N76" s="35"/>
      <c r="O76" s="82"/>
    </row>
    <row r="77" spans="1:17" x14ac:dyDescent="0.25">
      <c r="A77" s="87"/>
      <c r="B77" s="85"/>
      <c r="C77" s="88"/>
      <c r="D77" s="85"/>
      <c r="E77" s="89"/>
      <c r="F77" s="8"/>
      <c r="G77" s="8"/>
      <c r="H77" s="51"/>
      <c r="I77" s="8"/>
      <c r="J77" s="8"/>
      <c r="K77" s="26"/>
      <c r="L77" s="38"/>
      <c r="M77" s="80"/>
      <c r="N77" s="35"/>
      <c r="O77" s="82"/>
    </row>
    <row r="78" spans="1:17" x14ac:dyDescent="0.25">
      <c r="A78" s="86"/>
      <c r="B78" s="85"/>
      <c r="C78" s="88"/>
      <c r="D78" s="88"/>
      <c r="E78" s="90"/>
      <c r="F78" s="64"/>
      <c r="H78" s="65"/>
      <c r="K78" s="26"/>
      <c r="L78" s="38"/>
      <c r="M78" s="80"/>
      <c r="N78" s="35"/>
      <c r="O78" s="82"/>
    </row>
    <row r="79" spans="1:17" x14ac:dyDescent="0.25">
      <c r="A79" s="91"/>
      <c r="B79" s="85"/>
      <c r="C79" s="92"/>
      <c r="D79" s="92"/>
      <c r="E79" s="90"/>
      <c r="H79" s="65"/>
      <c r="K79" s="26"/>
      <c r="L79" s="38"/>
      <c r="M79" s="80"/>
      <c r="N79" s="35"/>
      <c r="O79" s="82"/>
    </row>
    <row r="80" spans="1:17" x14ac:dyDescent="0.25">
      <c r="A80" s="93"/>
      <c r="B80" s="85"/>
      <c r="C80" s="92"/>
      <c r="D80" s="92"/>
      <c r="E80" s="90"/>
      <c r="H80" s="65"/>
      <c r="K80" s="26"/>
      <c r="L80" s="38"/>
      <c r="M80" s="80"/>
      <c r="N80" s="35"/>
      <c r="O80" s="83"/>
    </row>
    <row r="81" spans="1:15" x14ac:dyDescent="0.25">
      <c r="A81" s="93"/>
      <c r="B81" s="85"/>
      <c r="C81" s="92"/>
      <c r="D81" s="92"/>
      <c r="E81" s="90"/>
      <c r="H81" s="65"/>
      <c r="K81" s="26"/>
      <c r="L81" s="38"/>
      <c r="M81" s="80"/>
      <c r="N81" s="35"/>
      <c r="O81" s="83"/>
    </row>
    <row r="82" spans="1:15" x14ac:dyDescent="0.25">
      <c r="A82" s="91"/>
      <c r="B82" s="92"/>
      <c r="C82" s="92"/>
      <c r="D82" s="92"/>
      <c r="E82" s="90"/>
      <c r="H82" s="65"/>
      <c r="K82" s="26"/>
      <c r="L82" s="38"/>
      <c r="M82" s="94"/>
      <c r="N82" s="35"/>
      <c r="O82" s="82"/>
    </row>
    <row r="83" spans="1:15" x14ac:dyDescent="0.25">
      <c r="A83" s="91"/>
      <c r="B83" s="92"/>
      <c r="C83" s="92"/>
      <c r="D83" s="92"/>
      <c r="E83" s="90"/>
      <c r="H83" s="65"/>
      <c r="K83" s="26"/>
      <c r="L83" s="38"/>
      <c r="M83" s="95"/>
      <c r="N83" s="35"/>
      <c r="O83" s="82"/>
    </row>
    <row r="84" spans="1:15" x14ac:dyDescent="0.25">
      <c r="A84" s="91"/>
      <c r="B84" s="96"/>
      <c r="E84" s="65"/>
      <c r="H84" s="65"/>
      <c r="K84" s="26"/>
      <c r="L84" s="38"/>
      <c r="N84" s="35"/>
      <c r="O84" s="82"/>
    </row>
    <row r="85" spans="1:15" x14ac:dyDescent="0.25">
      <c r="A85" s="91"/>
      <c r="B85" s="96"/>
      <c r="H85" s="65"/>
      <c r="K85" s="26"/>
      <c r="L85" s="38"/>
      <c r="N85" s="35"/>
      <c r="O85" s="82"/>
    </row>
    <row r="86" spans="1:15" x14ac:dyDescent="0.25">
      <c r="A86" s="91"/>
      <c r="B86" s="96"/>
      <c r="K86" s="26"/>
      <c r="L86" s="38"/>
      <c r="N86" s="35"/>
      <c r="O86" s="82"/>
    </row>
    <row r="87" spans="1:15" x14ac:dyDescent="0.25">
      <c r="A87" s="91"/>
      <c r="B87" s="96"/>
      <c r="K87" s="26"/>
      <c r="L87" s="38"/>
      <c r="N87" s="35"/>
      <c r="O87" s="82"/>
    </row>
    <row r="88" spans="1:15" x14ac:dyDescent="0.25">
      <c r="A88" s="65"/>
      <c r="B88" s="96"/>
      <c r="K88" s="26"/>
      <c r="L88" s="38"/>
      <c r="M88" s="80"/>
      <c r="N88" s="35"/>
      <c r="O88" s="82"/>
    </row>
    <row r="89" spans="1:15" x14ac:dyDescent="0.25">
      <c r="K89" s="26"/>
      <c r="L89" s="38"/>
      <c r="N89" s="35"/>
      <c r="O89" s="82"/>
    </row>
    <row r="90" spans="1:15" x14ac:dyDescent="0.25">
      <c r="K90" s="26"/>
      <c r="L90" s="38"/>
      <c r="N90" s="35"/>
      <c r="O90" s="82"/>
    </row>
    <row r="91" spans="1:15" x14ac:dyDescent="0.25">
      <c r="K91" s="26"/>
      <c r="L91" s="38"/>
      <c r="N91" s="35"/>
      <c r="O91" s="82"/>
    </row>
    <row r="92" spans="1:15" x14ac:dyDescent="0.25">
      <c r="A92" s="75">
        <f>SUM(A74:A91)</f>
        <v>0</v>
      </c>
      <c r="E92" s="65">
        <f>SUM(E74:E91)</f>
        <v>0</v>
      </c>
      <c r="H92" s="65">
        <f>SUM(H74:H91)</f>
        <v>0</v>
      </c>
      <c r="K92" s="26"/>
      <c r="L92" s="38"/>
      <c r="N92" s="35"/>
      <c r="O92" s="82"/>
    </row>
    <row r="93" spans="1:15" x14ac:dyDescent="0.25">
      <c r="K93" s="26"/>
      <c r="L93" s="38"/>
      <c r="N93" s="35"/>
      <c r="O93" s="82"/>
    </row>
    <row r="94" spans="1:15" x14ac:dyDescent="0.25">
      <c r="K94" s="26"/>
      <c r="N94" s="35"/>
      <c r="O94" s="82"/>
    </row>
    <row r="95" spans="1:15" x14ac:dyDescent="0.25">
      <c r="K95" s="26"/>
      <c r="N95" s="35"/>
      <c r="O95" s="82"/>
    </row>
    <row r="96" spans="1:15" x14ac:dyDescent="0.25">
      <c r="K96" s="26"/>
      <c r="M96" s="43">
        <f>SUM(M13:M95)</f>
        <v>50000</v>
      </c>
      <c r="N96" s="35"/>
      <c r="O96" s="82"/>
    </row>
    <row r="97" spans="11:15" x14ac:dyDescent="0.25">
      <c r="K97" s="26">
        <v>38741</v>
      </c>
      <c r="N97" s="35"/>
      <c r="O97" s="82"/>
    </row>
    <row r="98" spans="11:15" x14ac:dyDescent="0.25">
      <c r="K98" s="26"/>
      <c r="N98" s="35"/>
      <c r="O98" s="82"/>
    </row>
    <row r="99" spans="11:15" x14ac:dyDescent="0.25">
      <c r="K99" s="26"/>
      <c r="N99" s="35"/>
      <c r="O99" s="82"/>
    </row>
    <row r="100" spans="11:15" x14ac:dyDescent="0.25">
      <c r="K100" s="26"/>
      <c r="N100" s="35"/>
      <c r="O100" s="82"/>
    </row>
    <row r="101" spans="11:15" x14ac:dyDescent="0.25">
      <c r="K101" s="26"/>
      <c r="N101" s="35"/>
      <c r="O101" s="82"/>
    </row>
    <row r="102" spans="11:15" x14ac:dyDescent="0.25">
      <c r="K102" s="26"/>
      <c r="N102" s="35"/>
      <c r="O102" s="82"/>
    </row>
    <row r="103" spans="11:15" x14ac:dyDescent="0.25">
      <c r="K103" s="26"/>
      <c r="N103" s="35"/>
      <c r="O103" s="82"/>
    </row>
    <row r="104" spans="11:15" x14ac:dyDescent="0.25">
      <c r="K104" s="26"/>
      <c r="N104" s="35"/>
      <c r="O104" s="82"/>
    </row>
    <row r="105" spans="11:15" x14ac:dyDescent="0.25">
      <c r="K105" s="26"/>
      <c r="N105" s="35"/>
      <c r="O105" s="82"/>
    </row>
    <row r="106" spans="11:15" x14ac:dyDescent="0.25">
      <c r="K106" s="26"/>
      <c r="N106" s="35"/>
      <c r="O106" s="82"/>
    </row>
    <row r="107" spans="11:15" x14ac:dyDescent="0.25">
      <c r="K107" s="26"/>
      <c r="N107" s="35"/>
      <c r="O107" s="82"/>
    </row>
    <row r="108" spans="11:15" x14ac:dyDescent="0.25">
      <c r="K108" s="26"/>
      <c r="N108" s="35"/>
    </row>
    <row r="109" spans="11:15" x14ac:dyDescent="0.25">
      <c r="K109" s="26"/>
    </row>
    <row r="110" spans="11:15" x14ac:dyDescent="0.25">
      <c r="K110" s="26"/>
    </row>
    <row r="111" spans="11:15" x14ac:dyDescent="0.25">
      <c r="K111" s="26"/>
      <c r="O111" s="80">
        <f>SUM(O13:O110)</f>
        <v>0</v>
      </c>
    </row>
    <row r="112" spans="11:15" x14ac:dyDescent="0.25">
      <c r="K112" s="26"/>
    </row>
    <row r="113" spans="1:19" x14ac:dyDescent="0.25">
      <c r="K113" s="26"/>
    </row>
    <row r="114" spans="1:19" s="43" customFormat="1" x14ac:dyDescent="0.25">
      <c r="A114"/>
      <c r="B114"/>
      <c r="C114"/>
      <c r="D114"/>
      <c r="E114"/>
      <c r="F114"/>
      <c r="G114"/>
      <c r="H114"/>
      <c r="I114"/>
      <c r="J114"/>
      <c r="K114" s="26"/>
      <c r="L114" s="97"/>
      <c r="N114" s="99"/>
      <c r="O114" s="98"/>
      <c r="P114"/>
      <c r="Q114"/>
      <c r="R114"/>
      <c r="S114"/>
    </row>
    <row r="115" spans="1:19" s="43" customFormat="1" x14ac:dyDescent="0.25">
      <c r="A115"/>
      <c r="B115"/>
      <c r="C115"/>
      <c r="D115"/>
      <c r="E115"/>
      <c r="F115"/>
      <c r="G115"/>
      <c r="H115"/>
      <c r="I115"/>
      <c r="J115"/>
      <c r="K115" s="26"/>
      <c r="L115" s="97"/>
      <c r="N115" s="99"/>
      <c r="O115" s="98"/>
      <c r="P115"/>
      <c r="Q115"/>
      <c r="R115"/>
      <c r="S115"/>
    </row>
    <row r="116" spans="1:19" s="43" customFormat="1" x14ac:dyDescent="0.25">
      <c r="A116"/>
      <c r="B116"/>
      <c r="C116"/>
      <c r="D116"/>
      <c r="E116"/>
      <c r="F116"/>
      <c r="G116"/>
      <c r="H116"/>
      <c r="I116"/>
      <c r="J116"/>
      <c r="K116" s="26"/>
      <c r="L116" s="97"/>
      <c r="N116" s="99"/>
      <c r="O116" s="98"/>
      <c r="P116"/>
      <c r="Q116"/>
      <c r="R116"/>
      <c r="S116"/>
    </row>
    <row r="117" spans="1:19" s="43" customFormat="1" x14ac:dyDescent="0.25">
      <c r="A117"/>
      <c r="B117"/>
      <c r="C117"/>
      <c r="D117"/>
      <c r="E117"/>
      <c r="F117"/>
      <c r="G117"/>
      <c r="H117"/>
      <c r="I117"/>
      <c r="J117"/>
      <c r="K117" s="26"/>
      <c r="L117" s="97"/>
      <c r="N117" s="99"/>
      <c r="O117" s="98"/>
      <c r="P117"/>
      <c r="Q117"/>
      <c r="R117"/>
      <c r="S117"/>
    </row>
    <row r="118" spans="1:19" s="43" customFormat="1" x14ac:dyDescent="0.25">
      <c r="A118"/>
      <c r="B118"/>
      <c r="C118"/>
      <c r="D118"/>
      <c r="E118"/>
      <c r="F118"/>
      <c r="G118"/>
      <c r="H118"/>
      <c r="I118"/>
      <c r="J118"/>
      <c r="K118" s="26"/>
      <c r="L118" s="97"/>
      <c r="N118" s="99"/>
      <c r="O118" s="98"/>
      <c r="P118"/>
      <c r="Q118"/>
      <c r="R118"/>
      <c r="S118"/>
    </row>
    <row r="119" spans="1:19" s="43" customFormat="1" x14ac:dyDescent="0.25">
      <c r="A119"/>
      <c r="B119"/>
      <c r="C119"/>
      <c r="D119"/>
      <c r="E119"/>
      <c r="F119"/>
      <c r="G119"/>
      <c r="H119"/>
      <c r="I119"/>
      <c r="J119"/>
      <c r="K119" s="26"/>
      <c r="L119" s="97"/>
      <c r="N119" s="99"/>
      <c r="O119" s="98"/>
      <c r="P119"/>
      <c r="Q119"/>
      <c r="R119"/>
      <c r="S119"/>
    </row>
    <row r="120" spans="1:19" s="43" customFormat="1" x14ac:dyDescent="0.25">
      <c r="A120"/>
      <c r="B120"/>
      <c r="C120"/>
      <c r="D120"/>
      <c r="E120"/>
      <c r="F120"/>
      <c r="G120"/>
      <c r="H120"/>
      <c r="I120"/>
      <c r="J120"/>
      <c r="K120" s="26"/>
      <c r="L120" s="97"/>
      <c r="N120" s="99"/>
      <c r="O120" s="98"/>
      <c r="P120"/>
      <c r="Q120"/>
      <c r="R120"/>
      <c r="S120"/>
    </row>
    <row r="121" spans="1:19" s="43" customFormat="1" x14ac:dyDescent="0.25">
      <c r="A121"/>
      <c r="B121"/>
      <c r="C121"/>
      <c r="D121"/>
      <c r="E121"/>
      <c r="F121"/>
      <c r="G121"/>
      <c r="H121"/>
      <c r="I121"/>
      <c r="J121"/>
      <c r="K121" s="26"/>
      <c r="L121" s="97"/>
      <c r="N121" s="99"/>
      <c r="O121" s="98"/>
      <c r="P121"/>
      <c r="Q121"/>
      <c r="R121"/>
      <c r="S121"/>
    </row>
    <row r="122" spans="1:19" s="43" customFormat="1" x14ac:dyDescent="0.25">
      <c r="A122"/>
      <c r="B122"/>
      <c r="C122"/>
      <c r="D122"/>
      <c r="E122"/>
      <c r="F122"/>
      <c r="G122"/>
      <c r="H122"/>
      <c r="I122"/>
      <c r="J122"/>
      <c r="K122" s="26"/>
      <c r="L122" s="97"/>
      <c r="N122" s="99"/>
      <c r="O122" s="98"/>
      <c r="P122"/>
      <c r="Q122"/>
      <c r="R122"/>
      <c r="S122"/>
    </row>
    <row r="123" spans="1:19" s="43" customFormat="1" x14ac:dyDescent="0.25">
      <c r="A123"/>
      <c r="B123"/>
      <c r="C123"/>
      <c r="D123"/>
      <c r="E123"/>
      <c r="F123"/>
      <c r="G123"/>
      <c r="H123"/>
      <c r="I123"/>
      <c r="J123"/>
      <c r="K123" s="26"/>
      <c r="L123" s="97"/>
      <c r="N123" s="99"/>
      <c r="O123" s="98"/>
      <c r="P123"/>
      <c r="Q123"/>
      <c r="R123"/>
      <c r="S123"/>
    </row>
    <row r="124" spans="1:19" s="43" customFormat="1" x14ac:dyDescent="0.25">
      <c r="A124"/>
      <c r="B124"/>
      <c r="C124"/>
      <c r="D124"/>
      <c r="E124"/>
      <c r="F124"/>
      <c r="G124"/>
      <c r="H124"/>
      <c r="I124"/>
      <c r="J124"/>
      <c r="K124" s="26"/>
      <c r="L124" s="100"/>
      <c r="N124" s="99"/>
      <c r="O124" s="98"/>
      <c r="P124"/>
      <c r="Q124"/>
      <c r="R124"/>
      <c r="S124"/>
    </row>
    <row r="125" spans="1:19" s="43" customFormat="1" x14ac:dyDescent="0.25">
      <c r="A125"/>
      <c r="B125"/>
      <c r="C125"/>
      <c r="D125"/>
      <c r="E125"/>
      <c r="F125"/>
      <c r="G125"/>
      <c r="H125"/>
      <c r="I125"/>
      <c r="J125"/>
      <c r="K125" s="26"/>
      <c r="L125" s="97"/>
      <c r="N125" s="99"/>
      <c r="O125" s="98"/>
      <c r="P125"/>
      <c r="Q125"/>
      <c r="R125"/>
      <c r="S125"/>
    </row>
    <row r="126" spans="1:19" s="43" customFormat="1" x14ac:dyDescent="0.25">
      <c r="A126"/>
      <c r="B126"/>
      <c r="C126"/>
      <c r="D126"/>
      <c r="E126"/>
      <c r="F126"/>
      <c r="G126"/>
      <c r="H126"/>
      <c r="I126"/>
      <c r="J126"/>
      <c r="K126" s="26"/>
      <c r="L126" s="97"/>
      <c r="N126" s="99"/>
      <c r="O126" s="98"/>
      <c r="P126"/>
      <c r="Q126"/>
      <c r="R126"/>
      <c r="S126"/>
    </row>
    <row r="127" spans="1:19" s="43" customFormat="1" x14ac:dyDescent="0.25">
      <c r="A127"/>
      <c r="B127"/>
      <c r="C127"/>
      <c r="D127"/>
      <c r="E127"/>
      <c r="F127"/>
      <c r="G127"/>
      <c r="H127"/>
      <c r="I127"/>
      <c r="J127"/>
      <c r="K127" s="26"/>
      <c r="L127" s="97"/>
      <c r="N127" s="99"/>
      <c r="O127" s="98"/>
      <c r="P127"/>
      <c r="Q127"/>
      <c r="R127"/>
      <c r="S127"/>
    </row>
    <row r="128" spans="1:19" s="43" customFormat="1" x14ac:dyDescent="0.25">
      <c r="A128"/>
      <c r="B128"/>
      <c r="C128"/>
      <c r="D128"/>
      <c r="E128"/>
      <c r="F128"/>
      <c r="G128"/>
      <c r="H128"/>
      <c r="I128"/>
      <c r="J128"/>
      <c r="K128" s="26"/>
      <c r="L128" s="97"/>
      <c r="N128" s="99"/>
      <c r="O128" s="98"/>
      <c r="P128"/>
      <c r="Q128"/>
      <c r="R128"/>
      <c r="S128"/>
    </row>
    <row r="129" spans="1:19" s="43" customFormat="1" x14ac:dyDescent="0.25">
      <c r="A129"/>
      <c r="B129"/>
      <c r="C129"/>
      <c r="D129"/>
      <c r="E129"/>
      <c r="F129"/>
      <c r="G129"/>
      <c r="H129"/>
      <c r="I129"/>
      <c r="J129"/>
      <c r="K129" s="26"/>
      <c r="L129" s="97"/>
      <c r="N129" s="99"/>
      <c r="O129" s="98"/>
      <c r="P129"/>
      <c r="Q129"/>
      <c r="R129"/>
      <c r="S129"/>
    </row>
    <row r="130" spans="1:19" s="43" customFormat="1" x14ac:dyDescent="0.25">
      <c r="A130"/>
      <c r="B130"/>
      <c r="C130"/>
      <c r="D130"/>
      <c r="E130"/>
      <c r="F130"/>
      <c r="G130"/>
      <c r="H130"/>
      <c r="I130"/>
      <c r="J130"/>
      <c r="K130" s="26"/>
      <c r="L130" s="97"/>
      <c r="N130" s="99"/>
      <c r="O130" s="98"/>
      <c r="P130"/>
      <c r="Q130"/>
      <c r="R130"/>
      <c r="S130"/>
    </row>
    <row r="131" spans="1:19" s="43" customFormat="1" x14ac:dyDescent="0.25">
      <c r="A131"/>
      <c r="B131"/>
      <c r="C131"/>
      <c r="D131"/>
      <c r="E131"/>
      <c r="F131"/>
      <c r="G131"/>
      <c r="H131"/>
      <c r="I131"/>
      <c r="J131"/>
      <c r="K131" s="26"/>
      <c r="L131" s="97"/>
      <c r="N131" s="99"/>
      <c r="O131" s="98"/>
      <c r="P131"/>
      <c r="Q131"/>
      <c r="R131"/>
      <c r="S131"/>
    </row>
    <row r="132" spans="1:19" s="43" customFormat="1" x14ac:dyDescent="0.25">
      <c r="A132"/>
      <c r="B132"/>
      <c r="C132"/>
      <c r="D132"/>
      <c r="E132"/>
      <c r="F132"/>
      <c r="G132"/>
      <c r="H132"/>
      <c r="I132"/>
      <c r="J132"/>
      <c r="K132" s="26"/>
      <c r="L132" s="97"/>
      <c r="N132" s="99"/>
      <c r="O132" s="98"/>
      <c r="P132"/>
      <c r="Q132"/>
      <c r="R132"/>
      <c r="S132"/>
    </row>
    <row r="133" spans="1:19" s="43" customFormat="1" x14ac:dyDescent="0.25">
      <c r="A133"/>
      <c r="B133"/>
      <c r="C133"/>
      <c r="D133"/>
      <c r="E133"/>
      <c r="F133"/>
      <c r="G133"/>
      <c r="H133"/>
      <c r="I133"/>
      <c r="J133"/>
      <c r="K133" s="26"/>
      <c r="L133" s="97"/>
      <c r="N133" s="99"/>
      <c r="O133" s="98"/>
      <c r="P133"/>
      <c r="Q133"/>
      <c r="R133"/>
      <c r="S133"/>
    </row>
    <row r="134" spans="1:19" s="43" customFormat="1" x14ac:dyDescent="0.25">
      <c r="A134"/>
      <c r="B134"/>
      <c r="C134"/>
      <c r="D134"/>
      <c r="E134"/>
      <c r="F134"/>
      <c r="G134"/>
      <c r="H134"/>
      <c r="I134"/>
      <c r="J134"/>
      <c r="K134" s="26"/>
      <c r="L134" s="97"/>
      <c r="N134" s="99"/>
      <c r="O134" s="98"/>
      <c r="P134"/>
      <c r="Q134"/>
      <c r="R134"/>
      <c r="S134"/>
    </row>
    <row r="135" spans="1:19" s="43" customFormat="1" x14ac:dyDescent="0.25">
      <c r="A135"/>
      <c r="B135"/>
      <c r="C135"/>
      <c r="D135"/>
      <c r="E135"/>
      <c r="F135"/>
      <c r="G135"/>
      <c r="H135"/>
      <c r="I135"/>
      <c r="J135"/>
      <c r="K135" s="26"/>
      <c r="L135" s="100"/>
      <c r="N135" s="99"/>
      <c r="O135" s="98"/>
      <c r="P135"/>
      <c r="Q135"/>
      <c r="R135"/>
      <c r="S135"/>
    </row>
    <row r="136" spans="1:19" s="43" customFormat="1" x14ac:dyDescent="0.25">
      <c r="A136"/>
      <c r="B136"/>
      <c r="C136"/>
      <c r="D136"/>
      <c r="E136"/>
      <c r="F136"/>
      <c r="G136"/>
      <c r="H136"/>
      <c r="I136"/>
      <c r="J136"/>
      <c r="K136" s="26"/>
      <c r="L136" s="97"/>
      <c r="N136" s="99"/>
      <c r="O136" s="98"/>
      <c r="P136"/>
      <c r="Q136"/>
      <c r="R136"/>
      <c r="S136"/>
    </row>
    <row r="137" spans="1:19" s="43" customFormat="1" x14ac:dyDescent="0.25">
      <c r="A137"/>
      <c r="B137"/>
      <c r="C137"/>
      <c r="D137"/>
      <c r="E137"/>
      <c r="F137"/>
      <c r="G137"/>
      <c r="H137"/>
      <c r="I137"/>
      <c r="J137"/>
      <c r="K137" s="26"/>
      <c r="L137" s="100">
        <f>SUM(L13:L136)</f>
        <v>17600000</v>
      </c>
      <c r="N137" s="99"/>
      <c r="O137" s="98"/>
      <c r="P137"/>
      <c r="Q137"/>
      <c r="R137"/>
      <c r="S137"/>
    </row>
  </sheetData>
  <mergeCells count="1">
    <mergeCell ref="A1:I1"/>
  </mergeCells>
  <pageMargins left="0.7" right="0.7" top="0.75" bottom="0.75" header="0.3" footer="0.3"/>
  <pageSetup paperSize="9"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7"/>
  <sheetViews>
    <sheetView view="pageBreakPreview" topLeftCell="A33" zoomScaleSheetLayoutView="100" workbookViewId="0">
      <selection activeCell="I29" sqref="I29"/>
    </sheetView>
  </sheetViews>
  <sheetFormatPr defaultRowHeight="15" x14ac:dyDescent="0.25"/>
  <cols>
    <col min="1" max="1" width="15.85546875" customWidth="1"/>
    <col min="2" max="2" width="11.85546875" customWidth="1"/>
    <col min="3" max="3" width="13.7109375" customWidth="1"/>
    <col min="4" max="4" width="4.85546875" customWidth="1"/>
    <col min="5" max="5" width="14.28515625" customWidth="1"/>
    <col min="6" max="6" width="4.140625" customWidth="1"/>
    <col min="7" max="7" width="13.85546875" customWidth="1"/>
    <col min="8" max="8" width="22" customWidth="1"/>
    <col min="9" max="9" width="20.7109375" customWidth="1"/>
    <col min="10" max="10" width="21.5703125" customWidth="1"/>
    <col min="11" max="11" width="12.140625" bestFit="1" customWidth="1"/>
    <col min="12" max="12" width="17.42578125" style="97" bestFit="1" customWidth="1"/>
    <col min="13" max="13" width="16.140625" style="43" bestFit="1" customWidth="1"/>
    <col min="14" max="14" width="15.5703125" style="99" customWidth="1"/>
    <col min="15" max="15" width="16.140625" style="98" bestFit="1" customWidth="1"/>
    <col min="16" max="16" width="11.85546875" bestFit="1" customWidth="1"/>
    <col min="18" max="18" width="22.42578125" customWidth="1"/>
    <col min="19" max="19" width="20.140625" customWidth="1"/>
  </cols>
  <sheetData>
    <row r="1" spans="1:19" ht="15.75" x14ac:dyDescent="0.25">
      <c r="A1" s="132" t="s">
        <v>0</v>
      </c>
      <c r="B1" s="132"/>
      <c r="C1" s="132"/>
      <c r="D1" s="132"/>
      <c r="E1" s="132"/>
      <c r="F1" s="132"/>
      <c r="G1" s="132"/>
      <c r="H1" s="132"/>
      <c r="I1" s="132"/>
      <c r="J1" s="1"/>
      <c r="K1" s="2"/>
      <c r="L1" s="101"/>
      <c r="M1" s="104"/>
      <c r="N1" s="4"/>
      <c r="O1" s="5"/>
      <c r="P1" s="2"/>
      <c r="Q1" s="2"/>
      <c r="R1" s="2"/>
      <c r="S1" s="2"/>
    </row>
    <row r="2" spans="1:19" x14ac:dyDescent="0.25">
      <c r="A2" s="6"/>
      <c r="B2" s="6"/>
      <c r="C2" s="6"/>
      <c r="D2" s="6"/>
      <c r="E2" s="6"/>
      <c r="F2" s="6"/>
      <c r="G2" s="6"/>
      <c r="H2" s="7"/>
      <c r="I2" s="6"/>
      <c r="J2" s="6"/>
      <c r="K2" s="8"/>
      <c r="L2" s="101"/>
      <c r="M2" s="104"/>
      <c r="N2" s="4"/>
      <c r="O2" s="9"/>
      <c r="P2" s="8"/>
      <c r="Q2" s="8"/>
      <c r="R2" s="8"/>
      <c r="S2" s="8"/>
    </row>
    <row r="3" spans="1:19" x14ac:dyDescent="0.25">
      <c r="A3" s="6" t="s">
        <v>1</v>
      </c>
      <c r="B3" s="9" t="s">
        <v>58</v>
      </c>
      <c r="C3" s="9"/>
      <c r="D3" s="6"/>
      <c r="E3" s="6"/>
      <c r="F3" s="6"/>
      <c r="G3" s="6"/>
      <c r="H3" s="6" t="s">
        <v>3</v>
      </c>
      <c r="I3" s="106">
        <v>42795</v>
      </c>
      <c r="J3" s="10"/>
      <c r="K3" s="8"/>
      <c r="L3" s="102"/>
      <c r="M3" s="104"/>
      <c r="N3" s="4"/>
      <c r="O3" s="9"/>
      <c r="P3" s="8"/>
      <c r="Q3" s="8"/>
      <c r="R3" s="8"/>
      <c r="S3" s="8"/>
    </row>
    <row r="4" spans="1:19" x14ac:dyDescent="0.25">
      <c r="A4" s="6" t="s">
        <v>4</v>
      </c>
      <c r="B4" s="11" t="s">
        <v>5</v>
      </c>
      <c r="C4" s="6"/>
      <c r="D4" s="6"/>
      <c r="E4" s="6"/>
      <c r="F4" s="6"/>
      <c r="G4" s="6"/>
      <c r="H4" s="6" t="s">
        <v>6</v>
      </c>
      <c r="I4" s="12">
        <v>0.66666666666666663</v>
      </c>
      <c r="J4" s="12"/>
      <c r="K4" s="8"/>
      <c r="L4" s="102"/>
      <c r="M4" s="104"/>
      <c r="N4" s="4"/>
      <c r="O4" s="9"/>
      <c r="P4" s="8"/>
      <c r="Q4" s="8"/>
      <c r="R4" s="8"/>
      <c r="S4" s="8"/>
    </row>
    <row r="5" spans="1:19" x14ac:dyDescent="0.25">
      <c r="A5" s="6"/>
      <c r="B5" s="6"/>
      <c r="C5" s="6"/>
      <c r="D5" s="6"/>
      <c r="E5" s="6"/>
      <c r="F5" s="6"/>
      <c r="G5" s="6"/>
      <c r="H5" s="7"/>
      <c r="I5" s="12"/>
      <c r="J5" s="13"/>
      <c r="K5" s="8"/>
      <c r="L5" s="102"/>
      <c r="M5" s="19"/>
      <c r="N5" s="14"/>
      <c r="O5" s="5"/>
      <c r="P5" s="8"/>
      <c r="Q5" s="8"/>
      <c r="R5" s="8"/>
      <c r="S5" s="8"/>
    </row>
    <row r="6" spans="1:19" x14ac:dyDescent="0.25">
      <c r="A6" s="15" t="s">
        <v>7</v>
      </c>
      <c r="B6" s="6"/>
      <c r="C6" s="6"/>
      <c r="D6" s="6"/>
      <c r="E6" s="6"/>
      <c r="F6" s="6"/>
      <c r="G6" s="6" t="s">
        <v>8</v>
      </c>
      <c r="H6" s="7"/>
      <c r="I6" s="6"/>
      <c r="J6" s="6"/>
      <c r="K6" s="8"/>
      <c r="L6" s="102"/>
      <c r="M6" s="104"/>
      <c r="N6" s="14"/>
      <c r="O6" s="6"/>
      <c r="P6" s="8"/>
      <c r="Q6" s="8"/>
      <c r="R6" s="8"/>
      <c r="S6" s="8"/>
    </row>
    <row r="7" spans="1:19" x14ac:dyDescent="0.25">
      <c r="A7" s="6"/>
      <c r="B7" s="6"/>
      <c r="C7" s="16" t="s">
        <v>9</v>
      </c>
      <c r="D7" s="16"/>
      <c r="E7" s="16" t="s">
        <v>10</v>
      </c>
      <c r="F7" s="16"/>
      <c r="G7" s="16" t="s">
        <v>11</v>
      </c>
      <c r="H7" s="7"/>
      <c r="I7" s="6"/>
      <c r="J7" s="6"/>
      <c r="K7" s="8"/>
      <c r="L7" s="102"/>
      <c r="M7" s="104"/>
      <c r="N7" s="4"/>
      <c r="O7" s="6"/>
      <c r="P7" s="8"/>
      <c r="Q7" s="8"/>
      <c r="R7" s="8"/>
      <c r="S7" s="8"/>
    </row>
    <row r="8" spans="1:19" x14ac:dyDescent="0.25">
      <c r="A8" s="6"/>
      <c r="B8" s="6"/>
      <c r="C8" s="17">
        <v>100000</v>
      </c>
      <c r="D8" s="6"/>
      <c r="E8" s="18">
        <v>203</v>
      </c>
      <c r="F8" s="18"/>
      <c r="G8" s="19">
        <f>C8*E8</f>
        <v>20300000</v>
      </c>
      <c r="H8" s="7"/>
      <c r="I8" s="19"/>
      <c r="J8" s="19"/>
      <c r="K8" s="8"/>
      <c r="L8" s="102"/>
      <c r="M8" s="104"/>
      <c r="N8" s="4"/>
      <c r="O8" s="6"/>
      <c r="P8" s="8"/>
      <c r="Q8" s="8"/>
      <c r="R8" s="8"/>
      <c r="S8" s="8"/>
    </row>
    <row r="9" spans="1:19" x14ac:dyDescent="0.25">
      <c r="A9" s="6"/>
      <c r="B9" s="6"/>
      <c r="C9" s="17">
        <v>50000</v>
      </c>
      <c r="D9" s="6"/>
      <c r="E9" s="18">
        <v>114</v>
      </c>
      <c r="F9" s="18"/>
      <c r="G9" s="19">
        <f t="shared" ref="G9:G16" si="0">C9*E9</f>
        <v>5700000</v>
      </c>
      <c r="H9" s="7"/>
      <c r="I9" s="19"/>
      <c r="J9" s="19"/>
      <c r="K9" s="8"/>
      <c r="L9" s="101"/>
      <c r="M9" s="104"/>
      <c r="N9" s="4"/>
      <c r="O9" s="5"/>
      <c r="P9" s="8"/>
      <c r="Q9" s="8"/>
      <c r="R9" s="8"/>
      <c r="S9" s="8"/>
    </row>
    <row r="10" spans="1:19" x14ac:dyDescent="0.25">
      <c r="A10" s="6"/>
      <c r="B10" s="6"/>
      <c r="C10" s="17">
        <v>20000</v>
      </c>
      <c r="D10" s="6"/>
      <c r="E10" s="18">
        <v>1</v>
      </c>
      <c r="F10" s="18"/>
      <c r="G10" s="19">
        <f t="shared" si="0"/>
        <v>20000</v>
      </c>
      <c r="H10" s="7"/>
      <c r="I10" s="7"/>
      <c r="J10" s="19"/>
      <c r="K10" s="20"/>
      <c r="L10" s="101"/>
      <c r="M10" s="104"/>
      <c r="N10" s="4"/>
      <c r="O10" s="6"/>
      <c r="P10" s="8"/>
      <c r="Q10" s="8"/>
      <c r="R10" s="8"/>
      <c r="S10" s="8"/>
    </row>
    <row r="11" spans="1:19" x14ac:dyDescent="0.25">
      <c r="A11" s="6"/>
      <c r="B11" s="6"/>
      <c r="C11" s="17">
        <v>10000</v>
      </c>
      <c r="D11" s="6"/>
      <c r="E11" s="18">
        <v>0</v>
      </c>
      <c r="F11" s="18"/>
      <c r="G11" s="19">
        <f t="shared" si="0"/>
        <v>0</v>
      </c>
      <c r="H11" s="7"/>
      <c r="I11" s="19"/>
      <c r="J11" s="19"/>
      <c r="K11" s="8"/>
      <c r="L11" s="101"/>
      <c r="M11" s="104"/>
      <c r="N11" s="21"/>
      <c r="O11" s="7"/>
      <c r="P11" s="8"/>
      <c r="Q11" s="8"/>
      <c r="R11" s="8" t="s">
        <v>12</v>
      </c>
      <c r="S11" s="8"/>
    </row>
    <row r="12" spans="1:19" x14ac:dyDescent="0.25">
      <c r="A12" s="6"/>
      <c r="B12" s="6"/>
      <c r="C12" s="17">
        <v>5000</v>
      </c>
      <c r="D12" s="6"/>
      <c r="E12" s="18">
        <v>2</v>
      </c>
      <c r="F12" s="18"/>
      <c r="G12" s="19">
        <f t="shared" si="0"/>
        <v>10000</v>
      </c>
      <c r="H12" s="7"/>
      <c r="I12" s="19"/>
      <c r="J12" s="19"/>
      <c r="K12" s="22" t="s">
        <v>13</v>
      </c>
      <c r="L12" s="103" t="s">
        <v>14</v>
      </c>
      <c r="M12" s="23" t="s">
        <v>15</v>
      </c>
      <c r="N12" s="24" t="s">
        <v>16</v>
      </c>
      <c r="O12" s="25" t="s">
        <v>12</v>
      </c>
      <c r="P12" s="8" t="s">
        <v>17</v>
      </c>
      <c r="Q12" s="8" t="s">
        <v>18</v>
      </c>
      <c r="R12" s="8" t="s">
        <v>19</v>
      </c>
      <c r="S12" s="8"/>
    </row>
    <row r="13" spans="1:19" x14ac:dyDescent="0.25">
      <c r="A13" s="6"/>
      <c r="B13" s="6"/>
      <c r="C13" s="17">
        <v>2000</v>
      </c>
      <c r="D13" s="6"/>
      <c r="E13" s="18">
        <v>0</v>
      </c>
      <c r="F13" s="18"/>
      <c r="G13" s="19">
        <f t="shared" si="0"/>
        <v>0</v>
      </c>
      <c r="H13" s="7"/>
      <c r="I13" s="19"/>
      <c r="J13" s="19"/>
      <c r="K13" s="26">
        <v>38810</v>
      </c>
      <c r="L13" s="27">
        <v>3200000</v>
      </c>
      <c r="M13" s="28">
        <v>2146700</v>
      </c>
      <c r="N13" s="28"/>
      <c r="O13" s="8" t="s">
        <v>20</v>
      </c>
      <c r="P13" s="8" t="s">
        <v>18</v>
      </c>
    </row>
    <row r="14" spans="1:19" x14ac:dyDescent="0.25">
      <c r="A14" s="6"/>
      <c r="B14" s="6"/>
      <c r="C14" s="17">
        <v>1000</v>
      </c>
      <c r="D14" s="6"/>
      <c r="E14" s="18">
        <v>0</v>
      </c>
      <c r="F14" s="18"/>
      <c r="G14" s="19">
        <f t="shared" si="0"/>
        <v>0</v>
      </c>
      <c r="H14" s="7"/>
      <c r="I14" s="19"/>
      <c r="J14" s="9"/>
      <c r="K14" s="26">
        <v>38811</v>
      </c>
      <c r="L14" s="27">
        <v>6000000</v>
      </c>
      <c r="M14" s="29">
        <v>99000</v>
      </c>
      <c r="N14" s="30"/>
      <c r="O14" s="31"/>
      <c r="P14" s="32"/>
    </row>
    <row r="15" spans="1:19" x14ac:dyDescent="0.25">
      <c r="A15" s="6"/>
      <c r="B15" s="6"/>
      <c r="C15" s="17">
        <v>500</v>
      </c>
      <c r="D15" s="6"/>
      <c r="E15" s="18">
        <v>0</v>
      </c>
      <c r="F15" s="18"/>
      <c r="G15" s="19">
        <f t="shared" si="0"/>
        <v>0</v>
      </c>
      <c r="H15" s="7" t="s">
        <v>21</v>
      </c>
      <c r="I15" s="9"/>
      <c r="K15" s="26">
        <v>38812</v>
      </c>
      <c r="L15" s="27">
        <v>1350000</v>
      </c>
      <c r="M15" s="29">
        <v>660000</v>
      </c>
      <c r="N15" s="30"/>
      <c r="O15" s="31"/>
      <c r="P15" s="32"/>
    </row>
    <row r="16" spans="1:19" x14ac:dyDescent="0.25">
      <c r="A16" s="6"/>
      <c r="B16" s="6"/>
      <c r="C16" s="17">
        <v>100</v>
      </c>
      <c r="D16" s="6"/>
      <c r="E16" s="18">
        <v>0</v>
      </c>
      <c r="F16" s="18"/>
      <c r="G16" s="19">
        <f t="shared" si="0"/>
        <v>0</v>
      </c>
      <c r="H16" s="7"/>
      <c r="I16" s="9"/>
      <c r="J16" s="9"/>
      <c r="K16" s="26">
        <v>38813</v>
      </c>
      <c r="L16" s="27">
        <v>2200000</v>
      </c>
      <c r="M16" s="29">
        <v>330000</v>
      </c>
      <c r="N16" s="30"/>
      <c r="O16" s="31"/>
      <c r="P16" s="32"/>
    </row>
    <row r="17" spans="1:19" x14ac:dyDescent="0.25">
      <c r="A17" s="6"/>
      <c r="B17" s="6"/>
      <c r="C17" s="15" t="s">
        <v>22</v>
      </c>
      <c r="D17" s="6"/>
      <c r="E17" s="18"/>
      <c r="F17" s="6"/>
      <c r="G17" s="6"/>
      <c r="H17" s="7">
        <f>SUM(G8:G16)</f>
        <v>26030000</v>
      </c>
      <c r="I17" s="9"/>
      <c r="K17" s="26">
        <v>38814</v>
      </c>
      <c r="L17" s="27">
        <v>1350000</v>
      </c>
      <c r="M17" s="29">
        <v>2100000</v>
      </c>
      <c r="N17" s="30"/>
      <c r="O17" s="31"/>
      <c r="P17" s="32"/>
    </row>
    <row r="18" spans="1:19" x14ac:dyDescent="0.25">
      <c r="A18" s="6"/>
      <c r="B18" s="6"/>
      <c r="C18" s="6"/>
      <c r="D18" s="6"/>
      <c r="E18" s="6"/>
      <c r="F18" s="6"/>
      <c r="G18" s="6"/>
      <c r="H18" s="7"/>
      <c r="I18" s="9"/>
      <c r="J18" s="33"/>
      <c r="K18" s="26">
        <v>38815</v>
      </c>
      <c r="L18" s="27"/>
      <c r="M18" s="29">
        <v>50000</v>
      </c>
      <c r="N18" s="30"/>
      <c r="O18" s="31"/>
      <c r="P18" s="34"/>
    </row>
    <row r="19" spans="1:19" x14ac:dyDescent="0.25">
      <c r="A19" s="6"/>
      <c r="B19" s="6"/>
      <c r="C19" s="6" t="s">
        <v>9</v>
      </c>
      <c r="D19" s="6"/>
      <c r="E19" s="6" t="s">
        <v>23</v>
      </c>
      <c r="F19" s="6"/>
      <c r="G19" s="6" t="s">
        <v>11</v>
      </c>
      <c r="H19" s="7"/>
      <c r="I19" s="17"/>
      <c r="K19" s="26">
        <v>38816</v>
      </c>
      <c r="L19" s="27"/>
      <c r="M19" s="29">
        <v>905500</v>
      </c>
      <c r="N19" s="30"/>
      <c r="O19" s="31"/>
      <c r="P19" s="34"/>
    </row>
    <row r="20" spans="1:19" x14ac:dyDescent="0.25">
      <c r="A20" s="6"/>
      <c r="B20" s="6"/>
      <c r="C20" s="17">
        <v>1000</v>
      </c>
      <c r="D20" s="6"/>
      <c r="E20" s="6">
        <v>2</v>
      </c>
      <c r="F20" s="6"/>
      <c r="G20" s="17">
        <f>C20*E20</f>
        <v>2000</v>
      </c>
      <c r="H20" s="7"/>
      <c r="I20" s="17"/>
      <c r="K20" s="26">
        <v>38817</v>
      </c>
      <c r="L20" s="27"/>
      <c r="M20" s="29">
        <v>2440000</v>
      </c>
      <c r="N20" s="30"/>
      <c r="O20" s="31"/>
      <c r="P20" s="34"/>
    </row>
    <row r="21" spans="1:19" x14ac:dyDescent="0.25">
      <c r="A21" s="6"/>
      <c r="B21" s="6"/>
      <c r="C21" s="17">
        <v>500</v>
      </c>
      <c r="D21" s="6"/>
      <c r="E21" s="6">
        <v>0</v>
      </c>
      <c r="F21" s="6"/>
      <c r="G21" s="17">
        <f>C21*E21</f>
        <v>0</v>
      </c>
      <c r="H21" s="7"/>
      <c r="I21" s="17"/>
      <c r="K21" s="35"/>
      <c r="L21" s="27"/>
      <c r="M21" s="30"/>
      <c r="N21" s="36"/>
      <c r="O21" s="37"/>
      <c r="P21" s="37"/>
    </row>
    <row r="22" spans="1:19" x14ac:dyDescent="0.25">
      <c r="A22" s="6"/>
      <c r="B22" s="6"/>
      <c r="C22" s="17">
        <v>200</v>
      </c>
      <c r="D22" s="6"/>
      <c r="E22" s="6">
        <v>3</v>
      </c>
      <c r="F22" s="6"/>
      <c r="G22" s="17">
        <f>C22*E22</f>
        <v>600</v>
      </c>
      <c r="H22" s="7"/>
      <c r="I22" s="9"/>
      <c r="L22" s="38"/>
      <c r="M22" s="38"/>
      <c r="N22" s="35"/>
      <c r="O22" s="7"/>
      <c r="P22" s="30"/>
      <c r="Q22" s="36"/>
      <c r="R22" s="37"/>
      <c r="S22" s="37"/>
    </row>
    <row r="23" spans="1:19" x14ac:dyDescent="0.25">
      <c r="A23" s="6"/>
      <c r="B23" s="6"/>
      <c r="C23" s="17">
        <v>100</v>
      </c>
      <c r="D23" s="6"/>
      <c r="E23" s="6">
        <v>1</v>
      </c>
      <c r="F23" s="6"/>
      <c r="G23" s="17">
        <f>C23*E23</f>
        <v>100</v>
      </c>
      <c r="H23" s="7"/>
      <c r="I23" s="9"/>
      <c r="L23" s="38"/>
      <c r="M23" s="38"/>
      <c r="N23" s="35"/>
      <c r="O23" s="27"/>
      <c r="P23" s="30"/>
      <c r="Q23" s="36"/>
      <c r="R23" s="37">
        <f>SUM(R14:R22)</f>
        <v>0</v>
      </c>
      <c r="S23" s="37">
        <f>SUM(S14:S22)</f>
        <v>0</v>
      </c>
    </row>
    <row r="24" spans="1:19" x14ac:dyDescent="0.25">
      <c r="A24" s="6"/>
      <c r="B24" s="6"/>
      <c r="C24" s="17">
        <v>50</v>
      </c>
      <c r="D24" s="6"/>
      <c r="E24" s="6">
        <v>0</v>
      </c>
      <c r="F24" s="6"/>
      <c r="G24" s="17">
        <f>C24*E24</f>
        <v>0</v>
      </c>
      <c r="H24" s="7"/>
      <c r="I24" s="6"/>
      <c r="L24" s="38"/>
      <c r="M24" s="38"/>
      <c r="N24" s="39"/>
      <c r="O24" s="27"/>
      <c r="P24" s="30"/>
      <c r="Q24" s="36"/>
      <c r="R24" s="40" t="s">
        <v>24</v>
      </c>
      <c r="S24" s="36"/>
    </row>
    <row r="25" spans="1:19" x14ac:dyDescent="0.25">
      <c r="A25" s="6"/>
      <c r="B25" s="6"/>
      <c r="C25" s="17">
        <v>25</v>
      </c>
      <c r="D25" s="6"/>
      <c r="E25" s="6">
        <v>0</v>
      </c>
      <c r="F25" s="6"/>
      <c r="G25" s="41">
        <v>0</v>
      </c>
      <c r="H25" s="7"/>
      <c r="I25" s="6" t="s">
        <v>8</v>
      </c>
      <c r="L25" s="38"/>
      <c r="M25" s="38"/>
      <c r="N25" s="39"/>
      <c r="O25" s="27"/>
      <c r="P25" s="30"/>
      <c r="Q25" s="36"/>
      <c r="R25" s="40"/>
      <c r="S25" s="36"/>
    </row>
    <row r="26" spans="1:19" x14ac:dyDescent="0.25">
      <c r="A26" s="6"/>
      <c r="B26" s="6"/>
      <c r="C26" s="15" t="s">
        <v>22</v>
      </c>
      <c r="D26" s="6"/>
      <c r="E26" s="6"/>
      <c r="F26" s="6"/>
      <c r="G26" s="6"/>
      <c r="H26" s="42">
        <f>SUM(G20:G25)</f>
        <v>2700</v>
      </c>
      <c r="I26" s="7"/>
      <c r="L26" s="38"/>
      <c r="N26" s="35"/>
      <c r="O26" s="44"/>
      <c r="P26" s="30"/>
      <c r="Q26" s="36"/>
      <c r="R26" s="40"/>
      <c r="S26" s="36"/>
    </row>
    <row r="27" spans="1:19" x14ac:dyDescent="0.25">
      <c r="A27" s="6"/>
      <c r="B27" s="6"/>
      <c r="C27" s="6"/>
      <c r="D27" s="6"/>
      <c r="E27" s="6"/>
      <c r="F27" s="6"/>
      <c r="G27" s="6"/>
      <c r="H27" s="7"/>
      <c r="I27" s="7">
        <f>H17+H26</f>
        <v>26032700</v>
      </c>
      <c r="L27" s="38"/>
      <c r="M27" s="45"/>
      <c r="N27" s="35"/>
      <c r="O27" s="44"/>
      <c r="P27" s="30"/>
      <c r="Q27" s="36"/>
      <c r="R27" s="40"/>
      <c r="S27" s="36"/>
    </row>
    <row r="28" spans="1:19" x14ac:dyDescent="0.25">
      <c r="A28" s="6"/>
      <c r="B28" s="6"/>
      <c r="C28" s="15" t="s">
        <v>25</v>
      </c>
      <c r="D28" s="6"/>
      <c r="E28" s="6"/>
      <c r="F28" s="6"/>
      <c r="G28" s="6"/>
      <c r="H28" s="7"/>
      <c r="I28" s="7"/>
      <c r="L28" s="38"/>
      <c r="M28" s="46"/>
      <c r="N28" s="35"/>
      <c r="O28" s="44"/>
      <c r="P28" s="30"/>
      <c r="Q28" s="36"/>
      <c r="R28" s="40"/>
      <c r="S28" s="36"/>
    </row>
    <row r="29" spans="1:19" x14ac:dyDescent="0.25">
      <c r="A29" s="6"/>
      <c r="B29" s="6"/>
      <c r="C29" s="6" t="s">
        <v>26</v>
      </c>
      <c r="D29" s="6"/>
      <c r="E29" s="6"/>
      <c r="F29" s="6"/>
      <c r="G29" s="6" t="s">
        <v>8</v>
      </c>
      <c r="H29" s="7"/>
      <c r="I29" s="7">
        <v>727758741</v>
      </c>
      <c r="L29" s="38"/>
      <c r="N29" s="35"/>
      <c r="O29" s="44"/>
      <c r="P29" s="30"/>
      <c r="Q29" s="36"/>
      <c r="R29" s="48"/>
      <c r="S29" s="36"/>
    </row>
    <row r="30" spans="1:19" x14ac:dyDescent="0.25">
      <c r="A30" s="6"/>
      <c r="B30" s="6"/>
      <c r="C30" s="6" t="s">
        <v>27</v>
      </c>
      <c r="D30" s="6"/>
      <c r="E30" s="6"/>
      <c r="F30" s="6"/>
      <c r="G30" s="6"/>
      <c r="H30" s="7" t="s">
        <v>28</v>
      </c>
      <c r="I30" s="49">
        <f>'31 Desember 16'!I52</f>
        <v>20663900</v>
      </c>
      <c r="K30" s="26"/>
      <c r="L30" s="38"/>
      <c r="M30" s="50"/>
      <c r="N30" s="35"/>
      <c r="O30" s="44"/>
      <c r="P30" s="30"/>
      <c r="Q30" s="36"/>
      <c r="R30" s="40"/>
      <c r="S30" s="36"/>
    </row>
    <row r="31" spans="1:19" x14ac:dyDescent="0.25">
      <c r="A31" s="6"/>
      <c r="B31" s="6"/>
      <c r="C31" s="6"/>
      <c r="D31" s="6"/>
      <c r="E31" s="6"/>
      <c r="F31" s="6"/>
      <c r="G31" s="6"/>
      <c r="H31" s="7"/>
      <c r="I31" s="7"/>
      <c r="K31" s="26"/>
      <c r="L31" s="38"/>
      <c r="N31" s="39"/>
      <c r="O31" s="44"/>
      <c r="P31" s="8"/>
      <c r="Q31" s="36"/>
      <c r="R31" s="8"/>
      <c r="S31" s="36"/>
    </row>
    <row r="32" spans="1:19" x14ac:dyDescent="0.25">
      <c r="A32" s="6"/>
      <c r="B32" s="6"/>
      <c r="C32" s="15" t="s">
        <v>29</v>
      </c>
      <c r="D32" s="6"/>
      <c r="E32" s="6"/>
      <c r="F32" s="6"/>
      <c r="G32" s="6"/>
      <c r="H32" s="7"/>
      <c r="I32" s="30"/>
      <c r="J32" s="30"/>
      <c r="K32" s="26"/>
      <c r="L32" s="38"/>
      <c r="N32" s="35"/>
      <c r="O32" s="44"/>
      <c r="P32" s="8"/>
      <c r="Q32" s="36"/>
      <c r="R32" s="8"/>
      <c r="S32" s="36"/>
    </row>
    <row r="33" spans="1:19" x14ac:dyDescent="0.25">
      <c r="A33" s="6"/>
      <c r="B33" s="15">
        <v>1</v>
      </c>
      <c r="C33" s="15" t="s">
        <v>30</v>
      </c>
      <c r="D33" s="6"/>
      <c r="E33" s="6"/>
      <c r="F33" s="6"/>
      <c r="G33" s="6"/>
      <c r="H33" s="7"/>
      <c r="I33" s="7"/>
      <c r="J33" s="7"/>
      <c r="K33" s="26"/>
      <c r="L33" s="38"/>
      <c r="N33" s="35"/>
      <c r="O33" s="44"/>
      <c r="P33" s="8"/>
      <c r="Q33" s="36"/>
      <c r="R33" s="8"/>
      <c r="S33" s="36"/>
    </row>
    <row r="34" spans="1:19" x14ac:dyDescent="0.25">
      <c r="A34" s="6"/>
      <c r="B34" s="15"/>
      <c r="C34" s="15" t="s">
        <v>12</v>
      </c>
      <c r="D34" s="6"/>
      <c r="E34" s="6"/>
      <c r="F34" s="6"/>
      <c r="G34" s="6"/>
      <c r="H34" s="7"/>
      <c r="I34" s="7"/>
      <c r="J34" s="7"/>
      <c r="K34" s="26"/>
      <c r="L34" s="38"/>
      <c r="N34" s="35"/>
      <c r="O34" s="44"/>
      <c r="P34" s="8"/>
      <c r="Q34" s="36"/>
      <c r="R34" s="51"/>
      <c r="S34" s="36"/>
    </row>
    <row r="35" spans="1:19" x14ac:dyDescent="0.25">
      <c r="A35" s="6"/>
      <c r="B35" s="6"/>
      <c r="C35" s="6" t="s">
        <v>31</v>
      </c>
      <c r="D35" s="6"/>
      <c r="E35" s="6"/>
      <c r="F35" s="6"/>
      <c r="G35" s="17"/>
      <c r="H35" s="42">
        <f>+O111</f>
        <v>0</v>
      </c>
      <c r="I35" s="7"/>
      <c r="J35" s="7"/>
      <c r="K35" s="26"/>
      <c r="L35" s="38"/>
      <c r="M35" s="45"/>
      <c r="N35" s="35"/>
      <c r="O35" s="44"/>
      <c r="P35" s="36"/>
      <c r="Q35" s="36"/>
      <c r="R35" s="8"/>
      <c r="S35" s="36"/>
    </row>
    <row r="36" spans="1:19" x14ac:dyDescent="0.25">
      <c r="A36" s="6"/>
      <c r="B36" s="6"/>
      <c r="C36" s="6" t="s">
        <v>32</v>
      </c>
      <c r="D36" s="6"/>
      <c r="E36" s="6"/>
      <c r="F36" s="6"/>
      <c r="G36" s="6"/>
      <c r="H36" s="52">
        <f>H92</f>
        <v>0</v>
      </c>
      <c r="I36" s="6" t="s">
        <v>8</v>
      </c>
      <c r="J36" s="6"/>
      <c r="K36" s="26"/>
      <c r="L36" s="38"/>
      <c r="M36" s="45"/>
      <c r="N36" s="35"/>
      <c r="O36" s="44"/>
      <c r="P36" s="9"/>
      <c r="Q36" s="36"/>
      <c r="R36" s="8"/>
      <c r="S36" s="8"/>
    </row>
    <row r="37" spans="1:19" x14ac:dyDescent="0.25">
      <c r="A37" s="6"/>
      <c r="B37" s="6"/>
      <c r="C37" s="6" t="s">
        <v>33</v>
      </c>
      <c r="D37" s="6"/>
      <c r="E37" s="6"/>
      <c r="F37" s="6"/>
      <c r="G37" s="6"/>
      <c r="H37" s="7"/>
      <c r="I37" s="7">
        <v>727758741</v>
      </c>
      <c r="J37" s="7"/>
      <c r="K37" s="26"/>
      <c r="L37" s="38"/>
      <c r="M37" s="45"/>
      <c r="N37" s="35"/>
      <c r="O37" s="44"/>
      <c r="Q37" s="36"/>
      <c r="R37" s="8"/>
      <c r="S37" s="8"/>
    </row>
    <row r="38" spans="1:19" x14ac:dyDescent="0.25">
      <c r="A38" s="6"/>
      <c r="B38" s="6"/>
      <c r="C38" s="6"/>
      <c r="D38" s="6"/>
      <c r="E38" s="6"/>
      <c r="F38" s="6"/>
      <c r="G38" s="6"/>
      <c r="H38" s="7"/>
      <c r="I38" s="7"/>
      <c r="J38" s="7"/>
      <c r="K38" s="26"/>
      <c r="L38" s="38"/>
      <c r="M38" s="53"/>
      <c r="N38" s="35"/>
      <c r="O38" s="44"/>
      <c r="Q38" s="36"/>
      <c r="R38" s="8"/>
      <c r="S38" s="8"/>
    </row>
    <row r="39" spans="1:19" x14ac:dyDescent="0.25">
      <c r="A39" s="6"/>
      <c r="B39" s="6"/>
      <c r="C39" s="15" t="s">
        <v>34</v>
      </c>
      <c r="D39" s="6"/>
      <c r="E39" s="6"/>
      <c r="F39" s="6"/>
      <c r="G39" s="6"/>
      <c r="H39" s="42">
        <v>30244114</v>
      </c>
      <c r="J39" s="7"/>
      <c r="K39" s="26"/>
      <c r="L39" s="38"/>
      <c r="M39" s="45"/>
      <c r="N39" s="35"/>
      <c r="O39" s="44"/>
      <c r="Q39" s="36"/>
      <c r="R39" s="8"/>
      <c r="S39" s="8"/>
    </row>
    <row r="40" spans="1:19" x14ac:dyDescent="0.25">
      <c r="A40" s="6"/>
      <c r="B40" s="6"/>
      <c r="C40" s="15" t="s">
        <v>35</v>
      </c>
      <c r="D40" s="6"/>
      <c r="E40" s="6"/>
      <c r="F40" s="6"/>
      <c r="G40" s="6"/>
      <c r="H40" s="7">
        <v>102932724</v>
      </c>
      <c r="I40" s="7"/>
      <c r="J40" s="7"/>
      <c r="K40" s="26"/>
      <c r="L40" s="38"/>
      <c r="M40" s="45"/>
      <c r="N40" s="35"/>
      <c r="O40" s="44"/>
      <c r="Q40" s="36"/>
      <c r="R40" s="8"/>
      <c r="S40" s="8"/>
    </row>
    <row r="41" spans="1:19" ht="16.5" x14ac:dyDescent="0.35">
      <c r="A41" s="6"/>
      <c r="B41" s="6"/>
      <c r="C41" s="15" t="s">
        <v>36</v>
      </c>
      <c r="D41" s="6"/>
      <c r="E41" s="6"/>
      <c r="F41" s="6"/>
      <c r="G41" s="6"/>
      <c r="H41" s="54">
        <v>33034812</v>
      </c>
      <c r="I41" s="7"/>
      <c r="J41" s="7"/>
      <c r="K41" s="26"/>
      <c r="L41" s="38"/>
      <c r="M41" s="45"/>
      <c r="N41" s="35"/>
      <c r="O41" s="44"/>
      <c r="Q41" s="36"/>
      <c r="R41" s="8"/>
      <c r="S41" s="8"/>
    </row>
    <row r="42" spans="1:19" ht="16.5" x14ac:dyDescent="0.35">
      <c r="A42" s="6"/>
      <c r="B42" s="6"/>
      <c r="C42" s="6"/>
      <c r="D42" s="6"/>
      <c r="E42" s="6"/>
      <c r="F42" s="6"/>
      <c r="G42" s="6"/>
      <c r="H42" s="7"/>
      <c r="I42" s="55">
        <f>SUM(H39:H41)</f>
        <v>166211650</v>
      </c>
      <c r="J42" s="7"/>
      <c r="K42" s="26"/>
      <c r="L42" s="38"/>
      <c r="M42" s="45"/>
      <c r="N42" s="35"/>
      <c r="O42" s="44"/>
      <c r="Q42" s="36"/>
      <c r="R42" s="8"/>
      <c r="S42" s="8"/>
    </row>
    <row r="43" spans="1:19" x14ac:dyDescent="0.25">
      <c r="A43" s="6"/>
      <c r="B43" s="6"/>
      <c r="C43" s="6"/>
      <c r="D43" s="6"/>
      <c r="E43" s="6"/>
      <c r="F43" s="6"/>
      <c r="G43" s="6"/>
      <c r="H43" s="7"/>
      <c r="I43" s="56">
        <f>SUM(I37:I42)</f>
        <v>893970391</v>
      </c>
      <c r="J43" s="7"/>
      <c r="K43" s="26"/>
      <c r="L43" s="38"/>
      <c r="M43" s="45"/>
      <c r="N43" s="35"/>
      <c r="O43" s="44"/>
      <c r="Q43" s="36"/>
      <c r="R43" s="8"/>
      <c r="S43" s="8"/>
    </row>
    <row r="44" spans="1:19" x14ac:dyDescent="0.25">
      <c r="A44" s="6"/>
      <c r="B44" s="15">
        <v>2</v>
      </c>
      <c r="C44" s="15" t="s">
        <v>37</v>
      </c>
      <c r="D44" s="6"/>
      <c r="E44" s="6"/>
      <c r="F44" s="6"/>
      <c r="G44" s="6"/>
      <c r="H44" s="7"/>
      <c r="I44" s="7"/>
      <c r="J44" s="7"/>
      <c r="K44" s="26"/>
      <c r="L44" s="38"/>
      <c r="M44" s="45"/>
      <c r="N44" s="35"/>
      <c r="O44" s="44"/>
      <c r="P44" s="57"/>
      <c r="Q44" s="30"/>
      <c r="R44" s="58"/>
      <c r="S44" s="58"/>
    </row>
    <row r="45" spans="1:19" x14ac:dyDescent="0.25">
      <c r="A45" s="6"/>
      <c r="B45" s="6"/>
      <c r="C45" s="6" t="s">
        <v>32</v>
      </c>
      <c r="D45" s="6"/>
      <c r="E45" s="6"/>
      <c r="F45" s="6"/>
      <c r="G45" s="19"/>
      <c r="H45" s="7">
        <f>M96</f>
        <v>8731200</v>
      </c>
      <c r="I45" s="7"/>
      <c r="J45" s="7"/>
      <c r="K45" s="26"/>
      <c r="L45" s="38"/>
      <c r="M45" s="45"/>
      <c r="N45" s="35"/>
      <c r="O45" s="44"/>
      <c r="P45" s="57"/>
      <c r="Q45" s="30"/>
      <c r="R45" s="59"/>
      <c r="S45" s="58"/>
    </row>
    <row r="46" spans="1:19" x14ac:dyDescent="0.25">
      <c r="A46" s="6"/>
      <c r="B46" s="6"/>
      <c r="C46" s="6" t="s">
        <v>38</v>
      </c>
      <c r="D46" s="6"/>
      <c r="E46" s="6"/>
      <c r="F46" s="6"/>
      <c r="G46" s="18"/>
      <c r="H46" s="60">
        <f>+E92</f>
        <v>0</v>
      </c>
      <c r="I46" s="7" t="s">
        <v>8</v>
      </c>
      <c r="J46" s="7"/>
      <c r="K46" s="26"/>
      <c r="L46" s="38"/>
      <c r="M46" s="45"/>
      <c r="N46" s="35"/>
      <c r="O46" s="44"/>
      <c r="P46" s="57"/>
      <c r="Q46" s="30"/>
      <c r="R46" s="57"/>
      <c r="S46" s="58"/>
    </row>
    <row r="47" spans="1:19" x14ac:dyDescent="0.25">
      <c r="A47" s="6"/>
      <c r="B47" s="6"/>
      <c r="C47" s="6"/>
      <c r="D47" s="6"/>
      <c r="E47" s="6"/>
      <c r="F47" s="6"/>
      <c r="G47" s="18" t="s">
        <v>8</v>
      </c>
      <c r="H47" s="61"/>
      <c r="I47" s="7">
        <f>H45+H46</f>
        <v>8731200</v>
      </c>
      <c r="J47" s="7"/>
      <c r="K47" s="26"/>
      <c r="L47" s="38"/>
      <c r="M47" s="45"/>
      <c r="N47" s="35"/>
      <c r="O47" s="44"/>
      <c r="P47" s="57"/>
      <c r="Q47" s="58"/>
      <c r="R47" s="57"/>
      <c r="S47" s="58"/>
    </row>
    <row r="48" spans="1:19" x14ac:dyDescent="0.25">
      <c r="A48" s="6"/>
      <c r="B48" s="6"/>
      <c r="C48" s="6"/>
      <c r="D48" s="6"/>
      <c r="E48" s="6"/>
      <c r="F48" s="6"/>
      <c r="G48" s="18"/>
      <c r="H48" s="62"/>
      <c r="I48" s="7" t="s">
        <v>8</v>
      </c>
      <c r="J48" s="7"/>
      <c r="K48" s="26"/>
      <c r="L48" s="38"/>
      <c r="M48" s="53"/>
      <c r="N48" s="35"/>
      <c r="O48" s="44"/>
      <c r="P48" s="63"/>
      <c r="Q48" s="63">
        <f>SUM(Q13:Q46)</f>
        <v>0</v>
      </c>
      <c r="R48" s="57"/>
      <c r="S48" s="58"/>
    </row>
    <row r="49" spans="1:19" x14ac:dyDescent="0.25">
      <c r="A49" s="6"/>
      <c r="B49" s="6"/>
      <c r="C49" s="6" t="s">
        <v>39</v>
      </c>
      <c r="D49" s="6"/>
      <c r="E49" s="6"/>
      <c r="F49" s="6"/>
      <c r="G49" s="19"/>
      <c r="H49" s="42">
        <f>L137</f>
        <v>14100000</v>
      </c>
      <c r="I49" s="7">
        <v>0</v>
      </c>
      <c r="K49" s="26"/>
      <c r="L49" s="38"/>
      <c r="M49" s="53"/>
      <c r="N49" s="35"/>
      <c r="O49" s="44"/>
      <c r="Q49" s="8"/>
      <c r="S49" s="8"/>
    </row>
    <row r="50" spans="1:19" x14ac:dyDescent="0.25">
      <c r="A50" s="6"/>
      <c r="B50" s="6"/>
      <c r="C50" s="6" t="s">
        <v>40</v>
      </c>
      <c r="D50" s="6"/>
      <c r="E50" s="6"/>
      <c r="F50" s="6"/>
      <c r="G50" s="6"/>
      <c r="H50" s="52">
        <v>0</v>
      </c>
      <c r="I50" s="7"/>
      <c r="K50" s="26"/>
      <c r="L50" s="38"/>
      <c r="M50" s="53"/>
      <c r="N50" s="35"/>
      <c r="O50" s="44"/>
      <c r="P50" s="64"/>
      <c r="Q50" s="8" t="s">
        <v>41</v>
      </c>
      <c r="S50" s="8"/>
    </row>
    <row r="51" spans="1:19" x14ac:dyDescent="0.25">
      <c r="A51" s="6"/>
      <c r="B51" s="6"/>
      <c r="C51" s="6"/>
      <c r="D51" s="6"/>
      <c r="E51" s="6"/>
      <c r="F51" s="6"/>
      <c r="G51" s="6"/>
      <c r="H51" s="19"/>
      <c r="I51" s="52">
        <f>SUM(H49:H50)</f>
        <v>14100000</v>
      </c>
      <c r="J51" s="42"/>
      <c r="K51" s="26"/>
      <c r="L51" s="38"/>
      <c r="M51" s="53"/>
      <c r="N51" s="35"/>
      <c r="O51" s="44"/>
      <c r="P51" s="65"/>
      <c r="Q51" s="51"/>
      <c r="R51" s="65"/>
      <c r="S51" s="51"/>
    </row>
    <row r="52" spans="1:19" x14ac:dyDescent="0.25">
      <c r="A52" s="6"/>
      <c r="B52" s="6"/>
      <c r="C52" s="15" t="s">
        <v>42</v>
      </c>
      <c r="D52" s="6"/>
      <c r="E52" s="6"/>
      <c r="F52" s="6"/>
      <c r="G52" s="6"/>
      <c r="H52" s="7"/>
      <c r="I52" s="7">
        <f>I30-I47+I51</f>
        <v>26032700</v>
      </c>
      <c r="J52" s="66"/>
      <c r="K52" s="26"/>
      <c r="L52" s="38"/>
      <c r="N52" s="35"/>
      <c r="O52" s="44"/>
      <c r="P52" s="65"/>
      <c r="Q52" s="51"/>
      <c r="R52" s="65"/>
      <c r="S52" s="51"/>
    </row>
    <row r="53" spans="1:19" x14ac:dyDescent="0.25">
      <c r="A53" s="6"/>
      <c r="B53" s="6"/>
      <c r="C53" s="6" t="s">
        <v>43</v>
      </c>
      <c r="D53" s="6"/>
      <c r="E53" s="6"/>
      <c r="F53" s="6"/>
      <c r="G53" s="6"/>
      <c r="H53" s="7"/>
      <c r="I53" s="7">
        <f>+I27</f>
        <v>26032700</v>
      </c>
      <c r="J53" s="66"/>
      <c r="K53" s="26"/>
      <c r="L53" s="38"/>
      <c r="N53" s="35"/>
      <c r="O53" s="44"/>
      <c r="P53" s="65"/>
      <c r="Q53" s="51"/>
      <c r="R53" s="65"/>
      <c r="S53" s="51"/>
    </row>
    <row r="54" spans="1:19" x14ac:dyDescent="0.25">
      <c r="A54" s="6"/>
      <c r="B54" s="6"/>
      <c r="C54" s="6"/>
      <c r="D54" s="6"/>
      <c r="E54" s="6"/>
      <c r="F54" s="6"/>
      <c r="G54" s="6"/>
      <c r="H54" s="7" t="s">
        <v>8</v>
      </c>
      <c r="I54" s="52">
        <v>0</v>
      </c>
      <c r="J54" s="67"/>
      <c r="K54" s="26"/>
      <c r="L54" s="38"/>
      <c r="N54" s="35"/>
      <c r="O54" s="44"/>
      <c r="P54" s="65"/>
      <c r="Q54" s="51"/>
      <c r="R54" s="65"/>
      <c r="S54" s="68"/>
    </row>
    <row r="55" spans="1:19" x14ac:dyDescent="0.25">
      <c r="A55" s="6"/>
      <c r="B55" s="6"/>
      <c r="C55" s="6"/>
      <c r="D55" s="6"/>
      <c r="E55" s="6" t="s">
        <v>44</v>
      </c>
      <c r="F55" s="6"/>
      <c r="G55" s="6"/>
      <c r="H55" s="7"/>
      <c r="I55" s="7">
        <f>+I53-I52</f>
        <v>0</v>
      </c>
      <c r="J55" s="66"/>
      <c r="K55" s="26"/>
      <c r="L55" s="38"/>
      <c r="N55" s="35"/>
      <c r="O55" s="44"/>
      <c r="P55" s="65"/>
      <c r="Q55" s="51"/>
      <c r="R55" s="65"/>
      <c r="S55" s="65"/>
    </row>
    <row r="56" spans="1:19" x14ac:dyDescent="0.25">
      <c r="A56" s="6"/>
      <c r="B56" s="6"/>
      <c r="C56" s="6"/>
      <c r="D56" s="6"/>
      <c r="E56" s="6"/>
      <c r="F56" s="6"/>
      <c r="G56" s="6"/>
      <c r="H56" s="7"/>
      <c r="I56" s="7"/>
      <c r="J56" s="66"/>
      <c r="K56" s="26"/>
      <c r="L56" s="38"/>
      <c r="N56" s="35"/>
      <c r="O56" s="44"/>
      <c r="P56" s="65"/>
      <c r="Q56" s="51"/>
      <c r="R56" s="65"/>
      <c r="S56" s="65"/>
    </row>
    <row r="57" spans="1:19" x14ac:dyDescent="0.25">
      <c r="A57" s="6" t="s">
        <v>45</v>
      </c>
      <c r="B57" s="6"/>
      <c r="C57" s="6"/>
      <c r="D57" s="6"/>
      <c r="E57" s="6"/>
      <c r="F57" s="6"/>
      <c r="G57" s="6"/>
      <c r="H57" s="7"/>
      <c r="I57" s="49"/>
      <c r="J57" s="69"/>
      <c r="K57" s="26"/>
      <c r="L57" s="38"/>
      <c r="N57" s="35"/>
      <c r="O57" s="44"/>
      <c r="P57" s="65"/>
      <c r="Q57" s="51"/>
      <c r="R57" s="65"/>
      <c r="S57" s="65"/>
    </row>
    <row r="58" spans="1:19" x14ac:dyDescent="0.25">
      <c r="A58" s="6" t="s">
        <v>46</v>
      </c>
      <c r="B58" s="6"/>
      <c r="C58" s="6"/>
      <c r="D58" s="6"/>
      <c r="E58" s="6" t="s">
        <v>8</v>
      </c>
      <c r="F58" s="6"/>
      <c r="G58" s="6" t="s">
        <v>47</v>
      </c>
      <c r="H58" s="7"/>
      <c r="I58" s="17"/>
      <c r="J58" s="70"/>
      <c r="K58" s="26"/>
      <c r="L58" s="38"/>
      <c r="N58" s="35"/>
      <c r="O58" s="44"/>
      <c r="P58" s="65"/>
      <c r="Q58" s="51"/>
      <c r="R58" s="65"/>
      <c r="S58" s="65"/>
    </row>
    <row r="59" spans="1:19" x14ac:dyDescent="0.25">
      <c r="A59" s="6"/>
      <c r="B59" s="6"/>
      <c r="C59" s="6"/>
      <c r="D59" s="6"/>
      <c r="E59" s="6"/>
      <c r="F59" s="6"/>
      <c r="G59" s="6"/>
      <c r="H59" s="7" t="s">
        <v>8</v>
      </c>
      <c r="I59" s="17"/>
      <c r="J59" s="70"/>
      <c r="K59" s="26"/>
      <c r="L59" s="38"/>
      <c r="N59" s="35"/>
      <c r="O59" s="44"/>
      <c r="Q59" s="36"/>
    </row>
    <row r="60" spans="1:19" x14ac:dyDescent="0.25">
      <c r="K60" s="26"/>
      <c r="L60" s="38"/>
      <c r="N60" s="35"/>
      <c r="O60" s="44"/>
    </row>
    <row r="61" spans="1:19" x14ac:dyDescent="0.25">
      <c r="A61" s="71"/>
      <c r="B61" s="72"/>
      <c r="C61" s="72"/>
      <c r="D61" s="73"/>
      <c r="E61" s="73"/>
      <c r="F61" s="73"/>
      <c r="G61" s="73"/>
      <c r="H61" s="9"/>
      <c r="J61" s="74"/>
      <c r="K61" s="26"/>
      <c r="L61" s="38"/>
      <c r="N61" s="35"/>
      <c r="O61" s="44"/>
      <c r="Q61" s="9"/>
      <c r="R61" s="75"/>
    </row>
    <row r="62" spans="1:19" x14ac:dyDescent="0.25">
      <c r="A62" s="71" t="s">
        <v>59</v>
      </c>
      <c r="B62" s="72"/>
      <c r="C62" s="72"/>
      <c r="D62" s="73"/>
      <c r="E62" s="73"/>
      <c r="F62" s="73"/>
      <c r="G62" s="73" t="s">
        <v>49</v>
      </c>
      <c r="H62" s="9"/>
      <c r="J62" s="74"/>
      <c r="K62" s="26"/>
      <c r="L62" s="38"/>
      <c r="N62" s="35"/>
      <c r="O62" s="44"/>
      <c r="Q62" s="9"/>
      <c r="R62" s="75"/>
    </row>
    <row r="63" spans="1:19" x14ac:dyDescent="0.25">
      <c r="A63" s="71"/>
      <c r="B63" s="72"/>
      <c r="C63" s="72"/>
      <c r="D63" s="73"/>
      <c r="E63" s="73"/>
      <c r="F63" s="73"/>
      <c r="G63" s="73"/>
      <c r="H63" s="9"/>
      <c r="J63" s="74"/>
      <c r="K63" s="26"/>
      <c r="L63" s="38"/>
      <c r="N63" s="35"/>
      <c r="O63" s="44"/>
      <c r="Q63" s="9"/>
      <c r="R63" s="75"/>
    </row>
    <row r="64" spans="1:19" x14ac:dyDescent="0.25">
      <c r="A64" s="71" t="s">
        <v>50</v>
      </c>
      <c r="B64" s="72"/>
      <c r="C64" s="72"/>
      <c r="D64" s="73"/>
      <c r="E64" s="73"/>
      <c r="F64" s="73"/>
      <c r="G64" s="73"/>
      <c r="H64" s="9" t="s">
        <v>51</v>
      </c>
      <c r="J64" s="74"/>
      <c r="K64" s="26"/>
      <c r="L64" s="38"/>
      <c r="N64" s="35"/>
      <c r="O64" s="44"/>
      <c r="Q64" s="9"/>
      <c r="R64" s="75"/>
    </row>
    <row r="65" spans="1:17" x14ac:dyDescent="0.25">
      <c r="A65" s="71"/>
      <c r="B65" s="72"/>
      <c r="C65" s="72"/>
      <c r="D65" s="73"/>
      <c r="E65" s="73"/>
      <c r="F65" s="73"/>
      <c r="G65" s="73"/>
      <c r="H65" s="73"/>
      <c r="J65" s="74"/>
      <c r="K65" s="26"/>
      <c r="L65" s="38"/>
      <c r="N65" s="35"/>
      <c r="O65" s="44"/>
    </row>
    <row r="66" spans="1:17" x14ac:dyDescent="0.25">
      <c r="A66" s="8"/>
      <c r="B66" s="8"/>
      <c r="C66" s="8"/>
      <c r="D66" s="8"/>
      <c r="E66" s="8"/>
      <c r="F66" s="8"/>
      <c r="G66" s="73" t="s">
        <v>52</v>
      </c>
      <c r="H66" s="8"/>
      <c r="I66" s="8"/>
      <c r="J66" s="76"/>
      <c r="K66" s="26"/>
      <c r="L66" s="38"/>
      <c r="M66" s="53"/>
      <c r="N66" s="35"/>
      <c r="O66" s="44"/>
      <c r="Q66" s="64"/>
    </row>
    <row r="67" spans="1:17" x14ac:dyDescent="0.25">
      <c r="A67" s="8"/>
      <c r="B67" s="8"/>
      <c r="C67" s="8"/>
      <c r="D67" s="8"/>
      <c r="E67" s="8"/>
      <c r="F67" s="8"/>
      <c r="G67" s="8"/>
      <c r="H67" s="8"/>
      <c r="I67" s="8"/>
      <c r="J67" s="76"/>
      <c r="K67" s="26"/>
      <c r="L67" s="38"/>
      <c r="M67" s="53"/>
      <c r="N67" s="35"/>
      <c r="O67" s="44"/>
    </row>
    <row r="68" spans="1:17" x14ac:dyDescent="0.25">
      <c r="A68" s="8"/>
      <c r="B68" s="8"/>
      <c r="C68" s="8"/>
      <c r="D68" s="8"/>
      <c r="E68" s="8" t="s">
        <v>53</v>
      </c>
      <c r="F68" s="8"/>
      <c r="G68" s="8"/>
      <c r="H68" s="8"/>
      <c r="I68" s="8"/>
      <c r="J68" s="76"/>
      <c r="K68" s="26"/>
      <c r="L68" s="38"/>
      <c r="M68" s="3"/>
      <c r="N68" s="35"/>
      <c r="O68" s="44"/>
    </row>
    <row r="69" spans="1:17" x14ac:dyDescent="0.25">
      <c r="A69" s="8"/>
      <c r="B69" s="8"/>
      <c r="C69" s="8"/>
      <c r="D69" s="8"/>
      <c r="E69" s="8"/>
      <c r="F69" s="8"/>
      <c r="G69" s="8"/>
      <c r="H69" s="8"/>
      <c r="I69" s="77"/>
      <c r="J69" s="76"/>
      <c r="K69" s="26"/>
      <c r="L69" s="38"/>
      <c r="M69" s="3"/>
      <c r="N69" s="35"/>
      <c r="O69" s="44"/>
    </row>
    <row r="70" spans="1:17" x14ac:dyDescent="0.25">
      <c r="A70" s="73"/>
      <c r="B70" s="73"/>
      <c r="C70" s="73"/>
      <c r="D70" s="73"/>
      <c r="E70" s="73"/>
      <c r="F70" s="73"/>
      <c r="G70" s="78"/>
      <c r="H70" s="79"/>
      <c r="I70" s="73"/>
      <c r="J70" s="74"/>
      <c r="K70" s="26"/>
      <c r="L70" s="38"/>
      <c r="M70" s="80"/>
      <c r="N70" s="35"/>
      <c r="O70" s="44"/>
    </row>
    <row r="71" spans="1:17" x14ac:dyDescent="0.25">
      <c r="A71" s="73"/>
      <c r="B71" s="73"/>
      <c r="C71" s="73"/>
      <c r="D71" s="73"/>
      <c r="E71" s="73"/>
      <c r="F71" s="73"/>
      <c r="G71" s="78" t="s">
        <v>54</v>
      </c>
      <c r="H71" s="81"/>
      <c r="I71" s="73"/>
      <c r="J71" s="74"/>
      <c r="K71" s="26"/>
      <c r="L71" s="38"/>
      <c r="M71" s="53"/>
      <c r="N71" s="35"/>
      <c r="O71" s="44"/>
    </row>
    <row r="72" spans="1:17" x14ac:dyDescent="0.25">
      <c r="A72" s="8"/>
      <c r="B72" s="8"/>
      <c r="C72" s="8"/>
      <c r="D72" s="8"/>
      <c r="E72" s="8"/>
      <c r="F72" s="8"/>
      <c r="G72" s="8"/>
      <c r="H72" s="8"/>
      <c r="I72" s="8"/>
      <c r="J72" s="76"/>
      <c r="K72" s="26"/>
      <c r="L72" s="38"/>
      <c r="N72" s="35"/>
      <c r="O72" s="82"/>
    </row>
    <row r="73" spans="1:17" x14ac:dyDescent="0.25">
      <c r="A73" s="8" t="s">
        <v>40</v>
      </c>
      <c r="B73" s="8"/>
      <c r="C73" s="8"/>
      <c r="D73" s="8" t="s">
        <v>38</v>
      </c>
      <c r="E73" s="8"/>
      <c r="F73" s="8"/>
      <c r="G73" s="8"/>
      <c r="H73" s="8" t="s">
        <v>55</v>
      </c>
      <c r="I73" s="77" t="s">
        <v>56</v>
      </c>
      <c r="J73" s="76"/>
      <c r="K73" s="26"/>
      <c r="L73" s="38"/>
      <c r="M73" s="80"/>
      <c r="N73" s="35"/>
      <c r="O73" s="83"/>
    </row>
    <row r="74" spans="1:17" x14ac:dyDescent="0.25">
      <c r="A74" s="84"/>
      <c r="B74" s="85"/>
      <c r="C74" s="85"/>
      <c r="D74" s="85"/>
      <c r="E74" s="86"/>
      <c r="F74" s="8"/>
      <c r="G74" s="8"/>
      <c r="H74" s="51"/>
      <c r="I74" s="8"/>
      <c r="J74" s="76"/>
      <c r="K74" s="26"/>
      <c r="L74" s="38"/>
      <c r="M74" s="80"/>
      <c r="N74" s="35"/>
      <c r="O74" s="82"/>
    </row>
    <row r="75" spans="1:17" x14ac:dyDescent="0.25">
      <c r="A75" s="84"/>
      <c r="B75" s="85"/>
      <c r="C75" s="85"/>
      <c r="D75" s="85"/>
      <c r="E75" s="86"/>
      <c r="F75" s="8"/>
      <c r="G75" s="8"/>
      <c r="H75" s="51"/>
      <c r="I75" s="8"/>
      <c r="J75" s="8"/>
      <c r="K75" s="26"/>
      <c r="L75" s="38"/>
      <c r="M75" s="80"/>
      <c r="N75" s="35"/>
      <c r="O75" s="82"/>
    </row>
    <row r="76" spans="1:17" x14ac:dyDescent="0.25">
      <c r="A76" s="87"/>
      <c r="B76" s="85"/>
      <c r="C76" s="85"/>
      <c r="D76" s="85"/>
      <c r="E76" s="86"/>
      <c r="F76" s="8"/>
      <c r="G76" s="8"/>
      <c r="H76" s="51"/>
      <c r="I76" s="8"/>
      <c r="J76" s="8"/>
      <c r="K76" s="26"/>
      <c r="L76" s="38"/>
      <c r="M76" s="80"/>
      <c r="N76" s="35"/>
      <c r="O76" s="82"/>
    </row>
    <row r="77" spans="1:17" x14ac:dyDescent="0.25">
      <c r="A77" s="87"/>
      <c r="B77" s="85"/>
      <c r="C77" s="88"/>
      <c r="D77" s="85"/>
      <c r="E77" s="89"/>
      <c r="F77" s="8"/>
      <c r="G77" s="8"/>
      <c r="H77" s="51"/>
      <c r="I77" s="8"/>
      <c r="J77" s="8"/>
      <c r="K77" s="26"/>
      <c r="L77" s="38"/>
      <c r="M77" s="80"/>
      <c r="N77" s="35"/>
      <c r="O77" s="82"/>
    </row>
    <row r="78" spans="1:17" x14ac:dyDescent="0.25">
      <c r="A78" s="86"/>
      <c r="B78" s="85"/>
      <c r="C78" s="88"/>
      <c r="D78" s="88"/>
      <c r="E78" s="90"/>
      <c r="F78" s="64"/>
      <c r="H78" s="65"/>
      <c r="K78" s="26"/>
      <c r="L78" s="38"/>
      <c r="M78" s="80"/>
      <c r="N78" s="35"/>
      <c r="O78" s="82"/>
    </row>
    <row r="79" spans="1:17" x14ac:dyDescent="0.25">
      <c r="A79" s="91"/>
      <c r="B79" s="85"/>
      <c r="C79" s="92"/>
      <c r="D79" s="92"/>
      <c r="E79" s="90"/>
      <c r="H79" s="65"/>
      <c r="K79" s="26"/>
      <c r="L79" s="38"/>
      <c r="M79" s="80"/>
      <c r="N79" s="35"/>
      <c r="O79" s="82"/>
    </row>
    <row r="80" spans="1:17" x14ac:dyDescent="0.25">
      <c r="A80" s="93"/>
      <c r="B80" s="85"/>
      <c r="C80" s="92"/>
      <c r="D80" s="92"/>
      <c r="E80" s="90"/>
      <c r="H80" s="65"/>
      <c r="K80" s="26"/>
      <c r="L80" s="38"/>
      <c r="M80" s="80"/>
      <c r="N80" s="35"/>
      <c r="O80" s="83"/>
    </row>
    <row r="81" spans="1:15" x14ac:dyDescent="0.25">
      <c r="A81" s="93"/>
      <c r="B81" s="85"/>
      <c r="C81" s="92"/>
      <c r="D81" s="92"/>
      <c r="E81" s="90"/>
      <c r="H81" s="65"/>
      <c r="K81" s="26"/>
      <c r="L81" s="38"/>
      <c r="M81" s="80"/>
      <c r="N81" s="35"/>
      <c r="O81" s="83"/>
    </row>
    <row r="82" spans="1:15" x14ac:dyDescent="0.25">
      <c r="A82" s="91"/>
      <c r="B82" s="92"/>
      <c r="C82" s="92"/>
      <c r="D82" s="92"/>
      <c r="E82" s="90"/>
      <c r="H82" s="65"/>
      <c r="K82" s="26"/>
      <c r="L82" s="38"/>
      <c r="M82" s="94"/>
      <c r="N82" s="35"/>
      <c r="O82" s="82"/>
    </row>
    <row r="83" spans="1:15" x14ac:dyDescent="0.25">
      <c r="A83" s="91"/>
      <c r="B83" s="92"/>
      <c r="C83" s="92"/>
      <c r="D83" s="92"/>
      <c r="E83" s="90"/>
      <c r="H83" s="65"/>
      <c r="K83" s="26"/>
      <c r="L83" s="38"/>
      <c r="M83" s="95"/>
      <c r="N83" s="35"/>
      <c r="O83" s="82"/>
    </row>
    <row r="84" spans="1:15" x14ac:dyDescent="0.25">
      <c r="A84" s="91"/>
      <c r="B84" s="96"/>
      <c r="E84" s="65"/>
      <c r="H84" s="65"/>
      <c r="K84" s="26"/>
      <c r="L84" s="38"/>
      <c r="N84" s="35"/>
      <c r="O84" s="82"/>
    </row>
    <row r="85" spans="1:15" x14ac:dyDescent="0.25">
      <c r="A85" s="91"/>
      <c r="B85" s="96"/>
      <c r="H85" s="65"/>
      <c r="K85" s="26"/>
      <c r="L85" s="38"/>
      <c r="N85" s="35"/>
      <c r="O85" s="82"/>
    </row>
    <row r="86" spans="1:15" x14ac:dyDescent="0.25">
      <c r="A86" s="91"/>
      <c r="B86" s="96"/>
      <c r="K86" s="26"/>
      <c r="L86" s="38"/>
      <c r="N86" s="35"/>
      <c r="O86" s="82"/>
    </row>
    <row r="87" spans="1:15" x14ac:dyDescent="0.25">
      <c r="A87" s="91"/>
      <c r="B87" s="96"/>
      <c r="K87" s="26"/>
      <c r="L87" s="38"/>
      <c r="N87" s="35"/>
      <c r="O87" s="82"/>
    </row>
    <row r="88" spans="1:15" x14ac:dyDescent="0.25">
      <c r="A88" s="65"/>
      <c r="B88" s="96"/>
      <c r="K88" s="26"/>
      <c r="L88" s="38"/>
      <c r="M88" s="80"/>
      <c r="N88" s="35"/>
      <c r="O88" s="82"/>
    </row>
    <row r="89" spans="1:15" x14ac:dyDescent="0.25">
      <c r="K89" s="26"/>
      <c r="L89" s="38"/>
      <c r="N89" s="35"/>
      <c r="O89" s="82"/>
    </row>
    <row r="90" spans="1:15" x14ac:dyDescent="0.25">
      <c r="K90" s="26"/>
      <c r="L90" s="38"/>
      <c r="N90" s="35"/>
      <c r="O90" s="82"/>
    </row>
    <row r="91" spans="1:15" x14ac:dyDescent="0.25">
      <c r="K91" s="26"/>
      <c r="L91" s="38"/>
      <c r="N91" s="35"/>
      <c r="O91" s="82"/>
    </row>
    <row r="92" spans="1:15" x14ac:dyDescent="0.25">
      <c r="A92" s="75">
        <f>SUM(A74:A91)</f>
        <v>0</v>
      </c>
      <c r="E92" s="65">
        <f>SUM(E74:E91)</f>
        <v>0</v>
      </c>
      <c r="H92" s="65">
        <f>SUM(H74:H91)</f>
        <v>0</v>
      </c>
      <c r="K92" s="26"/>
      <c r="L92" s="38"/>
      <c r="N92" s="35"/>
      <c r="O92" s="82"/>
    </row>
    <row r="93" spans="1:15" x14ac:dyDescent="0.25">
      <c r="K93" s="26"/>
      <c r="L93" s="38"/>
      <c r="N93" s="35"/>
      <c r="O93" s="82"/>
    </row>
    <row r="94" spans="1:15" x14ac:dyDescent="0.25">
      <c r="K94" s="26"/>
      <c r="N94" s="35"/>
      <c r="O94" s="82"/>
    </row>
    <row r="95" spans="1:15" x14ac:dyDescent="0.25">
      <c r="K95" s="26"/>
      <c r="N95" s="35"/>
      <c r="O95" s="82"/>
    </row>
    <row r="96" spans="1:15" x14ac:dyDescent="0.25">
      <c r="K96" s="26"/>
      <c r="M96" s="43">
        <f>SUM(M13:M95)</f>
        <v>8731200</v>
      </c>
      <c r="N96" s="35"/>
      <c r="O96" s="82"/>
    </row>
    <row r="97" spans="11:15" x14ac:dyDescent="0.25">
      <c r="K97" s="26">
        <v>38741</v>
      </c>
      <c r="N97" s="35"/>
      <c r="O97" s="82"/>
    </row>
    <row r="98" spans="11:15" x14ac:dyDescent="0.25">
      <c r="K98" s="26"/>
      <c r="N98" s="35"/>
      <c r="O98" s="82"/>
    </row>
    <row r="99" spans="11:15" x14ac:dyDescent="0.25">
      <c r="K99" s="26"/>
      <c r="N99" s="35"/>
      <c r="O99" s="82"/>
    </row>
    <row r="100" spans="11:15" x14ac:dyDescent="0.25">
      <c r="K100" s="26"/>
      <c r="N100" s="35"/>
      <c r="O100" s="82"/>
    </row>
    <row r="101" spans="11:15" x14ac:dyDescent="0.25">
      <c r="K101" s="26"/>
      <c r="N101" s="35"/>
      <c r="O101" s="82"/>
    </row>
    <row r="102" spans="11:15" x14ac:dyDescent="0.25">
      <c r="K102" s="26"/>
      <c r="N102" s="35"/>
      <c r="O102" s="82"/>
    </row>
    <row r="103" spans="11:15" x14ac:dyDescent="0.25">
      <c r="K103" s="26"/>
      <c r="N103" s="35"/>
      <c r="O103" s="82"/>
    </row>
    <row r="104" spans="11:15" x14ac:dyDescent="0.25">
      <c r="K104" s="26"/>
      <c r="N104" s="35"/>
      <c r="O104" s="82"/>
    </row>
    <row r="105" spans="11:15" x14ac:dyDescent="0.25">
      <c r="K105" s="26"/>
      <c r="N105" s="35"/>
      <c r="O105" s="82"/>
    </row>
    <row r="106" spans="11:15" x14ac:dyDescent="0.25">
      <c r="K106" s="26"/>
      <c r="N106" s="35"/>
      <c r="O106" s="82"/>
    </row>
    <row r="107" spans="11:15" x14ac:dyDescent="0.25">
      <c r="K107" s="26"/>
      <c r="N107" s="35"/>
      <c r="O107" s="82"/>
    </row>
    <row r="108" spans="11:15" x14ac:dyDescent="0.25">
      <c r="K108" s="26"/>
      <c r="N108" s="35"/>
    </row>
    <row r="109" spans="11:15" x14ac:dyDescent="0.25">
      <c r="K109" s="26"/>
    </row>
    <row r="110" spans="11:15" x14ac:dyDescent="0.25">
      <c r="K110" s="26"/>
    </row>
    <row r="111" spans="11:15" x14ac:dyDescent="0.25">
      <c r="K111" s="26"/>
      <c r="O111" s="80">
        <f>SUM(O13:O110)</f>
        <v>0</v>
      </c>
    </row>
    <row r="112" spans="11:15" x14ac:dyDescent="0.25">
      <c r="K112" s="26"/>
    </row>
    <row r="113" spans="1:19" x14ac:dyDescent="0.25">
      <c r="K113" s="26"/>
    </row>
    <row r="114" spans="1:19" s="43" customFormat="1" x14ac:dyDescent="0.25">
      <c r="A114"/>
      <c r="B114"/>
      <c r="C114"/>
      <c r="D114"/>
      <c r="E114"/>
      <c r="F114"/>
      <c r="G114"/>
      <c r="H114"/>
      <c r="I114"/>
      <c r="J114"/>
      <c r="K114" s="26"/>
      <c r="L114" s="97"/>
      <c r="N114" s="99"/>
      <c r="O114" s="98"/>
      <c r="P114"/>
      <c r="Q114"/>
      <c r="R114"/>
      <c r="S114"/>
    </row>
    <row r="115" spans="1:19" s="43" customFormat="1" x14ac:dyDescent="0.25">
      <c r="A115"/>
      <c r="B115"/>
      <c r="C115"/>
      <c r="D115"/>
      <c r="E115"/>
      <c r="F115"/>
      <c r="G115"/>
      <c r="H115"/>
      <c r="I115"/>
      <c r="J115"/>
      <c r="K115" s="26"/>
      <c r="L115" s="97"/>
      <c r="N115" s="99"/>
      <c r="O115" s="98"/>
      <c r="P115"/>
      <c r="Q115"/>
      <c r="R115"/>
      <c r="S115"/>
    </row>
    <row r="116" spans="1:19" s="43" customFormat="1" x14ac:dyDescent="0.25">
      <c r="A116"/>
      <c r="B116"/>
      <c r="C116"/>
      <c r="D116"/>
      <c r="E116"/>
      <c r="F116"/>
      <c r="G116"/>
      <c r="H116"/>
      <c r="I116"/>
      <c r="J116"/>
      <c r="K116" s="26"/>
      <c r="L116" s="97"/>
      <c r="N116" s="99"/>
      <c r="O116" s="98"/>
      <c r="P116"/>
      <c r="Q116"/>
      <c r="R116"/>
      <c r="S116"/>
    </row>
    <row r="117" spans="1:19" s="43" customFormat="1" x14ac:dyDescent="0.25">
      <c r="A117"/>
      <c r="B117"/>
      <c r="C117"/>
      <c r="D117"/>
      <c r="E117"/>
      <c r="F117"/>
      <c r="G117"/>
      <c r="H117"/>
      <c r="I117"/>
      <c r="J117"/>
      <c r="K117" s="26"/>
      <c r="L117" s="97"/>
      <c r="N117" s="99"/>
      <c r="O117" s="98"/>
      <c r="P117"/>
      <c r="Q117"/>
      <c r="R117"/>
      <c r="S117"/>
    </row>
    <row r="118" spans="1:19" s="43" customFormat="1" x14ac:dyDescent="0.25">
      <c r="A118"/>
      <c r="B118"/>
      <c r="C118"/>
      <c r="D118"/>
      <c r="E118"/>
      <c r="F118"/>
      <c r="G118"/>
      <c r="H118"/>
      <c r="I118"/>
      <c r="J118"/>
      <c r="K118" s="26"/>
      <c r="L118" s="97"/>
      <c r="N118" s="99"/>
      <c r="O118" s="98"/>
      <c r="P118"/>
      <c r="Q118"/>
      <c r="R118"/>
      <c r="S118"/>
    </row>
    <row r="119" spans="1:19" s="43" customFormat="1" x14ac:dyDescent="0.25">
      <c r="A119"/>
      <c r="B119"/>
      <c r="C119"/>
      <c r="D119"/>
      <c r="E119"/>
      <c r="F119"/>
      <c r="G119"/>
      <c r="H119"/>
      <c r="I119"/>
      <c r="J119"/>
      <c r="K119" s="26"/>
      <c r="L119" s="97"/>
      <c r="N119" s="99"/>
      <c r="O119" s="98"/>
      <c r="P119"/>
      <c r="Q119"/>
      <c r="R119"/>
      <c r="S119"/>
    </row>
    <row r="120" spans="1:19" s="43" customFormat="1" x14ac:dyDescent="0.25">
      <c r="A120"/>
      <c r="B120"/>
      <c r="C120"/>
      <c r="D120"/>
      <c r="E120"/>
      <c r="F120"/>
      <c r="G120"/>
      <c r="H120"/>
      <c r="I120"/>
      <c r="J120"/>
      <c r="K120" s="26"/>
      <c r="L120" s="97"/>
      <c r="N120" s="99"/>
      <c r="O120" s="98"/>
      <c r="P120"/>
      <c r="Q120"/>
      <c r="R120"/>
      <c r="S120"/>
    </row>
    <row r="121" spans="1:19" s="43" customFormat="1" x14ac:dyDescent="0.25">
      <c r="A121"/>
      <c r="B121"/>
      <c r="C121"/>
      <c r="D121"/>
      <c r="E121"/>
      <c r="F121"/>
      <c r="G121"/>
      <c r="H121"/>
      <c r="I121"/>
      <c r="J121"/>
      <c r="K121" s="26"/>
      <c r="L121" s="97"/>
      <c r="N121" s="99"/>
      <c r="O121" s="98"/>
      <c r="P121"/>
      <c r="Q121"/>
      <c r="R121"/>
      <c r="S121"/>
    </row>
    <row r="122" spans="1:19" s="43" customFormat="1" x14ac:dyDescent="0.25">
      <c r="A122"/>
      <c r="B122"/>
      <c r="C122"/>
      <c r="D122"/>
      <c r="E122"/>
      <c r="F122"/>
      <c r="G122"/>
      <c r="H122"/>
      <c r="I122"/>
      <c r="J122"/>
      <c r="K122" s="26"/>
      <c r="L122" s="97"/>
      <c r="N122" s="99"/>
      <c r="O122" s="98"/>
      <c r="P122"/>
      <c r="Q122"/>
      <c r="R122"/>
      <c r="S122"/>
    </row>
    <row r="123" spans="1:19" s="43" customFormat="1" x14ac:dyDescent="0.25">
      <c r="A123"/>
      <c r="B123"/>
      <c r="C123"/>
      <c r="D123"/>
      <c r="E123"/>
      <c r="F123"/>
      <c r="G123"/>
      <c r="H123"/>
      <c r="I123"/>
      <c r="J123"/>
      <c r="K123" s="26"/>
      <c r="L123" s="97"/>
      <c r="N123" s="99"/>
      <c r="O123" s="98"/>
      <c r="P123"/>
      <c r="Q123"/>
      <c r="R123"/>
      <c r="S123"/>
    </row>
    <row r="124" spans="1:19" s="43" customFormat="1" x14ac:dyDescent="0.25">
      <c r="A124"/>
      <c r="B124"/>
      <c r="C124"/>
      <c r="D124"/>
      <c r="E124"/>
      <c r="F124"/>
      <c r="G124"/>
      <c r="H124"/>
      <c r="I124"/>
      <c r="J124"/>
      <c r="K124" s="26"/>
      <c r="L124" s="100"/>
      <c r="N124" s="99"/>
      <c r="O124" s="98"/>
      <c r="P124"/>
      <c r="Q124"/>
      <c r="R124"/>
      <c r="S124"/>
    </row>
    <row r="125" spans="1:19" s="43" customFormat="1" x14ac:dyDescent="0.25">
      <c r="A125"/>
      <c r="B125"/>
      <c r="C125"/>
      <c r="D125"/>
      <c r="E125"/>
      <c r="F125"/>
      <c r="G125"/>
      <c r="H125"/>
      <c r="I125"/>
      <c r="J125"/>
      <c r="K125" s="26"/>
      <c r="L125" s="97"/>
      <c r="N125" s="99"/>
      <c r="O125" s="98"/>
      <c r="P125"/>
      <c r="Q125"/>
      <c r="R125"/>
      <c r="S125"/>
    </row>
    <row r="126" spans="1:19" s="43" customFormat="1" x14ac:dyDescent="0.25">
      <c r="A126"/>
      <c r="B126"/>
      <c r="C126"/>
      <c r="D126"/>
      <c r="E126"/>
      <c r="F126"/>
      <c r="G126"/>
      <c r="H126"/>
      <c r="I126"/>
      <c r="J126"/>
      <c r="K126" s="26"/>
      <c r="L126" s="97"/>
      <c r="N126" s="99"/>
      <c r="O126" s="98"/>
      <c r="P126"/>
      <c r="Q126"/>
      <c r="R126"/>
      <c r="S126"/>
    </row>
    <row r="127" spans="1:19" s="43" customFormat="1" x14ac:dyDescent="0.25">
      <c r="A127"/>
      <c r="B127"/>
      <c r="C127"/>
      <c r="D127"/>
      <c r="E127"/>
      <c r="F127"/>
      <c r="G127"/>
      <c r="H127"/>
      <c r="I127"/>
      <c r="J127"/>
      <c r="K127" s="26"/>
      <c r="L127" s="97"/>
      <c r="N127" s="99"/>
      <c r="O127" s="98"/>
      <c r="P127"/>
      <c r="Q127"/>
      <c r="R127"/>
      <c r="S127"/>
    </row>
    <row r="128" spans="1:19" s="43" customFormat="1" x14ac:dyDescent="0.25">
      <c r="A128"/>
      <c r="B128"/>
      <c r="C128"/>
      <c r="D128"/>
      <c r="E128"/>
      <c r="F128"/>
      <c r="G128"/>
      <c r="H128"/>
      <c r="I128"/>
      <c r="J128"/>
      <c r="K128" s="26"/>
      <c r="L128" s="97"/>
      <c r="N128" s="99"/>
      <c r="O128" s="98"/>
      <c r="P128"/>
      <c r="Q128"/>
      <c r="R128"/>
      <c r="S128"/>
    </row>
    <row r="129" spans="1:19" s="43" customFormat="1" x14ac:dyDescent="0.25">
      <c r="A129"/>
      <c r="B129"/>
      <c r="C129"/>
      <c r="D129"/>
      <c r="E129"/>
      <c r="F129"/>
      <c r="G129"/>
      <c r="H129"/>
      <c r="I129"/>
      <c r="J129"/>
      <c r="K129" s="26"/>
      <c r="L129" s="97"/>
      <c r="N129" s="99"/>
      <c r="O129" s="98"/>
      <c r="P129"/>
      <c r="Q129"/>
      <c r="R129"/>
      <c r="S129"/>
    </row>
    <row r="130" spans="1:19" s="43" customFormat="1" x14ac:dyDescent="0.25">
      <c r="A130"/>
      <c r="B130"/>
      <c r="C130"/>
      <c r="D130"/>
      <c r="E130"/>
      <c r="F130"/>
      <c r="G130"/>
      <c r="H130"/>
      <c r="I130"/>
      <c r="J130"/>
      <c r="K130" s="26"/>
      <c r="L130" s="97"/>
      <c r="N130" s="99"/>
      <c r="O130" s="98"/>
      <c r="P130"/>
      <c r="Q130"/>
      <c r="R130"/>
      <c r="S130"/>
    </row>
    <row r="131" spans="1:19" s="43" customFormat="1" x14ac:dyDescent="0.25">
      <c r="A131"/>
      <c r="B131"/>
      <c r="C131"/>
      <c r="D131"/>
      <c r="E131"/>
      <c r="F131"/>
      <c r="G131"/>
      <c r="H131"/>
      <c r="I131"/>
      <c r="J131"/>
      <c r="K131" s="26"/>
      <c r="L131" s="97"/>
      <c r="N131" s="99"/>
      <c r="O131" s="98"/>
      <c r="P131"/>
      <c r="Q131"/>
      <c r="R131"/>
      <c r="S131"/>
    </row>
    <row r="132" spans="1:19" s="43" customFormat="1" x14ac:dyDescent="0.25">
      <c r="A132"/>
      <c r="B132"/>
      <c r="C132"/>
      <c r="D132"/>
      <c r="E132"/>
      <c r="F132"/>
      <c r="G132"/>
      <c r="H132"/>
      <c r="I132"/>
      <c r="J132"/>
      <c r="K132" s="26"/>
      <c r="L132" s="97"/>
      <c r="N132" s="99"/>
      <c r="O132" s="98"/>
      <c r="P132"/>
      <c r="Q132"/>
      <c r="R132"/>
      <c r="S132"/>
    </row>
    <row r="133" spans="1:19" s="43" customFormat="1" x14ac:dyDescent="0.25">
      <c r="A133"/>
      <c r="B133"/>
      <c r="C133"/>
      <c r="D133"/>
      <c r="E133"/>
      <c r="F133"/>
      <c r="G133"/>
      <c r="H133"/>
      <c r="I133"/>
      <c r="J133"/>
      <c r="K133" s="26"/>
      <c r="L133" s="97"/>
      <c r="N133" s="99"/>
      <c r="O133" s="98"/>
      <c r="P133"/>
      <c r="Q133"/>
      <c r="R133"/>
      <c r="S133"/>
    </row>
    <row r="134" spans="1:19" s="43" customFormat="1" x14ac:dyDescent="0.25">
      <c r="A134"/>
      <c r="B134"/>
      <c r="C134"/>
      <c r="D134"/>
      <c r="E134"/>
      <c r="F134"/>
      <c r="G134"/>
      <c r="H134"/>
      <c r="I134"/>
      <c r="J134"/>
      <c r="K134" s="26"/>
      <c r="L134" s="97"/>
      <c r="N134" s="99"/>
      <c r="O134" s="98"/>
      <c r="P134"/>
      <c r="Q134"/>
      <c r="R134"/>
      <c r="S134"/>
    </row>
    <row r="135" spans="1:19" s="43" customFormat="1" x14ac:dyDescent="0.25">
      <c r="A135"/>
      <c r="B135"/>
      <c r="C135"/>
      <c r="D135"/>
      <c r="E135"/>
      <c r="F135"/>
      <c r="G135"/>
      <c r="H135"/>
      <c r="I135"/>
      <c r="J135"/>
      <c r="K135" s="26"/>
      <c r="L135" s="100"/>
      <c r="N135" s="99"/>
      <c r="O135" s="98"/>
      <c r="P135"/>
      <c r="Q135"/>
      <c r="R135"/>
      <c r="S135"/>
    </row>
    <row r="136" spans="1:19" s="43" customFormat="1" x14ac:dyDescent="0.25">
      <c r="A136"/>
      <c r="B136"/>
      <c r="C136"/>
      <c r="D136"/>
      <c r="E136"/>
      <c r="F136"/>
      <c r="G136"/>
      <c r="H136"/>
      <c r="I136"/>
      <c r="J136"/>
      <c r="K136" s="26"/>
      <c r="L136" s="97"/>
      <c r="N136" s="99"/>
      <c r="O136" s="98"/>
      <c r="P136"/>
      <c r="Q136"/>
      <c r="R136"/>
      <c r="S136"/>
    </row>
    <row r="137" spans="1:19" s="43" customFormat="1" x14ac:dyDescent="0.25">
      <c r="A137"/>
      <c r="B137"/>
      <c r="C137"/>
      <c r="D137"/>
      <c r="E137"/>
      <c r="F137"/>
      <c r="G137"/>
      <c r="H137"/>
      <c r="I137"/>
      <c r="J137"/>
      <c r="K137" s="26"/>
      <c r="L137" s="100">
        <f>SUM(L13:L136)</f>
        <v>14100000</v>
      </c>
      <c r="N137" s="99"/>
      <c r="O137" s="98"/>
      <c r="P137"/>
      <c r="Q137"/>
      <c r="R137"/>
      <c r="S137"/>
    </row>
  </sheetData>
  <mergeCells count="1">
    <mergeCell ref="A1:I1"/>
  </mergeCells>
  <pageMargins left="0.7" right="0.7" top="0.75" bottom="0.75" header="0.3" footer="0.3"/>
  <pageSetup paperSize="9" scale="7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7"/>
  <sheetViews>
    <sheetView view="pageBreakPreview" topLeftCell="A7" zoomScale="90" zoomScaleSheetLayoutView="90" workbookViewId="0">
      <selection activeCell="M23" sqref="M23"/>
    </sheetView>
  </sheetViews>
  <sheetFormatPr defaultRowHeight="15" x14ac:dyDescent="0.25"/>
  <cols>
    <col min="1" max="1" width="15.85546875" customWidth="1"/>
    <col min="2" max="2" width="11.85546875" customWidth="1"/>
    <col min="3" max="3" width="13.7109375" customWidth="1"/>
    <col min="4" max="4" width="4.85546875" customWidth="1"/>
    <col min="5" max="5" width="14.28515625" customWidth="1"/>
    <col min="6" max="6" width="4.140625" customWidth="1"/>
    <col min="7" max="7" width="13.85546875" customWidth="1"/>
    <col min="8" max="8" width="22" customWidth="1"/>
    <col min="9" max="9" width="20.7109375" customWidth="1"/>
    <col min="10" max="10" width="21.5703125" customWidth="1"/>
    <col min="11" max="11" width="12.140625" bestFit="1" customWidth="1"/>
    <col min="12" max="12" width="17.42578125" style="97" bestFit="1" customWidth="1"/>
    <col min="13" max="13" width="16.140625" style="43" bestFit="1" customWidth="1"/>
    <col min="14" max="14" width="15.5703125" style="99" customWidth="1"/>
    <col min="15" max="15" width="17.7109375" style="98" bestFit="1" customWidth="1"/>
    <col min="16" max="16" width="16.42578125" bestFit="1" customWidth="1"/>
    <col min="18" max="18" width="22.42578125" customWidth="1"/>
    <col min="19" max="19" width="20.140625" customWidth="1"/>
  </cols>
  <sheetData>
    <row r="1" spans="1:19" ht="15.75" x14ac:dyDescent="0.25">
      <c r="A1" s="132" t="s">
        <v>0</v>
      </c>
      <c r="B1" s="132"/>
      <c r="C1" s="132"/>
      <c r="D1" s="132"/>
      <c r="E1" s="132"/>
      <c r="F1" s="132"/>
      <c r="G1" s="132"/>
      <c r="H1" s="132"/>
      <c r="I1" s="132"/>
      <c r="J1" s="127"/>
      <c r="K1" s="2"/>
      <c r="L1" s="101"/>
      <c r="M1" s="104"/>
      <c r="N1" s="4"/>
      <c r="O1" s="5"/>
      <c r="P1" s="2"/>
      <c r="Q1" s="2"/>
      <c r="R1" s="2"/>
      <c r="S1" s="2"/>
    </row>
    <row r="2" spans="1:19" x14ac:dyDescent="0.25">
      <c r="A2" s="6"/>
      <c r="B2" s="6"/>
      <c r="C2" s="6"/>
      <c r="D2" s="6"/>
      <c r="E2" s="6"/>
      <c r="F2" s="6"/>
      <c r="G2" s="6"/>
      <c r="H2" s="7"/>
      <c r="I2" s="6"/>
      <c r="J2" s="6"/>
      <c r="K2" s="8"/>
      <c r="L2" s="101"/>
      <c r="M2" s="104"/>
      <c r="N2" s="4"/>
      <c r="O2" s="9"/>
      <c r="P2" s="8"/>
      <c r="Q2" s="8"/>
      <c r="R2" s="8"/>
      <c r="S2" s="8"/>
    </row>
    <row r="3" spans="1:19" x14ac:dyDescent="0.25">
      <c r="A3" s="6" t="s">
        <v>1</v>
      </c>
      <c r="B3" s="9" t="s">
        <v>64</v>
      </c>
      <c r="C3" s="9"/>
      <c r="D3" s="6"/>
      <c r="E3" s="6"/>
      <c r="F3" s="6"/>
      <c r="G3" s="6"/>
      <c r="H3" s="6" t="s">
        <v>3</v>
      </c>
      <c r="I3" s="106" t="s">
        <v>100</v>
      </c>
      <c r="J3" s="10"/>
      <c r="K3" s="8"/>
      <c r="L3" s="102"/>
      <c r="M3" s="104"/>
      <c r="N3" s="4"/>
      <c r="O3" s="9"/>
      <c r="P3" s="8"/>
      <c r="Q3" s="8"/>
      <c r="R3" s="8"/>
      <c r="S3" s="8"/>
    </row>
    <row r="4" spans="1:19" x14ac:dyDescent="0.25">
      <c r="A4" s="6" t="s">
        <v>4</v>
      </c>
      <c r="B4" s="11" t="s">
        <v>5</v>
      </c>
      <c r="C4" s="6"/>
      <c r="D4" s="6"/>
      <c r="E4" s="6"/>
      <c r="F4" s="6"/>
      <c r="G4" s="6"/>
      <c r="H4" s="6" t="s">
        <v>6</v>
      </c>
      <c r="I4" s="12" t="s">
        <v>101</v>
      </c>
      <c r="J4" s="12"/>
      <c r="K4" s="8"/>
      <c r="L4" s="102"/>
      <c r="M4" s="104"/>
      <c r="N4" s="4"/>
      <c r="O4" s="9"/>
      <c r="P4" s="8"/>
      <c r="Q4" s="8"/>
      <c r="R4" s="8"/>
      <c r="S4" s="8"/>
    </row>
    <row r="5" spans="1:19" x14ac:dyDescent="0.25">
      <c r="A5" s="6"/>
      <c r="B5" s="6"/>
      <c r="C5" s="6"/>
      <c r="D5" s="6"/>
      <c r="E5" s="6"/>
      <c r="F5" s="6"/>
      <c r="G5" s="6"/>
      <c r="H5" s="7"/>
      <c r="I5" s="12"/>
      <c r="J5" s="13"/>
      <c r="K5" s="8"/>
      <c r="L5" s="102"/>
      <c r="M5" s="19"/>
      <c r="N5" s="14"/>
      <c r="O5" s="5"/>
      <c r="P5" s="8"/>
      <c r="Q5" s="8"/>
      <c r="R5" s="8"/>
      <c r="S5" s="8"/>
    </row>
    <row r="6" spans="1:19" x14ac:dyDescent="0.25">
      <c r="A6" s="15" t="s">
        <v>7</v>
      </c>
      <c r="B6" s="6"/>
      <c r="C6" s="6"/>
      <c r="D6" s="6"/>
      <c r="E6" s="6"/>
      <c r="F6" s="6"/>
      <c r="G6" s="6" t="s">
        <v>8</v>
      </c>
      <c r="H6" s="7"/>
      <c r="I6" s="6"/>
      <c r="J6" s="6"/>
      <c r="K6" s="8"/>
      <c r="L6" s="102"/>
      <c r="M6" s="104"/>
      <c r="N6" s="14"/>
      <c r="O6" s="6"/>
      <c r="P6" s="8"/>
      <c r="Q6" s="8"/>
      <c r="R6" s="8"/>
      <c r="S6" s="8"/>
    </row>
    <row r="7" spans="1:19" x14ac:dyDescent="0.25">
      <c r="A7" s="6"/>
      <c r="B7" s="6"/>
      <c r="C7" s="16" t="s">
        <v>9</v>
      </c>
      <c r="D7" s="16"/>
      <c r="E7" s="16" t="s">
        <v>10</v>
      </c>
      <c r="F7" s="16"/>
      <c r="G7" s="16" t="s">
        <v>11</v>
      </c>
      <c r="H7" s="7"/>
      <c r="I7" s="6"/>
      <c r="J7" s="6"/>
      <c r="K7" s="8"/>
      <c r="L7" s="102"/>
      <c r="M7" s="104"/>
      <c r="N7" s="4"/>
      <c r="O7" s="6"/>
      <c r="P7" s="8"/>
      <c r="Q7" s="8"/>
      <c r="R7" s="8"/>
      <c r="S7" s="8"/>
    </row>
    <row r="8" spans="1:19" x14ac:dyDescent="0.25">
      <c r="A8" s="6"/>
      <c r="B8" s="6"/>
      <c r="C8" s="17">
        <v>100000</v>
      </c>
      <c r="D8" s="6"/>
      <c r="E8" s="18">
        <v>1323</v>
      </c>
      <c r="F8" s="18"/>
      <c r="G8" s="19">
        <f>C8*E8</f>
        <v>132300000</v>
      </c>
      <c r="H8" s="7"/>
      <c r="I8" s="19"/>
      <c r="J8" s="19"/>
      <c r="K8" s="8"/>
      <c r="L8" s="102"/>
      <c r="M8" s="104"/>
      <c r="N8" s="4"/>
      <c r="O8" s="6"/>
      <c r="P8" s="8"/>
      <c r="Q8" s="8"/>
      <c r="R8" s="8"/>
      <c r="S8" s="8"/>
    </row>
    <row r="9" spans="1:19" x14ac:dyDescent="0.25">
      <c r="A9" s="6"/>
      <c r="B9" s="6"/>
      <c r="C9" s="17">
        <v>50000</v>
      </c>
      <c r="D9" s="6"/>
      <c r="E9" s="18">
        <v>108</v>
      </c>
      <c r="F9" s="18"/>
      <c r="G9" s="19">
        <f t="shared" ref="G9:G16" si="0">C9*E9</f>
        <v>5400000</v>
      </c>
      <c r="H9" s="7"/>
      <c r="I9" s="19"/>
      <c r="J9" s="19"/>
      <c r="K9" s="8"/>
      <c r="L9" s="101"/>
      <c r="M9" s="104"/>
      <c r="N9" s="4"/>
      <c r="O9" s="5"/>
      <c r="P9" s="8"/>
      <c r="Q9" s="8"/>
      <c r="R9" s="8"/>
      <c r="S9" s="8"/>
    </row>
    <row r="10" spans="1:19" x14ac:dyDescent="0.25">
      <c r="A10" s="6"/>
      <c r="B10" s="6"/>
      <c r="C10" s="17">
        <v>20000</v>
      </c>
      <c r="D10" s="6"/>
      <c r="E10" s="18">
        <v>13</v>
      </c>
      <c r="F10" s="18"/>
      <c r="G10" s="19">
        <f t="shared" si="0"/>
        <v>260000</v>
      </c>
      <c r="H10" s="7"/>
      <c r="I10" s="7"/>
      <c r="J10" s="19"/>
      <c r="K10" s="20"/>
      <c r="L10" s="101"/>
      <c r="M10" s="104"/>
      <c r="N10" s="4"/>
      <c r="O10" s="6"/>
      <c r="P10" s="8"/>
      <c r="Q10" s="8"/>
      <c r="R10" s="8"/>
      <c r="S10" s="8"/>
    </row>
    <row r="11" spans="1:19" x14ac:dyDescent="0.25">
      <c r="A11" s="6"/>
      <c r="B11" s="6"/>
      <c r="C11" s="17">
        <v>10000</v>
      </c>
      <c r="D11" s="6"/>
      <c r="E11" s="18">
        <v>15</v>
      </c>
      <c r="F11" s="18"/>
      <c r="G11" s="19">
        <f t="shared" si="0"/>
        <v>150000</v>
      </c>
      <c r="H11" s="7"/>
      <c r="I11" s="19"/>
      <c r="J11" s="19"/>
      <c r="K11" s="8"/>
      <c r="L11" s="101"/>
      <c r="M11" s="104"/>
      <c r="N11" s="21"/>
      <c r="O11" s="7"/>
      <c r="P11" s="8"/>
      <c r="Q11" s="8"/>
      <c r="R11" s="8" t="s">
        <v>12</v>
      </c>
      <c r="S11" s="8"/>
    </row>
    <row r="12" spans="1:19" x14ac:dyDescent="0.25">
      <c r="A12" s="6"/>
      <c r="B12" s="6"/>
      <c r="C12" s="17">
        <v>5000</v>
      </c>
      <c r="D12" s="6"/>
      <c r="E12" s="18">
        <v>38</v>
      </c>
      <c r="F12" s="18"/>
      <c r="G12" s="19">
        <f t="shared" si="0"/>
        <v>190000</v>
      </c>
      <c r="H12" s="7"/>
      <c r="I12" s="19"/>
      <c r="J12" s="19"/>
      <c r="K12" s="22" t="s">
        <v>13</v>
      </c>
      <c r="L12" s="103" t="s">
        <v>14</v>
      </c>
      <c r="M12" s="23" t="s">
        <v>15</v>
      </c>
      <c r="N12" s="24" t="s">
        <v>16</v>
      </c>
      <c r="O12" s="25" t="s">
        <v>12</v>
      </c>
      <c r="P12" s="8" t="s">
        <v>17</v>
      </c>
      <c r="Q12" s="8" t="s">
        <v>18</v>
      </c>
      <c r="R12" s="8" t="s">
        <v>19</v>
      </c>
      <c r="S12" s="8"/>
    </row>
    <row r="13" spans="1:19" x14ac:dyDescent="0.25">
      <c r="A13" s="6"/>
      <c r="B13" s="6"/>
      <c r="C13" s="17">
        <v>2000</v>
      </c>
      <c r="D13" s="6"/>
      <c r="E13" s="18">
        <v>55</v>
      </c>
      <c r="F13" s="18"/>
      <c r="G13" s="19">
        <f t="shared" si="0"/>
        <v>110000</v>
      </c>
      <c r="H13" s="7"/>
      <c r="I13" s="19"/>
      <c r="J13" s="19"/>
      <c r="K13" s="26">
        <v>39065</v>
      </c>
      <c r="L13" s="119">
        <v>1500000</v>
      </c>
      <c r="M13" s="29">
        <v>450000</v>
      </c>
      <c r="N13" s="28"/>
      <c r="O13" s="8" t="s">
        <v>20</v>
      </c>
      <c r="P13" s="8" t="s">
        <v>18</v>
      </c>
    </row>
    <row r="14" spans="1:19" x14ac:dyDescent="0.25">
      <c r="A14" s="6"/>
      <c r="B14" s="6"/>
      <c r="C14" s="17">
        <v>1000</v>
      </c>
      <c r="D14" s="6"/>
      <c r="E14" s="18">
        <v>86</v>
      </c>
      <c r="F14" s="18"/>
      <c r="G14" s="19">
        <f t="shared" si="0"/>
        <v>86000</v>
      </c>
      <c r="H14" s="7"/>
      <c r="I14" s="19"/>
      <c r="J14" s="9"/>
      <c r="K14" s="26">
        <v>39066</v>
      </c>
      <c r="L14" s="119">
        <v>1650000</v>
      </c>
      <c r="M14" s="29">
        <v>110000</v>
      </c>
      <c r="N14" s="30"/>
      <c r="O14" s="31"/>
      <c r="P14" s="32"/>
    </row>
    <row r="15" spans="1:19" x14ac:dyDescent="0.25">
      <c r="A15" s="6"/>
      <c r="B15" s="6"/>
      <c r="C15" s="17">
        <v>500</v>
      </c>
      <c r="D15" s="6"/>
      <c r="E15" s="18">
        <v>0</v>
      </c>
      <c r="F15" s="18"/>
      <c r="G15" s="19">
        <f t="shared" si="0"/>
        <v>0</v>
      </c>
      <c r="H15" s="7" t="s">
        <v>21</v>
      </c>
      <c r="I15" s="9"/>
      <c r="K15" s="26">
        <v>39067</v>
      </c>
      <c r="L15" s="119">
        <v>1500000</v>
      </c>
      <c r="M15" s="29">
        <v>127700</v>
      </c>
      <c r="N15" s="30"/>
      <c r="O15" s="31"/>
      <c r="P15" s="32"/>
    </row>
    <row r="16" spans="1:19" x14ac:dyDescent="0.25">
      <c r="A16" s="6"/>
      <c r="B16" s="6"/>
      <c r="C16" s="17">
        <v>100</v>
      </c>
      <c r="D16" s="6"/>
      <c r="E16" s="18">
        <v>0</v>
      </c>
      <c r="F16" s="18"/>
      <c r="G16" s="19">
        <f t="shared" si="0"/>
        <v>0</v>
      </c>
      <c r="H16" s="7"/>
      <c r="I16" s="9"/>
      <c r="J16" s="9"/>
      <c r="K16" s="26">
        <v>39068</v>
      </c>
      <c r="L16" s="119">
        <v>600000</v>
      </c>
      <c r="M16" s="43">
        <v>80000</v>
      </c>
      <c r="N16" s="30"/>
      <c r="O16" s="31"/>
      <c r="P16" s="32"/>
    </row>
    <row r="17" spans="1:19" x14ac:dyDescent="0.25">
      <c r="A17" s="6"/>
      <c r="B17" s="6"/>
      <c r="C17" s="15" t="s">
        <v>22</v>
      </c>
      <c r="D17" s="6"/>
      <c r="E17" s="18"/>
      <c r="F17" s="6"/>
      <c r="G17" s="6"/>
      <c r="H17" s="7">
        <f>SUM(G8:G16)</f>
        <v>138496000</v>
      </c>
      <c r="I17" s="9"/>
      <c r="K17" s="26">
        <v>39069</v>
      </c>
      <c r="L17" s="119">
        <v>2000000</v>
      </c>
      <c r="M17" s="29">
        <v>1060000</v>
      </c>
      <c r="N17" s="30"/>
      <c r="O17" s="31"/>
      <c r="P17" s="32"/>
    </row>
    <row r="18" spans="1:19" x14ac:dyDescent="0.25">
      <c r="A18" s="6"/>
      <c r="B18" s="6"/>
      <c r="C18" s="6"/>
      <c r="D18" s="6"/>
      <c r="E18" s="6"/>
      <c r="F18" s="6"/>
      <c r="G18" s="6"/>
      <c r="H18" s="7"/>
      <c r="I18" s="9"/>
      <c r="J18" s="33"/>
      <c r="K18" s="26">
        <v>39070</v>
      </c>
      <c r="L18" s="119">
        <v>1600000</v>
      </c>
      <c r="M18" s="29">
        <v>185000</v>
      </c>
      <c r="N18" s="30"/>
      <c r="O18" s="31"/>
      <c r="P18" s="34"/>
    </row>
    <row r="19" spans="1:19" x14ac:dyDescent="0.25">
      <c r="A19" s="6"/>
      <c r="B19" s="6"/>
      <c r="C19" s="6" t="s">
        <v>9</v>
      </c>
      <c r="D19" s="6"/>
      <c r="E19" s="6" t="s">
        <v>23</v>
      </c>
      <c r="F19" s="6"/>
      <c r="G19" s="6" t="s">
        <v>11</v>
      </c>
      <c r="H19" s="7"/>
      <c r="I19" s="17"/>
      <c r="K19" s="26">
        <v>39071</v>
      </c>
      <c r="L19" s="119">
        <v>9025000</v>
      </c>
      <c r="M19" s="29">
        <v>1250000</v>
      </c>
      <c r="N19" s="30"/>
      <c r="O19" s="31"/>
      <c r="P19" s="34"/>
    </row>
    <row r="20" spans="1:19" x14ac:dyDescent="0.25">
      <c r="A20" s="6"/>
      <c r="B20" s="6"/>
      <c r="C20" s="17">
        <v>1000</v>
      </c>
      <c r="D20" s="6"/>
      <c r="E20" s="6">
        <v>49</v>
      </c>
      <c r="F20" s="6"/>
      <c r="G20" s="17">
        <f>C20*E20</f>
        <v>49000</v>
      </c>
      <c r="H20" s="7"/>
      <c r="I20" s="17"/>
      <c r="K20" s="26">
        <v>39072</v>
      </c>
      <c r="L20" s="119">
        <v>90000000</v>
      </c>
      <c r="M20" s="29">
        <v>375000</v>
      </c>
      <c r="N20" s="30"/>
      <c r="O20" s="31"/>
      <c r="P20" s="34"/>
    </row>
    <row r="21" spans="1:19" x14ac:dyDescent="0.25">
      <c r="A21" s="6"/>
      <c r="B21" s="6"/>
      <c r="C21" s="17">
        <v>500</v>
      </c>
      <c r="D21" s="6"/>
      <c r="E21" s="6">
        <v>49</v>
      </c>
      <c r="F21" s="6"/>
      <c r="G21" s="17">
        <f>C21*E21</f>
        <v>24500</v>
      </c>
      <c r="H21" s="7"/>
      <c r="I21" s="17"/>
      <c r="K21" s="26">
        <v>39073</v>
      </c>
      <c r="L21" s="119">
        <v>850000</v>
      </c>
      <c r="M21" s="30">
        <v>5528000</v>
      </c>
      <c r="N21" s="36"/>
      <c r="O21" s="37"/>
      <c r="P21" s="37"/>
    </row>
    <row r="22" spans="1:19" x14ac:dyDescent="0.25">
      <c r="A22" s="6"/>
      <c r="B22" s="6"/>
      <c r="C22" s="17">
        <v>200</v>
      </c>
      <c r="D22" s="6"/>
      <c r="E22" s="6">
        <v>2</v>
      </c>
      <c r="F22" s="6"/>
      <c r="G22" s="17">
        <f>C22*E22</f>
        <v>400</v>
      </c>
      <c r="H22" s="7"/>
      <c r="I22" s="9"/>
      <c r="K22" s="26">
        <v>39074</v>
      </c>
      <c r="L22" s="119">
        <v>800000</v>
      </c>
      <c r="M22" s="108"/>
      <c r="N22" s="35"/>
      <c r="O22" s="7"/>
      <c r="P22" s="30"/>
      <c r="Q22" s="36"/>
      <c r="R22" s="37"/>
      <c r="S22" s="37"/>
    </row>
    <row r="23" spans="1:19" x14ac:dyDescent="0.25">
      <c r="A23" s="6"/>
      <c r="B23" s="6"/>
      <c r="C23" s="17">
        <v>100</v>
      </c>
      <c r="D23" s="6"/>
      <c r="E23" s="6">
        <v>10</v>
      </c>
      <c r="F23" s="6"/>
      <c r="G23" s="17">
        <f>C23*E23</f>
        <v>1000</v>
      </c>
      <c r="H23" s="7"/>
      <c r="I23" s="9"/>
      <c r="K23" s="26">
        <v>39075</v>
      </c>
      <c r="L23" s="119">
        <v>1100000</v>
      </c>
      <c r="M23" s="38"/>
      <c r="N23" s="35"/>
      <c r="O23" s="27"/>
      <c r="P23" s="30"/>
      <c r="Q23" s="36"/>
      <c r="R23" s="37">
        <f>SUM(R14:R22)</f>
        <v>0</v>
      </c>
      <c r="S23" s="37">
        <f>SUM(S14:S22)</f>
        <v>0</v>
      </c>
    </row>
    <row r="24" spans="1:19" x14ac:dyDescent="0.25">
      <c r="A24" s="6"/>
      <c r="B24" s="6"/>
      <c r="C24" s="17">
        <v>50</v>
      </c>
      <c r="D24" s="6"/>
      <c r="E24" s="6">
        <v>0</v>
      </c>
      <c r="F24" s="6"/>
      <c r="G24" s="17">
        <f>C24*E24</f>
        <v>0</v>
      </c>
      <c r="H24" s="7"/>
      <c r="I24" s="6"/>
      <c r="K24" s="26">
        <v>39076</v>
      </c>
      <c r="L24" s="119">
        <v>1000000</v>
      </c>
      <c r="M24" s="38"/>
      <c r="N24" s="39"/>
      <c r="O24" s="27"/>
      <c r="P24" s="30"/>
      <c r="Q24" s="36"/>
      <c r="R24" s="40" t="s">
        <v>24</v>
      </c>
      <c r="S24" s="36"/>
    </row>
    <row r="25" spans="1:19" x14ac:dyDescent="0.25">
      <c r="A25" s="6"/>
      <c r="B25" s="6"/>
      <c r="C25" s="17">
        <v>25</v>
      </c>
      <c r="D25" s="6"/>
      <c r="E25" s="6">
        <v>0</v>
      </c>
      <c r="F25" s="6"/>
      <c r="G25" s="41">
        <v>0</v>
      </c>
      <c r="H25" s="7"/>
      <c r="I25" s="6" t="s">
        <v>8</v>
      </c>
      <c r="K25" s="26">
        <v>39077</v>
      </c>
      <c r="L25" s="119"/>
      <c r="M25" s="38"/>
      <c r="N25" s="39"/>
      <c r="O25" s="27"/>
      <c r="P25" s="30"/>
      <c r="Q25" s="36"/>
      <c r="R25" s="40"/>
      <c r="S25" s="36"/>
    </row>
    <row r="26" spans="1:19" x14ac:dyDescent="0.25">
      <c r="A26" s="6"/>
      <c r="B26" s="6"/>
      <c r="C26" s="15" t="s">
        <v>22</v>
      </c>
      <c r="D26" s="6"/>
      <c r="E26" s="6"/>
      <c r="F26" s="6"/>
      <c r="G26" s="6"/>
      <c r="H26" s="42">
        <f>SUM(G20:G25)</f>
        <v>74900</v>
      </c>
      <c r="I26" s="7"/>
      <c r="L26" s="119"/>
      <c r="N26" s="35"/>
      <c r="O26" s="44"/>
      <c r="P26" s="30"/>
      <c r="Q26" s="36"/>
      <c r="R26" s="40"/>
      <c r="S26" s="36"/>
    </row>
    <row r="27" spans="1:19" x14ac:dyDescent="0.25">
      <c r="A27" s="6"/>
      <c r="B27" s="6"/>
      <c r="C27" s="6"/>
      <c r="D27" s="6"/>
      <c r="E27" s="6"/>
      <c r="F27" s="6"/>
      <c r="G27" s="6"/>
      <c r="H27" s="7"/>
      <c r="I27" s="7">
        <f>H17+H26</f>
        <v>138570900</v>
      </c>
      <c r="L27" s="119"/>
      <c r="M27" s="45"/>
      <c r="N27" s="35"/>
      <c r="O27" s="44"/>
      <c r="P27" s="30"/>
      <c r="Q27" s="36"/>
      <c r="R27" s="40"/>
      <c r="S27" s="36"/>
    </row>
    <row r="28" spans="1:19" x14ac:dyDescent="0.25">
      <c r="A28" s="6"/>
      <c r="B28" s="6"/>
      <c r="C28" s="15" t="s">
        <v>25</v>
      </c>
      <c r="D28" s="6"/>
      <c r="E28" s="6"/>
      <c r="F28" s="6"/>
      <c r="G28" s="6"/>
      <c r="H28" s="7"/>
      <c r="I28" s="7"/>
      <c r="L28" s="119"/>
      <c r="M28" s="46"/>
      <c r="N28" s="35"/>
      <c r="O28" s="44"/>
      <c r="P28" s="30"/>
      <c r="Q28" s="36"/>
      <c r="R28" s="40"/>
      <c r="S28" s="36"/>
    </row>
    <row r="29" spans="1:19" x14ac:dyDescent="0.25">
      <c r="A29" s="6"/>
      <c r="B29" s="6"/>
      <c r="C29" s="6" t="s">
        <v>26</v>
      </c>
      <c r="D29" s="6"/>
      <c r="E29" s="6"/>
      <c r="F29" s="6"/>
      <c r="G29" s="6" t="s">
        <v>8</v>
      </c>
      <c r="H29" s="7"/>
      <c r="I29" s="7">
        <f>'25 Januari 2017'!I37</f>
        <v>605248741</v>
      </c>
      <c r="K29" s="26"/>
      <c r="L29" s="119"/>
      <c r="N29" s="35"/>
      <c r="O29" s="44"/>
      <c r="P29" s="30"/>
      <c r="Q29" s="36"/>
      <c r="R29" s="48"/>
      <c r="S29" s="36"/>
    </row>
    <row r="30" spans="1:19" x14ac:dyDescent="0.25">
      <c r="A30" s="6"/>
      <c r="B30" s="6"/>
      <c r="C30" s="6" t="s">
        <v>27</v>
      </c>
      <c r="D30" s="6"/>
      <c r="E30" s="6"/>
      <c r="F30" s="6"/>
      <c r="G30" s="6"/>
      <c r="H30" s="7" t="s">
        <v>28</v>
      </c>
      <c r="I30" s="49">
        <f>'25 Januari 2017'!I52</f>
        <v>35652600</v>
      </c>
      <c r="K30" s="26"/>
      <c r="L30" s="119"/>
      <c r="M30" s="50"/>
      <c r="N30" s="35"/>
      <c r="O30" s="44"/>
      <c r="P30" s="30"/>
      <c r="Q30" s="36"/>
      <c r="R30" s="40"/>
      <c r="S30" s="36"/>
    </row>
    <row r="31" spans="1:19" x14ac:dyDescent="0.25">
      <c r="A31" s="6"/>
      <c r="B31" s="6"/>
      <c r="C31" s="6"/>
      <c r="D31" s="6"/>
      <c r="E31" s="6"/>
      <c r="F31" s="6"/>
      <c r="G31" s="6"/>
      <c r="H31" s="7"/>
      <c r="I31" s="7"/>
      <c r="K31" s="26"/>
      <c r="L31" s="27"/>
      <c r="N31" s="39"/>
      <c r="O31" s="44"/>
      <c r="P31" s="8"/>
      <c r="Q31" s="36"/>
      <c r="R31" s="8"/>
      <c r="S31" s="36"/>
    </row>
    <row r="32" spans="1:19" x14ac:dyDescent="0.25">
      <c r="A32" s="6"/>
      <c r="B32" s="6"/>
      <c r="C32" s="15" t="s">
        <v>29</v>
      </c>
      <c r="D32" s="6"/>
      <c r="E32" s="6"/>
      <c r="F32" s="6"/>
      <c r="G32" s="6"/>
      <c r="H32" s="7"/>
      <c r="I32" s="30"/>
      <c r="J32" s="30"/>
      <c r="K32" s="26"/>
      <c r="L32" s="27"/>
      <c r="N32" s="35"/>
      <c r="O32" s="44"/>
      <c r="P32" s="8"/>
      <c r="Q32" s="36"/>
      <c r="R32" s="8"/>
      <c r="S32" s="36"/>
    </row>
    <row r="33" spans="1:19" x14ac:dyDescent="0.25">
      <c r="A33" s="6"/>
      <c r="B33" s="15">
        <v>1</v>
      </c>
      <c r="C33" s="15" t="s">
        <v>30</v>
      </c>
      <c r="D33" s="6"/>
      <c r="E33" s="6"/>
      <c r="F33" s="6"/>
      <c r="G33" s="6"/>
      <c r="H33" s="7"/>
      <c r="I33" s="7"/>
      <c r="J33" s="7"/>
      <c r="K33" s="26"/>
      <c r="L33" s="27"/>
      <c r="N33" s="35"/>
      <c r="O33" s="44"/>
      <c r="P33" s="8"/>
      <c r="Q33" s="36"/>
      <c r="R33" s="8"/>
      <c r="S33" s="36"/>
    </row>
    <row r="34" spans="1:19" x14ac:dyDescent="0.25">
      <c r="A34" s="6"/>
      <c r="B34" s="15"/>
      <c r="C34" s="15" t="s">
        <v>12</v>
      </c>
      <c r="D34" s="6"/>
      <c r="E34" s="6"/>
      <c r="F34" s="6"/>
      <c r="G34" s="6"/>
      <c r="H34" s="7"/>
      <c r="I34" s="7"/>
      <c r="J34" s="7"/>
      <c r="K34" s="26"/>
      <c r="L34" s="38"/>
      <c r="N34" s="35"/>
      <c r="O34" s="44"/>
      <c r="P34" s="8"/>
      <c r="Q34" s="36"/>
      <c r="R34" s="51"/>
      <c r="S34" s="36"/>
    </row>
    <row r="35" spans="1:19" x14ac:dyDescent="0.25">
      <c r="A35" s="6"/>
      <c r="B35" s="6"/>
      <c r="C35" s="6" t="s">
        <v>31</v>
      </c>
      <c r="D35" s="6"/>
      <c r="E35" s="6"/>
      <c r="F35" s="6"/>
      <c r="G35" s="17"/>
      <c r="H35" s="42">
        <f>+O111</f>
        <v>0</v>
      </c>
      <c r="I35" s="7"/>
      <c r="J35" s="7"/>
      <c r="L35" s="38"/>
      <c r="M35" s="45"/>
      <c r="N35" s="35" t="s">
        <v>75</v>
      </c>
      <c r="O35" s="44"/>
      <c r="P35" s="36"/>
      <c r="Q35" s="36"/>
      <c r="R35" s="8"/>
      <c r="S35" s="36"/>
    </row>
    <row r="36" spans="1:19" x14ac:dyDescent="0.25">
      <c r="A36" s="6"/>
      <c r="B36" s="6"/>
      <c r="C36" s="6" t="s">
        <v>32</v>
      </c>
      <c r="D36" s="6"/>
      <c r="E36" s="6"/>
      <c r="F36" s="6"/>
      <c r="G36" s="6"/>
      <c r="H36" s="52">
        <f>H92</f>
        <v>90000000</v>
      </c>
      <c r="I36" s="6" t="s">
        <v>8</v>
      </c>
      <c r="J36" s="6"/>
      <c r="L36" s="38"/>
      <c r="M36" s="45"/>
      <c r="N36" s="35"/>
      <c r="O36" s="44"/>
      <c r="P36" s="9"/>
      <c r="Q36" s="36"/>
      <c r="R36" s="8"/>
      <c r="S36" s="8"/>
    </row>
    <row r="37" spans="1:19" x14ac:dyDescent="0.25">
      <c r="A37" s="6"/>
      <c r="B37" s="6"/>
      <c r="C37" s="6" t="s">
        <v>33</v>
      </c>
      <c r="D37" s="6"/>
      <c r="E37" s="6"/>
      <c r="F37" s="6"/>
      <c r="G37" s="6"/>
      <c r="H37" s="7"/>
      <c r="I37" s="7">
        <f>I29-H36</f>
        <v>515248741</v>
      </c>
      <c r="J37" s="7"/>
      <c r="L37" s="38"/>
      <c r="M37" s="45"/>
      <c r="N37" s="35"/>
      <c r="O37" s="44"/>
      <c r="Q37" s="36"/>
      <c r="R37" s="8"/>
      <c r="S37" s="8"/>
    </row>
    <row r="38" spans="1:19" x14ac:dyDescent="0.25">
      <c r="A38" s="6"/>
      <c r="B38" s="6"/>
      <c r="C38" s="6"/>
      <c r="D38" s="6"/>
      <c r="E38" s="6"/>
      <c r="F38" s="6"/>
      <c r="G38" s="6"/>
      <c r="H38" s="7"/>
      <c r="I38" s="7"/>
      <c r="J38" s="7"/>
      <c r="L38" s="38"/>
      <c r="M38" s="53"/>
      <c r="N38" s="35"/>
      <c r="O38" s="44"/>
      <c r="Q38" s="36"/>
      <c r="R38" s="8"/>
      <c r="S38" s="8"/>
    </row>
    <row r="39" spans="1:19" x14ac:dyDescent="0.25">
      <c r="A39" s="6"/>
      <c r="B39" s="6"/>
      <c r="C39" s="15" t="s">
        <v>34</v>
      </c>
      <c r="D39" s="6"/>
      <c r="E39" s="6"/>
      <c r="F39" s="6"/>
      <c r="G39" s="6"/>
      <c r="H39" s="42">
        <v>30244114</v>
      </c>
      <c r="J39" s="7"/>
      <c r="L39" s="38"/>
      <c r="M39" s="45"/>
      <c r="N39" s="35"/>
      <c r="O39" s="44"/>
      <c r="Q39" s="36"/>
      <c r="R39" s="8"/>
      <c r="S39" s="8"/>
    </row>
    <row r="40" spans="1:19" x14ac:dyDescent="0.25">
      <c r="A40" s="6"/>
      <c r="B40" s="6"/>
      <c r="C40" s="15" t="s">
        <v>35</v>
      </c>
      <c r="D40" s="6"/>
      <c r="E40" s="6"/>
      <c r="F40" s="6"/>
      <c r="G40" s="6"/>
      <c r="H40" s="7">
        <v>102932724</v>
      </c>
      <c r="I40" s="7"/>
      <c r="J40" s="7"/>
      <c r="L40" s="38"/>
      <c r="M40" s="45"/>
      <c r="N40" s="35"/>
      <c r="O40" s="44"/>
      <c r="Q40" s="36"/>
      <c r="R40" s="8"/>
      <c r="S40" s="8"/>
    </row>
    <row r="41" spans="1:19" ht="16.5" x14ac:dyDescent="0.35">
      <c r="A41" s="6"/>
      <c r="B41" s="6"/>
      <c r="C41" s="15" t="s">
        <v>36</v>
      </c>
      <c r="D41" s="6"/>
      <c r="E41" s="6"/>
      <c r="F41" s="6"/>
      <c r="G41" s="6"/>
      <c r="H41" s="54">
        <v>33034812</v>
      </c>
      <c r="I41" s="7"/>
      <c r="J41" s="7"/>
      <c r="L41" s="38"/>
      <c r="M41" s="45"/>
      <c r="N41" s="35"/>
      <c r="O41" s="44"/>
      <c r="Q41" s="36"/>
      <c r="R41" s="8"/>
      <c r="S41" s="8"/>
    </row>
    <row r="42" spans="1:19" ht="16.5" x14ac:dyDescent="0.35">
      <c r="A42" s="6"/>
      <c r="B42" s="6"/>
      <c r="C42" s="6"/>
      <c r="D42" s="6"/>
      <c r="E42" s="6"/>
      <c r="F42" s="6"/>
      <c r="G42" s="6"/>
      <c r="H42" s="7"/>
      <c r="I42" s="55">
        <f>SUM(H39:H41)</f>
        <v>166211650</v>
      </c>
      <c r="J42" s="7"/>
      <c r="L42" s="38"/>
      <c r="M42" s="45"/>
      <c r="N42" s="35"/>
      <c r="O42" s="44"/>
      <c r="Q42" s="36"/>
      <c r="R42" s="8"/>
      <c r="S42" s="8"/>
    </row>
    <row r="43" spans="1:19" x14ac:dyDescent="0.25">
      <c r="A43" s="6"/>
      <c r="B43" s="6"/>
      <c r="C43" s="6"/>
      <c r="D43" s="6"/>
      <c r="E43" s="6"/>
      <c r="F43" s="6"/>
      <c r="G43" s="6"/>
      <c r="H43" s="7"/>
      <c r="I43" s="56">
        <f>SUM(I37:I42)</f>
        <v>681460391</v>
      </c>
      <c r="J43" s="7"/>
      <c r="K43" s="26"/>
      <c r="L43" s="38"/>
      <c r="M43" s="45"/>
      <c r="N43" s="35"/>
      <c r="O43" s="44"/>
      <c r="Q43" s="36"/>
      <c r="R43" s="8"/>
      <c r="S43" s="8"/>
    </row>
    <row r="44" spans="1:19" x14ac:dyDescent="0.25">
      <c r="A44" s="6"/>
      <c r="B44" s="15">
        <v>2</v>
      </c>
      <c r="C44" s="15" t="s">
        <v>37</v>
      </c>
      <c r="D44" s="6"/>
      <c r="E44" s="6"/>
      <c r="F44" s="6"/>
      <c r="G44" s="6"/>
      <c r="H44" s="7"/>
      <c r="I44" s="7"/>
      <c r="J44" s="7"/>
      <c r="K44" s="26"/>
      <c r="L44" s="38"/>
      <c r="M44" s="45"/>
      <c r="N44" s="35"/>
      <c r="O44" s="44"/>
      <c r="P44" s="57"/>
      <c r="Q44" s="30"/>
      <c r="R44" s="58"/>
      <c r="S44" s="58"/>
    </row>
    <row r="45" spans="1:19" x14ac:dyDescent="0.25">
      <c r="A45" s="6"/>
      <c r="B45" s="6"/>
      <c r="C45" s="6" t="s">
        <v>32</v>
      </c>
      <c r="D45" s="6"/>
      <c r="E45" s="6"/>
      <c r="F45" s="6"/>
      <c r="G45" s="19"/>
      <c r="H45" s="7">
        <f>M96</f>
        <v>9165700</v>
      </c>
      <c r="I45" s="7"/>
      <c r="J45" s="7"/>
      <c r="K45" s="26"/>
      <c r="L45" s="38"/>
      <c r="M45" s="45"/>
      <c r="N45" s="35"/>
      <c r="O45" s="44"/>
      <c r="P45" s="57"/>
      <c r="Q45" s="30"/>
      <c r="R45" s="59"/>
      <c r="S45" s="58"/>
    </row>
    <row r="46" spans="1:19" x14ac:dyDescent="0.25">
      <c r="A46" s="6"/>
      <c r="B46" s="6"/>
      <c r="C46" s="6" t="s">
        <v>38</v>
      </c>
      <c r="D46" s="6"/>
      <c r="E46" s="6"/>
      <c r="F46" s="6"/>
      <c r="G46" s="18"/>
      <c r="H46" s="60">
        <f>+E92</f>
        <v>0</v>
      </c>
      <c r="I46" s="7" t="s">
        <v>8</v>
      </c>
      <c r="J46" s="7"/>
      <c r="K46" s="26"/>
      <c r="L46" s="38"/>
      <c r="M46" s="45"/>
      <c r="N46" s="35"/>
      <c r="O46" s="44"/>
      <c r="P46" s="57"/>
      <c r="Q46" s="30"/>
      <c r="R46" s="57"/>
      <c r="S46" s="58"/>
    </row>
    <row r="47" spans="1:19" x14ac:dyDescent="0.25">
      <c r="A47" s="6"/>
      <c r="B47" s="6"/>
      <c r="C47" s="6"/>
      <c r="D47" s="6"/>
      <c r="E47" s="6"/>
      <c r="F47" s="6"/>
      <c r="G47" s="18" t="s">
        <v>8</v>
      </c>
      <c r="H47" s="61"/>
      <c r="I47" s="7">
        <f>H45+H46</f>
        <v>9165700</v>
      </c>
      <c r="J47" s="7"/>
      <c r="K47" s="26"/>
      <c r="L47" s="38"/>
      <c r="M47" s="45"/>
      <c r="N47" s="35"/>
      <c r="O47" s="44"/>
      <c r="P47" s="57"/>
      <c r="Q47" s="58"/>
      <c r="R47" s="57"/>
      <c r="S47" s="58"/>
    </row>
    <row r="48" spans="1:19" x14ac:dyDescent="0.25">
      <c r="A48" s="6"/>
      <c r="B48" s="6"/>
      <c r="C48" s="6"/>
      <c r="D48" s="6"/>
      <c r="E48" s="6"/>
      <c r="F48" s="6"/>
      <c r="G48" s="18"/>
      <c r="H48" s="62"/>
      <c r="I48" s="7" t="s">
        <v>8</v>
      </c>
      <c r="J48" s="7"/>
      <c r="K48" s="26"/>
      <c r="L48" s="38"/>
      <c r="M48" s="53"/>
      <c r="N48" s="35"/>
      <c r="O48" s="44"/>
      <c r="P48" s="63"/>
      <c r="Q48" s="63">
        <f>SUM(Q13:Q46)</f>
        <v>0</v>
      </c>
      <c r="R48" s="57"/>
      <c r="S48" s="58"/>
    </row>
    <row r="49" spans="1:19" x14ac:dyDescent="0.25">
      <c r="A49" s="6"/>
      <c r="B49" s="6"/>
      <c r="C49" s="6" t="s">
        <v>39</v>
      </c>
      <c r="D49" s="6"/>
      <c r="E49" s="6"/>
      <c r="F49" s="6"/>
      <c r="G49" s="19"/>
      <c r="H49" s="42">
        <f>L137</f>
        <v>111625000</v>
      </c>
      <c r="I49" s="7">
        <v>0</v>
      </c>
      <c r="K49" s="26"/>
      <c r="L49" s="38"/>
      <c r="M49" s="53"/>
      <c r="N49" s="35"/>
      <c r="O49" s="44"/>
      <c r="Q49" s="8"/>
      <c r="S49" s="8"/>
    </row>
    <row r="50" spans="1:19" x14ac:dyDescent="0.25">
      <c r="A50" s="6"/>
      <c r="B50" s="6"/>
      <c r="C50" s="6" t="s">
        <v>40</v>
      </c>
      <c r="D50" s="6"/>
      <c r="E50" s="6"/>
      <c r="F50" s="6"/>
      <c r="G50" s="6"/>
      <c r="H50" s="52">
        <f>A92</f>
        <v>459000</v>
      </c>
      <c r="I50" s="7"/>
      <c r="K50" s="26"/>
      <c r="L50" s="38"/>
      <c r="M50" s="53"/>
      <c r="N50" s="35"/>
      <c r="O50" s="44"/>
      <c r="P50" s="64"/>
      <c r="Q50" s="8" t="s">
        <v>41</v>
      </c>
      <c r="S50" s="8"/>
    </row>
    <row r="51" spans="1:19" x14ac:dyDescent="0.25">
      <c r="A51" s="6"/>
      <c r="B51" s="6"/>
      <c r="C51" s="6"/>
      <c r="D51" s="6"/>
      <c r="E51" s="6"/>
      <c r="F51" s="6"/>
      <c r="G51" s="6"/>
      <c r="H51" s="19"/>
      <c r="I51" s="52">
        <f>SUM(H49:H50)</f>
        <v>112084000</v>
      </c>
      <c r="J51" s="42"/>
      <c r="K51" s="26"/>
      <c r="L51" s="38"/>
      <c r="M51" s="53"/>
      <c r="N51" s="35"/>
      <c r="O51" s="44"/>
      <c r="P51" s="65"/>
      <c r="Q51" s="51"/>
      <c r="R51" s="65"/>
      <c r="S51" s="51"/>
    </row>
    <row r="52" spans="1:19" x14ac:dyDescent="0.25">
      <c r="A52" s="6"/>
      <c r="B52" s="6"/>
      <c r="C52" s="15" t="s">
        <v>42</v>
      </c>
      <c r="D52" s="6"/>
      <c r="E52" s="6"/>
      <c r="F52" s="6"/>
      <c r="G52" s="6"/>
      <c r="H52" s="7"/>
      <c r="I52" s="7">
        <f>I30-I47+I51</f>
        <v>138570900</v>
      </c>
      <c r="J52" s="66"/>
      <c r="K52" s="26"/>
      <c r="L52" s="38"/>
      <c r="N52" s="35"/>
      <c r="O52" s="44"/>
      <c r="P52" s="65"/>
      <c r="Q52" s="51"/>
      <c r="R52" s="65"/>
      <c r="S52" s="51"/>
    </row>
    <row r="53" spans="1:19" x14ac:dyDescent="0.25">
      <c r="A53" s="6"/>
      <c r="B53" s="6"/>
      <c r="C53" s="6" t="s">
        <v>43</v>
      </c>
      <c r="D53" s="6"/>
      <c r="E53" s="6"/>
      <c r="F53" s="6"/>
      <c r="G53" s="6"/>
      <c r="H53" s="7"/>
      <c r="I53" s="7">
        <f>+I27</f>
        <v>138570900</v>
      </c>
      <c r="J53" s="66"/>
      <c r="K53" s="26"/>
      <c r="L53" s="38"/>
      <c r="N53" s="35"/>
      <c r="O53" s="44"/>
      <c r="P53" s="65"/>
      <c r="Q53" s="51"/>
      <c r="R53" s="65"/>
      <c r="S53" s="51"/>
    </row>
    <row r="54" spans="1:19" x14ac:dyDescent="0.25">
      <c r="A54" s="6"/>
      <c r="B54" s="6"/>
      <c r="C54" s="6"/>
      <c r="D54" s="6"/>
      <c r="E54" s="6"/>
      <c r="F54" s="6"/>
      <c r="G54" s="6"/>
      <c r="H54" s="7" t="s">
        <v>8</v>
      </c>
      <c r="I54" s="52">
        <v>0</v>
      </c>
      <c r="J54" s="67"/>
      <c r="K54" s="26"/>
      <c r="L54" s="38"/>
      <c r="N54" s="35"/>
      <c r="O54" s="44"/>
      <c r="P54" s="65"/>
      <c r="Q54" s="51"/>
      <c r="R54" s="65"/>
      <c r="S54" s="68"/>
    </row>
    <row r="55" spans="1:19" x14ac:dyDescent="0.25">
      <c r="A55" s="6"/>
      <c r="B55" s="6"/>
      <c r="C55" s="6"/>
      <c r="D55" s="6"/>
      <c r="E55" s="6" t="s">
        <v>44</v>
      </c>
      <c r="F55" s="6"/>
      <c r="G55" s="6"/>
      <c r="H55" s="7"/>
      <c r="I55" s="7">
        <f>+I53-I52</f>
        <v>0</v>
      </c>
      <c r="J55" s="66"/>
      <c r="K55" s="26"/>
      <c r="L55" s="38"/>
      <c r="N55" s="35"/>
      <c r="O55" s="44"/>
      <c r="P55" s="65"/>
      <c r="Q55" s="51"/>
      <c r="R55" s="65"/>
      <c r="S55" s="65"/>
    </row>
    <row r="56" spans="1:19" x14ac:dyDescent="0.25">
      <c r="A56" s="6"/>
      <c r="B56" s="6"/>
      <c r="C56" s="6"/>
      <c r="D56" s="6"/>
      <c r="E56" s="6"/>
      <c r="F56" s="6"/>
      <c r="G56" s="6"/>
      <c r="H56" s="7"/>
      <c r="I56" s="7"/>
      <c r="J56" s="66"/>
      <c r="K56" s="26"/>
      <c r="L56" s="38"/>
      <c r="N56" s="35"/>
      <c r="O56" s="44"/>
      <c r="P56" s="65"/>
      <c r="Q56" s="51"/>
      <c r="R56" s="65"/>
      <c r="S56" s="65"/>
    </row>
    <row r="57" spans="1:19" x14ac:dyDescent="0.25">
      <c r="A57" s="6" t="s">
        <v>45</v>
      </c>
      <c r="B57" s="6"/>
      <c r="C57" s="6"/>
      <c r="D57" s="6"/>
      <c r="E57" s="6"/>
      <c r="F57" s="6"/>
      <c r="G57" s="6"/>
      <c r="H57" s="7"/>
      <c r="I57" s="49"/>
      <c r="J57" s="69"/>
      <c r="K57" s="26"/>
      <c r="L57" s="38"/>
      <c r="N57" s="35"/>
      <c r="O57" s="44"/>
      <c r="P57" s="65"/>
      <c r="Q57" s="51"/>
      <c r="R57" s="65"/>
      <c r="S57" s="65"/>
    </row>
    <row r="58" spans="1:19" x14ac:dyDescent="0.25">
      <c r="A58" s="6" t="s">
        <v>46</v>
      </c>
      <c r="B58" s="6"/>
      <c r="C58" s="6"/>
      <c r="D58" s="6"/>
      <c r="E58" s="6" t="s">
        <v>8</v>
      </c>
      <c r="F58" s="6"/>
      <c r="G58" s="6" t="s">
        <v>47</v>
      </c>
      <c r="H58" s="7"/>
      <c r="I58" s="17"/>
      <c r="J58" s="70"/>
      <c r="K58" s="26"/>
      <c r="L58" s="38"/>
      <c r="N58" s="35"/>
      <c r="O58" s="44"/>
      <c r="P58" s="65"/>
      <c r="Q58" s="51"/>
      <c r="R58" s="65"/>
      <c r="S58" s="65"/>
    </row>
    <row r="59" spans="1:19" x14ac:dyDescent="0.25">
      <c r="A59" s="6"/>
      <c r="B59" s="6"/>
      <c r="C59" s="6"/>
      <c r="D59" s="6"/>
      <c r="E59" s="6"/>
      <c r="F59" s="6"/>
      <c r="G59" s="6"/>
      <c r="H59" s="7" t="s">
        <v>8</v>
      </c>
      <c r="I59" s="17"/>
      <c r="J59" s="70"/>
      <c r="K59" s="26"/>
      <c r="L59" s="38"/>
      <c r="N59" s="35"/>
      <c r="O59" s="44"/>
      <c r="Q59" s="36"/>
    </row>
    <row r="60" spans="1:19" x14ac:dyDescent="0.25">
      <c r="K60" s="26"/>
      <c r="L60" s="38"/>
      <c r="N60" s="35"/>
      <c r="O60" s="44"/>
    </row>
    <row r="61" spans="1:19" x14ac:dyDescent="0.25">
      <c r="A61" s="71"/>
      <c r="B61" s="72"/>
      <c r="C61" s="72"/>
      <c r="D61" s="73"/>
      <c r="E61" s="73"/>
      <c r="F61" s="73"/>
      <c r="G61" s="73"/>
      <c r="H61" s="9"/>
      <c r="J61" s="74"/>
      <c r="K61" s="26"/>
      <c r="L61" s="38"/>
      <c r="N61" s="35"/>
      <c r="O61" s="44"/>
      <c r="Q61" s="9"/>
      <c r="R61" s="75"/>
    </row>
    <row r="62" spans="1:19" x14ac:dyDescent="0.25">
      <c r="A62" s="71" t="s">
        <v>59</v>
      </c>
      <c r="B62" s="72"/>
      <c r="C62" s="72"/>
      <c r="D62" s="73"/>
      <c r="E62" s="73"/>
      <c r="F62" s="73"/>
      <c r="G62" s="73" t="s">
        <v>49</v>
      </c>
      <c r="H62" s="9"/>
      <c r="J62" s="74"/>
      <c r="K62" s="26"/>
      <c r="L62" s="38"/>
      <c r="N62" s="35"/>
      <c r="O62" s="44"/>
      <c r="Q62" s="9"/>
      <c r="R62" s="75"/>
    </row>
    <row r="63" spans="1:19" x14ac:dyDescent="0.25">
      <c r="A63" s="71"/>
      <c r="B63" s="72"/>
      <c r="C63" s="72"/>
      <c r="D63" s="73"/>
      <c r="E63" s="73"/>
      <c r="F63" s="73"/>
      <c r="G63" s="73"/>
      <c r="H63" s="9"/>
      <c r="J63" s="74"/>
      <c r="K63" s="26"/>
      <c r="L63" s="38"/>
      <c r="N63" s="35"/>
      <c r="O63" s="44"/>
      <c r="Q63" s="9"/>
      <c r="R63" s="75"/>
    </row>
    <row r="64" spans="1:19" x14ac:dyDescent="0.25">
      <c r="A64" s="71" t="s">
        <v>50</v>
      </c>
      <c r="B64" s="72"/>
      <c r="C64" s="72"/>
      <c r="D64" s="73"/>
      <c r="E64" s="73"/>
      <c r="F64" s="73"/>
      <c r="G64" s="73"/>
      <c r="H64" s="9" t="s">
        <v>51</v>
      </c>
      <c r="J64" s="74"/>
      <c r="K64" s="26"/>
      <c r="L64" s="38"/>
      <c r="N64" s="35"/>
      <c r="O64" s="44"/>
      <c r="Q64" s="9"/>
      <c r="R64" s="75"/>
    </row>
    <row r="65" spans="1:17" x14ac:dyDescent="0.25">
      <c r="A65" s="71"/>
      <c r="B65" s="72"/>
      <c r="C65" s="72"/>
      <c r="D65" s="73"/>
      <c r="E65" s="73"/>
      <c r="F65" s="73"/>
      <c r="G65" s="73"/>
      <c r="H65" s="73"/>
      <c r="J65" s="74"/>
      <c r="K65" s="26"/>
      <c r="L65" s="38"/>
      <c r="N65" s="35"/>
      <c r="O65" s="44"/>
    </row>
    <row r="66" spans="1:17" x14ac:dyDescent="0.25">
      <c r="A66" s="8"/>
      <c r="B66" s="8"/>
      <c r="C66" s="8"/>
      <c r="D66" s="8"/>
      <c r="E66" s="8"/>
      <c r="F66" s="8"/>
      <c r="G66" s="73" t="s">
        <v>52</v>
      </c>
      <c r="H66" s="8"/>
      <c r="I66" s="8"/>
      <c r="J66" s="76"/>
      <c r="K66" s="26"/>
      <c r="L66" s="38"/>
      <c r="M66" s="53"/>
      <c r="N66" s="35"/>
      <c r="O66" s="44"/>
      <c r="Q66" s="64"/>
    </row>
    <row r="67" spans="1:17" x14ac:dyDescent="0.25">
      <c r="A67" s="8"/>
      <c r="B67" s="8"/>
      <c r="C67" s="8"/>
      <c r="D67" s="8"/>
      <c r="E67" s="8"/>
      <c r="F67" s="8"/>
      <c r="G67" s="8"/>
      <c r="H67" s="8"/>
      <c r="I67" s="8"/>
      <c r="J67" s="76"/>
      <c r="K67" s="26"/>
      <c r="L67" s="38"/>
      <c r="M67" s="53"/>
      <c r="N67" s="35"/>
      <c r="O67" s="44"/>
    </row>
    <row r="68" spans="1:17" x14ac:dyDescent="0.25">
      <c r="A68" s="8"/>
      <c r="B68" s="8"/>
      <c r="C68" s="8"/>
      <c r="D68" s="8"/>
      <c r="E68" s="8" t="s">
        <v>53</v>
      </c>
      <c r="F68" s="8"/>
      <c r="G68" s="8"/>
      <c r="H68" s="8"/>
      <c r="I68" s="8"/>
      <c r="J68" s="76"/>
      <c r="K68" s="26"/>
      <c r="L68" s="38"/>
      <c r="M68" s="3"/>
      <c r="N68" s="35"/>
      <c r="O68" s="44"/>
    </row>
    <row r="69" spans="1:17" x14ac:dyDescent="0.25">
      <c r="A69" s="8"/>
      <c r="B69" s="8"/>
      <c r="C69" s="8"/>
      <c r="D69" s="8"/>
      <c r="E69" s="8"/>
      <c r="F69" s="8"/>
      <c r="G69" s="8"/>
      <c r="H69" s="8"/>
      <c r="I69" s="77"/>
      <c r="J69" s="76"/>
      <c r="K69" s="26"/>
      <c r="L69" s="38"/>
      <c r="M69" s="3"/>
      <c r="N69" s="35"/>
      <c r="O69" s="44"/>
    </row>
    <row r="70" spans="1:17" x14ac:dyDescent="0.25">
      <c r="A70" s="73"/>
      <c r="B70" s="73"/>
      <c r="C70" s="73"/>
      <c r="D70" s="73"/>
      <c r="E70" s="73"/>
      <c r="F70" s="73"/>
      <c r="G70" s="78"/>
      <c r="H70" s="79"/>
      <c r="I70" s="73"/>
      <c r="J70" s="74"/>
      <c r="K70" s="26"/>
      <c r="L70" s="38"/>
      <c r="M70" s="80"/>
      <c r="N70" s="35"/>
      <c r="O70" s="44"/>
    </row>
    <row r="71" spans="1:17" x14ac:dyDescent="0.25">
      <c r="A71" s="73"/>
      <c r="B71" s="73"/>
      <c r="C71" s="73"/>
      <c r="D71" s="73"/>
      <c r="E71" s="73"/>
      <c r="F71" s="73"/>
      <c r="G71" s="78" t="s">
        <v>54</v>
      </c>
      <c r="H71" s="81"/>
      <c r="I71" s="73"/>
      <c r="J71" s="74"/>
      <c r="K71" s="26"/>
      <c r="L71" s="38"/>
      <c r="M71" s="53"/>
      <c r="N71" s="35"/>
      <c r="O71" s="44"/>
    </row>
    <row r="72" spans="1:17" x14ac:dyDescent="0.25">
      <c r="A72" s="8"/>
      <c r="B72" s="8"/>
      <c r="C72" s="8"/>
      <c r="D72" s="8"/>
      <c r="E72" s="8"/>
      <c r="F72" s="8"/>
      <c r="G72" s="8"/>
      <c r="H72" s="8"/>
      <c r="I72" s="8"/>
      <c r="J72" s="76"/>
      <c r="K72" s="26"/>
      <c r="L72" s="38"/>
      <c r="N72" s="35"/>
      <c r="O72" s="82"/>
    </row>
    <row r="73" spans="1:17" x14ac:dyDescent="0.25">
      <c r="A73" s="8" t="s">
        <v>40</v>
      </c>
      <c r="B73" s="8"/>
      <c r="C73" s="8"/>
      <c r="D73" s="8" t="s">
        <v>38</v>
      </c>
      <c r="E73" s="8"/>
      <c r="F73" s="8"/>
      <c r="G73" s="8"/>
      <c r="H73" s="8" t="s">
        <v>55</v>
      </c>
      <c r="I73" s="77" t="s">
        <v>56</v>
      </c>
      <c r="J73" s="76"/>
      <c r="K73" s="26"/>
      <c r="L73" s="38"/>
      <c r="M73" s="80"/>
      <c r="N73" s="35"/>
      <c r="O73" s="83"/>
    </row>
    <row r="74" spans="1:17" x14ac:dyDescent="0.25">
      <c r="A74" s="84">
        <v>430000</v>
      </c>
      <c r="B74" s="85"/>
      <c r="C74" s="85"/>
      <c r="D74" s="85"/>
      <c r="E74" s="86"/>
      <c r="F74" s="109"/>
      <c r="G74" s="8"/>
      <c r="H74" s="51">
        <v>90000000</v>
      </c>
      <c r="I74" s="8"/>
      <c r="J74" s="76"/>
      <c r="K74" s="26"/>
      <c r="L74" s="38"/>
      <c r="M74" s="80"/>
      <c r="N74" s="35"/>
      <c r="O74" s="82"/>
    </row>
    <row r="75" spans="1:17" x14ac:dyDescent="0.25">
      <c r="A75" s="84">
        <v>29000</v>
      </c>
      <c r="B75" s="85"/>
      <c r="C75" s="85"/>
      <c r="D75" s="85"/>
      <c r="E75" s="86"/>
      <c r="F75" s="109"/>
      <c r="G75" s="8"/>
      <c r="H75" s="51"/>
      <c r="I75" s="8"/>
      <c r="J75" s="8"/>
      <c r="K75" s="26"/>
      <c r="L75" s="38"/>
      <c r="M75" s="80"/>
      <c r="N75" s="35"/>
      <c r="O75" s="82"/>
    </row>
    <row r="76" spans="1:17" x14ac:dyDescent="0.25">
      <c r="A76" s="87"/>
      <c r="B76" s="85"/>
      <c r="C76" s="85"/>
      <c r="D76" s="85"/>
      <c r="E76" s="86"/>
      <c r="F76" s="109"/>
      <c r="G76" s="8"/>
      <c r="H76" s="51"/>
      <c r="I76" s="8"/>
      <c r="J76" s="8"/>
      <c r="K76" s="26"/>
      <c r="L76" s="38"/>
      <c r="M76" s="80"/>
      <c r="N76" s="35"/>
      <c r="O76" s="82"/>
    </row>
    <row r="77" spans="1:17" x14ac:dyDescent="0.25">
      <c r="A77" s="87"/>
      <c r="B77" s="85"/>
      <c r="C77" s="88"/>
      <c r="D77" s="85"/>
      <c r="E77" s="89"/>
      <c r="F77" s="8"/>
      <c r="G77" s="8"/>
      <c r="H77" s="51"/>
      <c r="I77" s="8"/>
      <c r="J77" s="8"/>
      <c r="K77" s="26"/>
      <c r="L77" s="38"/>
      <c r="M77" s="80"/>
      <c r="N77" s="35"/>
      <c r="O77" s="82"/>
    </row>
    <row r="78" spans="1:17" x14ac:dyDescent="0.25">
      <c r="A78" s="86"/>
      <c r="B78" s="85"/>
      <c r="C78" s="88"/>
      <c r="D78" s="88"/>
      <c r="E78" s="90"/>
      <c r="F78" s="64"/>
      <c r="H78" s="65"/>
      <c r="K78" s="26"/>
      <c r="L78" s="38"/>
      <c r="M78" s="80"/>
      <c r="N78" s="35"/>
      <c r="O78" s="82"/>
    </row>
    <row r="79" spans="1:17" x14ac:dyDescent="0.25">
      <c r="A79" s="91"/>
      <c r="B79" s="85"/>
      <c r="C79" s="92"/>
      <c r="D79" s="92"/>
      <c r="E79" s="90"/>
      <c r="H79" s="65"/>
      <c r="K79" s="26"/>
      <c r="L79" s="38"/>
      <c r="M79" s="80"/>
      <c r="N79" s="35"/>
      <c r="O79" s="82"/>
    </row>
    <row r="80" spans="1:17" x14ac:dyDescent="0.25">
      <c r="A80" s="93"/>
      <c r="B80" s="85"/>
      <c r="C80" s="92"/>
      <c r="D80" s="92"/>
      <c r="E80" s="90"/>
      <c r="H80" s="65"/>
      <c r="K80" s="26"/>
      <c r="L80" s="38"/>
      <c r="M80" s="80"/>
      <c r="N80" s="35"/>
      <c r="O80" s="83"/>
    </row>
    <row r="81" spans="1:15" x14ac:dyDescent="0.25">
      <c r="A81" s="93"/>
      <c r="B81" s="85"/>
      <c r="C81" s="92"/>
      <c r="D81" s="92"/>
      <c r="E81" s="90"/>
      <c r="H81" s="65"/>
      <c r="K81" s="26"/>
      <c r="L81" s="38"/>
      <c r="M81" s="80"/>
      <c r="N81" s="35"/>
      <c r="O81" s="83"/>
    </row>
    <row r="82" spans="1:15" x14ac:dyDescent="0.25">
      <c r="A82" s="91"/>
      <c r="B82" s="92"/>
      <c r="C82" s="92"/>
      <c r="D82" s="92"/>
      <c r="E82" s="90"/>
      <c r="H82" s="65"/>
      <c r="K82" s="26"/>
      <c r="L82" s="38"/>
      <c r="M82" s="94"/>
      <c r="N82" s="35"/>
      <c r="O82" s="82"/>
    </row>
    <row r="83" spans="1:15" x14ac:dyDescent="0.25">
      <c r="A83" s="91"/>
      <c r="B83" s="92"/>
      <c r="C83" s="92"/>
      <c r="D83" s="92"/>
      <c r="E83" s="90"/>
      <c r="H83" s="65"/>
      <c r="K83" s="26"/>
      <c r="L83" s="38"/>
      <c r="M83" s="95"/>
      <c r="N83" s="35"/>
      <c r="O83" s="82"/>
    </row>
    <row r="84" spans="1:15" x14ac:dyDescent="0.25">
      <c r="A84" s="91"/>
      <c r="B84" s="96"/>
      <c r="E84" s="65"/>
      <c r="H84" s="65"/>
      <c r="K84" s="26"/>
      <c r="L84" s="38"/>
      <c r="N84" s="35"/>
      <c r="O84" s="82"/>
    </row>
    <row r="85" spans="1:15" x14ac:dyDescent="0.25">
      <c r="A85" s="91"/>
      <c r="B85" s="96"/>
      <c r="H85" s="65"/>
      <c r="K85" s="26"/>
      <c r="L85" s="38"/>
      <c r="N85" s="35"/>
      <c r="O85" s="82"/>
    </row>
    <row r="86" spans="1:15" x14ac:dyDescent="0.25">
      <c r="A86" s="91"/>
      <c r="B86" s="96"/>
      <c r="K86" s="26"/>
      <c r="L86" s="38"/>
      <c r="N86" s="35"/>
      <c r="O86" s="82"/>
    </row>
    <row r="87" spans="1:15" x14ac:dyDescent="0.25">
      <c r="A87" s="91"/>
      <c r="B87" s="96"/>
      <c r="K87" s="26"/>
      <c r="L87" s="38"/>
      <c r="N87" s="35"/>
      <c r="O87" s="82"/>
    </row>
    <row r="88" spans="1:15" x14ac:dyDescent="0.25">
      <c r="A88" s="65"/>
      <c r="B88" s="96"/>
      <c r="K88" s="26"/>
      <c r="L88" s="38"/>
      <c r="M88" s="80"/>
      <c r="N88" s="35"/>
      <c r="O88" s="82"/>
    </row>
    <row r="89" spans="1:15" x14ac:dyDescent="0.25">
      <c r="K89" s="26"/>
      <c r="L89" s="38"/>
      <c r="N89" s="35"/>
      <c r="O89" s="82"/>
    </row>
    <row r="90" spans="1:15" x14ac:dyDescent="0.25">
      <c r="K90" s="26"/>
      <c r="L90" s="38"/>
      <c r="N90" s="35"/>
      <c r="O90" s="82"/>
    </row>
    <row r="91" spans="1:15" x14ac:dyDescent="0.25">
      <c r="K91" s="26"/>
      <c r="L91" s="38"/>
      <c r="N91" s="35"/>
      <c r="O91" s="82"/>
    </row>
    <row r="92" spans="1:15" x14ac:dyDescent="0.25">
      <c r="A92" s="75">
        <f>SUM(A74:A91)</f>
        <v>459000</v>
      </c>
      <c r="E92" s="65">
        <f>SUM(E74:E91)</f>
        <v>0</v>
      </c>
      <c r="H92" s="65">
        <f>SUM(H74:H91)</f>
        <v>90000000</v>
      </c>
      <c r="K92" s="26"/>
      <c r="L92" s="38"/>
      <c r="N92" s="35"/>
      <c r="O92" s="82"/>
    </row>
    <row r="93" spans="1:15" x14ac:dyDescent="0.25">
      <c r="K93" s="26"/>
      <c r="L93" s="38"/>
      <c r="N93" s="35"/>
      <c r="O93" s="82"/>
    </row>
    <row r="94" spans="1:15" x14ac:dyDescent="0.25">
      <c r="K94" s="26"/>
      <c r="N94" s="35"/>
      <c r="O94" s="82"/>
    </row>
    <row r="95" spans="1:15" x14ac:dyDescent="0.25">
      <c r="K95" s="26"/>
      <c r="N95" s="35"/>
      <c r="O95" s="82"/>
    </row>
    <row r="96" spans="1:15" x14ac:dyDescent="0.25">
      <c r="K96" s="26"/>
      <c r="M96" s="43">
        <f>SUM(M13:M95)</f>
        <v>9165700</v>
      </c>
      <c r="N96" s="35"/>
      <c r="O96" s="82"/>
    </row>
    <row r="97" spans="11:15" x14ac:dyDescent="0.25">
      <c r="K97" s="26">
        <v>38741</v>
      </c>
      <c r="N97" s="35"/>
      <c r="O97" s="82"/>
    </row>
    <row r="98" spans="11:15" x14ac:dyDescent="0.25">
      <c r="K98" s="26"/>
      <c r="N98" s="35"/>
      <c r="O98" s="82"/>
    </row>
    <row r="99" spans="11:15" x14ac:dyDescent="0.25">
      <c r="K99" s="26"/>
      <c r="N99" s="35"/>
      <c r="O99" s="82"/>
    </row>
    <row r="100" spans="11:15" x14ac:dyDescent="0.25">
      <c r="K100" s="26"/>
      <c r="N100" s="35"/>
      <c r="O100" s="82"/>
    </row>
    <row r="101" spans="11:15" x14ac:dyDescent="0.25">
      <c r="K101" s="26"/>
      <c r="N101" s="35"/>
      <c r="O101" s="82"/>
    </row>
    <row r="102" spans="11:15" x14ac:dyDescent="0.25">
      <c r="K102" s="26"/>
      <c r="N102" s="35"/>
      <c r="O102" s="82"/>
    </row>
    <row r="103" spans="11:15" x14ac:dyDescent="0.25">
      <c r="K103" s="26"/>
      <c r="N103" s="35"/>
      <c r="O103" s="82"/>
    </row>
    <row r="104" spans="11:15" x14ac:dyDescent="0.25">
      <c r="K104" s="26"/>
      <c r="N104" s="35"/>
      <c r="O104" s="82"/>
    </row>
    <row r="105" spans="11:15" x14ac:dyDescent="0.25">
      <c r="K105" s="26"/>
      <c r="N105" s="35"/>
      <c r="O105" s="82"/>
    </row>
    <row r="106" spans="11:15" x14ac:dyDescent="0.25">
      <c r="K106" s="26"/>
      <c r="N106" s="35"/>
      <c r="O106" s="82"/>
    </row>
    <row r="107" spans="11:15" x14ac:dyDescent="0.25">
      <c r="K107" s="26"/>
      <c r="N107" s="35"/>
      <c r="O107" s="82"/>
    </row>
    <row r="108" spans="11:15" x14ac:dyDescent="0.25">
      <c r="K108" s="26"/>
      <c r="N108" s="35"/>
    </row>
    <row r="109" spans="11:15" x14ac:dyDescent="0.25">
      <c r="K109" s="26"/>
    </row>
    <row r="110" spans="11:15" x14ac:dyDescent="0.25">
      <c r="K110" s="26"/>
    </row>
    <row r="111" spans="11:15" x14ac:dyDescent="0.25">
      <c r="K111" s="26"/>
      <c r="O111" s="80">
        <f>SUM(O13:O110)</f>
        <v>0</v>
      </c>
    </row>
    <row r="112" spans="11:15" x14ac:dyDescent="0.25">
      <c r="K112" s="26"/>
    </row>
    <row r="113" spans="1:19" x14ac:dyDescent="0.25">
      <c r="K113" s="26"/>
    </row>
    <row r="114" spans="1:19" s="43" customFormat="1" x14ac:dyDescent="0.25">
      <c r="A114"/>
      <c r="B114"/>
      <c r="C114"/>
      <c r="D114"/>
      <c r="E114"/>
      <c r="F114"/>
      <c r="G114"/>
      <c r="H114"/>
      <c r="I114"/>
      <c r="J114"/>
      <c r="K114" s="26"/>
      <c r="L114" s="97"/>
      <c r="N114" s="99"/>
      <c r="O114" s="98"/>
      <c r="P114"/>
      <c r="Q114"/>
      <c r="R114"/>
      <c r="S114"/>
    </row>
    <row r="115" spans="1:19" s="43" customFormat="1" x14ac:dyDescent="0.25">
      <c r="A115"/>
      <c r="B115"/>
      <c r="C115"/>
      <c r="D115"/>
      <c r="E115"/>
      <c r="F115"/>
      <c r="G115"/>
      <c r="H115"/>
      <c r="I115"/>
      <c r="J115"/>
      <c r="K115" s="26"/>
      <c r="L115" s="97"/>
      <c r="N115" s="99"/>
      <c r="O115" s="98"/>
      <c r="P115"/>
      <c r="Q115"/>
      <c r="R115"/>
      <c r="S115"/>
    </row>
    <row r="116" spans="1:19" s="43" customFormat="1" x14ac:dyDescent="0.25">
      <c r="A116"/>
      <c r="B116"/>
      <c r="C116"/>
      <c r="D116"/>
      <c r="E116"/>
      <c r="F116"/>
      <c r="G116"/>
      <c r="H116"/>
      <c r="I116"/>
      <c r="J116"/>
      <c r="K116" s="26"/>
      <c r="L116" s="97"/>
      <c r="N116" s="99"/>
      <c r="O116" s="98"/>
      <c r="P116"/>
      <c r="Q116"/>
      <c r="R116"/>
      <c r="S116"/>
    </row>
    <row r="117" spans="1:19" s="43" customFormat="1" x14ac:dyDescent="0.25">
      <c r="A117"/>
      <c r="B117"/>
      <c r="C117"/>
      <c r="D117"/>
      <c r="E117"/>
      <c r="F117"/>
      <c r="G117"/>
      <c r="H117"/>
      <c r="I117"/>
      <c r="J117"/>
      <c r="K117" s="26"/>
      <c r="L117" s="97"/>
      <c r="N117" s="99"/>
      <c r="O117" s="98"/>
      <c r="P117"/>
      <c r="Q117"/>
      <c r="R117"/>
      <c r="S117"/>
    </row>
    <row r="118" spans="1:19" s="43" customFormat="1" x14ac:dyDescent="0.25">
      <c r="A118"/>
      <c r="B118"/>
      <c r="C118"/>
      <c r="D118"/>
      <c r="E118"/>
      <c r="F118"/>
      <c r="G118"/>
      <c r="H118"/>
      <c r="I118"/>
      <c r="J118"/>
      <c r="K118" s="26"/>
      <c r="L118" s="97"/>
      <c r="N118" s="99"/>
      <c r="O118" s="98"/>
      <c r="P118"/>
      <c r="Q118"/>
      <c r="R118"/>
      <c r="S118"/>
    </row>
    <row r="119" spans="1:19" s="43" customFormat="1" x14ac:dyDescent="0.25">
      <c r="A119"/>
      <c r="B119"/>
      <c r="C119"/>
      <c r="D119"/>
      <c r="E119"/>
      <c r="F119"/>
      <c r="G119"/>
      <c r="H119"/>
      <c r="I119"/>
      <c r="J119"/>
      <c r="K119" s="26"/>
      <c r="L119" s="97"/>
      <c r="N119" s="99"/>
      <c r="O119" s="98"/>
      <c r="P119"/>
      <c r="Q119"/>
      <c r="R119"/>
      <c r="S119"/>
    </row>
    <row r="120" spans="1:19" s="43" customFormat="1" x14ac:dyDescent="0.25">
      <c r="A120"/>
      <c r="B120"/>
      <c r="C120"/>
      <c r="D120"/>
      <c r="E120"/>
      <c r="F120"/>
      <c r="G120"/>
      <c r="H120"/>
      <c r="I120"/>
      <c r="J120"/>
      <c r="K120" s="26"/>
      <c r="L120" s="97"/>
      <c r="N120" s="99"/>
      <c r="O120" s="98"/>
      <c r="P120"/>
      <c r="Q120"/>
      <c r="R120"/>
      <c r="S120"/>
    </row>
    <row r="121" spans="1:19" s="43" customFormat="1" x14ac:dyDescent="0.25">
      <c r="A121"/>
      <c r="B121"/>
      <c r="C121"/>
      <c r="D121"/>
      <c r="E121"/>
      <c r="F121"/>
      <c r="G121"/>
      <c r="H121"/>
      <c r="I121"/>
      <c r="J121"/>
      <c r="K121" s="26"/>
      <c r="L121" s="97"/>
      <c r="N121" s="99"/>
      <c r="O121" s="98"/>
      <c r="P121"/>
      <c r="Q121"/>
      <c r="R121"/>
      <c r="S121"/>
    </row>
    <row r="122" spans="1:19" s="43" customFormat="1" x14ac:dyDescent="0.25">
      <c r="A122"/>
      <c r="B122"/>
      <c r="C122"/>
      <c r="D122"/>
      <c r="E122"/>
      <c r="F122"/>
      <c r="G122"/>
      <c r="H122"/>
      <c r="I122"/>
      <c r="J122"/>
      <c r="K122" s="26"/>
      <c r="L122" s="97"/>
      <c r="N122" s="99"/>
      <c r="O122" s="98"/>
      <c r="P122"/>
      <c r="Q122"/>
      <c r="R122"/>
      <c r="S122"/>
    </row>
    <row r="123" spans="1:19" s="43" customFormat="1" x14ac:dyDescent="0.25">
      <c r="A123"/>
      <c r="B123"/>
      <c r="C123"/>
      <c r="D123"/>
      <c r="E123"/>
      <c r="F123"/>
      <c r="G123"/>
      <c r="H123"/>
      <c r="I123"/>
      <c r="J123"/>
      <c r="K123" s="26"/>
      <c r="L123" s="97"/>
      <c r="N123" s="99"/>
      <c r="O123" s="98"/>
      <c r="P123"/>
      <c r="Q123"/>
      <c r="R123"/>
      <c r="S123"/>
    </row>
    <row r="124" spans="1:19" s="43" customFormat="1" x14ac:dyDescent="0.25">
      <c r="A124"/>
      <c r="B124"/>
      <c r="C124"/>
      <c r="D124"/>
      <c r="E124"/>
      <c r="F124"/>
      <c r="G124"/>
      <c r="H124"/>
      <c r="I124"/>
      <c r="J124"/>
      <c r="K124" s="26"/>
      <c r="L124" s="100"/>
      <c r="N124" s="99"/>
      <c r="O124" s="98"/>
      <c r="P124"/>
      <c r="Q124"/>
      <c r="R124"/>
      <c r="S124"/>
    </row>
    <row r="125" spans="1:19" s="43" customFormat="1" x14ac:dyDescent="0.25">
      <c r="A125"/>
      <c r="B125"/>
      <c r="C125"/>
      <c r="D125"/>
      <c r="E125"/>
      <c r="F125"/>
      <c r="G125"/>
      <c r="H125"/>
      <c r="I125"/>
      <c r="J125"/>
      <c r="K125" s="26"/>
      <c r="L125" s="97"/>
      <c r="N125" s="99"/>
      <c r="O125" s="98"/>
      <c r="P125"/>
      <c r="Q125"/>
      <c r="R125"/>
      <c r="S125"/>
    </row>
    <row r="126" spans="1:19" s="43" customFormat="1" x14ac:dyDescent="0.25">
      <c r="A126"/>
      <c r="B126"/>
      <c r="C126"/>
      <c r="D126"/>
      <c r="E126"/>
      <c r="F126"/>
      <c r="G126"/>
      <c r="H126"/>
      <c r="I126"/>
      <c r="J126"/>
      <c r="K126" s="26"/>
      <c r="L126" s="97"/>
      <c r="N126" s="99"/>
      <c r="O126" s="98"/>
      <c r="P126"/>
      <c r="Q126"/>
      <c r="R126"/>
      <c r="S126"/>
    </row>
    <row r="127" spans="1:19" s="43" customFormat="1" x14ac:dyDescent="0.25">
      <c r="A127"/>
      <c r="B127"/>
      <c r="C127"/>
      <c r="D127"/>
      <c r="E127"/>
      <c r="F127"/>
      <c r="G127"/>
      <c r="H127"/>
      <c r="I127"/>
      <c r="J127"/>
      <c r="K127" s="26"/>
      <c r="L127" s="97"/>
      <c r="N127" s="99"/>
      <c r="O127" s="98"/>
      <c r="P127"/>
      <c r="Q127"/>
      <c r="R127"/>
      <c r="S127"/>
    </row>
    <row r="128" spans="1:19" s="43" customFormat="1" x14ac:dyDescent="0.25">
      <c r="A128"/>
      <c r="B128"/>
      <c r="C128"/>
      <c r="D128"/>
      <c r="E128"/>
      <c r="F128"/>
      <c r="G128"/>
      <c r="H128"/>
      <c r="I128"/>
      <c r="J128"/>
      <c r="K128" s="26"/>
      <c r="L128" s="97"/>
      <c r="N128" s="99"/>
      <c r="O128" s="98"/>
      <c r="P128"/>
      <c r="Q128"/>
      <c r="R128"/>
      <c r="S128"/>
    </row>
    <row r="129" spans="1:19" s="43" customFormat="1" x14ac:dyDescent="0.25">
      <c r="A129"/>
      <c r="B129"/>
      <c r="C129"/>
      <c r="D129"/>
      <c r="E129"/>
      <c r="F129"/>
      <c r="G129"/>
      <c r="H129"/>
      <c r="I129"/>
      <c r="J129"/>
      <c r="K129" s="26"/>
      <c r="L129" s="97"/>
      <c r="N129" s="99"/>
      <c r="O129" s="98"/>
      <c r="P129"/>
      <c r="Q129"/>
      <c r="R129"/>
      <c r="S129"/>
    </row>
    <row r="130" spans="1:19" s="43" customFormat="1" x14ac:dyDescent="0.25">
      <c r="A130"/>
      <c r="B130"/>
      <c r="C130"/>
      <c r="D130"/>
      <c r="E130"/>
      <c r="F130"/>
      <c r="G130"/>
      <c r="H130"/>
      <c r="I130"/>
      <c r="J130"/>
      <c r="K130" s="26"/>
      <c r="L130" s="97"/>
      <c r="N130" s="99"/>
      <c r="O130" s="98"/>
      <c r="P130"/>
      <c r="Q130"/>
      <c r="R130"/>
      <c r="S130"/>
    </row>
    <row r="131" spans="1:19" s="43" customFormat="1" x14ac:dyDescent="0.25">
      <c r="A131"/>
      <c r="B131"/>
      <c r="C131"/>
      <c r="D131"/>
      <c r="E131"/>
      <c r="F131"/>
      <c r="G131"/>
      <c r="H131"/>
      <c r="I131"/>
      <c r="J131"/>
      <c r="K131" s="26"/>
      <c r="L131" s="97"/>
      <c r="N131" s="99"/>
      <c r="O131" s="98"/>
      <c r="P131"/>
      <c r="Q131"/>
      <c r="R131"/>
      <c r="S131"/>
    </row>
    <row r="132" spans="1:19" s="43" customFormat="1" x14ac:dyDescent="0.25">
      <c r="A132"/>
      <c r="B132"/>
      <c r="C132"/>
      <c r="D132"/>
      <c r="E132"/>
      <c r="F132"/>
      <c r="G132"/>
      <c r="H132"/>
      <c r="I132"/>
      <c r="J132"/>
      <c r="K132" s="26"/>
      <c r="L132" s="97"/>
      <c r="N132" s="99"/>
      <c r="O132" s="98"/>
      <c r="P132"/>
      <c r="Q132"/>
      <c r="R132"/>
      <c r="S132"/>
    </row>
    <row r="133" spans="1:19" s="43" customFormat="1" x14ac:dyDescent="0.25">
      <c r="A133"/>
      <c r="B133"/>
      <c r="C133"/>
      <c r="D133"/>
      <c r="E133"/>
      <c r="F133"/>
      <c r="G133"/>
      <c r="H133"/>
      <c r="I133"/>
      <c r="J133"/>
      <c r="K133" s="26"/>
      <c r="L133" s="97"/>
      <c r="N133" s="99"/>
      <c r="O133" s="98"/>
      <c r="P133"/>
      <c r="Q133"/>
      <c r="R133"/>
      <c r="S133"/>
    </row>
    <row r="134" spans="1:19" s="43" customFormat="1" x14ac:dyDescent="0.25">
      <c r="A134"/>
      <c r="B134"/>
      <c r="C134"/>
      <c r="D134"/>
      <c r="E134"/>
      <c r="F134"/>
      <c r="G134"/>
      <c r="H134"/>
      <c r="I134"/>
      <c r="J134"/>
      <c r="K134" s="26"/>
      <c r="L134" s="97"/>
      <c r="N134" s="99"/>
      <c r="O134" s="98"/>
      <c r="P134"/>
      <c r="Q134"/>
      <c r="R134"/>
      <c r="S134"/>
    </row>
    <row r="135" spans="1:19" s="43" customFormat="1" x14ac:dyDescent="0.25">
      <c r="A135"/>
      <c r="B135"/>
      <c r="C135"/>
      <c r="D135"/>
      <c r="E135"/>
      <c r="F135"/>
      <c r="G135"/>
      <c r="H135"/>
      <c r="I135"/>
      <c r="J135"/>
      <c r="K135" s="26"/>
      <c r="L135" s="100"/>
      <c r="N135" s="99"/>
      <c r="O135" s="98"/>
      <c r="P135"/>
      <c r="Q135"/>
      <c r="R135"/>
      <c r="S135"/>
    </row>
    <row r="136" spans="1:19" s="43" customFormat="1" x14ac:dyDescent="0.25">
      <c r="A136"/>
      <c r="B136"/>
      <c r="C136"/>
      <c r="D136"/>
      <c r="E136"/>
      <c r="F136"/>
      <c r="G136"/>
      <c r="H136"/>
      <c r="I136"/>
      <c r="J136"/>
      <c r="K136" s="26"/>
      <c r="L136" s="97"/>
      <c r="N136" s="99"/>
      <c r="O136" s="98"/>
      <c r="P136"/>
      <c r="Q136"/>
      <c r="R136"/>
      <c r="S136"/>
    </row>
    <row r="137" spans="1:19" s="43" customFormat="1" x14ac:dyDescent="0.25">
      <c r="A137"/>
      <c r="B137"/>
      <c r="C137"/>
      <c r="D137"/>
      <c r="E137"/>
      <c r="F137"/>
      <c r="G137"/>
      <c r="H137"/>
      <c r="I137"/>
      <c r="J137"/>
      <c r="K137" s="26"/>
      <c r="L137" s="100">
        <f>SUM(L13:L136)</f>
        <v>111625000</v>
      </c>
      <c r="N137" s="99"/>
      <c r="O137" s="98"/>
      <c r="P137"/>
      <c r="Q137"/>
      <c r="R137"/>
      <c r="S137"/>
    </row>
  </sheetData>
  <mergeCells count="1">
    <mergeCell ref="A1:I1"/>
  </mergeCells>
  <pageMargins left="0.7" right="0.7" top="0.75" bottom="0.75" header="0.3" footer="0.3"/>
  <pageSetup paperSize="9" scale="7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7"/>
  <sheetViews>
    <sheetView view="pageBreakPreview" topLeftCell="A20" zoomScale="90" zoomScaleSheetLayoutView="90" workbookViewId="0">
      <selection activeCell="I27" sqref="I27"/>
    </sheetView>
  </sheetViews>
  <sheetFormatPr defaultRowHeight="15" x14ac:dyDescent="0.25"/>
  <cols>
    <col min="1" max="1" width="15.85546875" customWidth="1"/>
    <col min="2" max="2" width="11.85546875" customWidth="1"/>
    <col min="3" max="3" width="13.7109375" customWidth="1"/>
    <col min="4" max="4" width="4.85546875" customWidth="1"/>
    <col min="5" max="5" width="14.28515625" customWidth="1"/>
    <col min="6" max="6" width="4.140625" customWidth="1"/>
    <col min="7" max="7" width="13.85546875" customWidth="1"/>
    <col min="8" max="8" width="22" customWidth="1"/>
    <col min="9" max="9" width="20.7109375" customWidth="1"/>
    <col min="10" max="10" width="21.5703125" customWidth="1"/>
    <col min="11" max="11" width="12.140625" bestFit="1" customWidth="1"/>
    <col min="12" max="12" width="17.42578125" style="97" bestFit="1" customWidth="1"/>
    <col min="13" max="13" width="16.140625" style="43" bestFit="1" customWidth="1"/>
    <col min="14" max="14" width="15.5703125" style="99" customWidth="1"/>
    <col min="15" max="15" width="17.7109375" style="98" bestFit="1" customWidth="1"/>
    <col min="16" max="16" width="16.42578125" bestFit="1" customWidth="1"/>
    <col min="18" max="18" width="22.42578125" customWidth="1"/>
    <col min="19" max="19" width="20.140625" customWidth="1"/>
  </cols>
  <sheetData>
    <row r="1" spans="1:19" ht="15.75" x14ac:dyDescent="0.25">
      <c r="A1" s="132" t="s">
        <v>0</v>
      </c>
      <c r="B1" s="132"/>
      <c r="C1" s="132"/>
      <c r="D1" s="132"/>
      <c r="E1" s="132"/>
      <c r="F1" s="132"/>
      <c r="G1" s="132"/>
      <c r="H1" s="132"/>
      <c r="I1" s="132"/>
      <c r="J1" s="128"/>
      <c r="K1" s="2"/>
      <c r="L1" s="101"/>
      <c r="M1" s="104"/>
      <c r="N1" s="4"/>
      <c r="O1" s="5"/>
      <c r="P1" s="2"/>
      <c r="Q1" s="2"/>
      <c r="R1" s="2"/>
      <c r="S1" s="2"/>
    </row>
    <row r="2" spans="1:19" x14ac:dyDescent="0.25">
      <c r="A2" s="6"/>
      <c r="B2" s="6"/>
      <c r="C2" s="6"/>
      <c r="D2" s="6"/>
      <c r="E2" s="6"/>
      <c r="F2" s="6"/>
      <c r="G2" s="6"/>
      <c r="H2" s="7"/>
      <c r="I2" s="6"/>
      <c r="J2" s="6"/>
      <c r="K2" s="8"/>
      <c r="L2" s="101"/>
      <c r="M2" s="104"/>
      <c r="N2" s="4"/>
      <c r="O2" s="9"/>
      <c r="P2" s="8"/>
      <c r="Q2" s="8"/>
      <c r="R2" s="8"/>
      <c r="S2" s="8"/>
    </row>
    <row r="3" spans="1:19" x14ac:dyDescent="0.25">
      <c r="A3" s="6" t="s">
        <v>1</v>
      </c>
      <c r="B3" s="9" t="s">
        <v>2</v>
      </c>
      <c r="C3" s="9"/>
      <c r="D3" s="6"/>
      <c r="E3" s="6"/>
      <c r="F3" s="6"/>
      <c r="G3" s="6"/>
      <c r="H3" s="6" t="s">
        <v>3</v>
      </c>
      <c r="I3" s="106">
        <v>42762</v>
      </c>
      <c r="J3" s="10"/>
      <c r="K3" s="8"/>
      <c r="L3" s="102"/>
      <c r="M3" s="104"/>
      <c r="N3" s="4"/>
      <c r="O3" s="9"/>
      <c r="P3" s="8"/>
      <c r="Q3" s="8"/>
      <c r="R3" s="8"/>
      <c r="S3" s="8"/>
    </row>
    <row r="4" spans="1:19" x14ac:dyDescent="0.25">
      <c r="A4" s="6" t="s">
        <v>4</v>
      </c>
      <c r="B4" s="11" t="s">
        <v>5</v>
      </c>
      <c r="C4" s="6"/>
      <c r="D4" s="6"/>
      <c r="E4" s="6"/>
      <c r="F4" s="6"/>
      <c r="G4" s="6"/>
      <c r="H4" s="6" t="s">
        <v>6</v>
      </c>
      <c r="I4" s="12" t="s">
        <v>103</v>
      </c>
      <c r="J4" s="12"/>
      <c r="K4" s="8"/>
      <c r="L4" s="102"/>
      <c r="M4" s="104"/>
      <c r="N4" s="4"/>
      <c r="O4" s="9"/>
      <c r="P4" s="8"/>
      <c r="Q4" s="8"/>
      <c r="R4" s="8"/>
      <c r="S4" s="8"/>
    </row>
    <row r="5" spans="1:19" x14ac:dyDescent="0.25">
      <c r="A5" s="6"/>
      <c r="B5" s="6"/>
      <c r="C5" s="6"/>
      <c r="D5" s="6"/>
      <c r="E5" s="6"/>
      <c r="F5" s="6"/>
      <c r="G5" s="6"/>
      <c r="H5" s="7"/>
      <c r="I5" s="12"/>
      <c r="J5" s="13"/>
      <c r="K5" s="8"/>
      <c r="L5" s="102"/>
      <c r="M5" s="19"/>
      <c r="N5" s="14"/>
      <c r="O5" s="5"/>
      <c r="P5" s="8"/>
      <c r="Q5" s="8"/>
      <c r="R5" s="8"/>
      <c r="S5" s="8"/>
    </row>
    <row r="6" spans="1:19" x14ac:dyDescent="0.25">
      <c r="A6" s="15" t="s">
        <v>7</v>
      </c>
      <c r="B6" s="6"/>
      <c r="C6" s="6"/>
      <c r="D6" s="6"/>
      <c r="E6" s="6"/>
      <c r="F6" s="6"/>
      <c r="G6" s="6" t="s">
        <v>8</v>
      </c>
      <c r="H6" s="7"/>
      <c r="I6" s="6"/>
      <c r="J6" s="6"/>
      <c r="K6" s="8"/>
      <c r="L6" s="102"/>
      <c r="M6" s="104"/>
      <c r="N6" s="14"/>
      <c r="O6" s="6"/>
      <c r="P6" s="8"/>
      <c r="Q6" s="8"/>
      <c r="R6" s="8"/>
      <c r="S6" s="8"/>
    </row>
    <row r="7" spans="1:19" x14ac:dyDescent="0.25">
      <c r="A7" s="6"/>
      <c r="B7" s="6"/>
      <c r="C7" s="16" t="s">
        <v>9</v>
      </c>
      <c r="D7" s="16"/>
      <c r="E7" s="16" t="s">
        <v>10</v>
      </c>
      <c r="F7" s="16"/>
      <c r="G7" s="16" t="s">
        <v>11</v>
      </c>
      <c r="H7" s="7"/>
      <c r="I7" s="6"/>
      <c r="J7" s="6"/>
      <c r="K7" s="8"/>
      <c r="L7" s="102"/>
      <c r="M7" s="104"/>
      <c r="N7" s="4"/>
      <c r="O7" s="6"/>
      <c r="P7" s="8"/>
      <c r="Q7" s="8"/>
      <c r="R7" s="8"/>
      <c r="S7" s="8"/>
    </row>
    <row r="8" spans="1:19" x14ac:dyDescent="0.25">
      <c r="A8" s="6"/>
      <c r="B8" s="6"/>
      <c r="C8" s="17">
        <v>100000</v>
      </c>
      <c r="D8" s="6"/>
      <c r="E8" s="18">
        <v>117</v>
      </c>
      <c r="F8" s="18"/>
      <c r="G8" s="19">
        <f>C8*E8</f>
        <v>11700000</v>
      </c>
      <c r="H8" s="7"/>
      <c r="I8" s="19"/>
      <c r="J8" s="19"/>
      <c r="K8" s="8"/>
      <c r="L8" s="102"/>
      <c r="M8" s="104"/>
      <c r="N8" s="4"/>
      <c r="O8" s="6"/>
      <c r="P8" s="8"/>
      <c r="Q8" s="8"/>
      <c r="R8" s="8"/>
      <c r="S8" s="8"/>
    </row>
    <row r="9" spans="1:19" x14ac:dyDescent="0.25">
      <c r="A9" s="6"/>
      <c r="B9" s="6"/>
      <c r="C9" s="17">
        <v>50000</v>
      </c>
      <c r="D9" s="6"/>
      <c r="E9" s="18">
        <v>3</v>
      </c>
      <c r="F9" s="18"/>
      <c r="G9" s="19">
        <f t="shared" ref="G9:G16" si="0">C9*E9</f>
        <v>150000</v>
      </c>
      <c r="H9" s="7"/>
      <c r="I9" s="19"/>
      <c r="J9" s="19"/>
      <c r="K9" s="8"/>
      <c r="L9" s="101"/>
      <c r="M9" s="104"/>
      <c r="N9" s="4"/>
      <c r="O9" s="5"/>
      <c r="P9" s="8"/>
      <c r="Q9" s="8"/>
      <c r="R9" s="8"/>
      <c r="S9" s="8"/>
    </row>
    <row r="10" spans="1:19" x14ac:dyDescent="0.25">
      <c r="A10" s="6"/>
      <c r="B10" s="6"/>
      <c r="C10" s="17">
        <v>20000</v>
      </c>
      <c r="D10" s="6"/>
      <c r="E10" s="18">
        <v>2</v>
      </c>
      <c r="F10" s="18"/>
      <c r="G10" s="19">
        <f t="shared" si="0"/>
        <v>40000</v>
      </c>
      <c r="H10" s="7"/>
      <c r="I10" s="7"/>
      <c r="J10" s="19"/>
      <c r="K10" s="20"/>
      <c r="L10" s="101"/>
      <c r="M10" s="104"/>
      <c r="N10" s="4"/>
      <c r="O10" s="6"/>
      <c r="P10" s="8"/>
      <c r="Q10" s="8"/>
      <c r="R10" s="8"/>
      <c r="S10" s="8"/>
    </row>
    <row r="11" spans="1:19" x14ac:dyDescent="0.25">
      <c r="A11" s="6"/>
      <c r="B11" s="6"/>
      <c r="C11" s="17">
        <v>10000</v>
      </c>
      <c r="D11" s="6"/>
      <c r="E11" s="18">
        <v>0</v>
      </c>
      <c r="F11" s="18"/>
      <c r="G11" s="19">
        <f t="shared" si="0"/>
        <v>0</v>
      </c>
      <c r="H11" s="7"/>
      <c r="I11" s="19"/>
      <c r="J11" s="19"/>
      <c r="K11" s="8"/>
      <c r="L11" s="101"/>
      <c r="M11" s="104"/>
      <c r="N11" s="21"/>
      <c r="O11" s="7"/>
      <c r="P11" s="8"/>
      <c r="Q11" s="8"/>
      <c r="R11" s="8" t="s">
        <v>12</v>
      </c>
      <c r="S11" s="8"/>
    </row>
    <row r="12" spans="1:19" x14ac:dyDescent="0.25">
      <c r="A12" s="6"/>
      <c r="B12" s="6"/>
      <c r="C12" s="17">
        <v>5000</v>
      </c>
      <c r="D12" s="6"/>
      <c r="E12" s="18">
        <v>5</v>
      </c>
      <c r="F12" s="18"/>
      <c r="G12" s="19">
        <f t="shared" si="0"/>
        <v>25000</v>
      </c>
      <c r="H12" s="7"/>
      <c r="I12" s="19"/>
      <c r="J12" s="19"/>
      <c r="K12" s="22" t="s">
        <v>13</v>
      </c>
      <c r="L12" s="103" t="s">
        <v>14</v>
      </c>
      <c r="M12" s="23" t="s">
        <v>15</v>
      </c>
      <c r="N12" s="24" t="s">
        <v>16</v>
      </c>
      <c r="O12" s="25" t="s">
        <v>12</v>
      </c>
      <c r="P12" s="8" t="s">
        <v>17</v>
      </c>
      <c r="Q12" s="8" t="s">
        <v>18</v>
      </c>
      <c r="R12" s="8" t="s">
        <v>19</v>
      </c>
      <c r="S12" s="8"/>
    </row>
    <row r="13" spans="1:19" x14ac:dyDescent="0.25">
      <c r="A13" s="6"/>
      <c r="B13" s="6"/>
      <c r="C13" s="17">
        <v>2000</v>
      </c>
      <c r="D13" s="6"/>
      <c r="E13" s="18">
        <v>28</v>
      </c>
      <c r="F13" s="18"/>
      <c r="G13" s="19">
        <f t="shared" si="0"/>
        <v>56000</v>
      </c>
      <c r="H13" s="7"/>
      <c r="I13" s="19"/>
      <c r="J13" s="19"/>
      <c r="K13" s="26">
        <v>39077</v>
      </c>
      <c r="L13" s="119">
        <v>800000</v>
      </c>
      <c r="M13" s="29">
        <v>25000</v>
      </c>
      <c r="N13" s="28"/>
      <c r="O13" s="8" t="s">
        <v>20</v>
      </c>
      <c r="P13" s="8" t="s">
        <v>18</v>
      </c>
    </row>
    <row r="14" spans="1:19" x14ac:dyDescent="0.25">
      <c r="A14" s="6"/>
      <c r="B14" s="6"/>
      <c r="C14" s="17">
        <v>1000</v>
      </c>
      <c r="D14" s="6"/>
      <c r="E14" s="18">
        <v>83</v>
      </c>
      <c r="F14" s="18"/>
      <c r="G14" s="19">
        <f t="shared" si="0"/>
        <v>83000</v>
      </c>
      <c r="H14" s="7"/>
      <c r="I14" s="19"/>
      <c r="J14" s="9"/>
      <c r="K14" s="26">
        <v>39078</v>
      </c>
      <c r="L14" s="119">
        <v>1600000</v>
      </c>
      <c r="M14" s="29">
        <v>1324600</v>
      </c>
      <c r="N14" s="30"/>
      <c r="O14" s="31">
        <v>25000000</v>
      </c>
      <c r="P14" s="32"/>
    </row>
    <row r="15" spans="1:19" x14ac:dyDescent="0.25">
      <c r="A15" s="6"/>
      <c r="B15" s="6"/>
      <c r="C15" s="17">
        <v>500</v>
      </c>
      <c r="D15" s="6"/>
      <c r="E15" s="18">
        <v>0</v>
      </c>
      <c r="F15" s="18"/>
      <c r="G15" s="19">
        <f t="shared" si="0"/>
        <v>0</v>
      </c>
      <c r="H15" s="7" t="s">
        <v>21</v>
      </c>
      <c r="I15" s="9"/>
      <c r="K15" s="26">
        <v>39079</v>
      </c>
      <c r="L15" s="119">
        <v>3600000</v>
      </c>
      <c r="M15" s="29">
        <v>280000</v>
      </c>
      <c r="N15" s="30"/>
      <c r="O15" s="31"/>
      <c r="P15" s="32"/>
    </row>
    <row r="16" spans="1:19" x14ac:dyDescent="0.25">
      <c r="A16" s="6"/>
      <c r="B16" s="6"/>
      <c r="C16" s="17">
        <v>100</v>
      </c>
      <c r="D16" s="6"/>
      <c r="E16" s="18">
        <v>0</v>
      </c>
      <c r="F16" s="18"/>
      <c r="G16" s="19">
        <f t="shared" si="0"/>
        <v>0</v>
      </c>
      <c r="H16" s="7"/>
      <c r="I16" s="9"/>
      <c r="J16" s="9"/>
      <c r="K16" s="26">
        <v>39080</v>
      </c>
      <c r="L16" s="119">
        <v>4000000</v>
      </c>
      <c r="M16" s="43">
        <v>20000</v>
      </c>
      <c r="N16" s="30"/>
      <c r="O16" s="31"/>
      <c r="P16" s="32"/>
    </row>
    <row r="17" spans="1:19" x14ac:dyDescent="0.25">
      <c r="A17" s="6"/>
      <c r="B17" s="6"/>
      <c r="C17" s="15" t="s">
        <v>22</v>
      </c>
      <c r="D17" s="6"/>
      <c r="E17" s="18"/>
      <c r="F17" s="6"/>
      <c r="G17" s="6"/>
      <c r="H17" s="7">
        <f>SUM(G8:G16)</f>
        <v>12054000</v>
      </c>
      <c r="I17" s="9"/>
      <c r="K17" s="26">
        <v>39081</v>
      </c>
      <c r="L17" s="119">
        <v>2400000</v>
      </c>
      <c r="M17" s="29">
        <v>100000000</v>
      </c>
      <c r="N17" s="30"/>
      <c r="O17" s="31"/>
      <c r="P17" s="32"/>
    </row>
    <row r="18" spans="1:19" x14ac:dyDescent="0.25">
      <c r="A18" s="6"/>
      <c r="B18" s="6"/>
      <c r="C18" s="6"/>
      <c r="D18" s="6"/>
      <c r="E18" s="6"/>
      <c r="F18" s="6"/>
      <c r="G18" s="6"/>
      <c r="H18" s="7"/>
      <c r="I18" s="9"/>
      <c r="J18" s="33"/>
      <c r="K18" s="26">
        <v>39082</v>
      </c>
      <c r="L18" s="119">
        <v>4000000</v>
      </c>
      <c r="M18" s="29">
        <v>3240000</v>
      </c>
      <c r="N18" s="30"/>
      <c r="O18" s="31"/>
      <c r="P18" s="34"/>
    </row>
    <row r="19" spans="1:19" x14ac:dyDescent="0.25">
      <c r="A19" s="6"/>
      <c r="B19" s="6"/>
      <c r="C19" s="6" t="s">
        <v>9</v>
      </c>
      <c r="D19" s="6"/>
      <c r="E19" s="6" t="s">
        <v>23</v>
      </c>
      <c r="F19" s="6"/>
      <c r="G19" s="6" t="s">
        <v>11</v>
      </c>
      <c r="H19" s="7"/>
      <c r="I19" s="17"/>
      <c r="K19" s="26">
        <v>39083</v>
      </c>
      <c r="L19" s="119">
        <v>9025000</v>
      </c>
      <c r="M19" s="29">
        <v>26319500</v>
      </c>
      <c r="N19" s="30"/>
      <c r="O19" s="31"/>
      <c r="P19" s="34"/>
    </row>
    <row r="20" spans="1:19" x14ac:dyDescent="0.25">
      <c r="A20" s="6"/>
      <c r="B20" s="6"/>
      <c r="C20" s="17">
        <v>1000</v>
      </c>
      <c r="D20" s="6"/>
      <c r="E20" s="6">
        <v>50</v>
      </c>
      <c r="F20" s="6"/>
      <c r="G20" s="17">
        <f>C20*E20</f>
        <v>50000</v>
      </c>
      <c r="H20" s="7"/>
      <c r="I20" s="17"/>
      <c r="K20" s="26">
        <v>39084</v>
      </c>
      <c r="L20" s="119">
        <v>800000</v>
      </c>
      <c r="M20" s="29">
        <v>25000000</v>
      </c>
      <c r="N20" s="30"/>
      <c r="O20" s="31"/>
      <c r="P20" s="34"/>
    </row>
    <row r="21" spans="1:19" x14ac:dyDescent="0.25">
      <c r="A21" s="6"/>
      <c r="B21" s="6"/>
      <c r="C21" s="17">
        <v>500</v>
      </c>
      <c r="D21" s="6"/>
      <c r="E21" s="6">
        <v>22</v>
      </c>
      <c r="F21" s="6"/>
      <c r="G21" s="17">
        <f>C21*E21</f>
        <v>11000</v>
      </c>
      <c r="H21" s="7"/>
      <c r="I21" s="17"/>
      <c r="K21" s="26">
        <v>39085</v>
      </c>
      <c r="L21" s="119">
        <v>2200000</v>
      </c>
      <c r="M21" s="30"/>
      <c r="N21" s="36"/>
      <c r="O21" s="37"/>
      <c r="P21" s="37"/>
    </row>
    <row r="22" spans="1:19" x14ac:dyDescent="0.25">
      <c r="A22" s="6"/>
      <c r="B22" s="6"/>
      <c r="C22" s="17">
        <v>200</v>
      </c>
      <c r="D22" s="6"/>
      <c r="E22" s="6">
        <v>4</v>
      </c>
      <c r="F22" s="6"/>
      <c r="G22" s="17">
        <f>C22*E22</f>
        <v>800</v>
      </c>
      <c r="H22" s="7"/>
      <c r="I22" s="9"/>
      <c r="K22" s="26">
        <v>39086</v>
      </c>
      <c r="L22" s="119">
        <v>1125000</v>
      </c>
      <c r="M22" s="108"/>
      <c r="N22" s="35"/>
      <c r="O22" s="7"/>
      <c r="P22" s="30"/>
      <c r="Q22" s="36"/>
      <c r="R22" s="37"/>
      <c r="S22" s="37"/>
    </row>
    <row r="23" spans="1:19" x14ac:dyDescent="0.25">
      <c r="A23" s="6"/>
      <c r="B23" s="6"/>
      <c r="C23" s="17">
        <v>100</v>
      </c>
      <c r="D23" s="6"/>
      <c r="E23" s="6">
        <v>5</v>
      </c>
      <c r="F23" s="6"/>
      <c r="G23" s="17">
        <f>C23*E23</f>
        <v>500</v>
      </c>
      <c r="H23" s="7"/>
      <c r="I23" s="9"/>
      <c r="K23" s="26">
        <v>39087</v>
      </c>
      <c r="L23" s="119"/>
      <c r="M23" s="38"/>
      <c r="N23" s="35"/>
      <c r="O23" s="27"/>
      <c r="P23" s="30"/>
      <c r="Q23" s="36"/>
      <c r="R23" s="37">
        <f>SUM(R14:R22)</f>
        <v>0</v>
      </c>
      <c r="S23" s="37">
        <f>SUM(S14:S22)</f>
        <v>0</v>
      </c>
    </row>
    <row r="24" spans="1:19" x14ac:dyDescent="0.25">
      <c r="A24" s="6"/>
      <c r="B24" s="6"/>
      <c r="C24" s="17">
        <v>50</v>
      </c>
      <c r="D24" s="6"/>
      <c r="E24" s="6">
        <v>0</v>
      </c>
      <c r="F24" s="6"/>
      <c r="G24" s="17">
        <f>C24*E24</f>
        <v>0</v>
      </c>
      <c r="H24" s="7"/>
      <c r="I24" s="6"/>
      <c r="K24" s="26">
        <v>39088</v>
      </c>
      <c r="L24" s="119"/>
      <c r="M24" s="38"/>
      <c r="N24" s="39"/>
      <c r="O24" s="27"/>
      <c r="P24" s="30"/>
      <c r="Q24" s="36"/>
      <c r="R24" s="40" t="s">
        <v>24</v>
      </c>
      <c r="S24" s="36"/>
    </row>
    <row r="25" spans="1:19" x14ac:dyDescent="0.25">
      <c r="A25" s="6"/>
      <c r="B25" s="6"/>
      <c r="C25" s="17">
        <v>25</v>
      </c>
      <c r="D25" s="6"/>
      <c r="E25" s="6">
        <v>0</v>
      </c>
      <c r="F25" s="6"/>
      <c r="G25" s="41">
        <v>0</v>
      </c>
      <c r="H25" s="7"/>
      <c r="I25" s="6" t="s">
        <v>8</v>
      </c>
      <c r="L25" s="119"/>
      <c r="M25" s="38"/>
      <c r="N25" s="39"/>
      <c r="O25" s="27"/>
      <c r="P25" s="30"/>
      <c r="Q25" s="36"/>
      <c r="R25" s="40"/>
      <c r="S25" s="36"/>
    </row>
    <row r="26" spans="1:19" x14ac:dyDescent="0.25">
      <c r="A26" s="6"/>
      <c r="B26" s="6"/>
      <c r="C26" s="15" t="s">
        <v>22</v>
      </c>
      <c r="D26" s="6"/>
      <c r="E26" s="6"/>
      <c r="F26" s="6"/>
      <c r="G26" s="6"/>
      <c r="H26" s="42">
        <f>SUM(G20:G25)</f>
        <v>62300</v>
      </c>
      <c r="I26" s="7"/>
      <c r="L26" s="119"/>
      <c r="N26" s="35"/>
      <c r="O26" s="44"/>
      <c r="P26" s="30"/>
      <c r="Q26" s="36"/>
      <c r="R26" s="40"/>
      <c r="S26" s="36"/>
    </row>
    <row r="27" spans="1:19" x14ac:dyDescent="0.25">
      <c r="A27" s="6"/>
      <c r="B27" s="6"/>
      <c r="C27" s="6"/>
      <c r="D27" s="6"/>
      <c r="E27" s="6"/>
      <c r="F27" s="6"/>
      <c r="G27" s="6"/>
      <c r="H27" s="7"/>
      <c r="I27" s="7">
        <f>H17+H26</f>
        <v>12116300</v>
      </c>
      <c r="L27" s="119"/>
      <c r="M27" s="45"/>
      <c r="N27" s="35"/>
      <c r="O27" s="44"/>
      <c r="P27" s="30"/>
      <c r="Q27" s="36"/>
      <c r="R27" s="40"/>
      <c r="S27" s="36"/>
    </row>
    <row r="28" spans="1:19" x14ac:dyDescent="0.25">
      <c r="A28" s="6"/>
      <c r="B28" s="6"/>
      <c r="C28" s="15" t="s">
        <v>25</v>
      </c>
      <c r="D28" s="6"/>
      <c r="E28" s="6"/>
      <c r="F28" s="6"/>
      <c r="G28" s="6"/>
      <c r="H28" s="7"/>
      <c r="I28" s="7"/>
      <c r="L28" s="119"/>
      <c r="M28" s="46"/>
      <c r="N28" s="35"/>
      <c r="O28" s="44"/>
      <c r="P28" s="30"/>
      <c r="Q28" s="36"/>
      <c r="R28" s="40"/>
      <c r="S28" s="36"/>
    </row>
    <row r="29" spans="1:19" x14ac:dyDescent="0.25">
      <c r="A29" s="6"/>
      <c r="B29" s="6"/>
      <c r="C29" s="6" t="s">
        <v>26</v>
      </c>
      <c r="D29" s="6"/>
      <c r="E29" s="6"/>
      <c r="F29" s="6"/>
      <c r="G29" s="6" t="s">
        <v>8</v>
      </c>
      <c r="H29" s="7"/>
      <c r="I29" s="7">
        <f>'26 Januari 2017'!I37</f>
        <v>515248741</v>
      </c>
      <c r="K29" s="26"/>
      <c r="L29" s="119"/>
      <c r="N29" s="35"/>
      <c r="O29" s="44"/>
      <c r="P29" s="30"/>
      <c r="Q29" s="36"/>
      <c r="R29" s="48"/>
      <c r="S29" s="36"/>
    </row>
    <row r="30" spans="1:19" x14ac:dyDescent="0.25">
      <c r="A30" s="6"/>
      <c r="B30" s="6"/>
      <c r="C30" s="6" t="s">
        <v>27</v>
      </c>
      <c r="D30" s="6"/>
      <c r="E30" s="6"/>
      <c r="F30" s="6"/>
      <c r="G30" s="6"/>
      <c r="H30" s="7" t="s">
        <v>28</v>
      </c>
      <c r="I30" s="49">
        <f>'26 Januari 2017'!I52</f>
        <v>138570900</v>
      </c>
      <c r="K30" s="26"/>
      <c r="L30" s="119"/>
      <c r="M30" s="50"/>
      <c r="N30" s="35"/>
      <c r="O30" s="44"/>
      <c r="P30" s="30"/>
      <c r="Q30" s="36"/>
      <c r="R30" s="40"/>
      <c r="S30" s="36"/>
    </row>
    <row r="31" spans="1:19" x14ac:dyDescent="0.25">
      <c r="A31" s="6"/>
      <c r="B31" s="6"/>
      <c r="C31" s="6"/>
      <c r="D31" s="6"/>
      <c r="E31" s="6"/>
      <c r="F31" s="6"/>
      <c r="G31" s="6"/>
      <c r="H31" s="7"/>
      <c r="I31" s="7"/>
      <c r="K31" s="26"/>
      <c r="L31" s="27"/>
      <c r="N31" s="39"/>
      <c r="O31" s="44"/>
      <c r="P31" s="8"/>
      <c r="Q31" s="36"/>
      <c r="R31" s="8"/>
      <c r="S31" s="36"/>
    </row>
    <row r="32" spans="1:19" x14ac:dyDescent="0.25">
      <c r="A32" s="6"/>
      <c r="B32" s="6"/>
      <c r="C32" s="15" t="s">
        <v>29</v>
      </c>
      <c r="D32" s="6"/>
      <c r="E32" s="6"/>
      <c r="F32" s="6"/>
      <c r="G32" s="6"/>
      <c r="H32" s="7"/>
      <c r="I32" s="30"/>
      <c r="J32" s="30"/>
      <c r="K32" s="26"/>
      <c r="L32" s="27"/>
      <c r="N32" s="35"/>
      <c r="O32" s="44"/>
      <c r="P32" s="8"/>
      <c r="Q32" s="36"/>
      <c r="R32" s="8"/>
      <c r="S32" s="36"/>
    </row>
    <row r="33" spans="1:19" x14ac:dyDescent="0.25">
      <c r="A33" s="6"/>
      <c r="B33" s="15">
        <v>1</v>
      </c>
      <c r="C33" s="15" t="s">
        <v>30</v>
      </c>
      <c r="D33" s="6"/>
      <c r="E33" s="6"/>
      <c r="F33" s="6"/>
      <c r="G33" s="6"/>
      <c r="H33" s="7"/>
      <c r="I33" s="7"/>
      <c r="J33" s="7"/>
      <c r="K33" s="26"/>
      <c r="L33" s="27"/>
      <c r="N33" s="35"/>
      <c r="O33" s="44"/>
      <c r="P33" s="8"/>
      <c r="Q33" s="36"/>
      <c r="R33" s="8"/>
      <c r="S33" s="36"/>
    </row>
    <row r="34" spans="1:19" x14ac:dyDescent="0.25">
      <c r="A34" s="6"/>
      <c r="B34" s="15"/>
      <c r="C34" s="15" t="s">
        <v>12</v>
      </c>
      <c r="D34" s="6"/>
      <c r="E34" s="6"/>
      <c r="F34" s="6"/>
      <c r="G34" s="6"/>
      <c r="H34" s="7"/>
      <c r="I34" s="7"/>
      <c r="J34" s="7"/>
      <c r="K34" s="26"/>
      <c r="L34" s="38"/>
      <c r="N34" s="35"/>
      <c r="O34" s="44"/>
      <c r="P34" s="8"/>
      <c r="Q34" s="36"/>
      <c r="R34" s="51"/>
      <c r="S34" s="36"/>
    </row>
    <row r="35" spans="1:19" x14ac:dyDescent="0.25">
      <c r="A35" s="6"/>
      <c r="B35" s="6"/>
      <c r="C35" s="6" t="s">
        <v>31</v>
      </c>
      <c r="D35" s="6"/>
      <c r="E35" s="6"/>
      <c r="F35" s="6"/>
      <c r="G35" s="17"/>
      <c r="H35" s="42">
        <f>+O111</f>
        <v>25000000</v>
      </c>
      <c r="I35" s="7"/>
      <c r="J35" s="7"/>
      <c r="L35" s="38"/>
      <c r="M35" s="45"/>
      <c r="N35" s="35" t="s">
        <v>75</v>
      </c>
      <c r="O35" s="44"/>
      <c r="P35" s="36"/>
      <c r="Q35" s="36"/>
      <c r="R35" s="8"/>
      <c r="S35" s="36"/>
    </row>
    <row r="36" spans="1:19" x14ac:dyDescent="0.25">
      <c r="A36" s="6"/>
      <c r="B36" s="6"/>
      <c r="C36" s="6" t="s">
        <v>32</v>
      </c>
      <c r="D36" s="6"/>
      <c r="E36" s="6"/>
      <c r="F36" s="6"/>
      <c r="G36" s="6"/>
      <c r="H36" s="52">
        <f>H92</f>
        <v>0</v>
      </c>
      <c r="I36" s="6" t="s">
        <v>8</v>
      </c>
      <c r="J36" s="6"/>
      <c r="L36" s="38"/>
      <c r="M36" s="45"/>
      <c r="N36" s="35"/>
      <c r="O36" s="44"/>
      <c r="P36" s="9"/>
      <c r="Q36" s="36"/>
      <c r="R36" s="8"/>
      <c r="S36" s="8"/>
    </row>
    <row r="37" spans="1:19" x14ac:dyDescent="0.25">
      <c r="A37" s="6"/>
      <c r="B37" s="6"/>
      <c r="C37" s="6" t="s">
        <v>33</v>
      </c>
      <c r="D37" s="6"/>
      <c r="E37" s="6"/>
      <c r="F37" s="6"/>
      <c r="G37" s="6"/>
      <c r="H37" s="7"/>
      <c r="I37" s="7">
        <f>I29+H35</f>
        <v>540248741</v>
      </c>
      <c r="J37" s="7"/>
      <c r="L37" s="38"/>
      <c r="M37" s="45"/>
      <c r="N37" s="35"/>
      <c r="O37" s="44"/>
      <c r="Q37" s="36"/>
      <c r="R37" s="8"/>
      <c r="S37" s="8"/>
    </row>
    <row r="38" spans="1:19" x14ac:dyDescent="0.25">
      <c r="A38" s="6"/>
      <c r="B38" s="6"/>
      <c r="C38" s="6"/>
      <c r="D38" s="6"/>
      <c r="E38" s="6"/>
      <c r="F38" s="6"/>
      <c r="G38" s="6"/>
      <c r="H38" s="7"/>
      <c r="I38" s="7"/>
      <c r="J38" s="7"/>
      <c r="L38" s="38"/>
      <c r="M38" s="53"/>
      <c r="N38" s="35"/>
      <c r="O38" s="44"/>
      <c r="Q38" s="36"/>
      <c r="R38" s="8"/>
      <c r="S38" s="8"/>
    </row>
    <row r="39" spans="1:19" x14ac:dyDescent="0.25">
      <c r="A39" s="6"/>
      <c r="B39" s="6"/>
      <c r="C39" s="15" t="s">
        <v>34</v>
      </c>
      <c r="D39" s="6"/>
      <c r="E39" s="6"/>
      <c r="F39" s="6"/>
      <c r="G39" s="6"/>
      <c r="H39" s="42">
        <v>30244114</v>
      </c>
      <c r="J39" s="7"/>
      <c r="L39" s="38"/>
      <c r="M39" s="45"/>
      <c r="N39" s="35"/>
      <c r="O39" s="44"/>
      <c r="Q39" s="36"/>
      <c r="R39" s="8"/>
      <c r="S39" s="8"/>
    </row>
    <row r="40" spans="1:19" x14ac:dyDescent="0.25">
      <c r="A40" s="6"/>
      <c r="B40" s="6"/>
      <c r="C40" s="15" t="s">
        <v>35</v>
      </c>
      <c r="D40" s="6"/>
      <c r="E40" s="6"/>
      <c r="F40" s="6"/>
      <c r="G40" s="6"/>
      <c r="H40" s="7">
        <v>102932724</v>
      </c>
      <c r="I40" s="7"/>
      <c r="J40" s="7"/>
      <c r="L40" s="38"/>
      <c r="M40" s="45"/>
      <c r="N40" s="35"/>
      <c r="O40" s="44"/>
      <c r="Q40" s="36"/>
      <c r="R40" s="8"/>
      <c r="S40" s="8"/>
    </row>
    <row r="41" spans="1:19" ht="16.5" x14ac:dyDescent="0.35">
      <c r="A41" s="6"/>
      <c r="B41" s="6"/>
      <c r="C41" s="15" t="s">
        <v>36</v>
      </c>
      <c r="D41" s="6"/>
      <c r="E41" s="6"/>
      <c r="F41" s="6"/>
      <c r="G41" s="6"/>
      <c r="H41" s="54">
        <v>33034812</v>
      </c>
      <c r="I41" s="7"/>
      <c r="J41" s="7"/>
      <c r="L41" s="38"/>
      <c r="M41" s="45"/>
      <c r="N41" s="35"/>
      <c r="O41" s="44"/>
      <c r="Q41" s="36"/>
      <c r="R41" s="8"/>
      <c r="S41" s="8"/>
    </row>
    <row r="42" spans="1:19" ht="16.5" x14ac:dyDescent="0.35">
      <c r="A42" s="6"/>
      <c r="B42" s="6"/>
      <c r="C42" s="6"/>
      <c r="D42" s="6"/>
      <c r="E42" s="6"/>
      <c r="F42" s="6"/>
      <c r="G42" s="6"/>
      <c r="H42" s="7"/>
      <c r="I42" s="55">
        <f>SUM(H39:H41)</f>
        <v>166211650</v>
      </c>
      <c r="J42" s="7"/>
      <c r="L42" s="38"/>
      <c r="M42" s="45"/>
      <c r="N42" s="35"/>
      <c r="O42" s="44"/>
      <c r="Q42" s="36"/>
      <c r="R42" s="8"/>
      <c r="S42" s="8"/>
    </row>
    <row r="43" spans="1:19" x14ac:dyDescent="0.25">
      <c r="A43" s="6"/>
      <c r="B43" s="6"/>
      <c r="C43" s="6"/>
      <c r="D43" s="6"/>
      <c r="E43" s="6"/>
      <c r="F43" s="6"/>
      <c r="G43" s="6"/>
      <c r="H43" s="7"/>
      <c r="I43" s="56">
        <f>SUM(I37:I42)</f>
        <v>706460391</v>
      </c>
      <c r="J43" s="7"/>
      <c r="K43" s="26"/>
      <c r="L43" s="38"/>
      <c r="M43" s="45"/>
      <c r="N43" s="35"/>
      <c r="O43" s="44"/>
      <c r="Q43" s="36"/>
      <c r="R43" s="8"/>
      <c r="S43" s="8"/>
    </row>
    <row r="44" spans="1:19" x14ac:dyDescent="0.25">
      <c r="A44" s="6"/>
      <c r="B44" s="15">
        <v>2</v>
      </c>
      <c r="C44" s="15" t="s">
        <v>37</v>
      </c>
      <c r="D44" s="6"/>
      <c r="E44" s="6"/>
      <c r="F44" s="6"/>
      <c r="G44" s="6"/>
      <c r="H44" s="7"/>
      <c r="I44" s="7"/>
      <c r="J44" s="7"/>
      <c r="K44" s="26"/>
      <c r="L44" s="38"/>
      <c r="M44" s="45"/>
      <c r="N44" s="35"/>
      <c r="O44" s="44"/>
      <c r="P44" s="57"/>
      <c r="Q44" s="30"/>
      <c r="R44" s="58"/>
      <c r="S44" s="58"/>
    </row>
    <row r="45" spans="1:19" x14ac:dyDescent="0.25">
      <c r="A45" s="6"/>
      <c r="B45" s="6"/>
      <c r="C45" s="6" t="s">
        <v>32</v>
      </c>
      <c r="D45" s="6"/>
      <c r="E45" s="6"/>
      <c r="F45" s="6"/>
      <c r="G45" s="19"/>
      <c r="H45" s="7">
        <f>M96</f>
        <v>156209100</v>
      </c>
      <c r="I45" s="7"/>
      <c r="J45" s="7"/>
      <c r="K45" s="26"/>
      <c r="L45" s="38"/>
      <c r="M45" s="45"/>
      <c r="N45" s="35"/>
      <c r="O45" s="44"/>
      <c r="P45" s="57"/>
      <c r="Q45" s="30"/>
      <c r="R45" s="59"/>
      <c r="S45" s="58"/>
    </row>
    <row r="46" spans="1:19" x14ac:dyDescent="0.25">
      <c r="A46" s="6"/>
      <c r="B46" s="6"/>
      <c r="C46" s="6" t="s">
        <v>38</v>
      </c>
      <c r="D46" s="6"/>
      <c r="E46" s="6"/>
      <c r="F46" s="6"/>
      <c r="G46" s="18"/>
      <c r="H46" s="60">
        <f>+E92</f>
        <v>77500</v>
      </c>
      <c r="I46" s="7" t="s">
        <v>8</v>
      </c>
      <c r="J46" s="7"/>
      <c r="K46" s="26"/>
      <c r="L46" s="38"/>
      <c r="M46" s="45"/>
      <c r="N46" s="35"/>
      <c r="O46" s="44"/>
      <c r="P46" s="57"/>
      <c r="Q46" s="30"/>
      <c r="R46" s="57"/>
      <c r="S46" s="58"/>
    </row>
    <row r="47" spans="1:19" x14ac:dyDescent="0.25">
      <c r="A47" s="6"/>
      <c r="B47" s="6"/>
      <c r="C47" s="6"/>
      <c r="D47" s="6"/>
      <c r="E47" s="6"/>
      <c r="F47" s="6"/>
      <c r="G47" s="18" t="s">
        <v>8</v>
      </c>
      <c r="H47" s="61"/>
      <c r="I47" s="7">
        <f>H45+H46</f>
        <v>156286600</v>
      </c>
      <c r="J47" s="7"/>
      <c r="K47" s="26"/>
      <c r="L47" s="38"/>
      <c r="M47" s="45"/>
      <c r="N47" s="35"/>
      <c r="O47" s="44"/>
      <c r="P47" s="57"/>
      <c r="Q47" s="58"/>
      <c r="R47" s="57"/>
      <c r="S47" s="58"/>
    </row>
    <row r="48" spans="1:19" x14ac:dyDescent="0.25">
      <c r="A48" s="6"/>
      <c r="B48" s="6"/>
      <c r="C48" s="6"/>
      <c r="D48" s="6"/>
      <c r="E48" s="6"/>
      <c r="F48" s="6"/>
      <c r="G48" s="18"/>
      <c r="H48" s="62"/>
      <c r="I48" s="7" t="s">
        <v>8</v>
      </c>
      <c r="J48" s="7"/>
      <c r="K48" s="26"/>
      <c r="L48" s="38"/>
      <c r="M48" s="53"/>
      <c r="N48" s="35"/>
      <c r="O48" s="44"/>
      <c r="P48" s="63"/>
      <c r="Q48" s="63">
        <f>SUM(Q13:Q46)</f>
        <v>0</v>
      </c>
      <c r="R48" s="57"/>
      <c r="S48" s="58"/>
    </row>
    <row r="49" spans="1:19" x14ac:dyDescent="0.25">
      <c r="A49" s="6"/>
      <c r="B49" s="6"/>
      <c r="C49" s="6" t="s">
        <v>39</v>
      </c>
      <c r="D49" s="6"/>
      <c r="E49" s="6"/>
      <c r="F49" s="6"/>
      <c r="G49" s="19"/>
      <c r="H49" s="42">
        <f>L137</f>
        <v>29550000</v>
      </c>
      <c r="I49" s="7">
        <v>0</v>
      </c>
      <c r="K49" s="26"/>
      <c r="L49" s="38"/>
      <c r="M49" s="53"/>
      <c r="N49" s="35"/>
      <c r="O49" s="44"/>
      <c r="Q49" s="8"/>
      <c r="S49" s="8"/>
    </row>
    <row r="50" spans="1:19" x14ac:dyDescent="0.25">
      <c r="A50" s="6"/>
      <c r="B50" s="6"/>
      <c r="C50" s="6" t="s">
        <v>40</v>
      </c>
      <c r="D50" s="6"/>
      <c r="E50" s="6"/>
      <c r="F50" s="6"/>
      <c r="G50" s="6"/>
      <c r="H50" s="52">
        <f>A92</f>
        <v>282000</v>
      </c>
      <c r="I50" s="7"/>
      <c r="K50" s="26"/>
      <c r="L50" s="38"/>
      <c r="M50" s="53"/>
      <c r="N50" s="35"/>
      <c r="O50" s="44"/>
      <c r="P50" s="64"/>
      <c r="Q50" s="8" t="s">
        <v>41</v>
      </c>
      <c r="S50" s="8"/>
    </row>
    <row r="51" spans="1:19" x14ac:dyDescent="0.25">
      <c r="A51" s="6"/>
      <c r="B51" s="6"/>
      <c r="C51" s="6"/>
      <c r="D51" s="6"/>
      <c r="E51" s="6"/>
      <c r="F51" s="6"/>
      <c r="G51" s="6"/>
      <c r="H51" s="19"/>
      <c r="I51" s="52">
        <f>SUM(H49:H50)</f>
        <v>29832000</v>
      </c>
      <c r="J51" s="42"/>
      <c r="K51" s="26"/>
      <c r="L51" s="38"/>
      <c r="M51" s="53"/>
      <c r="N51" s="35"/>
      <c r="O51" s="44"/>
      <c r="P51" s="65"/>
      <c r="Q51" s="51"/>
      <c r="R51" s="65"/>
      <c r="S51" s="51"/>
    </row>
    <row r="52" spans="1:19" x14ac:dyDescent="0.25">
      <c r="A52" s="6"/>
      <c r="B52" s="6"/>
      <c r="C52" s="15" t="s">
        <v>42</v>
      </c>
      <c r="D52" s="6"/>
      <c r="E52" s="6"/>
      <c r="F52" s="6"/>
      <c r="G52" s="6"/>
      <c r="H52" s="7"/>
      <c r="I52" s="7">
        <f>I30-I47+I51</f>
        <v>12116300</v>
      </c>
      <c r="J52" s="66"/>
      <c r="K52" s="26"/>
      <c r="L52" s="38"/>
      <c r="N52" s="35"/>
      <c r="O52" s="44"/>
      <c r="P52" s="65"/>
      <c r="Q52" s="51"/>
      <c r="R52" s="65"/>
      <c r="S52" s="51"/>
    </row>
    <row r="53" spans="1:19" x14ac:dyDescent="0.25">
      <c r="A53" s="6"/>
      <c r="B53" s="6"/>
      <c r="C53" s="6" t="s">
        <v>43</v>
      </c>
      <c r="D53" s="6"/>
      <c r="E53" s="6"/>
      <c r="F53" s="6"/>
      <c r="G53" s="6"/>
      <c r="H53" s="7"/>
      <c r="I53" s="7">
        <f>+I27</f>
        <v>12116300</v>
      </c>
      <c r="J53" s="66"/>
      <c r="K53" s="26"/>
      <c r="L53" s="38"/>
      <c r="N53" s="35"/>
      <c r="O53" s="44"/>
      <c r="P53" s="65"/>
      <c r="Q53" s="51"/>
      <c r="R53" s="65"/>
      <c r="S53" s="51"/>
    </row>
    <row r="54" spans="1:19" x14ac:dyDescent="0.25">
      <c r="A54" s="6"/>
      <c r="B54" s="6"/>
      <c r="C54" s="6"/>
      <c r="D54" s="6"/>
      <c r="E54" s="6"/>
      <c r="F54" s="6"/>
      <c r="G54" s="6"/>
      <c r="H54" s="7" t="s">
        <v>8</v>
      </c>
      <c r="I54" s="52">
        <v>0</v>
      </c>
      <c r="J54" s="67"/>
      <c r="K54" s="26"/>
      <c r="L54" s="38"/>
      <c r="N54" s="35"/>
      <c r="O54" s="44"/>
      <c r="P54" s="65"/>
      <c r="Q54" s="51"/>
      <c r="R54" s="65"/>
      <c r="S54" s="68"/>
    </row>
    <row r="55" spans="1:19" x14ac:dyDescent="0.25">
      <c r="A55" s="6"/>
      <c r="B55" s="6"/>
      <c r="C55" s="6"/>
      <c r="D55" s="6"/>
      <c r="E55" s="6" t="s">
        <v>44</v>
      </c>
      <c r="F55" s="6"/>
      <c r="G55" s="6"/>
      <c r="H55" s="7"/>
      <c r="I55" s="7">
        <f>+I53-I52</f>
        <v>0</v>
      </c>
      <c r="J55" s="66"/>
      <c r="K55" s="26"/>
      <c r="L55" s="38"/>
      <c r="N55" s="35"/>
      <c r="O55" s="44"/>
      <c r="P55" s="65"/>
      <c r="Q55" s="51"/>
      <c r="R55" s="65"/>
      <c r="S55" s="65"/>
    </row>
    <row r="56" spans="1:19" x14ac:dyDescent="0.25">
      <c r="A56" s="6"/>
      <c r="B56" s="6"/>
      <c r="C56" s="6"/>
      <c r="D56" s="6"/>
      <c r="E56" s="6"/>
      <c r="F56" s="6"/>
      <c r="G56" s="6"/>
      <c r="H56" s="7"/>
      <c r="I56" s="7"/>
      <c r="J56" s="66"/>
      <c r="K56" s="26"/>
      <c r="L56" s="38"/>
      <c r="N56" s="35"/>
      <c r="O56" s="44"/>
      <c r="P56" s="65"/>
      <c r="Q56" s="51"/>
      <c r="R56" s="65"/>
      <c r="S56" s="65"/>
    </row>
    <row r="57" spans="1:19" x14ac:dyDescent="0.25">
      <c r="A57" s="6" t="s">
        <v>45</v>
      </c>
      <c r="B57" s="6"/>
      <c r="C57" s="6"/>
      <c r="D57" s="6"/>
      <c r="E57" s="6"/>
      <c r="F57" s="6"/>
      <c r="G57" s="6"/>
      <c r="H57" s="7"/>
      <c r="I57" s="49"/>
      <c r="J57" s="69"/>
      <c r="K57" s="26"/>
      <c r="L57" s="38"/>
      <c r="N57" s="35"/>
      <c r="O57" s="44"/>
      <c r="P57" s="65"/>
      <c r="Q57" s="51"/>
      <c r="R57" s="65"/>
      <c r="S57" s="65"/>
    </row>
    <row r="58" spans="1:19" x14ac:dyDescent="0.25">
      <c r="A58" s="6" t="s">
        <v>46</v>
      </c>
      <c r="B58" s="6"/>
      <c r="C58" s="6"/>
      <c r="D58" s="6"/>
      <c r="E58" s="6" t="s">
        <v>8</v>
      </c>
      <c r="F58" s="6"/>
      <c r="G58" s="6" t="s">
        <v>47</v>
      </c>
      <c r="H58" s="7"/>
      <c r="I58" s="17"/>
      <c r="J58" s="70"/>
      <c r="K58" s="26"/>
      <c r="L58" s="38"/>
      <c r="N58" s="35"/>
      <c r="O58" s="44"/>
      <c r="P58" s="65"/>
      <c r="Q58" s="51"/>
      <c r="R58" s="65"/>
      <c r="S58" s="65"/>
    </row>
    <row r="59" spans="1:19" x14ac:dyDescent="0.25">
      <c r="A59" s="6"/>
      <c r="B59" s="6"/>
      <c r="C59" s="6"/>
      <c r="D59" s="6"/>
      <c r="E59" s="6"/>
      <c r="F59" s="6"/>
      <c r="G59" s="6"/>
      <c r="H59" s="7" t="s">
        <v>8</v>
      </c>
      <c r="I59" s="17"/>
      <c r="J59" s="70"/>
      <c r="K59" s="26"/>
      <c r="L59" s="38"/>
      <c r="N59" s="35"/>
      <c r="O59" s="44"/>
      <c r="Q59" s="36"/>
    </row>
    <row r="60" spans="1:19" x14ac:dyDescent="0.25">
      <c r="K60" s="26"/>
      <c r="L60" s="38"/>
      <c r="N60" s="35"/>
      <c r="O60" s="44"/>
    </row>
    <row r="61" spans="1:19" x14ac:dyDescent="0.25">
      <c r="A61" s="71"/>
      <c r="B61" s="72"/>
      <c r="C61" s="72"/>
      <c r="D61" s="73"/>
      <c r="E61" s="73"/>
      <c r="F61" s="73"/>
      <c r="G61" s="73"/>
      <c r="H61" s="9"/>
      <c r="J61" s="74"/>
      <c r="K61" s="26"/>
      <c r="L61" s="38"/>
      <c r="N61" s="35"/>
      <c r="O61" s="44"/>
      <c r="Q61" s="9"/>
      <c r="R61" s="75"/>
    </row>
    <row r="62" spans="1:19" x14ac:dyDescent="0.25">
      <c r="A62" s="71" t="s">
        <v>59</v>
      </c>
      <c r="B62" s="72"/>
      <c r="C62" s="72"/>
      <c r="D62" s="73"/>
      <c r="E62" s="73"/>
      <c r="F62" s="73"/>
      <c r="G62" s="73" t="s">
        <v>49</v>
      </c>
      <c r="H62" s="9"/>
      <c r="J62" s="74"/>
      <c r="K62" s="26"/>
      <c r="L62" s="38"/>
      <c r="N62" s="35"/>
      <c r="O62" s="44"/>
      <c r="Q62" s="9"/>
      <c r="R62" s="75"/>
    </row>
    <row r="63" spans="1:19" x14ac:dyDescent="0.25">
      <c r="A63" s="71"/>
      <c r="B63" s="72"/>
      <c r="C63" s="72"/>
      <c r="D63" s="73"/>
      <c r="E63" s="73"/>
      <c r="F63" s="73"/>
      <c r="G63" s="73"/>
      <c r="H63" s="9"/>
      <c r="J63" s="74"/>
      <c r="K63" s="26"/>
      <c r="L63" s="38"/>
      <c r="N63" s="35"/>
      <c r="O63" s="44"/>
      <c r="Q63" s="9"/>
      <c r="R63" s="75"/>
    </row>
    <row r="64" spans="1:19" x14ac:dyDescent="0.25">
      <c r="A64" s="71" t="s">
        <v>50</v>
      </c>
      <c r="B64" s="72"/>
      <c r="C64" s="72"/>
      <c r="D64" s="73"/>
      <c r="E64" s="73"/>
      <c r="F64" s="73"/>
      <c r="G64" s="73"/>
      <c r="H64" s="9" t="s">
        <v>51</v>
      </c>
      <c r="J64" s="74"/>
      <c r="K64" s="26"/>
      <c r="L64" s="38"/>
      <c r="N64" s="35"/>
      <c r="O64" s="44"/>
      <c r="Q64" s="9"/>
      <c r="R64" s="75"/>
    </row>
    <row r="65" spans="1:17" x14ac:dyDescent="0.25">
      <c r="A65" s="71"/>
      <c r="B65" s="72"/>
      <c r="C65" s="72"/>
      <c r="D65" s="73"/>
      <c r="E65" s="73"/>
      <c r="F65" s="73"/>
      <c r="G65" s="73"/>
      <c r="H65" s="73"/>
      <c r="J65" s="74"/>
      <c r="K65" s="26"/>
      <c r="L65" s="38"/>
      <c r="N65" s="35"/>
      <c r="O65" s="44"/>
    </row>
    <row r="66" spans="1:17" x14ac:dyDescent="0.25">
      <c r="A66" s="8"/>
      <c r="B66" s="8"/>
      <c r="C66" s="8"/>
      <c r="D66" s="8"/>
      <c r="E66" s="8"/>
      <c r="F66" s="8"/>
      <c r="G66" s="73" t="s">
        <v>52</v>
      </c>
      <c r="H66" s="8"/>
      <c r="I66" s="8"/>
      <c r="J66" s="76"/>
      <c r="K66" s="26"/>
      <c r="L66" s="38"/>
      <c r="M66" s="53"/>
      <c r="N66" s="35"/>
      <c r="O66" s="44"/>
      <c r="Q66" s="64"/>
    </row>
    <row r="67" spans="1:17" x14ac:dyDescent="0.25">
      <c r="A67" s="8"/>
      <c r="B67" s="8"/>
      <c r="C67" s="8"/>
      <c r="D67" s="8"/>
      <c r="E67" s="8"/>
      <c r="F67" s="8"/>
      <c r="G67" s="8"/>
      <c r="H67" s="8"/>
      <c r="I67" s="8"/>
      <c r="J67" s="76"/>
      <c r="K67" s="26"/>
      <c r="L67" s="38"/>
      <c r="M67" s="53"/>
      <c r="N67" s="35"/>
      <c r="O67" s="44"/>
    </row>
    <row r="68" spans="1:17" x14ac:dyDescent="0.25">
      <c r="A68" s="8"/>
      <c r="B68" s="8"/>
      <c r="C68" s="8"/>
      <c r="D68" s="8"/>
      <c r="E68" s="8" t="s">
        <v>53</v>
      </c>
      <c r="F68" s="8"/>
      <c r="G68" s="8"/>
      <c r="H68" s="8"/>
      <c r="I68" s="8"/>
      <c r="J68" s="76"/>
      <c r="K68" s="26"/>
      <c r="L68" s="38"/>
      <c r="M68" s="3"/>
      <c r="N68" s="35"/>
      <c r="O68" s="44"/>
    </row>
    <row r="69" spans="1:17" x14ac:dyDescent="0.25">
      <c r="A69" s="8"/>
      <c r="B69" s="8"/>
      <c r="C69" s="8"/>
      <c r="D69" s="8"/>
      <c r="E69" s="8"/>
      <c r="F69" s="8"/>
      <c r="G69" s="8"/>
      <c r="H69" s="8"/>
      <c r="I69" s="77"/>
      <c r="J69" s="76"/>
      <c r="K69" s="26"/>
      <c r="L69" s="38"/>
      <c r="M69" s="3"/>
      <c r="N69" s="35"/>
      <c r="O69" s="44"/>
    </row>
    <row r="70" spans="1:17" x14ac:dyDescent="0.25">
      <c r="A70" s="73"/>
      <c r="B70" s="73"/>
      <c r="C70" s="73"/>
      <c r="D70" s="73"/>
      <c r="E70" s="73"/>
      <c r="F70" s="73"/>
      <c r="G70" s="78"/>
      <c r="H70" s="79"/>
      <c r="I70" s="73"/>
      <c r="J70" s="74"/>
      <c r="K70" s="26"/>
      <c r="L70" s="38"/>
      <c r="M70" s="80"/>
      <c r="N70" s="35"/>
      <c r="O70" s="44"/>
    </row>
    <row r="71" spans="1:17" x14ac:dyDescent="0.25">
      <c r="A71" s="73"/>
      <c r="B71" s="73"/>
      <c r="C71" s="73"/>
      <c r="D71" s="73"/>
      <c r="E71" s="73"/>
      <c r="F71" s="73"/>
      <c r="G71" s="78" t="s">
        <v>54</v>
      </c>
      <c r="H71" s="81"/>
      <c r="I71" s="73"/>
      <c r="J71" s="74"/>
      <c r="K71" s="26"/>
      <c r="L71" s="38"/>
      <c r="M71" s="53"/>
      <c r="N71" s="35"/>
      <c r="O71" s="44"/>
    </row>
    <row r="72" spans="1:17" x14ac:dyDescent="0.25">
      <c r="A72" s="8"/>
      <c r="B72" s="8"/>
      <c r="C72" s="8"/>
      <c r="D72" s="8"/>
      <c r="E72" s="8"/>
      <c r="F72" s="8"/>
      <c r="G72" s="8"/>
      <c r="H72" s="8"/>
      <c r="I72" s="8"/>
      <c r="J72" s="76"/>
      <c r="K72" s="26"/>
      <c r="L72" s="38"/>
      <c r="N72" s="35"/>
      <c r="O72" s="82"/>
    </row>
    <row r="73" spans="1:17" x14ac:dyDescent="0.25">
      <c r="A73" s="8" t="s">
        <v>40</v>
      </c>
      <c r="B73" s="8"/>
      <c r="C73" s="8"/>
      <c r="D73" s="8" t="s">
        <v>38</v>
      </c>
      <c r="E73" s="8"/>
      <c r="F73" s="8"/>
      <c r="G73" s="8"/>
      <c r="H73" s="8" t="s">
        <v>55</v>
      </c>
      <c r="I73" s="77" t="s">
        <v>56</v>
      </c>
      <c r="J73" s="76"/>
      <c r="K73" s="26"/>
      <c r="L73" s="38"/>
      <c r="M73" s="80"/>
      <c r="N73" s="35"/>
      <c r="O73" s="83"/>
    </row>
    <row r="74" spans="1:17" x14ac:dyDescent="0.25">
      <c r="A74" s="84">
        <v>10000</v>
      </c>
      <c r="B74" s="85"/>
      <c r="C74" s="85"/>
      <c r="D74" s="85"/>
      <c r="E74" s="86">
        <v>5000</v>
      </c>
      <c r="F74" s="109" t="s">
        <v>102</v>
      </c>
      <c r="G74" s="8"/>
      <c r="H74" s="51"/>
      <c r="I74" s="8"/>
      <c r="J74" s="76"/>
      <c r="K74" s="26"/>
      <c r="L74" s="38"/>
      <c r="M74" s="80"/>
      <c r="N74" s="35"/>
      <c r="O74" s="82"/>
    </row>
    <row r="75" spans="1:17" x14ac:dyDescent="0.25">
      <c r="A75" s="84">
        <v>22000</v>
      </c>
      <c r="B75" s="85"/>
      <c r="C75" s="85"/>
      <c r="D75" s="85"/>
      <c r="E75" s="86">
        <v>12500</v>
      </c>
      <c r="F75" s="109" t="s">
        <v>90</v>
      </c>
      <c r="G75" s="8"/>
      <c r="H75" s="51"/>
      <c r="I75" s="8"/>
      <c r="J75" s="8"/>
      <c r="K75" s="26"/>
      <c r="L75" s="38"/>
      <c r="M75" s="80"/>
      <c r="N75" s="35"/>
      <c r="O75" s="82"/>
    </row>
    <row r="76" spans="1:17" x14ac:dyDescent="0.25">
      <c r="A76" s="87">
        <v>250000</v>
      </c>
      <c r="B76" s="85"/>
      <c r="C76" s="85"/>
      <c r="D76" s="85"/>
      <c r="E76" s="86">
        <v>60000</v>
      </c>
      <c r="F76" s="109"/>
      <c r="G76" s="8"/>
      <c r="H76" s="51"/>
      <c r="I76" s="8"/>
      <c r="J76" s="8"/>
      <c r="K76" s="26"/>
      <c r="L76" s="38"/>
      <c r="M76" s="80"/>
      <c r="N76" s="35"/>
      <c r="O76" s="82"/>
    </row>
    <row r="77" spans="1:17" x14ac:dyDescent="0.25">
      <c r="A77" s="87"/>
      <c r="B77" s="85"/>
      <c r="C77" s="88"/>
      <c r="D77" s="85"/>
      <c r="E77" s="89"/>
      <c r="F77" s="8"/>
      <c r="G77" s="8"/>
      <c r="H77" s="51"/>
      <c r="I77" s="8"/>
      <c r="J77" s="8"/>
      <c r="K77" s="26"/>
      <c r="L77" s="38"/>
      <c r="M77" s="80"/>
      <c r="N77" s="35"/>
      <c r="O77" s="82"/>
    </row>
    <row r="78" spans="1:17" x14ac:dyDescent="0.25">
      <c r="A78" s="86"/>
      <c r="B78" s="85"/>
      <c r="C78" s="88"/>
      <c r="D78" s="88"/>
      <c r="E78" s="90"/>
      <c r="F78" s="64"/>
      <c r="H78" s="65"/>
      <c r="K78" s="26"/>
      <c r="L78" s="38"/>
      <c r="M78" s="80"/>
      <c r="N78" s="35"/>
      <c r="O78" s="82"/>
    </row>
    <row r="79" spans="1:17" x14ac:dyDescent="0.25">
      <c r="A79" s="91"/>
      <c r="B79" s="85"/>
      <c r="C79" s="92"/>
      <c r="D79" s="92"/>
      <c r="E79" s="90"/>
      <c r="H79" s="65"/>
      <c r="K79" s="26"/>
      <c r="L79" s="38"/>
      <c r="M79" s="80"/>
      <c r="N79" s="35"/>
      <c r="O79" s="82"/>
    </row>
    <row r="80" spans="1:17" x14ac:dyDescent="0.25">
      <c r="A80" s="93"/>
      <c r="B80" s="85"/>
      <c r="C80" s="92"/>
      <c r="D80" s="92"/>
      <c r="E80" s="90"/>
      <c r="H80" s="65"/>
      <c r="K80" s="26"/>
      <c r="L80" s="38"/>
      <c r="M80" s="80"/>
      <c r="N80" s="35"/>
      <c r="O80" s="83"/>
    </row>
    <row r="81" spans="1:15" x14ac:dyDescent="0.25">
      <c r="A81" s="93"/>
      <c r="B81" s="85"/>
      <c r="C81" s="92"/>
      <c r="D81" s="92"/>
      <c r="E81" s="90"/>
      <c r="H81" s="65"/>
      <c r="K81" s="26"/>
      <c r="L81" s="38"/>
      <c r="M81" s="80"/>
      <c r="N81" s="35"/>
      <c r="O81" s="83"/>
    </row>
    <row r="82" spans="1:15" x14ac:dyDescent="0.25">
      <c r="A82" s="91"/>
      <c r="B82" s="92"/>
      <c r="C82" s="92"/>
      <c r="D82" s="92"/>
      <c r="E82" s="90"/>
      <c r="H82" s="65"/>
      <c r="K82" s="26"/>
      <c r="L82" s="38"/>
      <c r="M82" s="94"/>
      <c r="N82" s="35"/>
      <c r="O82" s="82"/>
    </row>
    <row r="83" spans="1:15" x14ac:dyDescent="0.25">
      <c r="A83" s="91"/>
      <c r="B83" s="92"/>
      <c r="C83" s="92"/>
      <c r="D83" s="92"/>
      <c r="E83" s="90"/>
      <c r="H83" s="65"/>
      <c r="K83" s="26"/>
      <c r="L83" s="38"/>
      <c r="M83" s="95"/>
      <c r="N83" s="35"/>
      <c r="O83" s="82"/>
    </row>
    <row r="84" spans="1:15" x14ac:dyDescent="0.25">
      <c r="A84" s="91"/>
      <c r="B84" s="96"/>
      <c r="E84" s="65"/>
      <c r="H84" s="65"/>
      <c r="K84" s="26"/>
      <c r="L84" s="38"/>
      <c r="N84" s="35"/>
      <c r="O84" s="82"/>
    </row>
    <row r="85" spans="1:15" x14ac:dyDescent="0.25">
      <c r="A85" s="91"/>
      <c r="B85" s="96"/>
      <c r="H85" s="65"/>
      <c r="K85" s="26"/>
      <c r="L85" s="38"/>
      <c r="N85" s="35"/>
      <c r="O85" s="82"/>
    </row>
    <row r="86" spans="1:15" x14ac:dyDescent="0.25">
      <c r="A86" s="91"/>
      <c r="B86" s="96"/>
      <c r="K86" s="26"/>
      <c r="L86" s="38"/>
      <c r="N86" s="35"/>
      <c r="O86" s="82"/>
    </row>
    <row r="87" spans="1:15" x14ac:dyDescent="0.25">
      <c r="A87" s="91"/>
      <c r="B87" s="96"/>
      <c r="K87" s="26"/>
      <c r="L87" s="38"/>
      <c r="N87" s="35"/>
      <c r="O87" s="82"/>
    </row>
    <row r="88" spans="1:15" x14ac:dyDescent="0.25">
      <c r="A88" s="65"/>
      <c r="B88" s="96"/>
      <c r="K88" s="26"/>
      <c r="L88" s="38"/>
      <c r="M88" s="80"/>
      <c r="N88" s="35"/>
      <c r="O88" s="82"/>
    </row>
    <row r="89" spans="1:15" x14ac:dyDescent="0.25">
      <c r="K89" s="26"/>
      <c r="L89" s="38"/>
      <c r="N89" s="35"/>
      <c r="O89" s="82"/>
    </row>
    <row r="90" spans="1:15" x14ac:dyDescent="0.25">
      <c r="K90" s="26"/>
      <c r="L90" s="38"/>
      <c r="N90" s="35"/>
      <c r="O90" s="82"/>
    </row>
    <row r="91" spans="1:15" x14ac:dyDescent="0.25">
      <c r="K91" s="26"/>
      <c r="L91" s="38"/>
      <c r="N91" s="35"/>
      <c r="O91" s="82"/>
    </row>
    <row r="92" spans="1:15" x14ac:dyDescent="0.25">
      <c r="A92" s="75">
        <f>SUM(A74:A91)</f>
        <v>282000</v>
      </c>
      <c r="E92" s="65">
        <f>SUM(E74:E91)</f>
        <v>77500</v>
      </c>
      <c r="H92" s="65">
        <f>SUM(H74:H91)</f>
        <v>0</v>
      </c>
      <c r="K92" s="26"/>
      <c r="L92" s="38"/>
      <c r="N92" s="35"/>
      <c r="O92" s="82"/>
    </row>
    <row r="93" spans="1:15" x14ac:dyDescent="0.25">
      <c r="K93" s="26"/>
      <c r="L93" s="38"/>
      <c r="N93" s="35"/>
      <c r="O93" s="82"/>
    </row>
    <row r="94" spans="1:15" x14ac:dyDescent="0.25">
      <c r="K94" s="26"/>
      <c r="N94" s="35"/>
      <c r="O94" s="82"/>
    </row>
    <row r="95" spans="1:15" x14ac:dyDescent="0.25">
      <c r="K95" s="26"/>
      <c r="N95" s="35"/>
      <c r="O95" s="82"/>
    </row>
    <row r="96" spans="1:15" x14ac:dyDescent="0.25">
      <c r="K96" s="26"/>
      <c r="M96" s="43">
        <f>SUM(M13:M95)</f>
        <v>156209100</v>
      </c>
      <c r="N96" s="35"/>
      <c r="O96" s="82"/>
    </row>
    <row r="97" spans="11:15" x14ac:dyDescent="0.25">
      <c r="K97" s="26">
        <v>38741</v>
      </c>
      <c r="N97" s="35"/>
      <c r="O97" s="82"/>
    </row>
    <row r="98" spans="11:15" x14ac:dyDescent="0.25">
      <c r="K98" s="26"/>
      <c r="N98" s="35"/>
      <c r="O98" s="82"/>
    </row>
    <row r="99" spans="11:15" x14ac:dyDescent="0.25">
      <c r="K99" s="26"/>
      <c r="N99" s="35"/>
      <c r="O99" s="82"/>
    </row>
    <row r="100" spans="11:15" x14ac:dyDescent="0.25">
      <c r="K100" s="26"/>
      <c r="N100" s="35"/>
      <c r="O100" s="82"/>
    </row>
    <row r="101" spans="11:15" x14ac:dyDescent="0.25">
      <c r="K101" s="26"/>
      <c r="N101" s="35"/>
      <c r="O101" s="82"/>
    </row>
    <row r="102" spans="11:15" x14ac:dyDescent="0.25">
      <c r="K102" s="26"/>
      <c r="N102" s="35"/>
      <c r="O102" s="82"/>
    </row>
    <row r="103" spans="11:15" x14ac:dyDescent="0.25">
      <c r="K103" s="26"/>
      <c r="N103" s="35"/>
      <c r="O103" s="82"/>
    </row>
    <row r="104" spans="11:15" x14ac:dyDescent="0.25">
      <c r="K104" s="26"/>
      <c r="N104" s="35"/>
      <c r="O104" s="82"/>
    </row>
    <row r="105" spans="11:15" x14ac:dyDescent="0.25">
      <c r="K105" s="26"/>
      <c r="N105" s="35"/>
      <c r="O105" s="82"/>
    </row>
    <row r="106" spans="11:15" x14ac:dyDescent="0.25">
      <c r="K106" s="26"/>
      <c r="N106" s="35"/>
      <c r="O106" s="82"/>
    </row>
    <row r="107" spans="11:15" x14ac:dyDescent="0.25">
      <c r="K107" s="26"/>
      <c r="N107" s="35"/>
      <c r="O107" s="82"/>
    </row>
    <row r="108" spans="11:15" x14ac:dyDescent="0.25">
      <c r="K108" s="26"/>
      <c r="N108" s="35"/>
    </row>
    <row r="109" spans="11:15" x14ac:dyDescent="0.25">
      <c r="K109" s="26"/>
    </row>
    <row r="110" spans="11:15" x14ac:dyDescent="0.25">
      <c r="K110" s="26"/>
    </row>
    <row r="111" spans="11:15" x14ac:dyDescent="0.25">
      <c r="K111" s="26"/>
      <c r="O111" s="80">
        <f>SUM(O13:O110)</f>
        <v>25000000</v>
      </c>
    </row>
    <row r="112" spans="11:15" x14ac:dyDescent="0.25">
      <c r="K112" s="26"/>
    </row>
    <row r="113" spans="1:19" x14ac:dyDescent="0.25">
      <c r="K113" s="26"/>
    </row>
    <row r="114" spans="1:19" s="43" customFormat="1" x14ac:dyDescent="0.25">
      <c r="A114"/>
      <c r="B114"/>
      <c r="C114"/>
      <c r="D114"/>
      <c r="E114"/>
      <c r="F114"/>
      <c r="G114"/>
      <c r="H114"/>
      <c r="I114"/>
      <c r="J114"/>
      <c r="K114" s="26"/>
      <c r="L114" s="97"/>
      <c r="N114" s="99"/>
      <c r="O114" s="98"/>
      <c r="P114"/>
      <c r="Q114"/>
      <c r="R114"/>
      <c r="S114"/>
    </row>
    <row r="115" spans="1:19" s="43" customFormat="1" x14ac:dyDescent="0.25">
      <c r="A115"/>
      <c r="B115"/>
      <c r="C115"/>
      <c r="D115"/>
      <c r="E115"/>
      <c r="F115"/>
      <c r="G115"/>
      <c r="H115"/>
      <c r="I115"/>
      <c r="J115"/>
      <c r="K115" s="26"/>
      <c r="L115" s="97"/>
      <c r="N115" s="99"/>
      <c r="O115" s="98"/>
      <c r="P115"/>
      <c r="Q115"/>
      <c r="R115"/>
      <c r="S115"/>
    </row>
    <row r="116" spans="1:19" s="43" customFormat="1" x14ac:dyDescent="0.25">
      <c r="A116"/>
      <c r="B116"/>
      <c r="C116"/>
      <c r="D116"/>
      <c r="E116"/>
      <c r="F116"/>
      <c r="G116"/>
      <c r="H116"/>
      <c r="I116"/>
      <c r="J116"/>
      <c r="K116" s="26"/>
      <c r="L116" s="97"/>
      <c r="N116" s="99"/>
      <c r="O116" s="98"/>
      <c r="P116"/>
      <c r="Q116"/>
      <c r="R116"/>
      <c r="S116"/>
    </row>
    <row r="117" spans="1:19" s="43" customFormat="1" x14ac:dyDescent="0.25">
      <c r="A117"/>
      <c r="B117"/>
      <c r="C117"/>
      <c r="D117"/>
      <c r="E117"/>
      <c r="F117"/>
      <c r="G117"/>
      <c r="H117"/>
      <c r="I117"/>
      <c r="J117"/>
      <c r="K117" s="26"/>
      <c r="L117" s="97"/>
      <c r="N117" s="99"/>
      <c r="O117" s="98"/>
      <c r="P117"/>
      <c r="Q117"/>
      <c r="R117"/>
      <c r="S117"/>
    </row>
    <row r="118" spans="1:19" s="43" customFormat="1" x14ac:dyDescent="0.25">
      <c r="A118"/>
      <c r="B118"/>
      <c r="C118"/>
      <c r="D118"/>
      <c r="E118"/>
      <c r="F118"/>
      <c r="G118"/>
      <c r="H118"/>
      <c r="I118"/>
      <c r="J118"/>
      <c r="K118" s="26"/>
      <c r="L118" s="97"/>
      <c r="N118" s="99"/>
      <c r="O118" s="98"/>
      <c r="P118"/>
      <c r="Q118"/>
      <c r="R118"/>
      <c r="S118"/>
    </row>
    <row r="119" spans="1:19" s="43" customFormat="1" x14ac:dyDescent="0.25">
      <c r="A119"/>
      <c r="B119"/>
      <c r="C119"/>
      <c r="D119"/>
      <c r="E119"/>
      <c r="F119"/>
      <c r="G119"/>
      <c r="H119"/>
      <c r="I119"/>
      <c r="J119"/>
      <c r="K119" s="26"/>
      <c r="L119" s="97"/>
      <c r="N119" s="99"/>
      <c r="O119" s="98"/>
      <c r="P119"/>
      <c r="Q119"/>
      <c r="R119"/>
      <c r="S119"/>
    </row>
    <row r="120" spans="1:19" s="43" customFormat="1" x14ac:dyDescent="0.25">
      <c r="A120"/>
      <c r="B120"/>
      <c r="C120"/>
      <c r="D120"/>
      <c r="E120"/>
      <c r="F120"/>
      <c r="G120"/>
      <c r="H120"/>
      <c r="I120"/>
      <c r="J120"/>
      <c r="K120" s="26"/>
      <c r="L120" s="97"/>
      <c r="N120" s="99"/>
      <c r="O120" s="98"/>
      <c r="P120"/>
      <c r="Q120"/>
      <c r="R120"/>
      <c r="S120"/>
    </row>
    <row r="121" spans="1:19" s="43" customFormat="1" x14ac:dyDescent="0.25">
      <c r="A121"/>
      <c r="B121"/>
      <c r="C121"/>
      <c r="D121"/>
      <c r="E121"/>
      <c r="F121"/>
      <c r="G121"/>
      <c r="H121"/>
      <c r="I121"/>
      <c r="J121"/>
      <c r="K121" s="26"/>
      <c r="L121" s="97"/>
      <c r="N121" s="99"/>
      <c r="O121" s="98"/>
      <c r="P121"/>
      <c r="Q121"/>
      <c r="R121"/>
      <c r="S121"/>
    </row>
    <row r="122" spans="1:19" s="43" customFormat="1" x14ac:dyDescent="0.25">
      <c r="A122"/>
      <c r="B122"/>
      <c r="C122"/>
      <c r="D122"/>
      <c r="E122"/>
      <c r="F122"/>
      <c r="G122"/>
      <c r="H122"/>
      <c r="I122"/>
      <c r="J122"/>
      <c r="K122" s="26"/>
      <c r="L122" s="97"/>
      <c r="N122" s="99"/>
      <c r="O122" s="98"/>
      <c r="P122"/>
      <c r="Q122"/>
      <c r="R122"/>
      <c r="S122"/>
    </row>
    <row r="123" spans="1:19" s="43" customFormat="1" x14ac:dyDescent="0.25">
      <c r="A123"/>
      <c r="B123"/>
      <c r="C123"/>
      <c r="D123"/>
      <c r="E123"/>
      <c r="F123"/>
      <c r="G123"/>
      <c r="H123"/>
      <c r="I123"/>
      <c r="J123"/>
      <c r="K123" s="26"/>
      <c r="L123" s="97"/>
      <c r="N123" s="99"/>
      <c r="O123" s="98"/>
      <c r="P123"/>
      <c r="Q123"/>
      <c r="R123"/>
      <c r="S123"/>
    </row>
    <row r="124" spans="1:19" s="43" customFormat="1" x14ac:dyDescent="0.25">
      <c r="A124"/>
      <c r="B124"/>
      <c r="C124"/>
      <c r="D124"/>
      <c r="E124"/>
      <c r="F124"/>
      <c r="G124"/>
      <c r="H124"/>
      <c r="I124"/>
      <c r="J124"/>
      <c r="K124" s="26"/>
      <c r="L124" s="100"/>
      <c r="N124" s="99"/>
      <c r="O124" s="98"/>
      <c r="P124"/>
      <c r="Q124"/>
      <c r="R124"/>
      <c r="S124"/>
    </row>
    <row r="125" spans="1:19" s="43" customFormat="1" x14ac:dyDescent="0.25">
      <c r="A125"/>
      <c r="B125"/>
      <c r="C125"/>
      <c r="D125"/>
      <c r="E125"/>
      <c r="F125"/>
      <c r="G125"/>
      <c r="H125"/>
      <c r="I125"/>
      <c r="J125"/>
      <c r="K125" s="26"/>
      <c r="L125" s="97"/>
      <c r="N125" s="99"/>
      <c r="O125" s="98"/>
      <c r="P125"/>
      <c r="Q125"/>
      <c r="R125"/>
      <c r="S125"/>
    </row>
    <row r="126" spans="1:19" s="43" customFormat="1" x14ac:dyDescent="0.25">
      <c r="A126"/>
      <c r="B126"/>
      <c r="C126"/>
      <c r="D126"/>
      <c r="E126"/>
      <c r="F126"/>
      <c r="G126"/>
      <c r="H126"/>
      <c r="I126"/>
      <c r="J126"/>
      <c r="K126" s="26"/>
      <c r="L126" s="97"/>
      <c r="N126" s="99"/>
      <c r="O126" s="98"/>
      <c r="P126"/>
      <c r="Q126"/>
      <c r="R126"/>
      <c r="S126"/>
    </row>
    <row r="127" spans="1:19" s="43" customFormat="1" x14ac:dyDescent="0.25">
      <c r="A127"/>
      <c r="B127"/>
      <c r="C127"/>
      <c r="D127"/>
      <c r="E127"/>
      <c r="F127"/>
      <c r="G127"/>
      <c r="H127"/>
      <c r="I127"/>
      <c r="J127"/>
      <c r="K127" s="26"/>
      <c r="L127" s="97"/>
      <c r="N127" s="99"/>
      <c r="O127" s="98"/>
      <c r="P127"/>
      <c r="Q127"/>
      <c r="R127"/>
      <c r="S127"/>
    </row>
    <row r="128" spans="1:19" s="43" customFormat="1" x14ac:dyDescent="0.25">
      <c r="A128"/>
      <c r="B128"/>
      <c r="C128"/>
      <c r="D128"/>
      <c r="E128"/>
      <c r="F128"/>
      <c r="G128"/>
      <c r="H128"/>
      <c r="I128"/>
      <c r="J128"/>
      <c r="K128" s="26"/>
      <c r="L128" s="97"/>
      <c r="N128" s="99"/>
      <c r="O128" s="98"/>
      <c r="P128"/>
      <c r="Q128"/>
      <c r="R128"/>
      <c r="S128"/>
    </row>
    <row r="129" spans="1:19" s="43" customFormat="1" x14ac:dyDescent="0.25">
      <c r="A129"/>
      <c r="B129"/>
      <c r="C129"/>
      <c r="D129"/>
      <c r="E129"/>
      <c r="F129"/>
      <c r="G129"/>
      <c r="H129"/>
      <c r="I129"/>
      <c r="J129"/>
      <c r="K129" s="26"/>
      <c r="L129" s="97"/>
      <c r="N129" s="99"/>
      <c r="O129" s="98"/>
      <c r="P129"/>
      <c r="Q129"/>
      <c r="R129"/>
      <c r="S129"/>
    </row>
    <row r="130" spans="1:19" s="43" customFormat="1" x14ac:dyDescent="0.25">
      <c r="A130"/>
      <c r="B130"/>
      <c r="C130"/>
      <c r="D130"/>
      <c r="E130"/>
      <c r="F130"/>
      <c r="G130"/>
      <c r="H130"/>
      <c r="I130"/>
      <c r="J130"/>
      <c r="K130" s="26"/>
      <c r="L130" s="97"/>
      <c r="N130" s="99"/>
      <c r="O130" s="98"/>
      <c r="P130"/>
      <c r="Q130"/>
      <c r="R130"/>
      <c r="S130"/>
    </row>
    <row r="131" spans="1:19" s="43" customFormat="1" x14ac:dyDescent="0.25">
      <c r="A131"/>
      <c r="B131"/>
      <c r="C131"/>
      <c r="D131"/>
      <c r="E131"/>
      <c r="F131"/>
      <c r="G131"/>
      <c r="H131"/>
      <c r="I131"/>
      <c r="J131"/>
      <c r="K131" s="26"/>
      <c r="L131" s="97"/>
      <c r="N131" s="99"/>
      <c r="O131" s="98"/>
      <c r="P131"/>
      <c r="Q131"/>
      <c r="R131"/>
      <c r="S131"/>
    </row>
    <row r="132" spans="1:19" s="43" customFormat="1" x14ac:dyDescent="0.25">
      <c r="A132"/>
      <c r="B132"/>
      <c r="C132"/>
      <c r="D132"/>
      <c r="E132"/>
      <c r="F132"/>
      <c r="G132"/>
      <c r="H132"/>
      <c r="I132"/>
      <c r="J132"/>
      <c r="K132" s="26"/>
      <c r="L132" s="97"/>
      <c r="N132" s="99"/>
      <c r="O132" s="98"/>
      <c r="P132"/>
      <c r="Q132"/>
      <c r="R132"/>
      <c r="S132"/>
    </row>
    <row r="133" spans="1:19" s="43" customFormat="1" x14ac:dyDescent="0.25">
      <c r="A133"/>
      <c r="B133"/>
      <c r="C133"/>
      <c r="D133"/>
      <c r="E133"/>
      <c r="F133"/>
      <c r="G133"/>
      <c r="H133"/>
      <c r="I133"/>
      <c r="J133"/>
      <c r="K133" s="26"/>
      <c r="L133" s="97"/>
      <c r="N133" s="99"/>
      <c r="O133" s="98"/>
      <c r="P133"/>
      <c r="Q133"/>
      <c r="R133"/>
      <c r="S133"/>
    </row>
    <row r="134" spans="1:19" s="43" customFormat="1" x14ac:dyDescent="0.25">
      <c r="A134"/>
      <c r="B134"/>
      <c r="C134"/>
      <c r="D134"/>
      <c r="E134"/>
      <c r="F134"/>
      <c r="G134"/>
      <c r="H134"/>
      <c r="I134"/>
      <c r="J134"/>
      <c r="K134" s="26"/>
      <c r="L134" s="97"/>
      <c r="N134" s="99"/>
      <c r="O134" s="98"/>
      <c r="P134"/>
      <c r="Q134"/>
      <c r="R134"/>
      <c r="S134"/>
    </row>
    <row r="135" spans="1:19" s="43" customFormat="1" x14ac:dyDescent="0.25">
      <c r="A135"/>
      <c r="B135"/>
      <c r="C135"/>
      <c r="D135"/>
      <c r="E135"/>
      <c r="F135"/>
      <c r="G135"/>
      <c r="H135"/>
      <c r="I135"/>
      <c r="J135"/>
      <c r="K135" s="26"/>
      <c r="L135" s="100"/>
      <c r="N135" s="99"/>
      <c r="O135" s="98"/>
      <c r="P135"/>
      <c r="Q135"/>
      <c r="R135"/>
      <c r="S135"/>
    </row>
    <row r="136" spans="1:19" s="43" customFormat="1" x14ac:dyDescent="0.25">
      <c r="A136"/>
      <c r="B136"/>
      <c r="C136"/>
      <c r="D136"/>
      <c r="E136"/>
      <c r="F136"/>
      <c r="G136"/>
      <c r="H136"/>
      <c r="I136"/>
      <c r="J136"/>
      <c r="K136" s="26"/>
      <c r="L136" s="97"/>
      <c r="N136" s="99"/>
      <c r="O136" s="98"/>
      <c r="P136"/>
      <c r="Q136"/>
      <c r="R136"/>
      <c r="S136"/>
    </row>
    <row r="137" spans="1:19" s="43" customFormat="1" x14ac:dyDescent="0.25">
      <c r="A137"/>
      <c r="B137"/>
      <c r="C137"/>
      <c r="D137"/>
      <c r="E137"/>
      <c r="F137"/>
      <c r="G137"/>
      <c r="H137"/>
      <c r="I137"/>
      <c r="J137"/>
      <c r="K137" s="26"/>
      <c r="L137" s="100">
        <f>SUM(L13:L136)</f>
        <v>29550000</v>
      </c>
      <c r="N137" s="99"/>
      <c r="O137" s="98"/>
      <c r="P137"/>
      <c r="Q137"/>
      <c r="R137"/>
      <c r="S137"/>
    </row>
  </sheetData>
  <mergeCells count="1">
    <mergeCell ref="A1:I1"/>
  </mergeCells>
  <pageMargins left="0.7" right="0.7" top="0.75" bottom="0.75" header="0.3" footer="0.3"/>
  <pageSetup paperSize="9" scale="7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7"/>
  <sheetViews>
    <sheetView view="pageBreakPreview" topLeftCell="A13" zoomScale="90" zoomScaleSheetLayoutView="90" workbookViewId="0">
      <selection activeCell="A75" sqref="A75"/>
    </sheetView>
  </sheetViews>
  <sheetFormatPr defaultRowHeight="15" x14ac:dyDescent="0.25"/>
  <cols>
    <col min="1" max="1" width="15.85546875" customWidth="1"/>
    <col min="2" max="2" width="11.85546875" customWidth="1"/>
    <col min="3" max="3" width="13.7109375" customWidth="1"/>
    <col min="4" max="4" width="4.85546875" customWidth="1"/>
    <col min="5" max="5" width="14.28515625" customWidth="1"/>
    <col min="6" max="6" width="4.140625" customWidth="1"/>
    <col min="7" max="7" width="13.85546875" customWidth="1"/>
    <col min="8" max="8" width="22" customWidth="1"/>
    <col min="9" max="9" width="20.7109375" customWidth="1"/>
    <col min="10" max="10" width="21.5703125" customWidth="1"/>
    <col min="11" max="11" width="12.140625" bestFit="1" customWidth="1"/>
    <col min="12" max="12" width="17.42578125" style="97" bestFit="1" customWidth="1"/>
    <col min="13" max="13" width="16.140625" style="43" bestFit="1" customWidth="1"/>
    <col min="14" max="14" width="15.5703125" style="99" customWidth="1"/>
    <col min="15" max="15" width="17.7109375" style="98" bestFit="1" customWidth="1"/>
    <col min="16" max="16" width="16.42578125" bestFit="1" customWidth="1"/>
    <col min="18" max="18" width="22.42578125" customWidth="1"/>
    <col min="19" max="19" width="20.140625" customWidth="1"/>
  </cols>
  <sheetData>
    <row r="1" spans="1:19" ht="15.75" x14ac:dyDescent="0.25">
      <c r="A1" s="132" t="s">
        <v>0</v>
      </c>
      <c r="B1" s="132"/>
      <c r="C1" s="132"/>
      <c r="D1" s="132"/>
      <c r="E1" s="132"/>
      <c r="F1" s="132"/>
      <c r="G1" s="132"/>
      <c r="H1" s="132"/>
      <c r="I1" s="132"/>
      <c r="J1" s="129"/>
      <c r="K1" s="2"/>
      <c r="L1" s="101"/>
      <c r="M1" s="104"/>
      <c r="N1" s="4"/>
      <c r="O1" s="5"/>
      <c r="P1" s="2"/>
      <c r="Q1" s="2"/>
      <c r="R1" s="2"/>
      <c r="S1" s="2"/>
    </row>
    <row r="2" spans="1:19" x14ac:dyDescent="0.25">
      <c r="A2" s="6"/>
      <c r="B2" s="6"/>
      <c r="C2" s="6"/>
      <c r="D2" s="6"/>
      <c r="E2" s="6"/>
      <c r="F2" s="6"/>
      <c r="G2" s="6"/>
      <c r="H2" s="7"/>
      <c r="I2" s="6"/>
      <c r="J2" s="6"/>
      <c r="K2" s="8"/>
      <c r="L2" s="101"/>
      <c r="M2" s="104"/>
      <c r="N2" s="4"/>
      <c r="O2" s="9"/>
      <c r="P2" s="8"/>
      <c r="Q2" s="8"/>
      <c r="R2" s="8"/>
      <c r="S2" s="8"/>
    </row>
    <row r="3" spans="1:19" x14ac:dyDescent="0.25">
      <c r="A3" s="6" t="s">
        <v>1</v>
      </c>
      <c r="B3" s="9" t="s">
        <v>73</v>
      </c>
      <c r="C3" s="9"/>
      <c r="D3" s="6"/>
      <c r="E3" s="6"/>
      <c r="F3" s="6"/>
      <c r="G3" s="6"/>
      <c r="H3" s="6" t="s">
        <v>3</v>
      </c>
      <c r="I3" s="106">
        <v>42765</v>
      </c>
      <c r="J3" s="10"/>
      <c r="K3" s="8"/>
      <c r="L3" s="102"/>
      <c r="M3" s="104"/>
      <c r="N3" s="4"/>
      <c r="O3" s="9"/>
      <c r="P3" s="8"/>
      <c r="Q3" s="8"/>
      <c r="R3" s="8"/>
      <c r="S3" s="8"/>
    </row>
    <row r="4" spans="1:19" x14ac:dyDescent="0.25">
      <c r="A4" s="6" t="s">
        <v>4</v>
      </c>
      <c r="B4" s="11" t="s">
        <v>5</v>
      </c>
      <c r="C4" s="6"/>
      <c r="D4" s="6"/>
      <c r="E4" s="6"/>
      <c r="F4" s="6"/>
      <c r="G4" s="6"/>
      <c r="H4" s="6" t="s">
        <v>6</v>
      </c>
      <c r="I4" s="12" t="s">
        <v>103</v>
      </c>
      <c r="J4" s="12"/>
      <c r="K4" s="8"/>
      <c r="L4" s="102"/>
      <c r="M4" s="104"/>
      <c r="N4" s="4"/>
      <c r="O4" s="9"/>
      <c r="P4" s="8"/>
      <c r="Q4" s="8"/>
      <c r="R4" s="8"/>
      <c r="S4" s="8"/>
    </row>
    <row r="5" spans="1:19" x14ac:dyDescent="0.25">
      <c r="A5" s="6"/>
      <c r="B5" s="6"/>
      <c r="C5" s="6"/>
      <c r="D5" s="6"/>
      <c r="E5" s="6"/>
      <c r="F5" s="6"/>
      <c r="G5" s="6"/>
      <c r="H5" s="7"/>
      <c r="I5" s="12"/>
      <c r="J5" s="13"/>
      <c r="K5" s="8"/>
      <c r="L5" s="102"/>
      <c r="M5" s="19"/>
      <c r="N5" s="14"/>
      <c r="O5" s="5"/>
      <c r="P5" s="8"/>
      <c r="Q5" s="8"/>
      <c r="R5" s="8"/>
      <c r="S5" s="8"/>
    </row>
    <row r="6" spans="1:19" x14ac:dyDescent="0.25">
      <c r="A6" s="15" t="s">
        <v>7</v>
      </c>
      <c r="B6" s="6"/>
      <c r="C6" s="6"/>
      <c r="D6" s="6"/>
      <c r="E6" s="6"/>
      <c r="F6" s="6"/>
      <c r="G6" s="6" t="s">
        <v>8</v>
      </c>
      <c r="H6" s="7"/>
      <c r="I6" s="6"/>
      <c r="J6" s="6"/>
      <c r="K6" s="8"/>
      <c r="L6" s="102"/>
      <c r="M6" s="104"/>
      <c r="N6" s="14"/>
      <c r="O6" s="6"/>
      <c r="P6" s="8"/>
      <c r="Q6" s="8"/>
      <c r="R6" s="8"/>
      <c r="S6" s="8"/>
    </row>
    <row r="7" spans="1:19" x14ac:dyDescent="0.25">
      <c r="A7" s="6"/>
      <c r="B7" s="6"/>
      <c r="C7" s="16" t="s">
        <v>9</v>
      </c>
      <c r="D7" s="16"/>
      <c r="E7" s="16" t="s">
        <v>10</v>
      </c>
      <c r="F7" s="16"/>
      <c r="G7" s="16" t="s">
        <v>11</v>
      </c>
      <c r="H7" s="7"/>
      <c r="I7" s="6"/>
      <c r="J7" s="6"/>
      <c r="K7" s="8"/>
      <c r="L7" s="102"/>
      <c r="M7" s="104"/>
      <c r="N7" s="4"/>
      <c r="O7" s="6"/>
      <c r="P7" s="8"/>
      <c r="Q7" s="8"/>
      <c r="R7" s="8"/>
      <c r="S7" s="8"/>
    </row>
    <row r="8" spans="1:19" x14ac:dyDescent="0.25">
      <c r="A8" s="6"/>
      <c r="B8" s="6"/>
      <c r="C8" s="17">
        <v>100000</v>
      </c>
      <c r="D8" s="6"/>
      <c r="E8" s="18">
        <v>3</v>
      </c>
      <c r="F8" s="18"/>
      <c r="G8" s="19">
        <f>C8*E8</f>
        <v>300000</v>
      </c>
      <c r="H8" s="7"/>
      <c r="I8" s="19"/>
      <c r="J8" s="19"/>
      <c r="K8" s="8"/>
      <c r="L8" s="102"/>
      <c r="M8" s="104"/>
      <c r="N8" s="4"/>
      <c r="O8" s="6"/>
      <c r="P8" s="8"/>
      <c r="Q8" s="8"/>
      <c r="R8" s="8"/>
      <c r="S8" s="8"/>
    </row>
    <row r="9" spans="1:19" x14ac:dyDescent="0.25">
      <c r="A9" s="6"/>
      <c r="B9" s="6"/>
      <c r="C9" s="17">
        <v>50000</v>
      </c>
      <c r="D9" s="6"/>
      <c r="E9" s="18">
        <v>109</v>
      </c>
      <c r="F9" s="18"/>
      <c r="G9" s="19">
        <f t="shared" ref="G9:G16" si="0">C9*E9</f>
        <v>5450000</v>
      </c>
      <c r="H9" s="7"/>
      <c r="I9" s="19"/>
      <c r="J9" s="19"/>
      <c r="K9" s="8"/>
      <c r="L9" s="101"/>
      <c r="M9" s="104"/>
      <c r="N9" s="4"/>
      <c r="O9" s="5"/>
      <c r="P9" s="8"/>
      <c r="Q9" s="8"/>
      <c r="R9" s="8"/>
      <c r="S9" s="8"/>
    </row>
    <row r="10" spans="1:19" x14ac:dyDescent="0.25">
      <c r="A10" s="6"/>
      <c r="B10" s="6"/>
      <c r="C10" s="17">
        <v>20000</v>
      </c>
      <c r="D10" s="6"/>
      <c r="E10" s="18">
        <v>6</v>
      </c>
      <c r="F10" s="18"/>
      <c r="G10" s="19">
        <f t="shared" si="0"/>
        <v>120000</v>
      </c>
      <c r="H10" s="7"/>
      <c r="I10" s="7"/>
      <c r="J10" s="19"/>
      <c r="K10" s="20"/>
      <c r="L10" s="101"/>
      <c r="M10" s="104"/>
      <c r="N10" s="4"/>
      <c r="O10" s="6"/>
      <c r="P10" s="8"/>
      <c r="Q10" s="8"/>
      <c r="R10" s="8"/>
      <c r="S10" s="8"/>
    </row>
    <row r="11" spans="1:19" x14ac:dyDescent="0.25">
      <c r="A11" s="6"/>
      <c r="B11" s="6"/>
      <c r="C11" s="17">
        <v>10000</v>
      </c>
      <c r="D11" s="6"/>
      <c r="E11" s="18">
        <v>0</v>
      </c>
      <c r="F11" s="18"/>
      <c r="G11" s="19">
        <f t="shared" si="0"/>
        <v>0</v>
      </c>
      <c r="H11" s="7"/>
      <c r="I11" s="19"/>
      <c r="J11" s="19"/>
      <c r="K11" s="8"/>
      <c r="L11" s="101"/>
      <c r="M11" s="104"/>
      <c r="N11" s="21"/>
      <c r="O11" s="7"/>
      <c r="P11" s="8"/>
      <c r="Q11" s="8"/>
      <c r="R11" s="8" t="s">
        <v>12</v>
      </c>
      <c r="S11" s="8"/>
    </row>
    <row r="12" spans="1:19" x14ac:dyDescent="0.25">
      <c r="A12" s="6"/>
      <c r="B12" s="6"/>
      <c r="C12" s="17">
        <v>5000</v>
      </c>
      <c r="D12" s="6"/>
      <c r="E12" s="18">
        <v>2</v>
      </c>
      <c r="F12" s="18"/>
      <c r="G12" s="19">
        <f t="shared" si="0"/>
        <v>10000</v>
      </c>
      <c r="H12" s="7"/>
      <c r="I12" s="19"/>
      <c r="J12" s="19"/>
      <c r="K12" s="22" t="s">
        <v>13</v>
      </c>
      <c r="L12" s="103" t="s">
        <v>14</v>
      </c>
      <c r="M12" s="23" t="s">
        <v>15</v>
      </c>
      <c r="N12" s="24" t="s">
        <v>16</v>
      </c>
      <c r="O12" s="25" t="s">
        <v>12</v>
      </c>
      <c r="P12" s="8" t="s">
        <v>17</v>
      </c>
      <c r="Q12" s="8" t="s">
        <v>18</v>
      </c>
      <c r="R12" s="8" t="s">
        <v>19</v>
      </c>
      <c r="S12" s="8"/>
    </row>
    <row r="13" spans="1:19" x14ac:dyDescent="0.25">
      <c r="A13" s="6"/>
      <c r="B13" s="6"/>
      <c r="C13" s="17">
        <v>2000</v>
      </c>
      <c r="D13" s="6"/>
      <c r="E13" s="18">
        <v>19</v>
      </c>
      <c r="F13" s="18"/>
      <c r="G13" s="19">
        <f t="shared" si="0"/>
        <v>38000</v>
      </c>
      <c r="H13" s="7"/>
      <c r="I13" s="19"/>
      <c r="J13" s="19"/>
      <c r="K13" s="26">
        <v>39087</v>
      </c>
      <c r="L13" s="119">
        <v>1350000</v>
      </c>
      <c r="M13" s="29">
        <v>260000</v>
      </c>
      <c r="N13" s="28"/>
      <c r="O13" s="8" t="s">
        <v>20</v>
      </c>
      <c r="P13" s="8" t="s">
        <v>18</v>
      </c>
    </row>
    <row r="14" spans="1:19" x14ac:dyDescent="0.25">
      <c r="A14" s="6"/>
      <c r="B14" s="6"/>
      <c r="C14" s="17">
        <v>1000</v>
      </c>
      <c r="D14" s="6"/>
      <c r="E14" s="18">
        <v>83</v>
      </c>
      <c r="F14" s="18"/>
      <c r="G14" s="19">
        <f t="shared" si="0"/>
        <v>83000</v>
      </c>
      <c r="H14" s="7"/>
      <c r="I14" s="19"/>
      <c r="J14" s="9"/>
      <c r="K14" s="26">
        <v>39088</v>
      </c>
      <c r="L14" s="119">
        <v>5000000</v>
      </c>
      <c r="M14" s="29">
        <v>145000</v>
      </c>
      <c r="N14" s="30"/>
      <c r="O14" s="31">
        <v>60000000</v>
      </c>
      <c r="P14" s="32"/>
    </row>
    <row r="15" spans="1:19" x14ac:dyDescent="0.25">
      <c r="A15" s="6"/>
      <c r="B15" s="6"/>
      <c r="C15" s="17">
        <v>500</v>
      </c>
      <c r="D15" s="6"/>
      <c r="E15" s="18">
        <v>0</v>
      </c>
      <c r="F15" s="18"/>
      <c r="G15" s="19">
        <f t="shared" si="0"/>
        <v>0</v>
      </c>
      <c r="H15" s="7" t="s">
        <v>21</v>
      </c>
      <c r="I15" s="9"/>
      <c r="K15" s="26">
        <v>39089</v>
      </c>
      <c r="L15" s="119">
        <v>5000000</v>
      </c>
      <c r="M15" s="29">
        <v>36000</v>
      </c>
      <c r="N15" s="30"/>
      <c r="O15" s="31"/>
      <c r="P15" s="32"/>
    </row>
    <row r="16" spans="1:19" x14ac:dyDescent="0.25">
      <c r="A16" s="6"/>
      <c r="B16" s="6"/>
      <c r="C16" s="17">
        <v>100</v>
      </c>
      <c r="D16" s="6"/>
      <c r="E16" s="18">
        <v>0</v>
      </c>
      <c r="F16" s="18"/>
      <c r="G16" s="19">
        <f t="shared" si="0"/>
        <v>0</v>
      </c>
      <c r="H16" s="7"/>
      <c r="I16" s="9"/>
      <c r="J16" s="9"/>
      <c r="K16" s="26">
        <v>39090</v>
      </c>
      <c r="L16" s="119">
        <v>800000</v>
      </c>
      <c r="M16" s="43">
        <v>1100000</v>
      </c>
      <c r="N16" s="30"/>
      <c r="O16" s="31"/>
      <c r="P16" s="32"/>
    </row>
    <row r="17" spans="1:19" x14ac:dyDescent="0.25">
      <c r="A17" s="6"/>
      <c r="B17" s="6"/>
      <c r="C17" s="15" t="s">
        <v>22</v>
      </c>
      <c r="D17" s="6"/>
      <c r="E17" s="18"/>
      <c r="F17" s="6"/>
      <c r="G17" s="6"/>
      <c r="H17" s="7">
        <f>SUM(G8:G16)</f>
        <v>6001000</v>
      </c>
      <c r="I17" s="9"/>
      <c r="K17" s="26">
        <v>39091</v>
      </c>
      <c r="L17" s="119">
        <v>780000</v>
      </c>
      <c r="M17" s="29">
        <v>3000000</v>
      </c>
      <c r="N17" s="30"/>
      <c r="O17" s="31"/>
      <c r="P17" s="32"/>
    </row>
    <row r="18" spans="1:19" x14ac:dyDescent="0.25">
      <c r="A18" s="6"/>
      <c r="B18" s="6"/>
      <c r="C18" s="6"/>
      <c r="D18" s="6"/>
      <c r="E18" s="6"/>
      <c r="F18" s="6"/>
      <c r="G18" s="6"/>
      <c r="H18" s="7"/>
      <c r="I18" s="9"/>
      <c r="J18" s="33"/>
      <c r="K18" s="26">
        <v>39092</v>
      </c>
      <c r="L18" s="119">
        <v>2625000</v>
      </c>
      <c r="M18" s="29">
        <v>610000</v>
      </c>
      <c r="N18" s="30"/>
      <c r="O18" s="31"/>
      <c r="P18" s="34"/>
    </row>
    <row r="19" spans="1:19" x14ac:dyDescent="0.25">
      <c r="A19" s="6"/>
      <c r="B19" s="6"/>
      <c r="C19" s="6" t="s">
        <v>9</v>
      </c>
      <c r="D19" s="6"/>
      <c r="E19" s="6" t="s">
        <v>23</v>
      </c>
      <c r="F19" s="6"/>
      <c r="G19" s="6" t="s">
        <v>11</v>
      </c>
      <c r="H19" s="7"/>
      <c r="I19" s="17"/>
      <c r="K19" s="26">
        <v>39093</v>
      </c>
      <c r="L19" s="119">
        <v>2625000</v>
      </c>
      <c r="M19" s="29">
        <v>240000</v>
      </c>
      <c r="N19" s="30"/>
      <c r="O19" s="31"/>
      <c r="P19" s="34"/>
    </row>
    <row r="20" spans="1:19" x14ac:dyDescent="0.25">
      <c r="A20" s="6"/>
      <c r="B20" s="6"/>
      <c r="C20" s="17">
        <v>1000</v>
      </c>
      <c r="D20" s="6"/>
      <c r="E20" s="6">
        <v>50</v>
      </c>
      <c r="F20" s="6"/>
      <c r="G20" s="17">
        <f>C20*E20</f>
        <v>50000</v>
      </c>
      <c r="H20" s="7"/>
      <c r="I20" s="17"/>
      <c r="K20" s="26">
        <v>39094</v>
      </c>
      <c r="L20" s="119">
        <v>1050000</v>
      </c>
      <c r="M20" s="29">
        <v>208000</v>
      </c>
      <c r="N20" s="30"/>
      <c r="O20" s="31"/>
      <c r="P20" s="34"/>
    </row>
    <row r="21" spans="1:19" x14ac:dyDescent="0.25">
      <c r="A21" s="6"/>
      <c r="B21" s="6"/>
      <c r="C21" s="17">
        <v>500</v>
      </c>
      <c r="D21" s="6"/>
      <c r="E21" s="6">
        <v>25</v>
      </c>
      <c r="F21" s="6"/>
      <c r="G21" s="17">
        <f>C21*E21</f>
        <v>12500</v>
      </c>
      <c r="H21" s="7"/>
      <c r="I21" s="17"/>
      <c r="K21" s="26">
        <v>39095</v>
      </c>
      <c r="L21" s="119">
        <v>3150000</v>
      </c>
      <c r="M21" s="30">
        <v>100000</v>
      </c>
      <c r="N21" s="36"/>
      <c r="O21" s="37"/>
      <c r="P21" s="37"/>
    </row>
    <row r="22" spans="1:19" x14ac:dyDescent="0.25">
      <c r="A22" s="6"/>
      <c r="B22" s="6"/>
      <c r="C22" s="17">
        <v>200</v>
      </c>
      <c r="D22" s="6"/>
      <c r="E22" s="6">
        <v>0</v>
      </c>
      <c r="F22" s="6"/>
      <c r="G22" s="17">
        <f>C22*E22</f>
        <v>0</v>
      </c>
      <c r="H22" s="7"/>
      <c r="I22" s="9"/>
      <c r="K22" s="26">
        <v>39096</v>
      </c>
      <c r="L22" s="119">
        <v>3000000</v>
      </c>
      <c r="M22" s="108">
        <v>11000000</v>
      </c>
      <c r="N22" s="35"/>
      <c r="O22" s="7"/>
      <c r="P22" s="30"/>
      <c r="Q22" s="36"/>
      <c r="R22" s="37"/>
      <c r="S22" s="37"/>
    </row>
    <row r="23" spans="1:19" x14ac:dyDescent="0.25">
      <c r="A23" s="6"/>
      <c r="B23" s="6"/>
      <c r="C23" s="17">
        <v>100</v>
      </c>
      <c r="D23" s="6"/>
      <c r="E23" s="6">
        <v>5</v>
      </c>
      <c r="F23" s="6"/>
      <c r="G23" s="17">
        <f>C23*E23</f>
        <v>500</v>
      </c>
      <c r="H23" s="7"/>
      <c r="I23" s="9"/>
      <c r="K23" s="26">
        <v>39097</v>
      </c>
      <c r="L23" s="119">
        <v>1250000</v>
      </c>
      <c r="M23" s="38">
        <v>10000</v>
      </c>
      <c r="N23" s="35"/>
      <c r="O23" s="27"/>
      <c r="P23" s="30"/>
      <c r="Q23" s="36"/>
      <c r="R23" s="37">
        <f>SUM(R14:R22)</f>
        <v>0</v>
      </c>
      <c r="S23" s="37">
        <f>SUM(S14:S22)</f>
        <v>0</v>
      </c>
    </row>
    <row r="24" spans="1:19" x14ac:dyDescent="0.25">
      <c r="A24" s="6"/>
      <c r="B24" s="6"/>
      <c r="C24" s="17">
        <v>50</v>
      </c>
      <c r="D24" s="6"/>
      <c r="E24" s="6">
        <v>0</v>
      </c>
      <c r="F24" s="6"/>
      <c r="G24" s="17">
        <f>C24*E24</f>
        <v>0</v>
      </c>
      <c r="H24" s="7"/>
      <c r="I24" s="6"/>
      <c r="K24" s="26">
        <v>39098</v>
      </c>
      <c r="L24" s="119">
        <v>2250000</v>
      </c>
      <c r="M24" s="38">
        <v>150000</v>
      </c>
      <c r="N24" s="39"/>
      <c r="O24" s="27"/>
      <c r="P24" s="30"/>
      <c r="Q24" s="36"/>
      <c r="R24" s="40" t="s">
        <v>24</v>
      </c>
      <c r="S24" s="36"/>
    </row>
    <row r="25" spans="1:19" x14ac:dyDescent="0.25">
      <c r="A25" s="6"/>
      <c r="B25" s="6"/>
      <c r="C25" s="17">
        <v>25</v>
      </c>
      <c r="D25" s="6"/>
      <c r="E25" s="6">
        <v>0</v>
      </c>
      <c r="F25" s="6"/>
      <c r="G25" s="41">
        <v>0</v>
      </c>
      <c r="H25" s="7"/>
      <c r="I25" s="6" t="s">
        <v>8</v>
      </c>
      <c r="K25" s="26">
        <v>39099</v>
      </c>
      <c r="L25" s="119">
        <v>2000000</v>
      </c>
      <c r="M25" s="38">
        <v>60000000</v>
      </c>
      <c r="N25" s="39"/>
      <c r="O25" s="27"/>
      <c r="P25" s="30"/>
      <c r="Q25" s="36"/>
      <c r="R25" s="40"/>
      <c r="S25" s="36"/>
    </row>
    <row r="26" spans="1:19" x14ac:dyDescent="0.25">
      <c r="A26" s="6"/>
      <c r="B26" s="6"/>
      <c r="C26" s="15" t="s">
        <v>22</v>
      </c>
      <c r="D26" s="6"/>
      <c r="E26" s="6"/>
      <c r="F26" s="6"/>
      <c r="G26" s="6"/>
      <c r="H26" s="42">
        <f>SUM(G20:G25)</f>
        <v>63000</v>
      </c>
      <c r="I26" s="7"/>
      <c r="K26" s="26">
        <v>39100</v>
      </c>
      <c r="L26" s="119">
        <v>950000</v>
      </c>
      <c r="N26" s="35"/>
      <c r="O26" s="44"/>
      <c r="P26" s="30"/>
      <c r="Q26" s="36"/>
      <c r="R26" s="40"/>
      <c r="S26" s="36"/>
    </row>
    <row r="27" spans="1:19" x14ac:dyDescent="0.25">
      <c r="A27" s="6"/>
      <c r="B27" s="6"/>
      <c r="C27" s="6"/>
      <c r="D27" s="6"/>
      <c r="E27" s="6"/>
      <c r="F27" s="6"/>
      <c r="G27" s="6"/>
      <c r="H27" s="7"/>
      <c r="I27" s="7">
        <f>H17+H26</f>
        <v>6064000</v>
      </c>
      <c r="K27" s="26">
        <v>39101</v>
      </c>
      <c r="L27" s="119">
        <v>2000000</v>
      </c>
      <c r="M27" s="45"/>
      <c r="N27" s="35"/>
      <c r="O27" s="44"/>
      <c r="P27" s="30"/>
      <c r="Q27" s="36"/>
      <c r="R27" s="40"/>
      <c r="S27" s="36"/>
    </row>
    <row r="28" spans="1:19" x14ac:dyDescent="0.25">
      <c r="A28" s="6"/>
      <c r="B28" s="6"/>
      <c r="C28" s="15" t="s">
        <v>25</v>
      </c>
      <c r="D28" s="6"/>
      <c r="E28" s="6"/>
      <c r="F28" s="6"/>
      <c r="G28" s="6"/>
      <c r="H28" s="7"/>
      <c r="I28" s="7"/>
      <c r="K28" s="26">
        <v>39102</v>
      </c>
      <c r="L28" s="119">
        <v>2100000</v>
      </c>
      <c r="M28" s="46"/>
      <c r="N28" s="35"/>
      <c r="O28" s="44"/>
      <c r="P28" s="30"/>
      <c r="Q28" s="36"/>
      <c r="R28" s="40"/>
      <c r="S28" s="36"/>
    </row>
    <row r="29" spans="1:19" x14ac:dyDescent="0.25">
      <c r="A29" s="6"/>
      <c r="B29" s="6"/>
      <c r="C29" s="6" t="s">
        <v>26</v>
      </c>
      <c r="D29" s="6"/>
      <c r="E29" s="6"/>
      <c r="F29" s="6"/>
      <c r="G29" s="6" t="s">
        <v>8</v>
      </c>
      <c r="H29" s="7"/>
      <c r="I29" s="7">
        <v>565431764</v>
      </c>
      <c r="K29" s="26">
        <v>39103</v>
      </c>
      <c r="L29" s="119">
        <v>1150000</v>
      </c>
      <c r="N29" s="35"/>
      <c r="O29" s="44"/>
      <c r="P29" s="30"/>
      <c r="Q29" s="36"/>
      <c r="R29" s="48"/>
      <c r="S29" s="36"/>
    </row>
    <row r="30" spans="1:19" x14ac:dyDescent="0.25">
      <c r="A30" s="6"/>
      <c r="B30" s="6"/>
      <c r="C30" s="6" t="s">
        <v>27</v>
      </c>
      <c r="D30" s="6"/>
      <c r="E30" s="6"/>
      <c r="F30" s="6"/>
      <c r="G30" s="6"/>
      <c r="H30" s="7" t="s">
        <v>28</v>
      </c>
      <c r="I30" s="49">
        <f>'27 Januari 2017 '!I52</f>
        <v>12116300</v>
      </c>
      <c r="K30" s="26">
        <v>39104</v>
      </c>
      <c r="L30" s="119">
        <v>1000000</v>
      </c>
      <c r="M30" s="50"/>
      <c r="N30" s="35"/>
      <c r="O30" s="44"/>
      <c r="P30" s="30"/>
      <c r="Q30" s="36"/>
      <c r="R30" s="40"/>
      <c r="S30" s="36"/>
    </row>
    <row r="31" spans="1:19" x14ac:dyDescent="0.25">
      <c r="A31" s="6"/>
      <c r="B31" s="6"/>
      <c r="C31" s="6"/>
      <c r="D31" s="6"/>
      <c r="E31" s="6"/>
      <c r="F31" s="6"/>
      <c r="G31" s="6"/>
      <c r="H31" s="7"/>
      <c r="I31" s="7"/>
      <c r="K31" s="26">
        <v>39105</v>
      </c>
      <c r="L31" s="27">
        <v>3000000</v>
      </c>
      <c r="N31" s="39"/>
      <c r="O31" s="44"/>
      <c r="P31" s="8"/>
      <c r="Q31" s="36"/>
      <c r="R31" s="8"/>
      <c r="S31" s="36"/>
    </row>
    <row r="32" spans="1:19" x14ac:dyDescent="0.25">
      <c r="A32" s="6"/>
      <c r="B32" s="6"/>
      <c r="C32" s="15" t="s">
        <v>29</v>
      </c>
      <c r="D32" s="6"/>
      <c r="E32" s="6"/>
      <c r="F32" s="6"/>
      <c r="G32" s="6"/>
      <c r="H32" s="7"/>
      <c r="I32" s="30"/>
      <c r="J32" s="30"/>
      <c r="K32" s="26">
        <v>39106</v>
      </c>
      <c r="L32" s="27">
        <v>525000</v>
      </c>
      <c r="N32" s="35"/>
      <c r="O32" s="44"/>
      <c r="P32" s="8"/>
      <c r="Q32" s="36"/>
      <c r="R32" s="8"/>
      <c r="S32" s="36"/>
    </row>
    <row r="33" spans="1:19" x14ac:dyDescent="0.25">
      <c r="A33" s="6"/>
      <c r="B33" s="15">
        <v>1</v>
      </c>
      <c r="C33" s="15" t="s">
        <v>30</v>
      </c>
      <c r="D33" s="6"/>
      <c r="E33" s="6"/>
      <c r="F33" s="6"/>
      <c r="G33" s="6"/>
      <c r="H33" s="7"/>
      <c r="I33" s="7"/>
      <c r="J33" s="7"/>
      <c r="K33" s="26">
        <v>39107</v>
      </c>
      <c r="L33" s="27">
        <v>1000000</v>
      </c>
      <c r="N33" s="35"/>
      <c r="O33" s="44"/>
      <c r="P33" s="8"/>
      <c r="Q33" s="36"/>
      <c r="R33" s="8"/>
      <c r="S33" s="36"/>
    </row>
    <row r="34" spans="1:19" x14ac:dyDescent="0.25">
      <c r="A34" s="6"/>
      <c r="B34" s="15"/>
      <c r="C34" s="15" t="s">
        <v>12</v>
      </c>
      <c r="D34" s="6"/>
      <c r="E34" s="6"/>
      <c r="F34" s="6"/>
      <c r="G34" s="6"/>
      <c r="H34" s="7"/>
      <c r="I34" s="7"/>
      <c r="J34" s="7"/>
      <c r="K34" s="26">
        <v>39108</v>
      </c>
      <c r="L34" s="131">
        <v>800000</v>
      </c>
      <c r="N34" s="35"/>
      <c r="O34" s="44"/>
      <c r="P34" s="8"/>
      <c r="Q34" s="36"/>
      <c r="R34" s="51"/>
      <c r="S34" s="36"/>
    </row>
    <row r="35" spans="1:19" x14ac:dyDescent="0.25">
      <c r="A35" s="6"/>
      <c r="B35" s="6"/>
      <c r="C35" s="6" t="s">
        <v>31</v>
      </c>
      <c r="D35" s="6"/>
      <c r="E35" s="6"/>
      <c r="F35" s="6"/>
      <c r="G35" s="17"/>
      <c r="H35" s="42">
        <f>O14</f>
        <v>60000000</v>
      </c>
      <c r="I35" s="7"/>
      <c r="J35" s="7"/>
      <c r="K35" s="26">
        <v>39109</v>
      </c>
      <c r="L35" s="131">
        <v>1000000</v>
      </c>
      <c r="M35" s="45"/>
      <c r="N35" s="35" t="s">
        <v>75</v>
      </c>
      <c r="O35" s="44"/>
      <c r="P35" s="36"/>
      <c r="Q35" s="36"/>
      <c r="R35" s="8"/>
      <c r="S35" s="36"/>
    </row>
    <row r="36" spans="1:19" x14ac:dyDescent="0.25">
      <c r="A36" s="6"/>
      <c r="B36" s="6"/>
      <c r="C36" s="6" t="s">
        <v>32</v>
      </c>
      <c r="D36" s="6"/>
      <c r="E36" s="6"/>
      <c r="F36" s="6"/>
      <c r="G36" s="6"/>
      <c r="H36" s="52">
        <f>H92</f>
        <v>0</v>
      </c>
      <c r="I36" s="6" t="s">
        <v>8</v>
      </c>
      <c r="J36" s="6"/>
      <c r="K36" s="26">
        <v>39110</v>
      </c>
      <c r="L36" s="131">
        <v>2000000</v>
      </c>
      <c r="M36" s="45"/>
      <c r="N36" s="35"/>
      <c r="O36" s="44"/>
      <c r="P36" s="9"/>
      <c r="Q36" s="36"/>
      <c r="R36" s="8"/>
      <c r="S36" s="8"/>
    </row>
    <row r="37" spans="1:19" x14ac:dyDescent="0.25">
      <c r="A37" s="6"/>
      <c r="B37" s="6"/>
      <c r="C37" s="6" t="s">
        <v>33</v>
      </c>
      <c r="D37" s="6"/>
      <c r="E37" s="6"/>
      <c r="F37" s="6"/>
      <c r="G37" s="6"/>
      <c r="H37" s="7"/>
      <c r="I37" s="7">
        <f>I29+H35</f>
        <v>625431764</v>
      </c>
      <c r="J37" s="7"/>
      <c r="K37" s="26">
        <v>39111</v>
      </c>
      <c r="L37" s="38">
        <v>3000000</v>
      </c>
      <c r="M37" s="45"/>
      <c r="N37" s="35"/>
      <c r="O37" s="44"/>
      <c r="Q37" s="36"/>
      <c r="R37" s="8"/>
      <c r="S37" s="8"/>
    </row>
    <row r="38" spans="1:19" x14ac:dyDescent="0.25">
      <c r="A38" s="6"/>
      <c r="B38" s="6"/>
      <c r="C38" s="6"/>
      <c r="D38" s="6"/>
      <c r="E38" s="6"/>
      <c r="F38" s="6"/>
      <c r="G38" s="6"/>
      <c r="H38" s="7"/>
      <c r="I38" s="7"/>
      <c r="J38" s="7"/>
      <c r="L38" s="38"/>
      <c r="M38" s="53"/>
      <c r="N38" s="35"/>
      <c r="O38" s="44"/>
      <c r="Q38" s="36"/>
      <c r="R38" s="8"/>
      <c r="S38" s="8"/>
    </row>
    <row r="39" spans="1:19" x14ac:dyDescent="0.25">
      <c r="A39" s="6"/>
      <c r="B39" s="6"/>
      <c r="C39" s="15" t="s">
        <v>34</v>
      </c>
      <c r="D39" s="6"/>
      <c r="E39" s="6"/>
      <c r="F39" s="6"/>
      <c r="G39" s="6"/>
      <c r="H39" s="42">
        <v>12175667</v>
      </c>
      <c r="J39" s="7"/>
      <c r="L39" s="38"/>
      <c r="M39" s="45"/>
      <c r="N39" s="35"/>
      <c r="O39" s="44"/>
      <c r="Q39" s="36"/>
      <c r="R39" s="8"/>
      <c r="S39" s="8"/>
    </row>
    <row r="40" spans="1:19" x14ac:dyDescent="0.25">
      <c r="A40" s="6"/>
      <c r="B40" s="6"/>
      <c r="C40" s="15" t="s">
        <v>35</v>
      </c>
      <c r="D40" s="6"/>
      <c r="E40" s="6"/>
      <c r="F40" s="6"/>
      <c r="G40" s="6"/>
      <c r="H40" s="7">
        <v>102950591</v>
      </c>
      <c r="I40" s="7"/>
      <c r="J40" s="7"/>
      <c r="L40" s="38"/>
      <c r="M40" s="45"/>
      <c r="N40" s="35"/>
      <c r="O40" s="44"/>
      <c r="Q40" s="36"/>
      <c r="R40" s="8"/>
      <c r="S40" s="8"/>
    </row>
    <row r="41" spans="1:19" ht="16.5" x14ac:dyDescent="0.35">
      <c r="A41" s="6"/>
      <c r="B41" s="6"/>
      <c r="C41" s="15" t="s">
        <v>36</v>
      </c>
      <c r="D41" s="6"/>
      <c r="E41" s="6"/>
      <c r="F41" s="6"/>
      <c r="G41" s="6"/>
      <c r="H41" s="54">
        <v>41140709</v>
      </c>
      <c r="I41" s="7"/>
      <c r="J41" s="7"/>
      <c r="L41" s="38"/>
      <c r="M41" s="45"/>
      <c r="N41" s="35"/>
      <c r="O41" s="44"/>
      <c r="Q41" s="36"/>
      <c r="R41" s="8"/>
      <c r="S41" s="8"/>
    </row>
    <row r="42" spans="1:19" ht="16.5" x14ac:dyDescent="0.35">
      <c r="A42" s="6"/>
      <c r="B42" s="6"/>
      <c r="C42" s="6"/>
      <c r="D42" s="6"/>
      <c r="E42" s="6"/>
      <c r="F42" s="6"/>
      <c r="G42" s="6"/>
      <c r="H42" s="7"/>
      <c r="I42" s="55">
        <f>SUM(H39:H41)</f>
        <v>156266967</v>
      </c>
      <c r="J42" s="7"/>
      <c r="L42" s="38"/>
      <c r="M42" s="45"/>
      <c r="N42" s="35"/>
      <c r="O42" s="44"/>
      <c r="Q42" s="36"/>
      <c r="R42" s="8"/>
      <c r="S42" s="8"/>
    </row>
    <row r="43" spans="1:19" x14ac:dyDescent="0.25">
      <c r="A43" s="6"/>
      <c r="B43" s="6"/>
      <c r="C43" s="6"/>
      <c r="D43" s="6"/>
      <c r="E43" s="6"/>
      <c r="F43" s="6"/>
      <c r="G43" s="6"/>
      <c r="H43" s="7"/>
      <c r="I43" s="56">
        <f>SUM(I37:I42)</f>
        <v>781698731</v>
      </c>
      <c r="J43" s="7"/>
      <c r="K43" s="26"/>
      <c r="L43" s="38"/>
      <c r="M43" s="45"/>
      <c r="N43" s="35"/>
      <c r="O43" s="44"/>
      <c r="Q43" s="36"/>
      <c r="R43" s="8"/>
      <c r="S43" s="8"/>
    </row>
    <row r="44" spans="1:19" x14ac:dyDescent="0.25">
      <c r="A44" s="6"/>
      <c r="B44" s="15">
        <v>2</v>
      </c>
      <c r="C44" s="15" t="s">
        <v>37</v>
      </c>
      <c r="D44" s="6"/>
      <c r="E44" s="6"/>
      <c r="F44" s="6"/>
      <c r="G44" s="6"/>
      <c r="H44" s="7"/>
      <c r="I44" s="7"/>
      <c r="J44" s="7"/>
      <c r="K44" s="26"/>
      <c r="L44" s="38"/>
      <c r="M44" s="45"/>
      <c r="N44" s="35"/>
      <c r="O44" s="44"/>
      <c r="P44" s="57"/>
      <c r="Q44" s="30"/>
      <c r="R44" s="58"/>
      <c r="S44" s="58"/>
    </row>
    <row r="45" spans="1:19" x14ac:dyDescent="0.25">
      <c r="A45" s="6"/>
      <c r="B45" s="6"/>
      <c r="C45" s="6" t="s">
        <v>32</v>
      </c>
      <c r="D45" s="6"/>
      <c r="E45" s="6"/>
      <c r="F45" s="6"/>
      <c r="G45" s="19"/>
      <c r="H45" s="7">
        <f>M96</f>
        <v>76859000</v>
      </c>
      <c r="I45" s="7"/>
      <c r="J45" s="7"/>
      <c r="K45" s="26"/>
      <c r="L45" s="38"/>
      <c r="M45" s="45"/>
      <c r="N45" s="35"/>
      <c r="O45" s="44"/>
      <c r="P45" s="57"/>
      <c r="Q45" s="30"/>
      <c r="R45" s="59"/>
      <c r="S45" s="58"/>
    </row>
    <row r="46" spans="1:19" x14ac:dyDescent="0.25">
      <c r="A46" s="6"/>
      <c r="B46" s="6"/>
      <c r="C46" s="6" t="s">
        <v>38</v>
      </c>
      <c r="D46" s="6"/>
      <c r="E46" s="6"/>
      <c r="F46" s="6"/>
      <c r="G46" s="18"/>
      <c r="H46" s="60">
        <f>+E92</f>
        <v>86300</v>
      </c>
      <c r="I46" s="7" t="s">
        <v>8</v>
      </c>
      <c r="J46" s="7"/>
      <c r="K46" s="26"/>
      <c r="L46" s="38"/>
      <c r="M46" s="45"/>
      <c r="N46" s="35"/>
      <c r="O46" s="44"/>
      <c r="P46" s="57"/>
      <c r="Q46" s="30"/>
      <c r="R46" s="57"/>
      <c r="S46" s="58"/>
    </row>
    <row r="47" spans="1:19" x14ac:dyDescent="0.25">
      <c r="A47" s="6"/>
      <c r="B47" s="6"/>
      <c r="C47" s="6"/>
      <c r="D47" s="6"/>
      <c r="E47" s="6"/>
      <c r="F47" s="6"/>
      <c r="G47" s="18" t="s">
        <v>8</v>
      </c>
      <c r="H47" s="61"/>
      <c r="I47" s="7">
        <f>H45+H46</f>
        <v>76945300</v>
      </c>
      <c r="J47" s="7"/>
      <c r="K47" s="26"/>
      <c r="L47" s="38"/>
      <c r="M47" s="45"/>
      <c r="N47" s="35"/>
      <c r="O47" s="44"/>
      <c r="P47" s="57"/>
      <c r="Q47" s="58"/>
      <c r="R47" s="57"/>
      <c r="S47" s="58"/>
    </row>
    <row r="48" spans="1:19" x14ac:dyDescent="0.25">
      <c r="A48" s="6"/>
      <c r="B48" s="6"/>
      <c r="C48" s="6"/>
      <c r="D48" s="6"/>
      <c r="E48" s="6"/>
      <c r="F48" s="6"/>
      <c r="G48" s="18"/>
      <c r="H48" s="62"/>
      <c r="I48" s="7" t="s">
        <v>8</v>
      </c>
      <c r="J48" s="7"/>
      <c r="K48" s="26"/>
      <c r="L48" s="38"/>
      <c r="M48" s="53"/>
      <c r="N48" s="35"/>
      <c r="O48" s="44"/>
      <c r="P48" s="63"/>
      <c r="Q48" s="63">
        <f>SUM(Q13:Q46)</f>
        <v>0</v>
      </c>
      <c r="R48" s="57"/>
      <c r="S48" s="58"/>
    </row>
    <row r="49" spans="1:19" x14ac:dyDescent="0.25">
      <c r="A49" s="6"/>
      <c r="B49" s="6"/>
      <c r="C49" s="6" t="s">
        <v>39</v>
      </c>
      <c r="D49" s="6"/>
      <c r="E49" s="6"/>
      <c r="F49" s="6"/>
      <c r="G49" s="19"/>
      <c r="H49" s="42">
        <f>L137</f>
        <v>49405000</v>
      </c>
      <c r="I49" s="7">
        <v>0</v>
      </c>
      <c r="K49" s="26"/>
      <c r="L49" s="38"/>
      <c r="M49" s="53"/>
      <c r="N49" s="35"/>
      <c r="O49" s="44"/>
      <c r="Q49" s="8"/>
      <c r="S49" s="8"/>
    </row>
    <row r="50" spans="1:19" x14ac:dyDescent="0.25">
      <c r="A50" s="6"/>
      <c r="B50" s="6"/>
      <c r="C50" s="6" t="s">
        <v>40</v>
      </c>
      <c r="D50" s="6"/>
      <c r="E50" s="6"/>
      <c r="F50" s="6"/>
      <c r="G50" s="6"/>
      <c r="H50" s="52">
        <f>A92</f>
        <v>21488000</v>
      </c>
      <c r="I50" s="7"/>
      <c r="K50" s="26"/>
      <c r="L50" s="38"/>
      <c r="M50" s="53"/>
      <c r="N50" s="35"/>
      <c r="O50" s="44"/>
      <c r="P50" s="64"/>
      <c r="Q50" s="8" t="s">
        <v>41</v>
      </c>
      <c r="S50" s="8"/>
    </row>
    <row r="51" spans="1:19" x14ac:dyDescent="0.25">
      <c r="A51" s="6"/>
      <c r="B51" s="6"/>
      <c r="C51" s="6"/>
      <c r="D51" s="6"/>
      <c r="E51" s="6"/>
      <c r="F51" s="6"/>
      <c r="G51" s="6"/>
      <c r="H51" s="19"/>
      <c r="I51" s="52">
        <f>SUM(H49:H50)</f>
        <v>70893000</v>
      </c>
      <c r="J51" s="42"/>
      <c r="K51" s="26"/>
      <c r="L51" s="38"/>
      <c r="M51" s="53"/>
      <c r="N51" s="35"/>
      <c r="O51" s="44"/>
      <c r="P51" s="65"/>
      <c r="Q51" s="51"/>
      <c r="R51" s="65"/>
      <c r="S51" s="51"/>
    </row>
    <row r="52" spans="1:19" x14ac:dyDescent="0.25">
      <c r="A52" s="6"/>
      <c r="B52" s="6"/>
      <c r="C52" s="15" t="s">
        <v>42</v>
      </c>
      <c r="D52" s="6"/>
      <c r="E52" s="6"/>
      <c r="F52" s="6"/>
      <c r="G52" s="6"/>
      <c r="H52" s="7"/>
      <c r="I52" s="7">
        <f>I30-I47+I51</f>
        <v>6064000</v>
      </c>
      <c r="J52" s="66"/>
      <c r="K52" s="26"/>
      <c r="L52" s="38"/>
      <c r="N52" s="35"/>
      <c r="O52" s="44"/>
      <c r="P52" s="65"/>
      <c r="Q52" s="51"/>
      <c r="R52" s="65"/>
      <c r="S52" s="51"/>
    </row>
    <row r="53" spans="1:19" x14ac:dyDescent="0.25">
      <c r="A53" s="6"/>
      <c r="B53" s="6"/>
      <c r="C53" s="6" t="s">
        <v>43</v>
      </c>
      <c r="D53" s="6"/>
      <c r="E53" s="6"/>
      <c r="F53" s="6"/>
      <c r="G53" s="6"/>
      <c r="H53" s="7"/>
      <c r="I53" s="7">
        <f>+I27</f>
        <v>6064000</v>
      </c>
      <c r="J53" s="66"/>
      <c r="K53" s="26"/>
      <c r="L53" s="38"/>
      <c r="N53" s="35"/>
      <c r="O53" s="44"/>
      <c r="P53" s="65"/>
      <c r="Q53" s="51"/>
      <c r="R53" s="65"/>
      <c r="S53" s="51"/>
    </row>
    <row r="54" spans="1:19" x14ac:dyDescent="0.25">
      <c r="A54" s="6"/>
      <c r="B54" s="6"/>
      <c r="C54" s="6"/>
      <c r="D54" s="6"/>
      <c r="E54" s="6"/>
      <c r="F54" s="6"/>
      <c r="G54" s="6"/>
      <c r="H54" s="7" t="s">
        <v>8</v>
      </c>
      <c r="I54" s="52">
        <v>0</v>
      </c>
      <c r="J54" s="67"/>
      <c r="K54" s="26"/>
      <c r="L54" s="38"/>
      <c r="N54" s="35"/>
      <c r="O54" s="44"/>
      <c r="P54" s="65"/>
      <c r="Q54" s="51"/>
      <c r="R54" s="65"/>
      <c r="S54" s="68"/>
    </row>
    <row r="55" spans="1:19" x14ac:dyDescent="0.25">
      <c r="A55" s="6"/>
      <c r="B55" s="6"/>
      <c r="C55" s="6"/>
      <c r="D55" s="6"/>
      <c r="E55" s="6" t="s">
        <v>44</v>
      </c>
      <c r="F55" s="6"/>
      <c r="G55" s="6"/>
      <c r="H55" s="7"/>
      <c r="I55" s="7">
        <f>+I53-I52</f>
        <v>0</v>
      </c>
      <c r="J55" s="66"/>
      <c r="K55" s="26"/>
      <c r="L55" s="38"/>
      <c r="N55" s="35"/>
      <c r="O55" s="44"/>
      <c r="P55" s="65"/>
      <c r="Q55" s="51"/>
      <c r="R55" s="65"/>
      <c r="S55" s="65"/>
    </row>
    <row r="56" spans="1:19" x14ac:dyDescent="0.25">
      <c r="A56" s="6"/>
      <c r="B56" s="6"/>
      <c r="C56" s="6"/>
      <c r="D56" s="6"/>
      <c r="E56" s="6"/>
      <c r="F56" s="6"/>
      <c r="G56" s="6"/>
      <c r="H56" s="7"/>
      <c r="I56" s="7"/>
      <c r="J56" s="66"/>
      <c r="K56" s="26"/>
      <c r="L56" s="38"/>
      <c r="N56" s="35"/>
      <c r="O56" s="44"/>
      <c r="P56" s="65"/>
      <c r="Q56" s="51"/>
      <c r="R56" s="65"/>
      <c r="S56" s="65"/>
    </row>
    <row r="57" spans="1:19" x14ac:dyDescent="0.25">
      <c r="A57" s="6" t="s">
        <v>45</v>
      </c>
      <c r="B57" s="6"/>
      <c r="C57" s="6"/>
      <c r="D57" s="6"/>
      <c r="E57" s="6"/>
      <c r="F57" s="6"/>
      <c r="G57" s="6"/>
      <c r="H57" s="7"/>
      <c r="I57" s="49"/>
      <c r="J57" s="69"/>
      <c r="K57" s="26"/>
      <c r="L57" s="38"/>
      <c r="N57" s="35"/>
      <c r="O57" s="44"/>
      <c r="P57" s="65"/>
      <c r="Q57" s="51"/>
      <c r="R57" s="65"/>
      <c r="S57" s="65"/>
    </row>
    <row r="58" spans="1:19" x14ac:dyDescent="0.25">
      <c r="A58" s="6" t="s">
        <v>46</v>
      </c>
      <c r="B58" s="6"/>
      <c r="C58" s="6"/>
      <c r="D58" s="6"/>
      <c r="E58" s="6" t="s">
        <v>8</v>
      </c>
      <c r="F58" s="6"/>
      <c r="G58" s="6" t="s">
        <v>47</v>
      </c>
      <c r="H58" s="7"/>
      <c r="I58" s="17"/>
      <c r="J58" s="70"/>
      <c r="K58" s="26"/>
      <c r="L58" s="38"/>
      <c r="N58" s="35"/>
      <c r="O58" s="44"/>
      <c r="P58" s="65"/>
      <c r="Q58" s="51"/>
      <c r="R58" s="65"/>
      <c r="S58" s="65"/>
    </row>
    <row r="59" spans="1:19" x14ac:dyDescent="0.25">
      <c r="A59" s="6"/>
      <c r="B59" s="6"/>
      <c r="C59" s="6"/>
      <c r="D59" s="6"/>
      <c r="E59" s="6"/>
      <c r="F59" s="6"/>
      <c r="G59" s="6"/>
      <c r="H59" s="7" t="s">
        <v>8</v>
      </c>
      <c r="I59" s="17"/>
      <c r="J59" s="70"/>
      <c r="K59" s="26"/>
      <c r="L59" s="38"/>
      <c r="N59" s="35"/>
      <c r="O59" s="44"/>
      <c r="Q59" s="36"/>
    </row>
    <row r="60" spans="1:19" x14ac:dyDescent="0.25">
      <c r="K60" s="26"/>
      <c r="L60" s="38"/>
      <c r="N60" s="35"/>
      <c r="O60" s="44"/>
    </row>
    <row r="61" spans="1:19" x14ac:dyDescent="0.25">
      <c r="A61" s="71"/>
      <c r="B61" s="72"/>
      <c r="C61" s="72"/>
      <c r="D61" s="73"/>
      <c r="E61" s="73"/>
      <c r="F61" s="73"/>
      <c r="G61" s="73"/>
      <c r="H61" s="9"/>
      <c r="J61" s="74"/>
      <c r="K61" s="26"/>
      <c r="L61" s="38"/>
      <c r="N61" s="35"/>
      <c r="O61" s="44"/>
      <c r="Q61" s="9"/>
      <c r="R61" s="75"/>
    </row>
    <row r="62" spans="1:19" x14ac:dyDescent="0.25">
      <c r="A62" s="71" t="s">
        <v>59</v>
      </c>
      <c r="B62" s="72"/>
      <c r="C62" s="72"/>
      <c r="D62" s="73"/>
      <c r="E62" s="73"/>
      <c r="F62" s="73"/>
      <c r="G62" s="73" t="s">
        <v>49</v>
      </c>
      <c r="H62" s="9"/>
      <c r="J62" s="74"/>
      <c r="K62" s="26"/>
      <c r="L62" s="38"/>
      <c r="N62" s="35"/>
      <c r="O62" s="44"/>
      <c r="Q62" s="9"/>
      <c r="R62" s="75"/>
    </row>
    <row r="63" spans="1:19" x14ac:dyDescent="0.25">
      <c r="A63" s="71"/>
      <c r="B63" s="72"/>
      <c r="C63" s="72"/>
      <c r="D63" s="73"/>
      <c r="E63" s="73"/>
      <c r="F63" s="73"/>
      <c r="G63" s="73"/>
      <c r="H63" s="9"/>
      <c r="J63" s="74"/>
      <c r="K63" s="26"/>
      <c r="L63" s="38"/>
      <c r="N63" s="35"/>
      <c r="O63" s="44"/>
      <c r="Q63" s="9"/>
      <c r="R63" s="75"/>
    </row>
    <row r="64" spans="1:19" x14ac:dyDescent="0.25">
      <c r="A64" s="71" t="s">
        <v>50</v>
      </c>
      <c r="B64" s="72"/>
      <c r="C64" s="72"/>
      <c r="D64" s="73"/>
      <c r="E64" s="73"/>
      <c r="F64" s="73"/>
      <c r="G64" s="73"/>
      <c r="H64" s="9" t="s">
        <v>51</v>
      </c>
      <c r="J64" s="74"/>
      <c r="K64" s="26"/>
      <c r="L64" s="38"/>
      <c r="N64" s="35"/>
      <c r="O64" s="44"/>
      <c r="Q64" s="9"/>
      <c r="R64" s="75"/>
    </row>
    <row r="65" spans="1:17" x14ac:dyDescent="0.25">
      <c r="A65" s="71"/>
      <c r="B65" s="72"/>
      <c r="C65" s="72"/>
      <c r="D65" s="73"/>
      <c r="E65" s="73"/>
      <c r="F65" s="73"/>
      <c r="G65" s="73"/>
      <c r="H65" s="73"/>
      <c r="J65" s="74"/>
      <c r="K65" s="26"/>
      <c r="L65" s="38"/>
      <c r="N65" s="35"/>
      <c r="O65" s="44"/>
    </row>
    <row r="66" spans="1:17" x14ac:dyDescent="0.25">
      <c r="A66" s="8"/>
      <c r="B66" s="8"/>
      <c r="C66" s="8"/>
      <c r="D66" s="8"/>
      <c r="E66" s="8"/>
      <c r="F66" s="8"/>
      <c r="G66" s="73" t="s">
        <v>52</v>
      </c>
      <c r="H66" s="8"/>
      <c r="I66" s="8"/>
      <c r="J66" s="76"/>
      <c r="K66" s="26"/>
      <c r="L66" s="38"/>
      <c r="M66" s="53"/>
      <c r="N66" s="35"/>
      <c r="O66" s="44"/>
      <c r="Q66" s="64"/>
    </row>
    <row r="67" spans="1:17" x14ac:dyDescent="0.25">
      <c r="A67" s="8"/>
      <c r="B67" s="8"/>
      <c r="C67" s="8"/>
      <c r="D67" s="8"/>
      <c r="E67" s="8"/>
      <c r="F67" s="8"/>
      <c r="G67" s="8"/>
      <c r="H67" s="8"/>
      <c r="I67" s="8"/>
      <c r="J67" s="76"/>
      <c r="K67" s="26"/>
      <c r="L67" s="38"/>
      <c r="M67" s="53"/>
      <c r="N67" s="35"/>
      <c r="O67" s="44"/>
    </row>
    <row r="68" spans="1:17" x14ac:dyDescent="0.25">
      <c r="A68" s="8"/>
      <c r="B68" s="8"/>
      <c r="C68" s="8"/>
      <c r="D68" s="8"/>
      <c r="E68" s="8" t="s">
        <v>53</v>
      </c>
      <c r="F68" s="8"/>
      <c r="G68" s="8"/>
      <c r="H68" s="8"/>
      <c r="I68" s="8"/>
      <c r="J68" s="76"/>
      <c r="K68" s="26"/>
      <c r="L68" s="38"/>
      <c r="M68" s="3"/>
      <c r="N68" s="35"/>
      <c r="O68" s="44"/>
    </row>
    <row r="69" spans="1:17" x14ac:dyDescent="0.25">
      <c r="A69" s="8"/>
      <c r="B69" s="8"/>
      <c r="C69" s="8"/>
      <c r="D69" s="8"/>
      <c r="E69" s="8"/>
      <c r="F69" s="8"/>
      <c r="G69" s="8"/>
      <c r="H69" s="8"/>
      <c r="I69" s="77"/>
      <c r="J69" s="76"/>
      <c r="K69" s="26"/>
      <c r="L69" s="38"/>
      <c r="M69" s="3"/>
      <c r="N69" s="35"/>
      <c r="O69" s="44"/>
    </row>
    <row r="70" spans="1:17" x14ac:dyDescent="0.25">
      <c r="A70" s="73"/>
      <c r="B70" s="73"/>
      <c r="C70" s="73"/>
      <c r="D70" s="73"/>
      <c r="E70" s="73"/>
      <c r="F70" s="73"/>
      <c r="G70" s="78"/>
      <c r="H70" s="79"/>
      <c r="I70" s="73"/>
      <c r="J70" s="74"/>
      <c r="K70" s="26"/>
      <c r="L70" s="38"/>
      <c r="M70" s="80"/>
      <c r="N70" s="35"/>
      <c r="O70" s="44"/>
    </row>
    <row r="71" spans="1:17" x14ac:dyDescent="0.25">
      <c r="A71" s="73"/>
      <c r="B71" s="73"/>
      <c r="C71" s="73"/>
      <c r="D71" s="73"/>
      <c r="E71" s="73"/>
      <c r="F71" s="73"/>
      <c r="G71" s="78" t="s">
        <v>54</v>
      </c>
      <c r="H71" s="81"/>
      <c r="I71" s="73"/>
      <c r="J71" s="74"/>
      <c r="K71" s="26"/>
      <c r="L71" s="38"/>
      <c r="M71" s="53"/>
      <c r="N71" s="35"/>
      <c r="O71" s="44"/>
    </row>
    <row r="72" spans="1:17" x14ac:dyDescent="0.25">
      <c r="A72" s="8"/>
      <c r="B72" s="8"/>
      <c r="C72" s="8"/>
      <c r="D72" s="8"/>
      <c r="E72" s="8"/>
      <c r="F72" s="8"/>
      <c r="G72" s="8"/>
      <c r="H72" s="8"/>
      <c r="I72" s="8"/>
      <c r="J72" s="76"/>
      <c r="K72" s="26"/>
      <c r="L72" s="38"/>
      <c r="N72" s="35"/>
      <c r="O72" s="82"/>
    </row>
    <row r="73" spans="1:17" x14ac:dyDescent="0.25">
      <c r="A73" s="8" t="s">
        <v>40</v>
      </c>
      <c r="B73" s="8"/>
      <c r="C73" s="8"/>
      <c r="D73" s="8" t="s">
        <v>38</v>
      </c>
      <c r="E73" s="8"/>
      <c r="F73" s="8"/>
      <c r="G73" s="8"/>
      <c r="H73" s="8" t="s">
        <v>55</v>
      </c>
      <c r="I73" s="77" t="s">
        <v>56</v>
      </c>
      <c r="J73" s="76"/>
      <c r="K73" s="26"/>
      <c r="L73" s="38"/>
      <c r="M73" s="80"/>
      <c r="N73" s="35"/>
      <c r="O73" s="83"/>
    </row>
    <row r="74" spans="1:17" x14ac:dyDescent="0.25">
      <c r="A74" s="84">
        <v>920000</v>
      </c>
      <c r="B74" s="85"/>
      <c r="C74" s="85"/>
      <c r="D74" s="85"/>
      <c r="E74" s="86">
        <v>86300</v>
      </c>
      <c r="F74" s="109"/>
      <c r="G74" s="8"/>
      <c r="H74" s="51"/>
      <c r="I74" s="8"/>
      <c r="J74" s="76"/>
      <c r="K74" s="26"/>
      <c r="L74" s="38"/>
      <c r="M74" s="80"/>
      <c r="N74" s="35"/>
      <c r="O74" s="82"/>
    </row>
    <row r="75" spans="1:17" x14ac:dyDescent="0.25">
      <c r="A75" s="84">
        <v>20568000</v>
      </c>
      <c r="B75" s="85"/>
      <c r="C75" s="85"/>
      <c r="D75" s="85"/>
      <c r="E75" s="86"/>
      <c r="F75" s="109"/>
      <c r="G75" s="8"/>
      <c r="H75" s="51"/>
      <c r="I75" s="8"/>
      <c r="J75" s="8"/>
      <c r="K75" s="26"/>
      <c r="L75" s="38"/>
      <c r="M75" s="80"/>
      <c r="N75" s="35"/>
      <c r="O75" s="82"/>
    </row>
    <row r="76" spans="1:17" x14ac:dyDescent="0.25">
      <c r="A76" s="87"/>
      <c r="B76" s="85"/>
      <c r="C76" s="85"/>
      <c r="D76" s="85"/>
      <c r="E76" s="86"/>
      <c r="F76" s="109"/>
      <c r="G76" s="8"/>
      <c r="H76" s="51"/>
      <c r="I76" s="8"/>
      <c r="J76" s="8"/>
      <c r="K76" s="26"/>
      <c r="L76" s="38"/>
      <c r="M76" s="80"/>
      <c r="N76" s="35"/>
      <c r="O76" s="82"/>
    </row>
    <row r="77" spans="1:17" x14ac:dyDescent="0.25">
      <c r="A77" s="87"/>
      <c r="B77" s="85"/>
      <c r="C77" s="88"/>
      <c r="D77" s="85"/>
      <c r="E77" s="89"/>
      <c r="F77" s="8"/>
      <c r="G77" s="8"/>
      <c r="H77" s="51"/>
      <c r="I77" s="8"/>
      <c r="J77" s="8"/>
      <c r="K77" s="26"/>
      <c r="L77" s="38"/>
      <c r="M77" s="80"/>
      <c r="N77" s="35"/>
      <c r="O77" s="82"/>
    </row>
    <row r="78" spans="1:17" x14ac:dyDescent="0.25">
      <c r="A78" s="86"/>
      <c r="B78" s="85"/>
      <c r="C78" s="88"/>
      <c r="D78" s="88"/>
      <c r="E78" s="90"/>
      <c r="F78" s="64"/>
      <c r="H78" s="65"/>
      <c r="K78" s="26"/>
      <c r="L78" s="38"/>
      <c r="M78" s="80"/>
      <c r="N78" s="35"/>
      <c r="O78" s="82"/>
    </row>
    <row r="79" spans="1:17" x14ac:dyDescent="0.25">
      <c r="A79" s="91"/>
      <c r="B79" s="85"/>
      <c r="C79" s="92"/>
      <c r="D79" s="92"/>
      <c r="E79" s="90"/>
      <c r="H79" s="65"/>
      <c r="K79" s="26"/>
      <c r="L79" s="38"/>
      <c r="M79" s="80"/>
      <c r="N79" s="35"/>
      <c r="O79" s="82"/>
    </row>
    <row r="80" spans="1:17" x14ac:dyDescent="0.25">
      <c r="A80" s="93"/>
      <c r="B80" s="85"/>
      <c r="C80" s="92"/>
      <c r="D80" s="92"/>
      <c r="E80" s="90"/>
      <c r="H80" s="65"/>
      <c r="K80" s="26"/>
      <c r="L80" s="38"/>
      <c r="M80" s="80"/>
      <c r="N80" s="35"/>
      <c r="O80" s="83"/>
    </row>
    <row r="81" spans="1:15" x14ac:dyDescent="0.25">
      <c r="A81" s="93"/>
      <c r="B81" s="85"/>
      <c r="C81" s="92"/>
      <c r="D81" s="92"/>
      <c r="E81" s="90"/>
      <c r="H81" s="65"/>
      <c r="K81" s="26"/>
      <c r="L81" s="38"/>
      <c r="M81" s="80"/>
      <c r="N81" s="35"/>
      <c r="O81" s="83"/>
    </row>
    <row r="82" spans="1:15" x14ac:dyDescent="0.25">
      <c r="A82" s="91"/>
      <c r="B82" s="92"/>
      <c r="C82" s="92"/>
      <c r="D82" s="92"/>
      <c r="E82" s="90"/>
      <c r="H82" s="65"/>
      <c r="K82" s="26"/>
      <c r="L82" s="38"/>
      <c r="M82" s="94"/>
      <c r="N82" s="35"/>
      <c r="O82" s="82"/>
    </row>
    <row r="83" spans="1:15" x14ac:dyDescent="0.25">
      <c r="A83" s="91"/>
      <c r="B83" s="92"/>
      <c r="C83" s="92"/>
      <c r="D83" s="92"/>
      <c r="E83" s="90"/>
      <c r="H83" s="65"/>
      <c r="K83" s="26"/>
      <c r="L83" s="38"/>
      <c r="M83" s="95"/>
      <c r="N83" s="35"/>
      <c r="O83" s="82"/>
    </row>
    <row r="84" spans="1:15" x14ac:dyDescent="0.25">
      <c r="A84" s="91"/>
      <c r="B84" s="96"/>
      <c r="E84" s="65"/>
      <c r="H84" s="65"/>
      <c r="K84" s="26"/>
      <c r="L84" s="38"/>
      <c r="N84" s="35"/>
      <c r="O84" s="82"/>
    </row>
    <row r="85" spans="1:15" x14ac:dyDescent="0.25">
      <c r="A85" s="91"/>
      <c r="B85" s="96"/>
      <c r="H85" s="65"/>
      <c r="K85" s="26"/>
      <c r="L85" s="38"/>
      <c r="N85" s="35"/>
      <c r="O85" s="82"/>
    </row>
    <row r="86" spans="1:15" x14ac:dyDescent="0.25">
      <c r="A86" s="91"/>
      <c r="B86" s="96"/>
      <c r="K86" s="26"/>
      <c r="L86" s="38"/>
      <c r="N86" s="35"/>
      <c r="O86" s="82"/>
    </row>
    <row r="87" spans="1:15" x14ac:dyDescent="0.25">
      <c r="A87" s="91"/>
      <c r="B87" s="96"/>
      <c r="K87" s="26"/>
      <c r="L87" s="38"/>
      <c r="N87" s="35"/>
      <c r="O87" s="82"/>
    </row>
    <row r="88" spans="1:15" x14ac:dyDescent="0.25">
      <c r="A88" s="65"/>
      <c r="B88" s="96"/>
      <c r="K88" s="26"/>
      <c r="L88" s="38"/>
      <c r="M88" s="80"/>
      <c r="N88" s="35"/>
      <c r="O88" s="82"/>
    </row>
    <row r="89" spans="1:15" x14ac:dyDescent="0.25">
      <c r="K89" s="26"/>
      <c r="L89" s="38"/>
      <c r="N89" s="35"/>
      <c r="O89" s="82"/>
    </row>
    <row r="90" spans="1:15" x14ac:dyDescent="0.25">
      <c r="K90" s="26"/>
      <c r="L90" s="38"/>
      <c r="N90" s="35"/>
      <c r="O90" s="82"/>
    </row>
    <row r="91" spans="1:15" x14ac:dyDescent="0.25">
      <c r="K91" s="26"/>
      <c r="L91" s="38"/>
      <c r="N91" s="35"/>
      <c r="O91" s="82"/>
    </row>
    <row r="92" spans="1:15" x14ac:dyDescent="0.25">
      <c r="A92" s="75">
        <f>SUM(A74:A91)</f>
        <v>21488000</v>
      </c>
      <c r="E92" s="65">
        <f>SUM(E74:E91)</f>
        <v>86300</v>
      </c>
      <c r="H92" s="65">
        <f>SUM(H74:H91)</f>
        <v>0</v>
      </c>
      <c r="K92" s="26"/>
      <c r="L92" s="38"/>
      <c r="N92" s="35"/>
      <c r="O92" s="82"/>
    </row>
    <row r="93" spans="1:15" x14ac:dyDescent="0.25">
      <c r="K93" s="26"/>
      <c r="L93" s="38"/>
      <c r="N93" s="35"/>
      <c r="O93" s="82"/>
    </row>
    <row r="94" spans="1:15" x14ac:dyDescent="0.25">
      <c r="K94" s="26"/>
      <c r="N94" s="35"/>
      <c r="O94" s="82"/>
    </row>
    <row r="95" spans="1:15" x14ac:dyDescent="0.25">
      <c r="K95" s="26"/>
      <c r="N95" s="35"/>
      <c r="O95" s="82"/>
    </row>
    <row r="96" spans="1:15" x14ac:dyDescent="0.25">
      <c r="K96" s="26"/>
      <c r="M96" s="43">
        <f>SUM(M13:M95)</f>
        <v>76859000</v>
      </c>
      <c r="N96" s="35"/>
      <c r="O96" s="82"/>
    </row>
    <row r="97" spans="11:15" x14ac:dyDescent="0.25">
      <c r="K97" s="26">
        <v>38741</v>
      </c>
      <c r="N97" s="35"/>
      <c r="O97" s="82"/>
    </row>
    <row r="98" spans="11:15" x14ac:dyDescent="0.25">
      <c r="K98" s="26"/>
      <c r="N98" s="35"/>
      <c r="O98" s="82"/>
    </row>
    <row r="99" spans="11:15" x14ac:dyDescent="0.25">
      <c r="K99" s="26"/>
      <c r="N99" s="35"/>
      <c r="O99" s="82"/>
    </row>
    <row r="100" spans="11:15" x14ac:dyDescent="0.25">
      <c r="K100" s="26"/>
      <c r="N100" s="35"/>
      <c r="O100" s="82"/>
    </row>
    <row r="101" spans="11:15" x14ac:dyDescent="0.25">
      <c r="K101" s="26"/>
      <c r="N101" s="35"/>
      <c r="O101" s="82"/>
    </row>
    <row r="102" spans="11:15" x14ac:dyDescent="0.25">
      <c r="K102" s="26"/>
      <c r="N102" s="35"/>
      <c r="O102" s="82"/>
    </row>
    <row r="103" spans="11:15" x14ac:dyDescent="0.25">
      <c r="K103" s="26"/>
      <c r="N103" s="35"/>
      <c r="O103" s="82"/>
    </row>
    <row r="104" spans="11:15" x14ac:dyDescent="0.25">
      <c r="K104" s="26"/>
      <c r="N104" s="35"/>
      <c r="O104" s="82"/>
    </row>
    <row r="105" spans="11:15" x14ac:dyDescent="0.25">
      <c r="K105" s="26"/>
      <c r="N105" s="35"/>
      <c r="O105" s="82"/>
    </row>
    <row r="106" spans="11:15" x14ac:dyDescent="0.25">
      <c r="K106" s="26"/>
      <c r="N106" s="35"/>
      <c r="O106" s="82"/>
    </row>
    <row r="107" spans="11:15" x14ac:dyDescent="0.25">
      <c r="K107" s="26"/>
      <c r="N107" s="35"/>
      <c r="O107" s="82"/>
    </row>
    <row r="108" spans="11:15" x14ac:dyDescent="0.25">
      <c r="K108" s="26"/>
      <c r="N108" s="35"/>
    </row>
    <row r="109" spans="11:15" x14ac:dyDescent="0.25">
      <c r="K109" s="26"/>
    </row>
    <row r="110" spans="11:15" x14ac:dyDescent="0.25">
      <c r="K110" s="26"/>
    </row>
    <row r="111" spans="11:15" x14ac:dyDescent="0.25">
      <c r="K111" s="26"/>
      <c r="O111" s="80">
        <f>SUM(O13:O110)</f>
        <v>60000000</v>
      </c>
    </row>
    <row r="112" spans="11:15" x14ac:dyDescent="0.25">
      <c r="K112" s="26"/>
    </row>
    <row r="113" spans="1:19" x14ac:dyDescent="0.25">
      <c r="K113" s="26"/>
    </row>
    <row r="114" spans="1:19" s="43" customFormat="1" x14ac:dyDescent="0.25">
      <c r="A114"/>
      <c r="B114"/>
      <c r="C114"/>
      <c r="D114"/>
      <c r="E114"/>
      <c r="F114"/>
      <c r="G114"/>
      <c r="H114"/>
      <c r="I114"/>
      <c r="J114"/>
      <c r="K114" s="26"/>
      <c r="L114" s="97"/>
      <c r="N114" s="99"/>
      <c r="O114" s="98"/>
      <c r="P114"/>
      <c r="Q114"/>
      <c r="R114"/>
      <c r="S114"/>
    </row>
    <row r="115" spans="1:19" s="43" customFormat="1" x14ac:dyDescent="0.25">
      <c r="A115"/>
      <c r="B115"/>
      <c r="C115"/>
      <c r="D115"/>
      <c r="E115"/>
      <c r="F115"/>
      <c r="G115"/>
      <c r="H115"/>
      <c r="I115"/>
      <c r="J115"/>
      <c r="K115" s="26"/>
      <c r="L115" s="97"/>
      <c r="N115" s="99"/>
      <c r="O115" s="98"/>
      <c r="P115"/>
      <c r="Q115"/>
      <c r="R115"/>
      <c r="S115"/>
    </row>
    <row r="116" spans="1:19" s="43" customFormat="1" x14ac:dyDescent="0.25">
      <c r="A116"/>
      <c r="B116"/>
      <c r="C116"/>
      <c r="D116"/>
      <c r="E116"/>
      <c r="F116"/>
      <c r="G116"/>
      <c r="H116"/>
      <c r="I116"/>
      <c r="J116"/>
      <c r="K116" s="26"/>
      <c r="L116" s="97"/>
      <c r="N116" s="99"/>
      <c r="O116" s="98"/>
      <c r="P116"/>
      <c r="Q116"/>
      <c r="R116"/>
      <c r="S116"/>
    </row>
    <row r="117" spans="1:19" s="43" customFormat="1" x14ac:dyDescent="0.25">
      <c r="A117"/>
      <c r="B117"/>
      <c r="C117"/>
      <c r="D117"/>
      <c r="E117"/>
      <c r="F117"/>
      <c r="G117"/>
      <c r="H117"/>
      <c r="I117"/>
      <c r="J117"/>
      <c r="K117" s="26"/>
      <c r="L117" s="97"/>
      <c r="N117" s="99"/>
      <c r="O117" s="98"/>
      <c r="P117"/>
      <c r="Q117"/>
      <c r="R117"/>
      <c r="S117"/>
    </row>
    <row r="118" spans="1:19" s="43" customFormat="1" x14ac:dyDescent="0.25">
      <c r="A118"/>
      <c r="B118"/>
      <c r="C118"/>
      <c r="D118"/>
      <c r="E118"/>
      <c r="F118"/>
      <c r="G118"/>
      <c r="H118"/>
      <c r="I118"/>
      <c r="J118"/>
      <c r="K118" s="26"/>
      <c r="L118" s="97"/>
      <c r="N118" s="99"/>
      <c r="O118" s="98"/>
      <c r="P118"/>
      <c r="Q118"/>
      <c r="R118"/>
      <c r="S118"/>
    </row>
    <row r="119" spans="1:19" s="43" customFormat="1" x14ac:dyDescent="0.25">
      <c r="A119"/>
      <c r="B119"/>
      <c r="C119"/>
      <c r="D119"/>
      <c r="E119"/>
      <c r="F119"/>
      <c r="G119"/>
      <c r="H119"/>
      <c r="I119"/>
      <c r="J119"/>
      <c r="K119" s="26"/>
      <c r="L119" s="97"/>
      <c r="N119" s="99"/>
      <c r="O119" s="98"/>
      <c r="P119"/>
      <c r="Q119"/>
      <c r="R119"/>
      <c r="S119"/>
    </row>
    <row r="120" spans="1:19" s="43" customFormat="1" x14ac:dyDescent="0.25">
      <c r="A120"/>
      <c r="B120"/>
      <c r="C120"/>
      <c r="D120"/>
      <c r="E120"/>
      <c r="F120"/>
      <c r="G120"/>
      <c r="H120"/>
      <c r="I120"/>
      <c r="J120"/>
      <c r="K120" s="26"/>
      <c r="L120" s="97"/>
      <c r="N120" s="99"/>
      <c r="O120" s="98"/>
      <c r="P120"/>
      <c r="Q120"/>
      <c r="R120"/>
      <c r="S120"/>
    </row>
    <row r="121" spans="1:19" s="43" customFormat="1" x14ac:dyDescent="0.25">
      <c r="A121"/>
      <c r="B121"/>
      <c r="C121"/>
      <c r="D121"/>
      <c r="E121"/>
      <c r="F121"/>
      <c r="G121"/>
      <c r="H121"/>
      <c r="I121"/>
      <c r="J121"/>
      <c r="K121" s="26"/>
      <c r="L121" s="97"/>
      <c r="N121" s="99"/>
      <c r="O121" s="98"/>
      <c r="P121"/>
      <c r="Q121"/>
      <c r="R121"/>
      <c r="S121"/>
    </row>
    <row r="122" spans="1:19" s="43" customFormat="1" x14ac:dyDescent="0.25">
      <c r="A122"/>
      <c r="B122"/>
      <c r="C122"/>
      <c r="D122"/>
      <c r="E122"/>
      <c r="F122"/>
      <c r="G122"/>
      <c r="H122"/>
      <c r="I122"/>
      <c r="J122"/>
      <c r="K122" s="26"/>
      <c r="L122" s="97"/>
      <c r="N122" s="99"/>
      <c r="O122" s="98"/>
      <c r="P122"/>
      <c r="Q122"/>
      <c r="R122"/>
      <c r="S122"/>
    </row>
    <row r="123" spans="1:19" s="43" customFormat="1" x14ac:dyDescent="0.25">
      <c r="A123"/>
      <c r="B123"/>
      <c r="C123"/>
      <c r="D123"/>
      <c r="E123"/>
      <c r="F123"/>
      <c r="G123"/>
      <c r="H123"/>
      <c r="I123"/>
      <c r="J123"/>
      <c r="K123" s="26"/>
      <c r="L123" s="97"/>
      <c r="N123" s="99"/>
      <c r="O123" s="98"/>
      <c r="P123"/>
      <c r="Q123"/>
      <c r="R123"/>
      <c r="S123"/>
    </row>
    <row r="124" spans="1:19" s="43" customFormat="1" x14ac:dyDescent="0.25">
      <c r="A124"/>
      <c r="B124"/>
      <c r="C124"/>
      <c r="D124"/>
      <c r="E124"/>
      <c r="F124"/>
      <c r="G124"/>
      <c r="H124"/>
      <c r="I124"/>
      <c r="J124"/>
      <c r="K124" s="26"/>
      <c r="L124" s="100"/>
      <c r="N124" s="99"/>
      <c r="O124" s="98"/>
      <c r="P124"/>
      <c r="Q124"/>
      <c r="R124"/>
      <c r="S124"/>
    </row>
    <row r="125" spans="1:19" s="43" customFormat="1" x14ac:dyDescent="0.25">
      <c r="A125"/>
      <c r="B125"/>
      <c r="C125"/>
      <c r="D125"/>
      <c r="E125"/>
      <c r="F125"/>
      <c r="G125"/>
      <c r="H125"/>
      <c r="I125"/>
      <c r="J125"/>
      <c r="K125" s="26"/>
      <c r="L125" s="97"/>
      <c r="N125" s="99"/>
      <c r="O125" s="98"/>
      <c r="P125"/>
      <c r="Q125"/>
      <c r="R125"/>
      <c r="S125"/>
    </row>
    <row r="126" spans="1:19" s="43" customFormat="1" x14ac:dyDescent="0.25">
      <c r="A126"/>
      <c r="B126"/>
      <c r="C126"/>
      <c r="D126"/>
      <c r="E126"/>
      <c r="F126"/>
      <c r="G126"/>
      <c r="H126"/>
      <c r="I126"/>
      <c r="J126"/>
      <c r="K126" s="26"/>
      <c r="L126" s="97"/>
      <c r="N126" s="99"/>
      <c r="O126" s="98"/>
      <c r="P126"/>
      <c r="Q126"/>
      <c r="R126"/>
      <c r="S126"/>
    </row>
    <row r="127" spans="1:19" s="43" customFormat="1" x14ac:dyDescent="0.25">
      <c r="A127"/>
      <c r="B127"/>
      <c r="C127"/>
      <c r="D127"/>
      <c r="E127"/>
      <c r="F127"/>
      <c r="G127"/>
      <c r="H127"/>
      <c r="I127"/>
      <c r="J127"/>
      <c r="K127" s="26"/>
      <c r="L127" s="97"/>
      <c r="N127" s="99"/>
      <c r="O127" s="98"/>
      <c r="P127"/>
      <c r="Q127"/>
      <c r="R127"/>
      <c r="S127"/>
    </row>
    <row r="128" spans="1:19" s="43" customFormat="1" x14ac:dyDescent="0.25">
      <c r="A128"/>
      <c r="B128"/>
      <c r="C128"/>
      <c r="D128"/>
      <c r="E128"/>
      <c r="F128"/>
      <c r="G128"/>
      <c r="H128"/>
      <c r="I128"/>
      <c r="J128"/>
      <c r="K128" s="26"/>
      <c r="L128" s="97"/>
      <c r="N128" s="99"/>
      <c r="O128" s="98"/>
      <c r="P128"/>
      <c r="Q128"/>
      <c r="R128"/>
      <c r="S128"/>
    </row>
    <row r="129" spans="1:19" s="43" customFormat="1" x14ac:dyDescent="0.25">
      <c r="A129"/>
      <c r="B129"/>
      <c r="C129"/>
      <c r="D129"/>
      <c r="E129"/>
      <c r="F129"/>
      <c r="G129"/>
      <c r="H129"/>
      <c r="I129"/>
      <c r="J129"/>
      <c r="K129" s="26"/>
      <c r="L129" s="97"/>
      <c r="N129" s="99"/>
      <c r="O129" s="98"/>
      <c r="P129"/>
      <c r="Q129"/>
      <c r="R129"/>
      <c r="S129"/>
    </row>
    <row r="130" spans="1:19" s="43" customFormat="1" x14ac:dyDescent="0.25">
      <c r="A130"/>
      <c r="B130"/>
      <c r="C130"/>
      <c r="D130"/>
      <c r="E130"/>
      <c r="F130"/>
      <c r="G130"/>
      <c r="H130"/>
      <c r="I130"/>
      <c r="J130"/>
      <c r="K130" s="26"/>
      <c r="L130" s="97"/>
      <c r="N130" s="99"/>
      <c r="O130" s="98"/>
      <c r="P130"/>
      <c r="Q130"/>
      <c r="R130"/>
      <c r="S130"/>
    </row>
    <row r="131" spans="1:19" s="43" customFormat="1" x14ac:dyDescent="0.25">
      <c r="A131"/>
      <c r="B131"/>
      <c r="C131"/>
      <c r="D131"/>
      <c r="E131"/>
      <c r="F131"/>
      <c r="G131"/>
      <c r="H131"/>
      <c r="I131"/>
      <c r="J131"/>
      <c r="K131" s="26"/>
      <c r="L131" s="97"/>
      <c r="N131" s="99"/>
      <c r="O131" s="98"/>
      <c r="P131"/>
      <c r="Q131"/>
      <c r="R131"/>
      <c r="S131"/>
    </row>
    <row r="132" spans="1:19" s="43" customFormat="1" x14ac:dyDescent="0.25">
      <c r="A132"/>
      <c r="B132"/>
      <c r="C132"/>
      <c r="D132"/>
      <c r="E132"/>
      <c r="F132"/>
      <c r="G132"/>
      <c r="H132"/>
      <c r="I132"/>
      <c r="J132"/>
      <c r="K132" s="26"/>
      <c r="L132" s="97"/>
      <c r="N132" s="99"/>
      <c r="O132" s="98"/>
      <c r="P132"/>
      <c r="Q132"/>
      <c r="R132"/>
      <c r="S132"/>
    </row>
    <row r="133" spans="1:19" s="43" customFormat="1" x14ac:dyDescent="0.25">
      <c r="A133"/>
      <c r="B133"/>
      <c r="C133"/>
      <c r="D133"/>
      <c r="E133"/>
      <c r="F133"/>
      <c r="G133"/>
      <c r="H133"/>
      <c r="I133"/>
      <c r="J133"/>
      <c r="K133" s="26"/>
      <c r="L133" s="97"/>
      <c r="N133" s="99"/>
      <c r="O133" s="98"/>
      <c r="P133"/>
      <c r="Q133"/>
      <c r="R133"/>
      <c r="S133"/>
    </row>
    <row r="134" spans="1:19" s="43" customFormat="1" x14ac:dyDescent="0.25">
      <c r="A134"/>
      <c r="B134"/>
      <c r="C134"/>
      <c r="D134"/>
      <c r="E134"/>
      <c r="F134"/>
      <c r="G134"/>
      <c r="H134"/>
      <c r="I134"/>
      <c r="J134"/>
      <c r="K134" s="26"/>
      <c r="L134" s="97"/>
      <c r="N134" s="99"/>
      <c r="O134" s="98"/>
      <c r="P134"/>
      <c r="Q134"/>
      <c r="R134"/>
      <c r="S134"/>
    </row>
    <row r="135" spans="1:19" s="43" customFormat="1" x14ac:dyDescent="0.25">
      <c r="A135"/>
      <c r="B135"/>
      <c r="C135"/>
      <c r="D135"/>
      <c r="E135"/>
      <c r="F135"/>
      <c r="G135"/>
      <c r="H135"/>
      <c r="I135"/>
      <c r="J135"/>
      <c r="K135" s="26"/>
      <c r="L135" s="100"/>
      <c r="N135" s="99"/>
      <c r="O135" s="98"/>
      <c r="P135"/>
      <c r="Q135"/>
      <c r="R135"/>
      <c r="S135"/>
    </row>
    <row r="136" spans="1:19" s="43" customFormat="1" x14ac:dyDescent="0.25">
      <c r="A136"/>
      <c r="B136"/>
      <c r="C136"/>
      <c r="D136"/>
      <c r="E136"/>
      <c r="F136"/>
      <c r="G136"/>
      <c r="H136"/>
      <c r="I136"/>
      <c r="J136"/>
      <c r="K136" s="26"/>
      <c r="L136" s="97"/>
      <c r="N136" s="99"/>
      <c r="O136" s="98"/>
      <c r="P136"/>
      <c r="Q136"/>
      <c r="R136"/>
      <c r="S136"/>
    </row>
    <row r="137" spans="1:19" s="43" customFormat="1" x14ac:dyDescent="0.25">
      <c r="A137"/>
      <c r="B137"/>
      <c r="C137"/>
      <c r="D137"/>
      <c r="E137"/>
      <c r="F137"/>
      <c r="G137"/>
      <c r="H137"/>
      <c r="I137"/>
      <c r="J137"/>
      <c r="K137" s="26"/>
      <c r="L137" s="100">
        <f>SUM(L13:L136)</f>
        <v>49405000</v>
      </c>
      <c r="N137" s="99"/>
      <c r="O137" s="98"/>
      <c r="P137"/>
      <c r="Q137"/>
      <c r="R137"/>
      <c r="S137"/>
    </row>
  </sheetData>
  <mergeCells count="1">
    <mergeCell ref="A1:I1"/>
  </mergeCells>
  <pageMargins left="0.7" right="0.7" top="0.75" bottom="0.75" header="0.3" footer="0.3"/>
  <pageSetup paperSize="9" scale="70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7"/>
  <sheetViews>
    <sheetView tabSelected="1" view="pageBreakPreview" topLeftCell="A22" zoomScale="90" zoomScaleSheetLayoutView="90" workbookViewId="0">
      <selection activeCell="K42" sqref="K42"/>
    </sheetView>
  </sheetViews>
  <sheetFormatPr defaultRowHeight="15" x14ac:dyDescent="0.25"/>
  <cols>
    <col min="1" max="1" width="15.85546875" customWidth="1"/>
    <col min="2" max="2" width="11.85546875" customWidth="1"/>
    <col min="3" max="3" width="13.7109375" customWidth="1"/>
    <col min="4" max="4" width="4.85546875" customWidth="1"/>
    <col min="5" max="5" width="14.28515625" customWidth="1"/>
    <col min="6" max="6" width="4.140625" customWidth="1"/>
    <col min="7" max="7" width="13.85546875" customWidth="1"/>
    <col min="8" max="8" width="22" customWidth="1"/>
    <col min="9" max="9" width="20.7109375" customWidth="1"/>
    <col min="10" max="10" width="21.5703125" customWidth="1"/>
    <col min="11" max="11" width="12.140625" bestFit="1" customWidth="1"/>
    <col min="12" max="12" width="17.42578125" style="97" bestFit="1" customWidth="1"/>
    <col min="13" max="13" width="16.140625" style="43" bestFit="1" customWidth="1"/>
    <col min="14" max="14" width="15.5703125" style="99" customWidth="1"/>
    <col min="15" max="15" width="17.7109375" style="98" bestFit="1" customWidth="1"/>
    <col min="16" max="16" width="16.42578125" bestFit="1" customWidth="1"/>
    <col min="18" max="18" width="22.42578125" customWidth="1"/>
    <col min="19" max="19" width="20.140625" customWidth="1"/>
  </cols>
  <sheetData>
    <row r="1" spans="1:19" ht="15.75" x14ac:dyDescent="0.25">
      <c r="A1" s="132" t="s">
        <v>0</v>
      </c>
      <c r="B1" s="132"/>
      <c r="C1" s="132"/>
      <c r="D1" s="132"/>
      <c r="E1" s="132"/>
      <c r="F1" s="132"/>
      <c r="G1" s="132"/>
      <c r="H1" s="132"/>
      <c r="I1" s="132"/>
      <c r="J1" s="130"/>
      <c r="K1" s="2"/>
      <c r="L1" s="101"/>
      <c r="M1" s="104"/>
      <c r="N1" s="4"/>
      <c r="O1" s="5"/>
      <c r="P1" s="2"/>
      <c r="Q1" s="2"/>
      <c r="R1" s="2"/>
      <c r="S1" s="2"/>
    </row>
    <row r="2" spans="1:19" x14ac:dyDescent="0.25">
      <c r="A2" s="6"/>
      <c r="B2" s="6"/>
      <c r="C2" s="6"/>
      <c r="D2" s="6"/>
      <c r="E2" s="6"/>
      <c r="F2" s="6"/>
      <c r="G2" s="6"/>
      <c r="H2" s="7"/>
      <c r="I2" s="6"/>
      <c r="J2" s="6"/>
      <c r="K2" s="8"/>
      <c r="L2" s="101"/>
      <c r="M2" s="104"/>
      <c r="N2" s="4"/>
      <c r="O2" s="9"/>
      <c r="P2" s="8"/>
      <c r="Q2" s="8"/>
      <c r="R2" s="8"/>
      <c r="S2" s="8"/>
    </row>
    <row r="3" spans="1:19" x14ac:dyDescent="0.25">
      <c r="A3" s="6" t="s">
        <v>1</v>
      </c>
      <c r="B3" s="9" t="s">
        <v>58</v>
      </c>
      <c r="C3" s="9"/>
      <c r="D3" s="6"/>
      <c r="E3" s="6"/>
      <c r="F3" s="6"/>
      <c r="G3" s="6"/>
      <c r="H3" s="6" t="s">
        <v>3</v>
      </c>
      <c r="I3" s="106">
        <v>42766</v>
      </c>
      <c r="J3" s="10"/>
      <c r="K3" s="8"/>
      <c r="L3" s="102"/>
      <c r="M3" s="104"/>
      <c r="N3" s="4"/>
      <c r="O3" s="9"/>
      <c r="P3" s="8"/>
      <c r="Q3" s="8"/>
      <c r="R3" s="8"/>
      <c r="S3" s="8"/>
    </row>
    <row r="4" spans="1:19" x14ac:dyDescent="0.25">
      <c r="A4" s="6" t="s">
        <v>4</v>
      </c>
      <c r="B4" s="11" t="s">
        <v>5</v>
      </c>
      <c r="C4" s="6"/>
      <c r="D4" s="6"/>
      <c r="E4" s="6"/>
      <c r="F4" s="6"/>
      <c r="G4" s="6"/>
      <c r="H4" s="6" t="s">
        <v>6</v>
      </c>
      <c r="I4" s="12" t="s">
        <v>103</v>
      </c>
      <c r="J4" s="12"/>
      <c r="K4" s="8"/>
      <c r="L4" s="102"/>
      <c r="M4" s="104"/>
      <c r="N4" s="4"/>
      <c r="O4" s="9"/>
      <c r="P4" s="8"/>
      <c r="Q4" s="8"/>
      <c r="R4" s="8"/>
      <c r="S4" s="8"/>
    </row>
    <row r="5" spans="1:19" x14ac:dyDescent="0.25">
      <c r="A5" s="6"/>
      <c r="B5" s="6"/>
      <c r="C5" s="6"/>
      <c r="D5" s="6"/>
      <c r="E5" s="6"/>
      <c r="F5" s="6"/>
      <c r="G5" s="6"/>
      <c r="H5" s="7"/>
      <c r="I5" s="12"/>
      <c r="J5" s="13"/>
      <c r="K5" s="8"/>
      <c r="L5" s="102"/>
      <c r="M5" s="19"/>
      <c r="N5" s="14"/>
      <c r="O5" s="5"/>
      <c r="P5" s="8"/>
      <c r="Q5" s="8"/>
      <c r="R5" s="8"/>
      <c r="S5" s="8"/>
    </row>
    <row r="6" spans="1:19" x14ac:dyDescent="0.25">
      <c r="A6" s="15" t="s">
        <v>7</v>
      </c>
      <c r="B6" s="6"/>
      <c r="C6" s="6"/>
      <c r="D6" s="6"/>
      <c r="E6" s="6"/>
      <c r="F6" s="6"/>
      <c r="G6" s="6" t="s">
        <v>8</v>
      </c>
      <c r="H6" s="7"/>
      <c r="I6" s="6"/>
      <c r="J6" s="6"/>
      <c r="K6" s="8"/>
      <c r="L6" s="102"/>
      <c r="M6" s="104"/>
      <c r="N6" s="14"/>
      <c r="O6" s="6"/>
      <c r="P6" s="8"/>
      <c r="Q6" s="8"/>
      <c r="R6" s="8"/>
      <c r="S6" s="8"/>
    </row>
    <row r="7" spans="1:19" x14ac:dyDescent="0.25">
      <c r="A7" s="6"/>
      <c r="B7" s="6"/>
      <c r="C7" s="16" t="s">
        <v>9</v>
      </c>
      <c r="D7" s="16"/>
      <c r="E7" s="16" t="s">
        <v>10</v>
      </c>
      <c r="F7" s="16"/>
      <c r="G7" s="16" t="s">
        <v>11</v>
      </c>
      <c r="H7" s="7"/>
      <c r="I7" s="6"/>
      <c r="J7" s="6"/>
      <c r="K7" s="8"/>
      <c r="L7" s="102"/>
      <c r="M7" s="104"/>
      <c r="N7" s="4"/>
      <c r="O7" s="6"/>
      <c r="P7" s="8"/>
      <c r="Q7" s="8"/>
      <c r="R7" s="8"/>
      <c r="S7" s="8"/>
    </row>
    <row r="8" spans="1:19" x14ac:dyDescent="0.25">
      <c r="A8" s="6"/>
      <c r="B8" s="6"/>
      <c r="C8" s="17">
        <v>100000</v>
      </c>
      <c r="D8" s="6"/>
      <c r="E8" s="18">
        <v>0</v>
      </c>
      <c r="F8" s="18"/>
      <c r="G8" s="19">
        <f>C8*E8</f>
        <v>0</v>
      </c>
      <c r="H8" s="7"/>
      <c r="I8" s="19"/>
      <c r="J8" s="19"/>
      <c r="K8" s="8"/>
      <c r="L8" s="102"/>
      <c r="M8" s="104"/>
      <c r="N8" s="4"/>
      <c r="O8" s="6"/>
      <c r="P8" s="8"/>
      <c r="Q8" s="8"/>
      <c r="R8" s="8"/>
      <c r="S8" s="8"/>
    </row>
    <row r="9" spans="1:19" x14ac:dyDescent="0.25">
      <c r="A9" s="6"/>
      <c r="B9" s="6"/>
      <c r="C9" s="17">
        <v>50000</v>
      </c>
      <c r="D9" s="6"/>
      <c r="E9" s="18">
        <v>2</v>
      </c>
      <c r="F9" s="18"/>
      <c r="G9" s="19">
        <f t="shared" ref="G9:G16" si="0">C9*E9</f>
        <v>100000</v>
      </c>
      <c r="H9" s="7"/>
      <c r="I9" s="19"/>
      <c r="J9" s="19"/>
      <c r="K9" s="8"/>
      <c r="L9" s="101"/>
      <c r="M9" s="104"/>
      <c r="N9" s="4"/>
      <c r="O9" s="5"/>
      <c r="P9" s="8"/>
      <c r="Q9" s="8"/>
      <c r="R9" s="8"/>
      <c r="S9" s="8"/>
    </row>
    <row r="10" spans="1:19" x14ac:dyDescent="0.25">
      <c r="A10" s="6"/>
      <c r="B10" s="6"/>
      <c r="C10" s="17">
        <v>20000</v>
      </c>
      <c r="D10" s="6"/>
      <c r="E10" s="18">
        <v>0</v>
      </c>
      <c r="F10" s="18"/>
      <c r="G10" s="19">
        <f t="shared" si="0"/>
        <v>0</v>
      </c>
      <c r="H10" s="7"/>
      <c r="I10" s="7"/>
      <c r="J10" s="19"/>
      <c r="K10" s="20"/>
      <c r="L10" s="101"/>
      <c r="M10" s="104"/>
      <c r="N10" s="4"/>
      <c r="O10" s="6"/>
      <c r="P10" s="8"/>
      <c r="Q10" s="8"/>
      <c r="R10" s="8"/>
      <c r="S10" s="8"/>
    </row>
    <row r="11" spans="1:19" x14ac:dyDescent="0.25">
      <c r="A11" s="6"/>
      <c r="B11" s="6"/>
      <c r="C11" s="17">
        <v>10000</v>
      </c>
      <c r="D11" s="6"/>
      <c r="E11" s="18">
        <v>1</v>
      </c>
      <c r="F11" s="18"/>
      <c r="G11" s="19">
        <f t="shared" si="0"/>
        <v>10000</v>
      </c>
      <c r="H11" s="7"/>
      <c r="I11" s="19"/>
      <c r="J11" s="19"/>
      <c r="K11" s="8"/>
      <c r="L11" s="101"/>
      <c r="M11" s="104"/>
      <c r="N11" s="21"/>
      <c r="O11" s="7"/>
      <c r="P11" s="8"/>
      <c r="Q11" s="8"/>
      <c r="R11" s="8" t="s">
        <v>12</v>
      </c>
      <c r="S11" s="8"/>
    </row>
    <row r="12" spans="1:19" x14ac:dyDescent="0.25">
      <c r="A12" s="6"/>
      <c r="B12" s="6"/>
      <c r="C12" s="17">
        <v>5000</v>
      </c>
      <c r="D12" s="6"/>
      <c r="E12" s="18">
        <v>0</v>
      </c>
      <c r="F12" s="18"/>
      <c r="G12" s="19">
        <f t="shared" si="0"/>
        <v>0</v>
      </c>
      <c r="H12" s="7"/>
      <c r="I12" s="19"/>
      <c r="J12" s="19"/>
      <c r="K12" s="22" t="s">
        <v>13</v>
      </c>
      <c r="L12" s="103" t="s">
        <v>14</v>
      </c>
      <c r="M12" s="23" t="s">
        <v>15</v>
      </c>
      <c r="N12" s="24" t="s">
        <v>16</v>
      </c>
      <c r="O12" s="25" t="s">
        <v>12</v>
      </c>
      <c r="P12" s="8" t="s">
        <v>17</v>
      </c>
      <c r="Q12" s="8" t="s">
        <v>18</v>
      </c>
      <c r="R12" s="8" t="s">
        <v>19</v>
      </c>
      <c r="S12" s="8"/>
    </row>
    <row r="13" spans="1:19" x14ac:dyDescent="0.25">
      <c r="A13" s="6"/>
      <c r="B13" s="6"/>
      <c r="C13" s="17">
        <v>2000</v>
      </c>
      <c r="D13" s="6"/>
      <c r="E13" s="18">
        <v>16</v>
      </c>
      <c r="F13" s="18"/>
      <c r="G13" s="19">
        <f t="shared" si="0"/>
        <v>32000</v>
      </c>
      <c r="H13" s="7"/>
      <c r="I13" s="19"/>
      <c r="J13" s="19"/>
      <c r="K13" s="26">
        <v>39112</v>
      </c>
      <c r="L13" s="108">
        <v>500000</v>
      </c>
      <c r="M13" s="29">
        <v>100000</v>
      </c>
      <c r="N13" s="28"/>
      <c r="O13" s="8" t="s">
        <v>20</v>
      </c>
      <c r="P13" s="8" t="s">
        <v>18</v>
      </c>
    </row>
    <row r="14" spans="1:19" x14ac:dyDescent="0.25">
      <c r="A14" s="6"/>
      <c r="B14" s="6"/>
      <c r="C14" s="17">
        <v>1000</v>
      </c>
      <c r="D14" s="6"/>
      <c r="E14" s="18">
        <v>83</v>
      </c>
      <c r="F14" s="18"/>
      <c r="G14" s="19">
        <f t="shared" si="0"/>
        <v>83000</v>
      </c>
      <c r="H14" s="7"/>
      <c r="I14" s="19"/>
      <c r="J14" s="9"/>
      <c r="K14" s="26">
        <v>39113</v>
      </c>
      <c r="L14" s="108">
        <v>1650000</v>
      </c>
      <c r="M14" s="29">
        <v>40000</v>
      </c>
      <c r="N14" s="30"/>
      <c r="O14" s="31">
        <v>25000000</v>
      </c>
      <c r="P14" s="32"/>
    </row>
    <row r="15" spans="1:19" x14ac:dyDescent="0.25">
      <c r="A15" s="6"/>
      <c r="B15" s="6"/>
      <c r="C15" s="17">
        <v>500</v>
      </c>
      <c r="D15" s="6"/>
      <c r="E15" s="18">
        <v>0</v>
      </c>
      <c r="F15" s="18"/>
      <c r="G15" s="19">
        <f t="shared" si="0"/>
        <v>0</v>
      </c>
      <c r="H15" s="7" t="s">
        <v>21</v>
      </c>
      <c r="I15" s="9"/>
      <c r="K15" s="26">
        <v>39114</v>
      </c>
      <c r="L15" s="108">
        <v>2000000</v>
      </c>
      <c r="M15" s="29">
        <v>80000</v>
      </c>
      <c r="N15" s="30"/>
      <c r="O15" s="31"/>
      <c r="P15" s="32"/>
    </row>
    <row r="16" spans="1:19" x14ac:dyDescent="0.25">
      <c r="A16" s="6"/>
      <c r="B16" s="6"/>
      <c r="C16" s="17">
        <v>100</v>
      </c>
      <c r="D16" s="6"/>
      <c r="E16" s="18">
        <v>0</v>
      </c>
      <c r="F16" s="18"/>
      <c r="G16" s="19">
        <f t="shared" si="0"/>
        <v>0</v>
      </c>
      <c r="H16" s="7"/>
      <c r="I16" s="9"/>
      <c r="J16" s="9"/>
      <c r="K16" s="26">
        <v>39115</v>
      </c>
      <c r="L16" s="108">
        <v>2500000</v>
      </c>
      <c r="M16" s="43">
        <v>25000000</v>
      </c>
      <c r="N16" s="30"/>
      <c r="O16" s="31"/>
      <c r="P16" s="32"/>
    </row>
    <row r="17" spans="1:19" x14ac:dyDescent="0.25">
      <c r="A17" s="6"/>
      <c r="B17" s="6"/>
      <c r="C17" s="15" t="s">
        <v>22</v>
      </c>
      <c r="D17" s="6"/>
      <c r="E17" s="18"/>
      <c r="F17" s="6"/>
      <c r="G17" s="6"/>
      <c r="H17" s="7">
        <f>SUM(G8:G16)</f>
        <v>225000</v>
      </c>
      <c r="I17" s="9"/>
      <c r="K17" s="26">
        <v>39116</v>
      </c>
      <c r="L17" s="108">
        <v>1500000</v>
      </c>
      <c r="M17" s="29">
        <v>4500000</v>
      </c>
      <c r="N17" s="30"/>
      <c r="O17" s="31"/>
      <c r="P17" s="32"/>
    </row>
    <row r="18" spans="1:19" x14ac:dyDescent="0.25">
      <c r="A18" s="6"/>
      <c r="B18" s="6"/>
      <c r="C18" s="6"/>
      <c r="D18" s="6"/>
      <c r="E18" s="6"/>
      <c r="F18" s="6"/>
      <c r="G18" s="6"/>
      <c r="H18" s="7"/>
      <c r="I18" s="9"/>
      <c r="J18" s="33"/>
      <c r="K18" s="26">
        <v>39117</v>
      </c>
      <c r="L18" s="108">
        <v>3000000</v>
      </c>
      <c r="M18" s="29">
        <v>475000</v>
      </c>
      <c r="N18" s="30"/>
      <c r="O18" s="31"/>
      <c r="P18" s="34"/>
    </row>
    <row r="19" spans="1:19" x14ac:dyDescent="0.25">
      <c r="A19" s="6"/>
      <c r="B19" s="6"/>
      <c r="C19" s="6" t="s">
        <v>9</v>
      </c>
      <c r="D19" s="6"/>
      <c r="E19" s="6" t="s">
        <v>23</v>
      </c>
      <c r="F19" s="6"/>
      <c r="G19" s="6" t="s">
        <v>11</v>
      </c>
      <c r="H19" s="7"/>
      <c r="I19" s="17"/>
      <c r="K19" s="26">
        <v>39118</v>
      </c>
      <c r="L19" s="108">
        <v>750000</v>
      </c>
      <c r="M19" s="29">
        <v>25000000</v>
      </c>
      <c r="N19" s="30"/>
      <c r="O19" s="31"/>
      <c r="P19" s="34"/>
    </row>
    <row r="20" spans="1:19" x14ac:dyDescent="0.25">
      <c r="A20" s="6"/>
      <c r="B20" s="6"/>
      <c r="C20" s="17">
        <v>1000</v>
      </c>
      <c r="D20" s="6"/>
      <c r="E20" s="6">
        <v>50</v>
      </c>
      <c r="F20" s="6"/>
      <c r="G20" s="17">
        <f>C20*E20</f>
        <v>50000</v>
      </c>
      <c r="H20" s="7"/>
      <c r="I20" s="17"/>
      <c r="K20" s="26">
        <v>39119</v>
      </c>
      <c r="L20" s="108">
        <v>1000000</v>
      </c>
      <c r="M20" s="29">
        <v>125000</v>
      </c>
      <c r="N20" s="30"/>
      <c r="O20" s="31"/>
      <c r="P20" s="34"/>
    </row>
    <row r="21" spans="1:19" x14ac:dyDescent="0.25">
      <c r="A21" s="6"/>
      <c r="B21" s="6"/>
      <c r="C21" s="17">
        <v>500</v>
      </c>
      <c r="D21" s="6"/>
      <c r="E21" s="6">
        <v>21</v>
      </c>
      <c r="F21" s="6"/>
      <c r="G21" s="17">
        <f>C21*E21</f>
        <v>10500</v>
      </c>
      <c r="H21" s="7"/>
      <c r="I21" s="17"/>
      <c r="K21" s="26">
        <v>39120</v>
      </c>
      <c r="L21" s="108">
        <v>1600000</v>
      </c>
      <c r="M21" s="30">
        <v>250000</v>
      </c>
      <c r="N21" s="36"/>
      <c r="O21" s="37"/>
      <c r="P21" s="37"/>
    </row>
    <row r="22" spans="1:19" x14ac:dyDescent="0.25">
      <c r="A22" s="6"/>
      <c r="B22" s="6"/>
      <c r="C22" s="17">
        <v>200</v>
      </c>
      <c r="D22" s="6"/>
      <c r="E22" s="6">
        <v>0</v>
      </c>
      <c r="F22" s="6"/>
      <c r="G22" s="17">
        <f>C22*E22</f>
        <v>0</v>
      </c>
      <c r="H22" s="7"/>
      <c r="I22" s="9"/>
      <c r="K22" s="26">
        <v>39121</v>
      </c>
      <c r="L22" s="108">
        <v>1600000</v>
      </c>
      <c r="M22" s="108"/>
      <c r="N22" s="35"/>
      <c r="O22" s="7"/>
      <c r="P22" s="30"/>
      <c r="Q22" s="36"/>
      <c r="R22" s="37"/>
      <c r="S22" s="37"/>
    </row>
    <row r="23" spans="1:19" x14ac:dyDescent="0.25">
      <c r="A23" s="6"/>
      <c r="B23" s="6"/>
      <c r="C23" s="17">
        <v>100</v>
      </c>
      <c r="D23" s="6"/>
      <c r="E23" s="6">
        <v>5</v>
      </c>
      <c r="F23" s="6"/>
      <c r="G23" s="17">
        <f>C23*E23</f>
        <v>500</v>
      </c>
      <c r="H23" s="7"/>
      <c r="I23" s="9"/>
      <c r="K23" s="26">
        <v>39122</v>
      </c>
      <c r="L23" s="108">
        <v>525000</v>
      </c>
      <c r="M23" s="38"/>
      <c r="N23" s="35"/>
      <c r="O23" s="27"/>
      <c r="P23" s="30"/>
      <c r="Q23" s="36"/>
      <c r="R23" s="37">
        <f>SUM(R14:R22)</f>
        <v>0</v>
      </c>
      <c r="S23" s="37">
        <f>SUM(S14:S22)</f>
        <v>0</v>
      </c>
    </row>
    <row r="24" spans="1:19" x14ac:dyDescent="0.25">
      <c r="A24" s="6"/>
      <c r="B24" s="6"/>
      <c r="C24" s="17">
        <v>50</v>
      </c>
      <c r="D24" s="6"/>
      <c r="E24" s="6">
        <v>0</v>
      </c>
      <c r="F24" s="6"/>
      <c r="G24" s="17">
        <f>C24*E24</f>
        <v>0</v>
      </c>
      <c r="H24" s="7"/>
      <c r="I24" s="6"/>
      <c r="K24" s="26">
        <v>39123</v>
      </c>
      <c r="L24" s="108">
        <v>1000000</v>
      </c>
      <c r="M24" s="38"/>
      <c r="N24" s="39"/>
      <c r="O24" s="27"/>
      <c r="P24" s="30"/>
      <c r="Q24" s="36"/>
      <c r="R24" s="40" t="s">
        <v>24</v>
      </c>
      <c r="S24" s="36"/>
    </row>
    <row r="25" spans="1:19" x14ac:dyDescent="0.25">
      <c r="A25" s="6"/>
      <c r="B25" s="6"/>
      <c r="C25" s="17">
        <v>25</v>
      </c>
      <c r="D25" s="6"/>
      <c r="E25" s="6">
        <v>0</v>
      </c>
      <c r="F25" s="6"/>
      <c r="G25" s="41">
        <v>0</v>
      </c>
      <c r="H25" s="7"/>
      <c r="I25" s="6" t="s">
        <v>8</v>
      </c>
      <c r="K25" s="26">
        <v>39124</v>
      </c>
      <c r="L25" s="119">
        <v>5000000</v>
      </c>
      <c r="M25" s="38"/>
      <c r="N25" s="39"/>
      <c r="O25" s="27"/>
      <c r="P25" s="30"/>
      <c r="Q25" s="36"/>
      <c r="R25" s="40"/>
      <c r="S25" s="36"/>
    </row>
    <row r="26" spans="1:19" x14ac:dyDescent="0.25">
      <c r="A26" s="6"/>
      <c r="B26" s="6"/>
      <c r="C26" s="15" t="s">
        <v>22</v>
      </c>
      <c r="D26" s="6"/>
      <c r="E26" s="6"/>
      <c r="F26" s="6"/>
      <c r="G26" s="6"/>
      <c r="H26" s="42">
        <f>SUM(G20:G25)</f>
        <v>61000</v>
      </c>
      <c r="I26" s="7"/>
      <c r="K26" s="26">
        <v>39125</v>
      </c>
      <c r="L26" s="119">
        <v>750000</v>
      </c>
      <c r="N26" s="35"/>
      <c r="O26" s="44"/>
      <c r="P26" s="30"/>
      <c r="Q26" s="36"/>
      <c r="R26" s="40"/>
      <c r="S26" s="36"/>
    </row>
    <row r="27" spans="1:19" x14ac:dyDescent="0.25">
      <c r="A27" s="6"/>
      <c r="B27" s="6"/>
      <c r="C27" s="6"/>
      <c r="D27" s="6"/>
      <c r="E27" s="6"/>
      <c r="F27" s="6"/>
      <c r="G27" s="6"/>
      <c r="H27" s="7"/>
      <c r="I27" s="7">
        <f>H17+H26</f>
        <v>286000</v>
      </c>
      <c r="K27" s="26">
        <v>39126</v>
      </c>
      <c r="L27" s="119">
        <v>1900000</v>
      </c>
      <c r="M27" s="45"/>
      <c r="N27" s="35"/>
      <c r="O27" s="44"/>
      <c r="P27" s="30"/>
      <c r="Q27" s="36"/>
      <c r="R27" s="40"/>
      <c r="S27" s="36"/>
    </row>
    <row r="28" spans="1:19" x14ac:dyDescent="0.25">
      <c r="A28" s="6"/>
      <c r="B28" s="6"/>
      <c r="C28" s="15" t="s">
        <v>25</v>
      </c>
      <c r="D28" s="6"/>
      <c r="E28" s="6"/>
      <c r="F28" s="6"/>
      <c r="G28" s="6"/>
      <c r="H28" s="7"/>
      <c r="I28" s="7"/>
      <c r="K28" s="26">
        <v>39127</v>
      </c>
      <c r="L28" s="119">
        <v>1000000</v>
      </c>
      <c r="M28" s="46"/>
      <c r="N28" s="35"/>
      <c r="O28" s="44"/>
      <c r="P28" s="30"/>
      <c r="Q28" s="36"/>
      <c r="R28" s="40"/>
      <c r="S28" s="36"/>
    </row>
    <row r="29" spans="1:19" x14ac:dyDescent="0.25">
      <c r="A29" s="6"/>
      <c r="B29" s="6"/>
      <c r="C29" s="6" t="s">
        <v>26</v>
      </c>
      <c r="D29" s="6"/>
      <c r="E29" s="6"/>
      <c r="F29" s="6"/>
      <c r="G29" s="6" t="s">
        <v>8</v>
      </c>
      <c r="H29" s="7"/>
      <c r="I29" s="7">
        <v>625431764</v>
      </c>
      <c r="K29" s="26">
        <v>39128</v>
      </c>
      <c r="L29" s="119">
        <v>1000000</v>
      </c>
      <c r="N29" s="35"/>
      <c r="O29" s="44"/>
      <c r="P29" s="30"/>
      <c r="Q29" s="36"/>
      <c r="R29" s="48"/>
      <c r="S29" s="36"/>
    </row>
    <row r="30" spans="1:19" x14ac:dyDescent="0.25">
      <c r="A30" s="6"/>
      <c r="B30" s="6"/>
      <c r="C30" s="6" t="s">
        <v>27</v>
      </c>
      <c r="D30" s="6"/>
      <c r="E30" s="6"/>
      <c r="F30" s="6"/>
      <c r="G30" s="6"/>
      <c r="H30" s="7" t="s">
        <v>28</v>
      </c>
      <c r="I30" s="49">
        <f>'30 Januari 2017 '!I52</f>
        <v>6064000</v>
      </c>
      <c r="K30" s="26">
        <v>39129</v>
      </c>
      <c r="L30" s="119">
        <v>3200000</v>
      </c>
      <c r="M30" s="50"/>
      <c r="N30" s="35"/>
      <c r="O30" s="44"/>
      <c r="P30" s="30"/>
      <c r="Q30" s="36"/>
      <c r="R30" s="40"/>
      <c r="S30" s="36"/>
    </row>
    <row r="31" spans="1:19" x14ac:dyDescent="0.25">
      <c r="A31" s="6"/>
      <c r="B31" s="6"/>
      <c r="C31" s="6"/>
      <c r="D31" s="6"/>
      <c r="E31" s="6"/>
      <c r="F31" s="6"/>
      <c r="G31" s="6"/>
      <c r="H31" s="7"/>
      <c r="I31" s="7"/>
      <c r="K31" s="26">
        <v>39130</v>
      </c>
      <c r="L31" s="27">
        <v>1000000</v>
      </c>
      <c r="N31" s="39"/>
      <c r="O31" s="44"/>
      <c r="P31" s="8"/>
      <c r="Q31" s="36"/>
      <c r="R31" s="8"/>
      <c r="S31" s="36"/>
    </row>
    <row r="32" spans="1:19" x14ac:dyDescent="0.25">
      <c r="A32" s="6"/>
      <c r="B32" s="6"/>
      <c r="C32" s="15" t="s">
        <v>29</v>
      </c>
      <c r="D32" s="6"/>
      <c r="E32" s="6"/>
      <c r="F32" s="6"/>
      <c r="G32" s="6"/>
      <c r="H32" s="7"/>
      <c r="I32" s="30"/>
      <c r="J32" s="30"/>
      <c r="K32" s="26">
        <v>39131</v>
      </c>
      <c r="L32" s="27">
        <v>1150000</v>
      </c>
      <c r="N32" s="35"/>
      <c r="O32" s="44"/>
      <c r="P32" s="8"/>
      <c r="Q32" s="36"/>
      <c r="R32" s="8"/>
      <c r="S32" s="36"/>
    </row>
    <row r="33" spans="1:19" x14ac:dyDescent="0.25">
      <c r="A33" s="6"/>
      <c r="B33" s="15">
        <v>1</v>
      </c>
      <c r="C33" s="15" t="s">
        <v>30</v>
      </c>
      <c r="D33" s="6"/>
      <c r="E33" s="6"/>
      <c r="F33" s="6"/>
      <c r="G33" s="6"/>
      <c r="H33" s="7"/>
      <c r="I33" s="7"/>
      <c r="J33" s="7"/>
      <c r="K33" s="26">
        <v>39132</v>
      </c>
      <c r="L33" s="27">
        <v>1000000</v>
      </c>
      <c r="N33" s="35"/>
      <c r="O33" s="44"/>
      <c r="P33" s="8"/>
      <c r="Q33" s="36"/>
      <c r="R33" s="8"/>
      <c r="S33" s="36"/>
    </row>
    <row r="34" spans="1:19" x14ac:dyDescent="0.25">
      <c r="A34" s="6"/>
      <c r="B34" s="15"/>
      <c r="C34" s="15" t="s">
        <v>12</v>
      </c>
      <c r="D34" s="6"/>
      <c r="E34" s="6"/>
      <c r="F34" s="6"/>
      <c r="G34" s="6"/>
      <c r="H34" s="7"/>
      <c r="I34" s="7"/>
      <c r="J34" s="7"/>
      <c r="K34" s="26">
        <v>39133</v>
      </c>
      <c r="L34" s="131">
        <v>800000</v>
      </c>
      <c r="N34" s="35"/>
      <c r="O34" s="44"/>
      <c r="P34" s="8"/>
      <c r="Q34" s="36"/>
      <c r="R34" s="51"/>
      <c r="S34" s="36"/>
    </row>
    <row r="35" spans="1:19" x14ac:dyDescent="0.25">
      <c r="A35" s="6"/>
      <c r="B35" s="6"/>
      <c r="C35" s="6" t="s">
        <v>31</v>
      </c>
      <c r="D35" s="6"/>
      <c r="E35" s="6"/>
      <c r="F35" s="6"/>
      <c r="G35" s="17"/>
      <c r="H35" s="42">
        <f>O14</f>
        <v>25000000</v>
      </c>
      <c r="I35" s="7"/>
      <c r="J35" s="7"/>
      <c r="K35" s="26">
        <v>39134</v>
      </c>
      <c r="L35" s="131">
        <v>800000</v>
      </c>
      <c r="M35" s="45"/>
      <c r="N35" s="35" t="s">
        <v>75</v>
      </c>
      <c r="O35" s="44"/>
      <c r="P35" s="36"/>
      <c r="Q35" s="36"/>
      <c r="R35" s="8"/>
      <c r="S35" s="36"/>
    </row>
    <row r="36" spans="1:19" x14ac:dyDescent="0.25">
      <c r="A36" s="6"/>
      <c r="B36" s="6"/>
      <c r="C36" s="6" t="s">
        <v>32</v>
      </c>
      <c r="D36" s="6"/>
      <c r="E36" s="6"/>
      <c r="F36" s="6"/>
      <c r="G36" s="6"/>
      <c r="H36" s="52">
        <f>H92</f>
        <v>0</v>
      </c>
      <c r="I36" s="6" t="s">
        <v>8</v>
      </c>
      <c r="J36" s="6"/>
      <c r="K36" s="26">
        <v>39135</v>
      </c>
      <c r="L36" s="131">
        <v>2000000</v>
      </c>
      <c r="M36" s="45"/>
      <c r="N36" s="35"/>
      <c r="O36" s="44"/>
      <c r="P36" s="9"/>
      <c r="Q36" s="36"/>
      <c r="R36" s="8"/>
      <c r="S36" s="8"/>
    </row>
    <row r="37" spans="1:19" x14ac:dyDescent="0.25">
      <c r="A37" s="6"/>
      <c r="B37" s="6"/>
      <c r="C37" s="6" t="s">
        <v>33</v>
      </c>
      <c r="D37" s="6"/>
      <c r="E37" s="6"/>
      <c r="F37" s="6"/>
      <c r="G37" s="6"/>
      <c r="H37" s="7"/>
      <c r="I37" s="7">
        <f>I29+H35</f>
        <v>650431764</v>
      </c>
      <c r="J37" s="7"/>
      <c r="K37" s="26">
        <v>39136</v>
      </c>
      <c r="L37" s="38">
        <v>610000</v>
      </c>
      <c r="M37" s="45"/>
      <c r="N37" s="35"/>
      <c r="O37" s="44"/>
      <c r="Q37" s="36"/>
      <c r="R37" s="8"/>
      <c r="S37" s="8"/>
    </row>
    <row r="38" spans="1:19" x14ac:dyDescent="0.25">
      <c r="A38" s="6"/>
      <c r="B38" s="6"/>
      <c r="C38" s="6"/>
      <c r="D38" s="6"/>
      <c r="E38" s="6"/>
      <c r="F38" s="6"/>
      <c r="G38" s="6"/>
      <c r="H38" s="7"/>
      <c r="I38" s="7"/>
      <c r="J38" s="7"/>
      <c r="K38" s="26">
        <v>39137</v>
      </c>
      <c r="L38" s="38">
        <v>1000000</v>
      </c>
      <c r="M38" s="53"/>
      <c r="N38" s="35"/>
      <c r="O38" s="44"/>
      <c r="Q38" s="36"/>
      <c r="R38" s="8"/>
      <c r="S38" s="8"/>
    </row>
    <row r="39" spans="1:19" x14ac:dyDescent="0.25">
      <c r="A39" s="6"/>
      <c r="B39" s="6"/>
      <c r="C39" s="15" t="s">
        <v>34</v>
      </c>
      <c r="D39" s="6"/>
      <c r="E39" s="6"/>
      <c r="F39" s="6"/>
      <c r="G39" s="6"/>
      <c r="H39" s="42">
        <v>12175667</v>
      </c>
      <c r="J39" s="7"/>
      <c r="K39" s="26">
        <v>39138</v>
      </c>
      <c r="L39" s="38">
        <v>3600000</v>
      </c>
      <c r="M39" s="45"/>
      <c r="N39" s="35"/>
      <c r="O39" s="44"/>
      <c r="Q39" s="36"/>
      <c r="R39" s="8"/>
      <c r="S39" s="8"/>
    </row>
    <row r="40" spans="1:19" x14ac:dyDescent="0.25">
      <c r="A40" s="6"/>
      <c r="B40" s="6"/>
      <c r="C40" s="15" t="s">
        <v>35</v>
      </c>
      <c r="D40" s="6"/>
      <c r="E40" s="6"/>
      <c r="F40" s="6"/>
      <c r="G40" s="6"/>
      <c r="H40" s="7">
        <v>102950591</v>
      </c>
      <c r="I40" s="7"/>
      <c r="J40" s="7"/>
      <c r="K40" s="26">
        <v>39139</v>
      </c>
      <c r="L40" s="38">
        <v>1100000</v>
      </c>
      <c r="M40" s="45"/>
      <c r="N40" s="35"/>
      <c r="O40" s="44"/>
      <c r="Q40" s="36"/>
      <c r="R40" s="8"/>
      <c r="S40" s="8"/>
    </row>
    <row r="41" spans="1:19" ht="16.5" x14ac:dyDescent="0.35">
      <c r="A41" s="6"/>
      <c r="B41" s="6"/>
      <c r="C41" s="15" t="s">
        <v>36</v>
      </c>
      <c r="D41" s="6"/>
      <c r="E41" s="6"/>
      <c r="F41" s="6"/>
      <c r="G41" s="6"/>
      <c r="H41" s="54">
        <v>41140709</v>
      </c>
      <c r="I41" s="7"/>
      <c r="J41" s="7"/>
      <c r="K41" s="26">
        <v>39140</v>
      </c>
      <c r="L41" s="38">
        <v>1950000</v>
      </c>
      <c r="M41" s="45"/>
      <c r="N41" s="35"/>
      <c r="O41" s="44"/>
      <c r="Q41" s="36"/>
      <c r="R41" s="8"/>
      <c r="S41" s="8"/>
    </row>
    <row r="42" spans="1:19" ht="16.5" x14ac:dyDescent="0.35">
      <c r="A42" s="6"/>
      <c r="B42" s="6"/>
      <c r="C42" s="6"/>
      <c r="D42" s="6"/>
      <c r="E42" s="6"/>
      <c r="F42" s="6"/>
      <c r="G42" s="6"/>
      <c r="H42" s="7"/>
      <c r="I42" s="55">
        <f>SUM(H39:H41)</f>
        <v>156266967</v>
      </c>
      <c r="J42" s="7"/>
      <c r="K42" s="26">
        <v>39141</v>
      </c>
      <c r="L42" s="38">
        <v>1200000</v>
      </c>
      <c r="M42" s="45"/>
      <c r="N42" s="35"/>
      <c r="O42" s="44"/>
      <c r="Q42" s="36"/>
      <c r="R42" s="8"/>
      <c r="S42" s="8"/>
    </row>
    <row r="43" spans="1:19" x14ac:dyDescent="0.25">
      <c r="A43" s="6"/>
      <c r="B43" s="6"/>
      <c r="C43" s="6"/>
      <c r="D43" s="6"/>
      <c r="E43" s="6"/>
      <c r="F43" s="6"/>
      <c r="G43" s="6"/>
      <c r="H43" s="7"/>
      <c r="I43" s="56">
        <f>SUM(I37:I42)</f>
        <v>806698731</v>
      </c>
      <c r="J43" s="7"/>
      <c r="K43" s="26"/>
      <c r="L43" s="38"/>
      <c r="M43" s="45"/>
      <c r="N43" s="35"/>
      <c r="O43" s="44"/>
      <c r="Q43" s="36"/>
      <c r="R43" s="8"/>
      <c r="S43" s="8"/>
    </row>
    <row r="44" spans="1:19" x14ac:dyDescent="0.25">
      <c r="A44" s="6"/>
      <c r="B44" s="15">
        <v>2</v>
      </c>
      <c r="C44" s="15" t="s">
        <v>37</v>
      </c>
      <c r="D44" s="6"/>
      <c r="E44" s="6"/>
      <c r="F44" s="6"/>
      <c r="G44" s="6"/>
      <c r="H44" s="7"/>
      <c r="I44" s="7"/>
      <c r="J44" s="7"/>
      <c r="K44" s="26"/>
      <c r="L44" s="38"/>
      <c r="M44" s="45"/>
      <c r="N44" s="35"/>
      <c r="O44" s="44"/>
      <c r="P44" s="57"/>
      <c r="Q44" s="30"/>
      <c r="R44" s="58"/>
      <c r="S44" s="58"/>
    </row>
    <row r="45" spans="1:19" x14ac:dyDescent="0.25">
      <c r="A45" s="6"/>
      <c r="B45" s="6"/>
      <c r="C45" s="6" t="s">
        <v>32</v>
      </c>
      <c r="D45" s="6"/>
      <c r="E45" s="6"/>
      <c r="F45" s="6"/>
      <c r="G45" s="19"/>
      <c r="H45" s="7">
        <f>M96</f>
        <v>55570000</v>
      </c>
      <c r="I45" s="7"/>
      <c r="J45" s="7"/>
      <c r="K45" s="26"/>
      <c r="L45" s="38"/>
      <c r="M45" s="45"/>
      <c r="N45" s="35"/>
      <c r="O45" s="44"/>
      <c r="P45" s="57"/>
      <c r="Q45" s="30"/>
      <c r="R45" s="59"/>
      <c r="S45" s="58"/>
    </row>
    <row r="46" spans="1:19" x14ac:dyDescent="0.25">
      <c r="A46" s="6"/>
      <c r="B46" s="6"/>
      <c r="C46" s="6" t="s">
        <v>38</v>
      </c>
      <c r="D46" s="6"/>
      <c r="E46" s="6"/>
      <c r="F46" s="6"/>
      <c r="G46" s="18"/>
      <c r="H46" s="60">
        <f>+E92</f>
        <v>0</v>
      </c>
      <c r="I46" s="7" t="s">
        <v>8</v>
      </c>
      <c r="J46" s="7"/>
      <c r="K46" s="26"/>
      <c r="L46" s="38"/>
      <c r="M46" s="45"/>
      <c r="N46" s="35"/>
      <c r="O46" s="44"/>
      <c r="P46" s="57"/>
      <c r="Q46" s="30"/>
      <c r="R46" s="57"/>
      <c r="S46" s="58"/>
    </row>
    <row r="47" spans="1:19" x14ac:dyDescent="0.25">
      <c r="A47" s="6"/>
      <c r="B47" s="6"/>
      <c r="C47" s="6"/>
      <c r="D47" s="6"/>
      <c r="E47" s="6"/>
      <c r="F47" s="6"/>
      <c r="G47" s="18" t="s">
        <v>8</v>
      </c>
      <c r="H47" s="61"/>
      <c r="I47" s="7">
        <f>H45+H46</f>
        <v>55570000</v>
      </c>
      <c r="J47" s="7"/>
      <c r="K47" s="26"/>
      <c r="L47" s="38"/>
      <c r="M47" s="45"/>
      <c r="N47" s="35"/>
      <c r="O47" s="44"/>
      <c r="P47" s="57"/>
      <c r="Q47" s="58"/>
      <c r="R47" s="57"/>
      <c r="S47" s="58"/>
    </row>
    <row r="48" spans="1:19" x14ac:dyDescent="0.25">
      <c r="A48" s="6"/>
      <c r="B48" s="6"/>
      <c r="C48" s="6"/>
      <c r="D48" s="6"/>
      <c r="E48" s="6"/>
      <c r="F48" s="6"/>
      <c r="G48" s="18"/>
      <c r="H48" s="62"/>
      <c r="I48" s="7" t="s">
        <v>8</v>
      </c>
      <c r="J48" s="7"/>
      <c r="K48" s="26"/>
      <c r="L48" s="38"/>
      <c r="M48" s="53"/>
      <c r="N48" s="35"/>
      <c r="O48" s="44"/>
      <c r="P48" s="63"/>
      <c r="Q48" s="63">
        <f>SUM(Q13:Q46)</f>
        <v>0</v>
      </c>
      <c r="R48" s="57"/>
      <c r="S48" s="58"/>
    </row>
    <row r="49" spans="1:19" x14ac:dyDescent="0.25">
      <c r="A49" s="6"/>
      <c r="B49" s="6"/>
      <c r="C49" s="6" t="s">
        <v>39</v>
      </c>
      <c r="D49" s="6"/>
      <c r="E49" s="6"/>
      <c r="F49" s="6"/>
      <c r="G49" s="19"/>
      <c r="H49" s="42">
        <f>L137</f>
        <v>46685000</v>
      </c>
      <c r="I49" s="7">
        <v>0</v>
      </c>
      <c r="K49" s="26"/>
      <c r="L49" s="38"/>
      <c r="M49" s="53"/>
      <c r="N49" s="35"/>
      <c r="O49" s="44"/>
      <c r="Q49" s="8"/>
      <c r="S49" s="8"/>
    </row>
    <row r="50" spans="1:19" x14ac:dyDescent="0.25">
      <c r="A50" s="6"/>
      <c r="B50" s="6"/>
      <c r="C50" s="6" t="s">
        <v>40</v>
      </c>
      <c r="D50" s="6"/>
      <c r="E50" s="6"/>
      <c r="F50" s="6"/>
      <c r="G50" s="6"/>
      <c r="H50" s="52">
        <f>A92</f>
        <v>3107000</v>
      </c>
      <c r="I50" s="7"/>
      <c r="K50" s="26"/>
      <c r="L50" s="38"/>
      <c r="M50" s="53"/>
      <c r="N50" s="35"/>
      <c r="O50" s="44"/>
      <c r="P50" s="64"/>
      <c r="Q50" s="8" t="s">
        <v>41</v>
      </c>
      <c r="S50" s="8"/>
    </row>
    <row r="51" spans="1:19" x14ac:dyDescent="0.25">
      <c r="A51" s="6"/>
      <c r="B51" s="6"/>
      <c r="C51" s="6"/>
      <c r="D51" s="6"/>
      <c r="E51" s="6"/>
      <c r="F51" s="6"/>
      <c r="G51" s="6"/>
      <c r="H51" s="19"/>
      <c r="I51" s="52">
        <f>SUM(H49:H50)</f>
        <v>49792000</v>
      </c>
      <c r="J51" s="42"/>
      <c r="K51" s="26"/>
      <c r="L51" s="38"/>
      <c r="M51" s="53"/>
      <c r="N51" s="35"/>
      <c r="O51" s="44"/>
      <c r="P51" s="65"/>
      <c r="Q51" s="51"/>
      <c r="R51" s="65"/>
      <c r="S51" s="51"/>
    </row>
    <row r="52" spans="1:19" x14ac:dyDescent="0.25">
      <c r="A52" s="6"/>
      <c r="B52" s="6"/>
      <c r="C52" s="15" t="s">
        <v>42</v>
      </c>
      <c r="D52" s="6"/>
      <c r="E52" s="6"/>
      <c r="F52" s="6"/>
      <c r="G52" s="6"/>
      <c r="H52" s="7"/>
      <c r="I52" s="7">
        <f>I30-I47+I51</f>
        <v>286000</v>
      </c>
      <c r="J52" s="66"/>
      <c r="K52" s="26"/>
      <c r="L52" s="38"/>
      <c r="N52" s="35"/>
      <c r="O52" s="44"/>
      <c r="P52" s="65"/>
      <c r="Q52" s="51"/>
      <c r="R52" s="65"/>
      <c r="S52" s="51"/>
    </row>
    <row r="53" spans="1:19" x14ac:dyDescent="0.25">
      <c r="A53" s="6"/>
      <c r="B53" s="6"/>
      <c r="C53" s="6" t="s">
        <v>43</v>
      </c>
      <c r="D53" s="6"/>
      <c r="E53" s="6"/>
      <c r="F53" s="6"/>
      <c r="G53" s="6"/>
      <c r="H53" s="7"/>
      <c r="I53" s="7">
        <f>+I27</f>
        <v>286000</v>
      </c>
      <c r="J53" s="66"/>
      <c r="K53" s="26"/>
      <c r="L53" s="38"/>
      <c r="N53" s="35"/>
      <c r="O53" s="44"/>
      <c r="P53" s="65"/>
      <c r="Q53" s="51"/>
      <c r="R53" s="65"/>
      <c r="S53" s="51"/>
    </row>
    <row r="54" spans="1:19" x14ac:dyDescent="0.25">
      <c r="A54" s="6"/>
      <c r="B54" s="6"/>
      <c r="C54" s="6"/>
      <c r="D54" s="6"/>
      <c r="E54" s="6"/>
      <c r="F54" s="6"/>
      <c r="G54" s="6"/>
      <c r="H54" s="7" t="s">
        <v>8</v>
      </c>
      <c r="I54" s="52">
        <v>0</v>
      </c>
      <c r="J54" s="67"/>
      <c r="K54" s="26"/>
      <c r="L54" s="38"/>
      <c r="N54" s="35"/>
      <c r="O54" s="44"/>
      <c r="P54" s="65"/>
      <c r="Q54" s="51"/>
      <c r="R54" s="65"/>
      <c r="S54" s="68"/>
    </row>
    <row r="55" spans="1:19" x14ac:dyDescent="0.25">
      <c r="A55" s="6"/>
      <c r="B55" s="6"/>
      <c r="C55" s="6"/>
      <c r="D55" s="6"/>
      <c r="E55" s="6" t="s">
        <v>44</v>
      </c>
      <c r="F55" s="6"/>
      <c r="G55" s="6"/>
      <c r="H55" s="7"/>
      <c r="I55" s="7">
        <f>+I53-I52</f>
        <v>0</v>
      </c>
      <c r="J55" s="66"/>
      <c r="K55" s="26"/>
      <c r="L55" s="38"/>
      <c r="N55" s="35"/>
      <c r="O55" s="44"/>
      <c r="P55" s="65"/>
      <c r="Q55" s="51"/>
      <c r="R55" s="65"/>
      <c r="S55" s="65"/>
    </row>
    <row r="56" spans="1:19" x14ac:dyDescent="0.25">
      <c r="A56" s="6"/>
      <c r="B56" s="6"/>
      <c r="C56" s="6"/>
      <c r="D56" s="6"/>
      <c r="E56" s="6"/>
      <c r="F56" s="6"/>
      <c r="G56" s="6"/>
      <c r="H56" s="7"/>
      <c r="I56" s="7"/>
      <c r="J56" s="66"/>
      <c r="K56" s="26"/>
      <c r="L56" s="38"/>
      <c r="N56" s="35"/>
      <c r="O56" s="44"/>
      <c r="P56" s="65"/>
      <c r="Q56" s="51"/>
      <c r="R56" s="65"/>
      <c r="S56" s="65"/>
    </row>
    <row r="57" spans="1:19" x14ac:dyDescent="0.25">
      <c r="A57" s="6" t="s">
        <v>45</v>
      </c>
      <c r="B57" s="6"/>
      <c r="C57" s="6"/>
      <c r="D57" s="6"/>
      <c r="E57" s="6"/>
      <c r="F57" s="6"/>
      <c r="G57" s="6"/>
      <c r="H57" s="7"/>
      <c r="I57" s="49"/>
      <c r="J57" s="69"/>
      <c r="K57" s="26"/>
      <c r="L57" s="38"/>
      <c r="N57" s="35"/>
      <c r="O57" s="44"/>
      <c r="P57" s="65"/>
      <c r="Q57" s="51"/>
      <c r="R57" s="65"/>
      <c r="S57" s="65"/>
    </row>
    <row r="58" spans="1:19" x14ac:dyDescent="0.25">
      <c r="A58" s="6" t="s">
        <v>46</v>
      </c>
      <c r="B58" s="6"/>
      <c r="C58" s="6"/>
      <c r="D58" s="6"/>
      <c r="E58" s="6" t="s">
        <v>8</v>
      </c>
      <c r="F58" s="6"/>
      <c r="G58" s="6" t="s">
        <v>47</v>
      </c>
      <c r="H58" s="7"/>
      <c r="I58" s="17"/>
      <c r="J58" s="70"/>
      <c r="K58" s="26"/>
      <c r="L58" s="38"/>
      <c r="N58" s="35"/>
      <c r="O58" s="44"/>
      <c r="P58" s="65"/>
      <c r="Q58" s="51"/>
      <c r="R58" s="65"/>
      <c r="S58" s="65"/>
    </row>
    <row r="59" spans="1:19" x14ac:dyDescent="0.25">
      <c r="A59" s="6"/>
      <c r="B59" s="6"/>
      <c r="C59" s="6"/>
      <c r="D59" s="6"/>
      <c r="E59" s="6"/>
      <c r="F59" s="6"/>
      <c r="G59" s="6"/>
      <c r="H59" s="7" t="s">
        <v>8</v>
      </c>
      <c r="I59" s="17"/>
      <c r="J59" s="70"/>
      <c r="K59" s="26"/>
      <c r="L59" s="38"/>
      <c r="N59" s="35"/>
      <c r="O59" s="44"/>
      <c r="Q59" s="36"/>
    </row>
    <row r="60" spans="1:19" x14ac:dyDescent="0.25">
      <c r="K60" s="26"/>
      <c r="L60" s="38"/>
      <c r="N60" s="35"/>
      <c r="O60" s="44"/>
    </row>
    <row r="61" spans="1:19" x14ac:dyDescent="0.25">
      <c r="A61" s="71"/>
      <c r="B61" s="72"/>
      <c r="C61" s="72"/>
      <c r="D61" s="73"/>
      <c r="E61" s="73"/>
      <c r="F61" s="73"/>
      <c r="G61" s="73"/>
      <c r="H61" s="9"/>
      <c r="J61" s="74"/>
      <c r="K61" s="26"/>
      <c r="L61" s="38"/>
      <c r="N61" s="35"/>
      <c r="O61" s="44"/>
      <c r="Q61" s="9"/>
      <c r="R61" s="75"/>
    </row>
    <row r="62" spans="1:19" x14ac:dyDescent="0.25">
      <c r="A62" s="71" t="s">
        <v>59</v>
      </c>
      <c r="B62" s="72"/>
      <c r="C62" s="72"/>
      <c r="D62" s="73"/>
      <c r="E62" s="73"/>
      <c r="F62" s="73"/>
      <c r="G62" s="73" t="s">
        <v>49</v>
      </c>
      <c r="H62" s="9"/>
      <c r="J62" s="74"/>
      <c r="K62" s="26"/>
      <c r="L62" s="38"/>
      <c r="N62" s="35"/>
      <c r="O62" s="44"/>
      <c r="Q62" s="9"/>
      <c r="R62" s="75"/>
    </row>
    <row r="63" spans="1:19" x14ac:dyDescent="0.25">
      <c r="A63" s="71"/>
      <c r="B63" s="72"/>
      <c r="C63" s="72"/>
      <c r="D63" s="73"/>
      <c r="E63" s="73"/>
      <c r="F63" s="73"/>
      <c r="G63" s="73"/>
      <c r="H63" s="9"/>
      <c r="J63" s="74"/>
      <c r="K63" s="26"/>
      <c r="L63" s="38"/>
      <c r="N63" s="35"/>
      <c r="O63" s="44"/>
      <c r="Q63" s="9"/>
      <c r="R63" s="75"/>
    </row>
    <row r="64" spans="1:19" x14ac:dyDescent="0.25">
      <c r="A64" s="71" t="s">
        <v>50</v>
      </c>
      <c r="B64" s="72"/>
      <c r="C64" s="72"/>
      <c r="D64" s="73"/>
      <c r="E64" s="73"/>
      <c r="F64" s="73"/>
      <c r="G64" s="73"/>
      <c r="H64" s="9" t="s">
        <v>51</v>
      </c>
      <c r="J64" s="74"/>
      <c r="K64" s="26"/>
      <c r="L64" s="38"/>
      <c r="N64" s="35"/>
      <c r="O64" s="44"/>
      <c r="Q64" s="9"/>
      <c r="R64" s="75"/>
    </row>
    <row r="65" spans="1:17" x14ac:dyDescent="0.25">
      <c r="A65" s="71"/>
      <c r="B65" s="72"/>
      <c r="C65" s="72"/>
      <c r="D65" s="73"/>
      <c r="E65" s="73"/>
      <c r="F65" s="73"/>
      <c r="G65" s="73"/>
      <c r="H65" s="73"/>
      <c r="J65" s="74"/>
      <c r="K65" s="26"/>
      <c r="L65" s="38"/>
      <c r="N65" s="35"/>
      <c r="O65" s="44"/>
    </row>
    <row r="66" spans="1:17" x14ac:dyDescent="0.25">
      <c r="A66" s="8"/>
      <c r="B66" s="8"/>
      <c r="C66" s="8"/>
      <c r="D66" s="8"/>
      <c r="E66" s="8"/>
      <c r="F66" s="8"/>
      <c r="G66" s="73" t="s">
        <v>52</v>
      </c>
      <c r="H66" s="8"/>
      <c r="I66" s="8"/>
      <c r="J66" s="76"/>
      <c r="K66" s="26"/>
      <c r="L66" s="38"/>
      <c r="M66" s="53"/>
      <c r="N66" s="35"/>
      <c r="O66" s="44"/>
      <c r="Q66" s="64"/>
    </row>
    <row r="67" spans="1:17" x14ac:dyDescent="0.25">
      <c r="A67" s="8"/>
      <c r="B67" s="8"/>
      <c r="C67" s="8"/>
      <c r="D67" s="8"/>
      <c r="E67" s="8"/>
      <c r="F67" s="8"/>
      <c r="G67" s="8"/>
      <c r="H67" s="8"/>
      <c r="I67" s="8"/>
      <c r="J67" s="76"/>
      <c r="K67" s="26"/>
      <c r="L67" s="38"/>
      <c r="M67" s="53"/>
      <c r="N67" s="35"/>
      <c r="O67" s="44"/>
    </row>
    <row r="68" spans="1:17" x14ac:dyDescent="0.25">
      <c r="A68" s="8"/>
      <c r="B68" s="8"/>
      <c r="C68" s="8"/>
      <c r="D68" s="8"/>
      <c r="E68" s="8" t="s">
        <v>53</v>
      </c>
      <c r="F68" s="8"/>
      <c r="G68" s="8"/>
      <c r="H68" s="8"/>
      <c r="I68" s="8"/>
      <c r="J68" s="76"/>
      <c r="K68" s="26"/>
      <c r="L68" s="38"/>
      <c r="M68" s="3"/>
      <c r="N68" s="35"/>
      <c r="O68" s="44"/>
    </row>
    <row r="69" spans="1:17" x14ac:dyDescent="0.25">
      <c r="A69" s="8"/>
      <c r="B69" s="8"/>
      <c r="C69" s="8"/>
      <c r="D69" s="8"/>
      <c r="E69" s="8"/>
      <c r="F69" s="8"/>
      <c r="G69" s="8"/>
      <c r="H69" s="8"/>
      <c r="I69" s="77"/>
      <c r="J69" s="76"/>
      <c r="K69" s="26"/>
      <c r="L69" s="38"/>
      <c r="M69" s="3"/>
      <c r="N69" s="35"/>
      <c r="O69" s="44"/>
    </row>
    <row r="70" spans="1:17" x14ac:dyDescent="0.25">
      <c r="A70" s="73"/>
      <c r="B70" s="73"/>
      <c r="C70" s="73"/>
      <c r="D70" s="73"/>
      <c r="E70" s="73"/>
      <c r="F70" s="73"/>
      <c r="G70" s="78"/>
      <c r="H70" s="79"/>
      <c r="I70" s="73"/>
      <c r="J70" s="74"/>
      <c r="K70" s="26"/>
      <c r="L70" s="38"/>
      <c r="M70" s="80"/>
      <c r="N70" s="35"/>
      <c r="O70" s="44"/>
    </row>
    <row r="71" spans="1:17" x14ac:dyDescent="0.25">
      <c r="A71" s="73"/>
      <c r="B71" s="73"/>
      <c r="C71" s="73"/>
      <c r="D71" s="73"/>
      <c r="E71" s="73"/>
      <c r="F71" s="73"/>
      <c r="G71" s="78" t="s">
        <v>54</v>
      </c>
      <c r="H71" s="81"/>
      <c r="I71" s="73"/>
      <c r="J71" s="74"/>
      <c r="K71" s="26"/>
      <c r="L71" s="38"/>
      <c r="M71" s="53"/>
      <c r="N71" s="35"/>
      <c r="O71" s="44"/>
    </row>
    <row r="72" spans="1:17" x14ac:dyDescent="0.25">
      <c r="A72" s="8"/>
      <c r="B72" s="8"/>
      <c r="C72" s="8"/>
      <c r="D72" s="8"/>
      <c r="E72" s="8"/>
      <c r="F72" s="8"/>
      <c r="G72" s="8"/>
      <c r="H72" s="8"/>
      <c r="I72" s="8"/>
      <c r="J72" s="76"/>
      <c r="K72" s="26"/>
      <c r="L72" s="38"/>
      <c r="N72" s="35"/>
      <c r="O72" s="82"/>
    </row>
    <row r="73" spans="1:17" x14ac:dyDescent="0.25">
      <c r="A73" s="8" t="s">
        <v>40</v>
      </c>
      <c r="B73" s="8"/>
      <c r="C73" s="8"/>
      <c r="D73" s="8" t="s">
        <v>38</v>
      </c>
      <c r="E73" s="8"/>
      <c r="F73" s="8"/>
      <c r="G73" s="8"/>
      <c r="H73" s="8" t="s">
        <v>55</v>
      </c>
      <c r="I73" s="77" t="s">
        <v>56</v>
      </c>
      <c r="J73" s="76"/>
      <c r="K73" s="26"/>
      <c r="L73" s="38"/>
      <c r="M73" s="80"/>
      <c r="N73" s="35"/>
      <c r="O73" s="83"/>
    </row>
    <row r="74" spans="1:17" x14ac:dyDescent="0.25">
      <c r="A74" s="84">
        <v>7000</v>
      </c>
      <c r="B74" s="85"/>
      <c r="C74" s="85"/>
      <c r="D74" s="85"/>
      <c r="E74" s="86"/>
      <c r="F74" s="109"/>
      <c r="G74" s="8"/>
      <c r="H74" s="51"/>
      <c r="I74" s="8"/>
      <c r="J74" s="76"/>
      <c r="K74" s="26"/>
      <c r="L74" s="38"/>
      <c r="M74" s="80"/>
      <c r="N74" s="35"/>
      <c r="O74" s="82"/>
    </row>
    <row r="75" spans="1:17" x14ac:dyDescent="0.25">
      <c r="A75" s="84">
        <v>2000</v>
      </c>
      <c r="B75" s="85"/>
      <c r="C75" s="85"/>
      <c r="D75" s="85"/>
      <c r="E75" s="86"/>
      <c r="F75" s="109"/>
      <c r="G75" s="8"/>
      <c r="H75" s="51"/>
      <c r="I75" s="8"/>
      <c r="J75" s="8"/>
      <c r="K75" s="26"/>
      <c r="L75" s="38"/>
      <c r="M75" s="80"/>
      <c r="N75" s="35"/>
      <c r="O75" s="82"/>
    </row>
    <row r="76" spans="1:17" x14ac:dyDescent="0.25">
      <c r="A76" s="87">
        <v>4500</v>
      </c>
      <c r="B76" s="85"/>
      <c r="C76" s="85"/>
      <c r="D76" s="85"/>
      <c r="E76" s="86"/>
      <c r="F76" s="109"/>
      <c r="G76" s="8"/>
      <c r="H76" s="51"/>
      <c r="I76" s="8"/>
      <c r="J76" s="8"/>
      <c r="K76" s="26"/>
      <c r="L76" s="38"/>
      <c r="M76" s="80"/>
      <c r="N76" s="35"/>
      <c r="O76" s="82"/>
    </row>
    <row r="77" spans="1:17" x14ac:dyDescent="0.25">
      <c r="A77" s="87">
        <v>3017000</v>
      </c>
      <c r="B77" s="85"/>
      <c r="C77" s="88"/>
      <c r="D77" s="85"/>
      <c r="E77" s="89"/>
      <c r="F77" s="8"/>
      <c r="G77" s="8"/>
      <c r="H77" s="51"/>
      <c r="I77" s="8"/>
      <c r="J77" s="8"/>
      <c r="K77" s="26"/>
      <c r="L77" s="38"/>
      <c r="M77" s="80"/>
      <c r="N77" s="35"/>
      <c r="O77" s="82"/>
    </row>
    <row r="78" spans="1:17" x14ac:dyDescent="0.25">
      <c r="A78" s="86">
        <v>4000</v>
      </c>
      <c r="B78" s="85"/>
      <c r="C78" s="88"/>
      <c r="D78" s="88"/>
      <c r="E78" s="90"/>
      <c r="F78" s="64"/>
      <c r="H78" s="65"/>
      <c r="K78" s="26"/>
      <c r="L78" s="38"/>
      <c r="M78" s="80"/>
      <c r="N78" s="35"/>
      <c r="O78" s="82"/>
    </row>
    <row r="79" spans="1:17" x14ac:dyDescent="0.25">
      <c r="A79" s="91">
        <v>72500</v>
      </c>
      <c r="B79" s="85"/>
      <c r="C79" s="92"/>
      <c r="D79" s="92"/>
      <c r="E79" s="90"/>
      <c r="H79" s="65"/>
      <c r="K79" s="26"/>
      <c r="L79" s="38"/>
      <c r="M79" s="80"/>
      <c r="N79" s="35"/>
      <c r="O79" s="82"/>
    </row>
    <row r="80" spans="1:17" x14ac:dyDescent="0.25">
      <c r="A80" s="93"/>
      <c r="B80" s="85"/>
      <c r="C80" s="92"/>
      <c r="D80" s="92"/>
      <c r="E80" s="90"/>
      <c r="H80" s="65"/>
      <c r="K80" s="26"/>
      <c r="L80" s="38"/>
      <c r="M80" s="80"/>
      <c r="N80" s="35"/>
      <c r="O80" s="83"/>
    </row>
    <row r="81" spans="1:15" x14ac:dyDescent="0.25">
      <c r="A81" s="93"/>
      <c r="B81" s="85"/>
      <c r="C81" s="92"/>
      <c r="D81" s="92"/>
      <c r="E81" s="90"/>
      <c r="H81" s="65"/>
      <c r="K81" s="26"/>
      <c r="L81" s="38"/>
      <c r="M81" s="80"/>
      <c r="N81" s="35"/>
      <c r="O81" s="83"/>
    </row>
    <row r="82" spans="1:15" x14ac:dyDescent="0.25">
      <c r="A82" s="91"/>
      <c r="B82" s="92"/>
      <c r="C82" s="92"/>
      <c r="D82" s="92"/>
      <c r="E82" s="90"/>
      <c r="H82" s="65"/>
      <c r="K82" s="26"/>
      <c r="L82" s="38"/>
      <c r="M82" s="94"/>
      <c r="N82" s="35"/>
      <c r="O82" s="82"/>
    </row>
    <row r="83" spans="1:15" x14ac:dyDescent="0.25">
      <c r="A83" s="91"/>
      <c r="B83" s="92"/>
      <c r="C83" s="92"/>
      <c r="D83" s="92"/>
      <c r="E83" s="90"/>
      <c r="H83" s="65"/>
      <c r="K83" s="26"/>
      <c r="L83" s="38"/>
      <c r="M83" s="95"/>
      <c r="N83" s="35"/>
      <c r="O83" s="82"/>
    </row>
    <row r="84" spans="1:15" x14ac:dyDescent="0.25">
      <c r="A84" s="91"/>
      <c r="B84" s="96"/>
      <c r="E84" s="65"/>
      <c r="H84" s="65"/>
      <c r="K84" s="26"/>
      <c r="L84" s="38"/>
      <c r="N84" s="35"/>
      <c r="O84" s="82"/>
    </row>
    <row r="85" spans="1:15" x14ac:dyDescent="0.25">
      <c r="A85" s="91"/>
      <c r="B85" s="96"/>
      <c r="H85" s="65"/>
      <c r="K85" s="26"/>
      <c r="L85" s="38"/>
      <c r="N85" s="35"/>
      <c r="O85" s="82"/>
    </row>
    <row r="86" spans="1:15" x14ac:dyDescent="0.25">
      <c r="A86" s="91"/>
      <c r="B86" s="96"/>
      <c r="K86" s="26"/>
      <c r="L86" s="38"/>
      <c r="N86" s="35"/>
      <c r="O86" s="82"/>
    </row>
    <row r="87" spans="1:15" x14ac:dyDescent="0.25">
      <c r="A87" s="91"/>
      <c r="B87" s="96"/>
      <c r="K87" s="26"/>
      <c r="L87" s="38"/>
      <c r="N87" s="35"/>
      <c r="O87" s="82"/>
    </row>
    <row r="88" spans="1:15" x14ac:dyDescent="0.25">
      <c r="A88" s="65"/>
      <c r="B88" s="96"/>
      <c r="K88" s="26"/>
      <c r="L88" s="38"/>
      <c r="M88" s="80"/>
      <c r="N88" s="35"/>
      <c r="O88" s="82"/>
    </row>
    <row r="89" spans="1:15" x14ac:dyDescent="0.25">
      <c r="K89" s="26"/>
      <c r="L89" s="38"/>
      <c r="N89" s="35"/>
      <c r="O89" s="82"/>
    </row>
    <row r="90" spans="1:15" x14ac:dyDescent="0.25">
      <c r="K90" s="26"/>
      <c r="L90" s="38"/>
      <c r="N90" s="35"/>
      <c r="O90" s="82"/>
    </row>
    <row r="91" spans="1:15" x14ac:dyDescent="0.25">
      <c r="K91" s="26"/>
      <c r="L91" s="38"/>
      <c r="N91" s="35"/>
      <c r="O91" s="82"/>
    </row>
    <row r="92" spans="1:15" x14ac:dyDescent="0.25">
      <c r="A92" s="75">
        <f>SUM(A74:A91)</f>
        <v>3107000</v>
      </c>
      <c r="E92" s="65">
        <f>SUM(E74:E91)</f>
        <v>0</v>
      </c>
      <c r="H92" s="65">
        <f>SUM(H74:H91)</f>
        <v>0</v>
      </c>
      <c r="K92" s="26"/>
      <c r="L92" s="38"/>
      <c r="N92" s="35"/>
      <c r="O92" s="82"/>
    </row>
    <row r="93" spans="1:15" x14ac:dyDescent="0.25">
      <c r="K93" s="26"/>
      <c r="L93" s="38"/>
      <c r="N93" s="35"/>
      <c r="O93" s="82"/>
    </row>
    <row r="94" spans="1:15" x14ac:dyDescent="0.25">
      <c r="K94" s="26"/>
      <c r="N94" s="35"/>
      <c r="O94" s="82"/>
    </row>
    <row r="95" spans="1:15" x14ac:dyDescent="0.25">
      <c r="K95" s="26"/>
      <c r="N95" s="35"/>
      <c r="O95" s="82"/>
    </row>
    <row r="96" spans="1:15" x14ac:dyDescent="0.25">
      <c r="K96" s="26"/>
      <c r="M96" s="43">
        <f>SUM(M13:M95)</f>
        <v>55570000</v>
      </c>
      <c r="N96" s="35"/>
      <c r="O96" s="82"/>
    </row>
    <row r="97" spans="11:15" x14ac:dyDescent="0.25">
      <c r="K97" s="26">
        <v>38741</v>
      </c>
      <c r="N97" s="35"/>
      <c r="O97" s="82"/>
    </row>
    <row r="98" spans="11:15" x14ac:dyDescent="0.25">
      <c r="K98" s="26"/>
      <c r="N98" s="35"/>
      <c r="O98" s="82"/>
    </row>
    <row r="99" spans="11:15" x14ac:dyDescent="0.25">
      <c r="K99" s="26"/>
      <c r="N99" s="35"/>
      <c r="O99" s="82"/>
    </row>
    <row r="100" spans="11:15" x14ac:dyDescent="0.25">
      <c r="K100" s="26"/>
      <c r="N100" s="35"/>
      <c r="O100" s="82"/>
    </row>
    <row r="101" spans="11:15" x14ac:dyDescent="0.25">
      <c r="K101" s="26"/>
      <c r="N101" s="35"/>
      <c r="O101" s="82"/>
    </row>
    <row r="102" spans="11:15" x14ac:dyDescent="0.25">
      <c r="K102" s="26"/>
      <c r="N102" s="35"/>
      <c r="O102" s="82"/>
    </row>
    <row r="103" spans="11:15" x14ac:dyDescent="0.25">
      <c r="K103" s="26"/>
      <c r="N103" s="35"/>
      <c r="O103" s="82"/>
    </row>
    <row r="104" spans="11:15" x14ac:dyDescent="0.25">
      <c r="K104" s="26"/>
      <c r="N104" s="35"/>
      <c r="O104" s="82"/>
    </row>
    <row r="105" spans="11:15" x14ac:dyDescent="0.25">
      <c r="K105" s="26"/>
      <c r="N105" s="35"/>
      <c r="O105" s="82"/>
    </row>
    <row r="106" spans="11:15" x14ac:dyDescent="0.25">
      <c r="K106" s="26"/>
      <c r="N106" s="35"/>
      <c r="O106" s="82"/>
    </row>
    <row r="107" spans="11:15" x14ac:dyDescent="0.25">
      <c r="K107" s="26"/>
      <c r="N107" s="35"/>
      <c r="O107" s="82"/>
    </row>
    <row r="108" spans="11:15" x14ac:dyDescent="0.25">
      <c r="K108" s="26"/>
      <c r="N108" s="35"/>
    </row>
    <row r="109" spans="11:15" x14ac:dyDescent="0.25">
      <c r="K109" s="26"/>
    </row>
    <row r="110" spans="11:15" x14ac:dyDescent="0.25">
      <c r="K110" s="26"/>
    </row>
    <row r="111" spans="11:15" x14ac:dyDescent="0.25">
      <c r="K111" s="26"/>
      <c r="O111" s="80">
        <f>SUM(O13:O110)</f>
        <v>25000000</v>
      </c>
    </row>
    <row r="112" spans="11:15" x14ac:dyDescent="0.25">
      <c r="K112" s="26"/>
    </row>
    <row r="113" spans="1:19" x14ac:dyDescent="0.25">
      <c r="K113" s="26"/>
    </row>
    <row r="114" spans="1:19" s="43" customFormat="1" x14ac:dyDescent="0.25">
      <c r="A114"/>
      <c r="B114"/>
      <c r="C114"/>
      <c r="D114"/>
      <c r="E114"/>
      <c r="F114"/>
      <c r="G114"/>
      <c r="H114"/>
      <c r="I114"/>
      <c r="J114"/>
      <c r="K114" s="26"/>
      <c r="L114" s="97"/>
      <c r="N114" s="99"/>
      <c r="O114" s="98"/>
      <c r="P114"/>
      <c r="Q114"/>
      <c r="R114"/>
      <c r="S114"/>
    </row>
    <row r="115" spans="1:19" s="43" customFormat="1" x14ac:dyDescent="0.25">
      <c r="A115"/>
      <c r="B115"/>
      <c r="C115"/>
      <c r="D115"/>
      <c r="E115"/>
      <c r="F115"/>
      <c r="G115"/>
      <c r="H115"/>
      <c r="I115"/>
      <c r="J115"/>
      <c r="K115" s="26"/>
      <c r="L115" s="97"/>
      <c r="N115" s="99"/>
      <c r="O115" s="98"/>
      <c r="P115"/>
      <c r="Q115"/>
      <c r="R115"/>
      <c r="S115"/>
    </row>
    <row r="116" spans="1:19" s="43" customFormat="1" x14ac:dyDescent="0.25">
      <c r="A116"/>
      <c r="B116"/>
      <c r="C116"/>
      <c r="D116"/>
      <c r="E116"/>
      <c r="F116"/>
      <c r="G116"/>
      <c r="H116"/>
      <c r="I116"/>
      <c r="J116"/>
      <c r="K116" s="26"/>
      <c r="L116" s="97"/>
      <c r="N116" s="99"/>
      <c r="O116" s="98"/>
      <c r="P116"/>
      <c r="Q116"/>
      <c r="R116"/>
      <c r="S116"/>
    </row>
    <row r="117" spans="1:19" s="43" customFormat="1" x14ac:dyDescent="0.25">
      <c r="A117"/>
      <c r="B117"/>
      <c r="C117"/>
      <c r="D117"/>
      <c r="E117"/>
      <c r="F117"/>
      <c r="G117"/>
      <c r="H117"/>
      <c r="I117"/>
      <c r="J117"/>
      <c r="K117" s="26"/>
      <c r="L117" s="97"/>
      <c r="N117" s="99"/>
      <c r="O117" s="98"/>
      <c r="P117"/>
      <c r="Q117"/>
      <c r="R117"/>
      <c r="S117"/>
    </row>
    <row r="118" spans="1:19" s="43" customFormat="1" x14ac:dyDescent="0.25">
      <c r="A118"/>
      <c r="B118"/>
      <c r="C118"/>
      <c r="D118"/>
      <c r="E118"/>
      <c r="F118"/>
      <c r="G118"/>
      <c r="H118"/>
      <c r="I118"/>
      <c r="J118"/>
      <c r="K118" s="26"/>
      <c r="L118" s="97"/>
      <c r="N118" s="99"/>
      <c r="O118" s="98"/>
      <c r="P118"/>
      <c r="Q118"/>
      <c r="R118"/>
      <c r="S118"/>
    </row>
    <row r="119" spans="1:19" s="43" customFormat="1" x14ac:dyDescent="0.25">
      <c r="A119"/>
      <c r="B119"/>
      <c r="C119"/>
      <c r="D119"/>
      <c r="E119"/>
      <c r="F119"/>
      <c r="G119"/>
      <c r="H119"/>
      <c r="I119"/>
      <c r="J119"/>
      <c r="K119" s="26"/>
      <c r="L119" s="97"/>
      <c r="N119" s="99"/>
      <c r="O119" s="98"/>
      <c r="P119"/>
      <c r="Q119"/>
      <c r="R119"/>
      <c r="S119"/>
    </row>
    <row r="120" spans="1:19" s="43" customFormat="1" x14ac:dyDescent="0.25">
      <c r="A120"/>
      <c r="B120"/>
      <c r="C120"/>
      <c r="D120"/>
      <c r="E120"/>
      <c r="F120"/>
      <c r="G120"/>
      <c r="H120"/>
      <c r="I120"/>
      <c r="J120"/>
      <c r="K120" s="26"/>
      <c r="L120" s="97"/>
      <c r="N120" s="99"/>
      <c r="O120" s="98"/>
      <c r="P120"/>
      <c r="Q120"/>
      <c r="R120"/>
      <c r="S120"/>
    </row>
    <row r="121" spans="1:19" s="43" customFormat="1" x14ac:dyDescent="0.25">
      <c r="A121"/>
      <c r="B121"/>
      <c r="C121"/>
      <c r="D121"/>
      <c r="E121"/>
      <c r="F121"/>
      <c r="G121"/>
      <c r="H121"/>
      <c r="I121"/>
      <c r="J121"/>
      <c r="K121" s="26"/>
      <c r="L121" s="97"/>
      <c r="N121" s="99"/>
      <c r="O121" s="98"/>
      <c r="P121"/>
      <c r="Q121"/>
      <c r="R121"/>
      <c r="S121"/>
    </row>
    <row r="122" spans="1:19" s="43" customFormat="1" x14ac:dyDescent="0.25">
      <c r="A122"/>
      <c r="B122"/>
      <c r="C122"/>
      <c r="D122"/>
      <c r="E122"/>
      <c r="F122"/>
      <c r="G122"/>
      <c r="H122"/>
      <c r="I122"/>
      <c r="J122"/>
      <c r="K122" s="26"/>
      <c r="L122" s="97"/>
      <c r="N122" s="99"/>
      <c r="O122" s="98"/>
      <c r="P122"/>
      <c r="Q122"/>
      <c r="R122"/>
      <c r="S122"/>
    </row>
    <row r="123" spans="1:19" s="43" customFormat="1" x14ac:dyDescent="0.25">
      <c r="A123"/>
      <c r="B123"/>
      <c r="C123"/>
      <c r="D123"/>
      <c r="E123"/>
      <c r="F123"/>
      <c r="G123"/>
      <c r="H123"/>
      <c r="I123"/>
      <c r="J123"/>
      <c r="K123" s="26"/>
      <c r="L123" s="97"/>
      <c r="N123" s="99"/>
      <c r="O123" s="98"/>
      <c r="P123"/>
      <c r="Q123"/>
      <c r="R123"/>
      <c r="S123"/>
    </row>
    <row r="124" spans="1:19" s="43" customFormat="1" x14ac:dyDescent="0.25">
      <c r="A124"/>
      <c r="B124"/>
      <c r="C124"/>
      <c r="D124"/>
      <c r="E124"/>
      <c r="F124"/>
      <c r="G124"/>
      <c r="H124"/>
      <c r="I124"/>
      <c r="J124"/>
      <c r="K124" s="26"/>
      <c r="L124" s="100"/>
      <c r="N124" s="99"/>
      <c r="O124" s="98"/>
      <c r="P124"/>
      <c r="Q124"/>
      <c r="R124"/>
      <c r="S124"/>
    </row>
    <row r="125" spans="1:19" s="43" customFormat="1" x14ac:dyDescent="0.25">
      <c r="A125"/>
      <c r="B125"/>
      <c r="C125"/>
      <c r="D125"/>
      <c r="E125"/>
      <c r="F125"/>
      <c r="G125"/>
      <c r="H125"/>
      <c r="I125"/>
      <c r="J125"/>
      <c r="K125" s="26"/>
      <c r="L125" s="97"/>
      <c r="N125" s="99"/>
      <c r="O125" s="98"/>
      <c r="P125"/>
      <c r="Q125"/>
      <c r="R125"/>
      <c r="S125"/>
    </row>
    <row r="126" spans="1:19" s="43" customFormat="1" x14ac:dyDescent="0.25">
      <c r="A126"/>
      <c r="B126"/>
      <c r="C126"/>
      <c r="D126"/>
      <c r="E126"/>
      <c r="F126"/>
      <c r="G126"/>
      <c r="H126"/>
      <c r="I126"/>
      <c r="J126"/>
      <c r="K126" s="26"/>
      <c r="L126" s="97"/>
      <c r="N126" s="99"/>
      <c r="O126" s="98"/>
      <c r="P126"/>
      <c r="Q126"/>
      <c r="R126"/>
      <c r="S126"/>
    </row>
    <row r="127" spans="1:19" s="43" customFormat="1" x14ac:dyDescent="0.25">
      <c r="A127"/>
      <c r="B127"/>
      <c r="C127"/>
      <c r="D127"/>
      <c r="E127"/>
      <c r="F127"/>
      <c r="G127"/>
      <c r="H127"/>
      <c r="I127"/>
      <c r="J127"/>
      <c r="K127" s="26"/>
      <c r="L127" s="97"/>
      <c r="N127" s="99"/>
      <c r="O127" s="98"/>
      <c r="P127"/>
      <c r="Q127"/>
      <c r="R127"/>
      <c r="S127"/>
    </row>
    <row r="128" spans="1:19" s="43" customFormat="1" x14ac:dyDescent="0.25">
      <c r="A128"/>
      <c r="B128"/>
      <c r="C128"/>
      <c r="D128"/>
      <c r="E128"/>
      <c r="F128"/>
      <c r="G128"/>
      <c r="H128"/>
      <c r="I128"/>
      <c r="J128"/>
      <c r="K128" s="26"/>
      <c r="L128" s="97"/>
      <c r="N128" s="99"/>
      <c r="O128" s="98"/>
      <c r="P128"/>
      <c r="Q128"/>
      <c r="R128"/>
      <c r="S128"/>
    </row>
    <row r="129" spans="1:19" s="43" customFormat="1" x14ac:dyDescent="0.25">
      <c r="A129"/>
      <c r="B129"/>
      <c r="C129"/>
      <c r="D129"/>
      <c r="E129"/>
      <c r="F129"/>
      <c r="G129"/>
      <c r="H129"/>
      <c r="I129"/>
      <c r="J129"/>
      <c r="K129" s="26"/>
      <c r="L129" s="97"/>
      <c r="N129" s="99"/>
      <c r="O129" s="98"/>
      <c r="P129"/>
      <c r="Q129"/>
      <c r="R129"/>
      <c r="S129"/>
    </row>
    <row r="130" spans="1:19" s="43" customFormat="1" x14ac:dyDescent="0.25">
      <c r="A130"/>
      <c r="B130"/>
      <c r="C130"/>
      <c r="D130"/>
      <c r="E130"/>
      <c r="F130"/>
      <c r="G130"/>
      <c r="H130"/>
      <c r="I130"/>
      <c r="J130"/>
      <c r="K130" s="26"/>
      <c r="L130" s="97"/>
      <c r="N130" s="99"/>
      <c r="O130" s="98"/>
      <c r="P130"/>
      <c r="Q130"/>
      <c r="R130"/>
      <c r="S130"/>
    </row>
    <row r="131" spans="1:19" s="43" customFormat="1" x14ac:dyDescent="0.25">
      <c r="A131"/>
      <c r="B131"/>
      <c r="C131"/>
      <c r="D131"/>
      <c r="E131"/>
      <c r="F131"/>
      <c r="G131"/>
      <c r="H131"/>
      <c r="I131"/>
      <c r="J131"/>
      <c r="K131" s="26"/>
      <c r="L131" s="97"/>
      <c r="N131" s="99"/>
      <c r="O131" s="98"/>
      <c r="P131"/>
      <c r="Q131"/>
      <c r="R131"/>
      <c r="S131"/>
    </row>
    <row r="132" spans="1:19" s="43" customFormat="1" x14ac:dyDescent="0.25">
      <c r="A132"/>
      <c r="B132"/>
      <c r="C132"/>
      <c r="D132"/>
      <c r="E132"/>
      <c r="F132"/>
      <c r="G132"/>
      <c r="H132"/>
      <c r="I132"/>
      <c r="J132"/>
      <c r="K132" s="26"/>
      <c r="L132" s="97"/>
      <c r="N132" s="99"/>
      <c r="O132" s="98"/>
      <c r="P132"/>
      <c r="Q132"/>
      <c r="R132"/>
      <c r="S132"/>
    </row>
    <row r="133" spans="1:19" s="43" customFormat="1" x14ac:dyDescent="0.25">
      <c r="A133"/>
      <c r="B133"/>
      <c r="C133"/>
      <c r="D133"/>
      <c r="E133"/>
      <c r="F133"/>
      <c r="G133"/>
      <c r="H133"/>
      <c r="I133"/>
      <c r="J133"/>
      <c r="K133" s="26"/>
      <c r="L133" s="97"/>
      <c r="N133" s="99"/>
      <c r="O133" s="98"/>
      <c r="P133"/>
      <c r="Q133"/>
      <c r="R133"/>
      <c r="S133"/>
    </row>
    <row r="134" spans="1:19" s="43" customFormat="1" x14ac:dyDescent="0.25">
      <c r="A134"/>
      <c r="B134"/>
      <c r="C134"/>
      <c r="D134"/>
      <c r="E134"/>
      <c r="F134"/>
      <c r="G134"/>
      <c r="H134"/>
      <c r="I134"/>
      <c r="J134"/>
      <c r="K134" s="26"/>
      <c r="L134" s="97"/>
      <c r="N134" s="99"/>
      <c r="O134" s="98"/>
      <c r="P134"/>
      <c r="Q134"/>
      <c r="R134"/>
      <c r="S134"/>
    </row>
    <row r="135" spans="1:19" s="43" customFormat="1" x14ac:dyDescent="0.25">
      <c r="A135"/>
      <c r="B135"/>
      <c r="C135"/>
      <c r="D135"/>
      <c r="E135"/>
      <c r="F135"/>
      <c r="G135"/>
      <c r="H135"/>
      <c r="I135"/>
      <c r="J135"/>
      <c r="K135" s="26"/>
      <c r="L135" s="100"/>
      <c r="N135" s="99"/>
      <c r="O135" s="98"/>
      <c r="P135"/>
      <c r="Q135"/>
      <c r="R135"/>
      <c r="S135"/>
    </row>
    <row r="136" spans="1:19" s="43" customFormat="1" x14ac:dyDescent="0.25">
      <c r="A136"/>
      <c r="B136"/>
      <c r="C136"/>
      <c r="D136"/>
      <c r="E136"/>
      <c r="F136"/>
      <c r="G136"/>
      <c r="H136"/>
      <c r="I136"/>
      <c r="J136"/>
      <c r="K136" s="26"/>
      <c r="L136" s="97"/>
      <c r="N136" s="99"/>
      <c r="O136" s="98"/>
      <c r="P136"/>
      <c r="Q136"/>
      <c r="R136"/>
      <c r="S136"/>
    </row>
    <row r="137" spans="1:19" s="43" customFormat="1" x14ac:dyDescent="0.25">
      <c r="A137"/>
      <c r="B137"/>
      <c r="C137"/>
      <c r="D137"/>
      <c r="E137"/>
      <c r="F137"/>
      <c r="G137"/>
      <c r="H137"/>
      <c r="I137"/>
      <c r="J137"/>
      <c r="K137" s="26"/>
      <c r="L137" s="100">
        <f>SUM(L13:L136)</f>
        <v>46685000</v>
      </c>
      <c r="N137" s="99"/>
      <c r="O137" s="98"/>
      <c r="P137"/>
      <c r="Q137"/>
      <c r="R137"/>
      <c r="S137"/>
    </row>
  </sheetData>
  <mergeCells count="1">
    <mergeCell ref="A1:I1"/>
  </mergeCells>
  <pageMargins left="0.7" right="0.7" top="0.75" bottom="0.75" header="0.3" footer="0.3"/>
  <pageSetup paperSize="9" scale="7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6" sqref="K2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7"/>
  <sheetViews>
    <sheetView view="pageBreakPreview" topLeftCell="A27" zoomScaleSheetLayoutView="100" workbookViewId="0">
      <selection activeCell="I29" sqref="I29"/>
    </sheetView>
  </sheetViews>
  <sheetFormatPr defaultRowHeight="15" x14ac:dyDescent="0.25"/>
  <cols>
    <col min="1" max="1" width="15.85546875" customWidth="1"/>
    <col min="2" max="2" width="11.85546875" customWidth="1"/>
    <col min="3" max="3" width="13.7109375" customWidth="1"/>
    <col min="4" max="4" width="4.85546875" customWidth="1"/>
    <col min="5" max="5" width="14.28515625" customWidth="1"/>
    <col min="6" max="6" width="4.140625" customWidth="1"/>
    <col min="7" max="7" width="13.85546875" customWidth="1"/>
    <col min="8" max="8" width="22" customWidth="1"/>
    <col min="9" max="9" width="20.7109375" customWidth="1"/>
    <col min="10" max="10" width="21.5703125" customWidth="1"/>
    <col min="11" max="11" width="12.140625" bestFit="1" customWidth="1"/>
    <col min="12" max="12" width="17.42578125" style="97" bestFit="1" customWidth="1"/>
    <col min="13" max="13" width="16.140625" style="43" bestFit="1" customWidth="1"/>
    <col min="14" max="14" width="15.5703125" style="99" customWidth="1"/>
    <col min="15" max="15" width="16.140625" style="98" bestFit="1" customWidth="1"/>
    <col min="16" max="16" width="11.85546875" bestFit="1" customWidth="1"/>
    <col min="18" max="18" width="22.42578125" customWidth="1"/>
    <col min="19" max="19" width="20.140625" customWidth="1"/>
  </cols>
  <sheetData>
    <row r="1" spans="1:19" ht="15.75" x14ac:dyDescent="0.25">
      <c r="A1" s="132" t="s">
        <v>0</v>
      </c>
      <c r="B1" s="132"/>
      <c r="C1" s="132"/>
      <c r="D1" s="132"/>
      <c r="E1" s="132"/>
      <c r="F1" s="132"/>
      <c r="G1" s="132"/>
      <c r="H1" s="132"/>
      <c r="I1" s="132"/>
      <c r="J1" s="105"/>
      <c r="K1" s="2"/>
      <c r="L1" s="101"/>
      <c r="M1" s="104"/>
      <c r="N1" s="4"/>
      <c r="O1" s="5"/>
      <c r="P1" s="2"/>
      <c r="Q1" s="2"/>
      <c r="R1" s="2"/>
      <c r="S1" s="2"/>
    </row>
    <row r="2" spans="1:19" x14ac:dyDescent="0.25">
      <c r="A2" s="6"/>
      <c r="B2" s="6"/>
      <c r="C2" s="6"/>
      <c r="D2" s="6"/>
      <c r="E2" s="6"/>
      <c r="F2" s="6"/>
      <c r="G2" s="6"/>
      <c r="H2" s="7"/>
      <c r="I2" s="6"/>
      <c r="J2" s="6"/>
      <c r="K2" s="8"/>
      <c r="L2" s="101"/>
      <c r="M2" s="104"/>
      <c r="N2" s="4"/>
      <c r="O2" s="9"/>
      <c r="P2" s="8"/>
      <c r="Q2" s="8"/>
      <c r="R2" s="8"/>
      <c r="S2" s="8"/>
    </row>
    <row r="3" spans="1:19" x14ac:dyDescent="0.25">
      <c r="A3" s="6" t="s">
        <v>1</v>
      </c>
      <c r="B3" s="9" t="s">
        <v>60</v>
      </c>
      <c r="C3" s="9"/>
      <c r="D3" s="6"/>
      <c r="E3" s="6"/>
      <c r="F3" s="6"/>
      <c r="G3" s="6"/>
      <c r="H3" s="6" t="s">
        <v>3</v>
      </c>
      <c r="I3" s="106">
        <v>42826</v>
      </c>
      <c r="J3" s="10"/>
      <c r="K3" s="8"/>
      <c r="L3" s="102"/>
      <c r="M3" s="104"/>
      <c r="N3" s="4"/>
      <c r="O3" s="9"/>
      <c r="P3" s="8"/>
      <c r="Q3" s="8"/>
      <c r="R3" s="8"/>
      <c r="S3" s="8"/>
    </row>
    <row r="4" spans="1:19" x14ac:dyDescent="0.25">
      <c r="A4" s="6" t="s">
        <v>4</v>
      </c>
      <c r="B4" s="11" t="s">
        <v>5</v>
      </c>
      <c r="C4" s="6"/>
      <c r="D4" s="6"/>
      <c r="E4" s="6"/>
      <c r="F4" s="6"/>
      <c r="G4" s="6"/>
      <c r="H4" s="6" t="s">
        <v>6</v>
      </c>
      <c r="I4" s="12">
        <v>0.66666666666666663</v>
      </c>
      <c r="J4" s="12"/>
      <c r="K4" s="8"/>
      <c r="L4" s="102"/>
      <c r="M4" s="104"/>
      <c r="N4" s="4"/>
      <c r="O4" s="9"/>
      <c r="P4" s="8"/>
      <c r="Q4" s="8"/>
      <c r="R4" s="8"/>
      <c r="S4" s="8"/>
    </row>
    <row r="5" spans="1:19" x14ac:dyDescent="0.25">
      <c r="A5" s="6"/>
      <c r="B5" s="6"/>
      <c r="C5" s="6"/>
      <c r="D5" s="6"/>
      <c r="E5" s="6"/>
      <c r="F5" s="6"/>
      <c r="G5" s="6"/>
      <c r="H5" s="7"/>
      <c r="I5" s="12"/>
      <c r="J5" s="13"/>
      <c r="K5" s="8"/>
      <c r="L5" s="102"/>
      <c r="M5" s="19"/>
      <c r="N5" s="14"/>
      <c r="O5" s="5"/>
      <c r="P5" s="8"/>
      <c r="Q5" s="8"/>
      <c r="R5" s="8"/>
      <c r="S5" s="8"/>
    </row>
    <row r="6" spans="1:19" x14ac:dyDescent="0.25">
      <c r="A6" s="15" t="s">
        <v>7</v>
      </c>
      <c r="B6" s="6"/>
      <c r="C6" s="6"/>
      <c r="D6" s="6"/>
      <c r="E6" s="6"/>
      <c r="F6" s="6"/>
      <c r="G6" s="6" t="s">
        <v>8</v>
      </c>
      <c r="H6" s="7"/>
      <c r="I6" s="6"/>
      <c r="J6" s="6"/>
      <c r="K6" s="8"/>
      <c r="L6" s="102"/>
      <c r="M6" s="104"/>
      <c r="N6" s="14"/>
      <c r="O6" s="6"/>
      <c r="P6" s="8"/>
      <c r="Q6" s="8"/>
      <c r="R6" s="8"/>
      <c r="S6" s="8"/>
    </row>
    <row r="7" spans="1:19" x14ac:dyDescent="0.25">
      <c r="A7" s="6"/>
      <c r="B7" s="6"/>
      <c r="C7" s="16" t="s">
        <v>9</v>
      </c>
      <c r="D7" s="16"/>
      <c r="E7" s="16" t="s">
        <v>10</v>
      </c>
      <c r="F7" s="16"/>
      <c r="G7" s="16" t="s">
        <v>11</v>
      </c>
      <c r="H7" s="7"/>
      <c r="I7" s="6"/>
      <c r="J7" s="6"/>
      <c r="K7" s="8"/>
      <c r="L7" s="102"/>
      <c r="M7" s="104"/>
      <c r="N7" s="4"/>
      <c r="O7" s="6"/>
      <c r="P7" s="8"/>
      <c r="Q7" s="8"/>
      <c r="R7" s="8"/>
      <c r="S7" s="8"/>
    </row>
    <row r="8" spans="1:19" x14ac:dyDescent="0.25">
      <c r="A8" s="6"/>
      <c r="B8" s="6"/>
      <c r="C8" s="17">
        <v>100000</v>
      </c>
      <c r="D8" s="6"/>
      <c r="E8" s="18">
        <v>15</v>
      </c>
      <c r="F8" s="18"/>
      <c r="G8" s="19">
        <f>C8*E8</f>
        <v>1500000</v>
      </c>
      <c r="H8" s="7"/>
      <c r="I8" s="19"/>
      <c r="J8" s="19"/>
      <c r="K8" s="8"/>
      <c r="L8" s="102"/>
      <c r="M8" s="104"/>
      <c r="N8" s="4"/>
      <c r="O8" s="6"/>
      <c r="P8" s="8"/>
      <c r="Q8" s="8"/>
      <c r="R8" s="8"/>
      <c r="S8" s="8"/>
    </row>
    <row r="9" spans="1:19" x14ac:dyDescent="0.25">
      <c r="A9" s="6"/>
      <c r="B9" s="6"/>
      <c r="C9" s="17">
        <v>50000</v>
      </c>
      <c r="D9" s="6"/>
      <c r="E9" s="18">
        <v>31</v>
      </c>
      <c r="F9" s="18"/>
      <c r="G9" s="19">
        <f t="shared" ref="G9:G16" si="0">C9*E9</f>
        <v>1550000</v>
      </c>
      <c r="H9" s="7"/>
      <c r="I9" s="19"/>
      <c r="J9" s="19"/>
      <c r="K9" s="8"/>
      <c r="L9" s="101"/>
      <c r="M9" s="104"/>
      <c r="N9" s="4"/>
      <c r="O9" s="5"/>
      <c r="P9" s="8"/>
      <c r="Q9" s="8"/>
      <c r="R9" s="8"/>
      <c r="S9" s="8"/>
    </row>
    <row r="10" spans="1:19" x14ac:dyDescent="0.25">
      <c r="A10" s="6"/>
      <c r="B10" s="6"/>
      <c r="C10" s="17">
        <v>20000</v>
      </c>
      <c r="D10" s="6"/>
      <c r="E10" s="18">
        <v>13</v>
      </c>
      <c r="F10" s="18"/>
      <c r="G10" s="19">
        <f t="shared" si="0"/>
        <v>260000</v>
      </c>
      <c r="H10" s="7"/>
      <c r="I10" s="7"/>
      <c r="J10" s="19"/>
      <c r="K10" s="20"/>
      <c r="L10" s="101"/>
      <c r="M10" s="104"/>
      <c r="N10" s="4"/>
      <c r="O10" s="6"/>
      <c r="P10" s="8"/>
      <c r="Q10" s="8"/>
      <c r="R10" s="8"/>
      <c r="S10" s="8"/>
    </row>
    <row r="11" spans="1:19" x14ac:dyDescent="0.25">
      <c r="A11" s="6"/>
      <c r="B11" s="6"/>
      <c r="C11" s="17">
        <v>10000</v>
      </c>
      <c r="D11" s="6"/>
      <c r="E11" s="18">
        <v>3</v>
      </c>
      <c r="F11" s="18"/>
      <c r="G11" s="19">
        <f t="shared" si="0"/>
        <v>30000</v>
      </c>
      <c r="H11" s="7"/>
      <c r="I11" s="19"/>
      <c r="J11" s="19"/>
      <c r="K11" s="8"/>
      <c r="L11" s="101"/>
      <c r="M11" s="104"/>
      <c r="N11" s="21"/>
      <c r="O11" s="7"/>
      <c r="P11" s="8"/>
      <c r="Q11" s="8"/>
      <c r="R11" s="8" t="s">
        <v>12</v>
      </c>
      <c r="S11" s="8"/>
    </row>
    <row r="12" spans="1:19" x14ac:dyDescent="0.25">
      <c r="A12" s="6"/>
      <c r="B12" s="6"/>
      <c r="C12" s="17">
        <v>5000</v>
      </c>
      <c r="D12" s="6"/>
      <c r="E12" s="18">
        <v>0</v>
      </c>
      <c r="F12" s="18"/>
      <c r="G12" s="19">
        <f t="shared" si="0"/>
        <v>0</v>
      </c>
      <c r="H12" s="7"/>
      <c r="I12" s="19"/>
      <c r="J12" s="19"/>
      <c r="K12" s="22" t="s">
        <v>13</v>
      </c>
      <c r="L12" s="103" t="s">
        <v>14</v>
      </c>
      <c r="M12" s="23" t="s">
        <v>15</v>
      </c>
      <c r="N12" s="24" t="s">
        <v>16</v>
      </c>
      <c r="O12" s="25" t="s">
        <v>12</v>
      </c>
      <c r="P12" s="8" t="s">
        <v>17</v>
      </c>
      <c r="Q12" s="8" t="s">
        <v>18</v>
      </c>
      <c r="R12" s="8" t="s">
        <v>19</v>
      </c>
      <c r="S12" s="8"/>
    </row>
    <row r="13" spans="1:19" x14ac:dyDescent="0.25">
      <c r="A13" s="6"/>
      <c r="B13" s="6"/>
      <c r="C13" s="17">
        <v>2000</v>
      </c>
      <c r="D13" s="6"/>
      <c r="E13" s="18">
        <v>2</v>
      </c>
      <c r="F13" s="18"/>
      <c r="G13" s="19">
        <f t="shared" si="0"/>
        <v>4000</v>
      </c>
      <c r="H13" s="7"/>
      <c r="I13" s="19"/>
      <c r="J13" s="19"/>
      <c r="K13" s="26">
        <v>38815</v>
      </c>
      <c r="L13" s="27">
        <v>1250000</v>
      </c>
      <c r="M13" s="28">
        <v>11000000</v>
      </c>
      <c r="N13" s="28"/>
      <c r="O13" s="8" t="s">
        <v>20</v>
      </c>
      <c r="P13" s="8" t="s">
        <v>18</v>
      </c>
    </row>
    <row r="14" spans="1:19" x14ac:dyDescent="0.25">
      <c r="A14" s="6"/>
      <c r="B14" s="6"/>
      <c r="C14" s="17">
        <v>1000</v>
      </c>
      <c r="D14" s="6"/>
      <c r="E14" s="18">
        <v>1</v>
      </c>
      <c r="F14" s="18"/>
      <c r="G14" s="19">
        <f t="shared" si="0"/>
        <v>1000</v>
      </c>
      <c r="H14" s="7"/>
      <c r="I14" s="19"/>
      <c r="J14" s="9"/>
      <c r="K14" s="26">
        <v>38816</v>
      </c>
      <c r="L14" s="27">
        <v>600000</v>
      </c>
      <c r="M14" s="29">
        <v>60000</v>
      </c>
      <c r="N14" s="30"/>
      <c r="O14" s="31"/>
      <c r="P14" s="32"/>
    </row>
    <row r="15" spans="1:19" x14ac:dyDescent="0.25">
      <c r="A15" s="6"/>
      <c r="B15" s="6"/>
      <c r="C15" s="17">
        <v>500</v>
      </c>
      <c r="D15" s="6"/>
      <c r="E15" s="18">
        <v>0</v>
      </c>
      <c r="F15" s="18"/>
      <c r="G15" s="19">
        <f t="shared" si="0"/>
        <v>0</v>
      </c>
      <c r="H15" s="7" t="s">
        <v>21</v>
      </c>
      <c r="I15" s="9"/>
      <c r="K15" s="26">
        <v>38817</v>
      </c>
      <c r="L15" s="27">
        <v>2000000</v>
      </c>
      <c r="M15" s="29">
        <v>300000</v>
      </c>
      <c r="N15" s="30"/>
      <c r="O15" s="31"/>
      <c r="P15" s="32"/>
    </row>
    <row r="16" spans="1:19" x14ac:dyDescent="0.25">
      <c r="A16" s="6"/>
      <c r="B16" s="6"/>
      <c r="C16" s="17">
        <v>100</v>
      </c>
      <c r="D16" s="6"/>
      <c r="E16" s="18">
        <v>0</v>
      </c>
      <c r="F16" s="18"/>
      <c r="G16" s="19">
        <f t="shared" si="0"/>
        <v>0</v>
      </c>
      <c r="H16" s="7"/>
      <c r="I16" s="9"/>
      <c r="J16" s="9"/>
      <c r="K16" s="26">
        <v>38818</v>
      </c>
      <c r="L16" s="27">
        <v>1050000</v>
      </c>
      <c r="M16" s="29" t="s">
        <v>63</v>
      </c>
      <c r="N16" s="30"/>
      <c r="O16" s="31"/>
      <c r="P16" s="32"/>
    </row>
    <row r="17" spans="1:19" x14ac:dyDescent="0.25">
      <c r="A17" s="6"/>
      <c r="B17" s="6"/>
      <c r="C17" s="15" t="s">
        <v>22</v>
      </c>
      <c r="D17" s="6"/>
      <c r="E17" s="18"/>
      <c r="F17" s="6"/>
      <c r="G17" s="6"/>
      <c r="H17" s="7">
        <f>SUM(G8:G16)</f>
        <v>3345000</v>
      </c>
      <c r="I17" s="9"/>
      <c r="K17" s="26">
        <v>38819</v>
      </c>
      <c r="L17" s="27">
        <v>3200000</v>
      </c>
      <c r="M17" s="29">
        <v>20000</v>
      </c>
      <c r="N17" s="30"/>
      <c r="O17" s="31"/>
      <c r="P17" s="32"/>
    </row>
    <row r="18" spans="1:19" x14ac:dyDescent="0.25">
      <c r="A18" s="6"/>
      <c r="B18" s="6"/>
      <c r="C18" s="6"/>
      <c r="D18" s="6"/>
      <c r="E18" s="6"/>
      <c r="F18" s="6"/>
      <c r="G18" s="6"/>
      <c r="H18" s="7"/>
      <c r="I18" s="9"/>
      <c r="J18" s="33"/>
      <c r="K18" s="26">
        <v>38820</v>
      </c>
      <c r="L18" s="27">
        <v>2000000</v>
      </c>
      <c r="M18" s="29">
        <v>10000000</v>
      </c>
      <c r="N18" s="30"/>
      <c r="O18" s="31"/>
      <c r="P18" s="34"/>
    </row>
    <row r="19" spans="1:19" x14ac:dyDescent="0.25">
      <c r="A19" s="6"/>
      <c r="B19" s="6"/>
      <c r="C19" s="6" t="s">
        <v>9</v>
      </c>
      <c r="D19" s="6"/>
      <c r="E19" s="6" t="s">
        <v>23</v>
      </c>
      <c r="F19" s="6"/>
      <c r="G19" s="6" t="s">
        <v>11</v>
      </c>
      <c r="H19" s="7"/>
      <c r="I19" s="17"/>
      <c r="K19" s="26">
        <v>38821</v>
      </c>
      <c r="L19" s="27">
        <v>350000</v>
      </c>
      <c r="M19" s="29">
        <v>12467000</v>
      </c>
      <c r="N19" s="30"/>
      <c r="O19" s="31"/>
      <c r="P19" s="34"/>
    </row>
    <row r="20" spans="1:19" x14ac:dyDescent="0.25">
      <c r="A20" s="6"/>
      <c r="B20" s="6"/>
      <c r="C20" s="17">
        <v>1000</v>
      </c>
      <c r="D20" s="6"/>
      <c r="E20" s="6">
        <v>1</v>
      </c>
      <c r="F20" s="6"/>
      <c r="G20" s="17">
        <f>C20*E20</f>
        <v>1000</v>
      </c>
      <c r="H20" s="7"/>
      <c r="I20" s="17"/>
      <c r="K20" s="26">
        <v>38822</v>
      </c>
      <c r="L20" s="27">
        <v>200000</v>
      </c>
      <c r="M20" s="29">
        <v>780000</v>
      </c>
      <c r="N20" s="30"/>
      <c r="O20" s="31"/>
      <c r="P20" s="34"/>
    </row>
    <row r="21" spans="1:19" x14ac:dyDescent="0.25">
      <c r="A21" s="6"/>
      <c r="B21" s="6"/>
      <c r="C21" s="17">
        <v>500</v>
      </c>
      <c r="D21" s="6"/>
      <c r="E21" s="6">
        <v>0</v>
      </c>
      <c r="F21" s="6"/>
      <c r="G21" s="17">
        <f>C21*E21</f>
        <v>0</v>
      </c>
      <c r="H21" s="7"/>
      <c r="I21" s="17"/>
      <c r="K21" s="26">
        <v>38823</v>
      </c>
      <c r="L21" s="27">
        <v>750000</v>
      </c>
      <c r="M21" s="30">
        <v>250000</v>
      </c>
      <c r="N21" s="36"/>
      <c r="O21" s="37"/>
      <c r="P21" s="37"/>
    </row>
    <row r="22" spans="1:19" x14ac:dyDescent="0.25">
      <c r="A22" s="6"/>
      <c r="B22" s="6"/>
      <c r="C22" s="17">
        <v>200</v>
      </c>
      <c r="D22" s="6"/>
      <c r="E22" s="6">
        <v>1</v>
      </c>
      <c r="F22" s="6"/>
      <c r="G22" s="17">
        <f>C22*E22</f>
        <v>200</v>
      </c>
      <c r="H22" s="7"/>
      <c r="I22" s="9"/>
      <c r="K22" s="26">
        <v>38824</v>
      </c>
      <c r="L22" s="108">
        <v>800000</v>
      </c>
      <c r="M22" s="108">
        <v>80000</v>
      </c>
      <c r="N22" s="35"/>
      <c r="O22" s="7"/>
      <c r="P22" s="30"/>
      <c r="Q22" s="36"/>
      <c r="R22" s="37"/>
      <c r="S22" s="37"/>
    </row>
    <row r="23" spans="1:19" x14ac:dyDescent="0.25">
      <c r="A23" s="6"/>
      <c r="B23" s="6"/>
      <c r="C23" s="17">
        <v>100</v>
      </c>
      <c r="D23" s="6"/>
      <c r="E23" s="6">
        <v>3</v>
      </c>
      <c r="F23" s="6"/>
      <c r="G23" s="17">
        <f>C23*E23</f>
        <v>300</v>
      </c>
      <c r="H23" s="7"/>
      <c r="I23" s="9"/>
      <c r="L23" s="38"/>
      <c r="M23" s="38"/>
      <c r="N23" s="35"/>
      <c r="O23" s="27"/>
      <c r="P23" s="30"/>
      <c r="Q23" s="36"/>
      <c r="R23" s="37">
        <f>SUM(R14:R22)</f>
        <v>0</v>
      </c>
      <c r="S23" s="37">
        <f>SUM(S14:S22)</f>
        <v>0</v>
      </c>
    </row>
    <row r="24" spans="1:19" x14ac:dyDescent="0.25">
      <c r="A24" s="6"/>
      <c r="B24" s="6"/>
      <c r="C24" s="17">
        <v>50</v>
      </c>
      <c r="D24" s="6"/>
      <c r="E24" s="6">
        <v>0</v>
      </c>
      <c r="F24" s="6"/>
      <c r="G24" s="17">
        <f>C24*E24</f>
        <v>0</v>
      </c>
      <c r="H24" s="7"/>
      <c r="I24" s="6"/>
      <c r="L24" s="38"/>
      <c r="M24" s="38"/>
      <c r="N24" s="39"/>
      <c r="O24" s="27"/>
      <c r="P24" s="30"/>
      <c r="Q24" s="36"/>
      <c r="R24" s="40" t="s">
        <v>24</v>
      </c>
      <c r="S24" s="36"/>
    </row>
    <row r="25" spans="1:19" x14ac:dyDescent="0.25">
      <c r="A25" s="6"/>
      <c r="B25" s="6"/>
      <c r="C25" s="17">
        <v>25</v>
      </c>
      <c r="D25" s="6"/>
      <c r="E25" s="6">
        <v>0</v>
      </c>
      <c r="F25" s="6"/>
      <c r="G25" s="41">
        <v>0</v>
      </c>
      <c r="H25" s="7"/>
      <c r="I25" s="6" t="s">
        <v>8</v>
      </c>
      <c r="L25" s="38"/>
      <c r="M25" s="38"/>
      <c r="N25" s="39"/>
      <c r="O25" s="27"/>
      <c r="P25" s="30"/>
      <c r="Q25" s="36"/>
      <c r="R25" s="40"/>
      <c r="S25" s="36"/>
    </row>
    <row r="26" spans="1:19" x14ac:dyDescent="0.25">
      <c r="A26" s="6"/>
      <c r="B26" s="6"/>
      <c r="C26" s="15" t="s">
        <v>22</v>
      </c>
      <c r="D26" s="6"/>
      <c r="E26" s="6"/>
      <c r="F26" s="6"/>
      <c r="G26" s="6"/>
      <c r="H26" s="42">
        <f>SUM(G20:G25)</f>
        <v>1500</v>
      </c>
      <c r="I26" s="7"/>
      <c r="L26" s="38"/>
      <c r="N26" s="35"/>
      <c r="O26" s="44"/>
      <c r="P26" s="30"/>
      <c r="Q26" s="36"/>
      <c r="R26" s="40"/>
      <c r="S26" s="36"/>
    </row>
    <row r="27" spans="1:19" x14ac:dyDescent="0.25">
      <c r="A27" s="6"/>
      <c r="B27" s="6"/>
      <c r="C27" s="6"/>
      <c r="D27" s="6"/>
      <c r="E27" s="6"/>
      <c r="F27" s="6"/>
      <c r="G27" s="6"/>
      <c r="H27" s="7"/>
      <c r="I27" s="7">
        <f>H17+H26</f>
        <v>3346500</v>
      </c>
      <c r="L27" s="38"/>
      <c r="M27" s="45"/>
      <c r="N27" s="35"/>
      <c r="O27" s="44"/>
      <c r="P27" s="30"/>
      <c r="Q27" s="36"/>
      <c r="R27" s="40"/>
      <c r="S27" s="36"/>
    </row>
    <row r="28" spans="1:19" x14ac:dyDescent="0.25">
      <c r="A28" s="6"/>
      <c r="B28" s="6"/>
      <c r="C28" s="15" t="s">
        <v>25</v>
      </c>
      <c r="D28" s="6"/>
      <c r="E28" s="6"/>
      <c r="F28" s="6"/>
      <c r="G28" s="6"/>
      <c r="H28" s="7"/>
      <c r="I28" s="7"/>
      <c r="L28" s="38"/>
      <c r="M28" s="46"/>
      <c r="N28" s="35"/>
      <c r="O28" s="44"/>
      <c r="P28" s="30"/>
      <c r="Q28" s="36"/>
      <c r="R28" s="40"/>
      <c r="S28" s="36"/>
    </row>
    <row r="29" spans="1:19" x14ac:dyDescent="0.25">
      <c r="A29" s="6"/>
      <c r="B29" s="6"/>
      <c r="C29" s="6" t="s">
        <v>26</v>
      </c>
      <c r="D29" s="6"/>
      <c r="E29" s="6"/>
      <c r="F29" s="6"/>
      <c r="G29" s="6" t="s">
        <v>8</v>
      </c>
      <c r="H29" s="7"/>
      <c r="I29" s="7">
        <v>727758741</v>
      </c>
      <c r="L29" s="38"/>
      <c r="N29" s="35"/>
      <c r="O29" s="44"/>
      <c r="P29" s="30"/>
      <c r="Q29" s="36"/>
      <c r="R29" s="48"/>
      <c r="S29" s="36"/>
    </row>
    <row r="30" spans="1:19" x14ac:dyDescent="0.25">
      <c r="A30" s="6"/>
      <c r="B30" s="6"/>
      <c r="C30" s="6" t="s">
        <v>27</v>
      </c>
      <c r="D30" s="6"/>
      <c r="E30" s="6"/>
      <c r="F30" s="6"/>
      <c r="G30" s="6"/>
      <c r="H30" s="7" t="s">
        <v>28</v>
      </c>
      <c r="I30" s="49">
        <f>'3 Januari 2017'!I52</f>
        <v>26032700</v>
      </c>
      <c r="K30" s="26"/>
      <c r="L30" s="38"/>
      <c r="M30" s="50"/>
      <c r="N30" s="35"/>
      <c r="O30" s="44"/>
      <c r="P30" s="30"/>
      <c r="Q30" s="36"/>
      <c r="R30" s="40"/>
      <c r="S30" s="36"/>
    </row>
    <row r="31" spans="1:19" x14ac:dyDescent="0.25">
      <c r="A31" s="6"/>
      <c r="B31" s="6"/>
      <c r="C31" s="6"/>
      <c r="D31" s="6"/>
      <c r="E31" s="6"/>
      <c r="F31" s="6"/>
      <c r="G31" s="6"/>
      <c r="H31" s="7"/>
      <c r="I31" s="7"/>
      <c r="K31" s="26"/>
      <c r="L31" s="38"/>
      <c r="N31" s="39"/>
      <c r="O31" s="44"/>
      <c r="P31" s="8"/>
      <c r="Q31" s="36"/>
      <c r="R31" s="8"/>
      <c r="S31" s="36"/>
    </row>
    <row r="32" spans="1:19" x14ac:dyDescent="0.25">
      <c r="A32" s="6"/>
      <c r="B32" s="6"/>
      <c r="C32" s="15" t="s">
        <v>29</v>
      </c>
      <c r="D32" s="6"/>
      <c r="E32" s="6"/>
      <c r="F32" s="6"/>
      <c r="G32" s="6"/>
      <c r="H32" s="7"/>
      <c r="I32" s="30"/>
      <c r="J32" s="30"/>
      <c r="K32" s="26"/>
      <c r="L32" s="38"/>
      <c r="N32" s="35"/>
      <c r="O32" s="44"/>
      <c r="P32" s="8"/>
      <c r="Q32" s="36"/>
      <c r="R32" s="8"/>
      <c r="S32" s="36"/>
    </row>
    <row r="33" spans="1:19" x14ac:dyDescent="0.25">
      <c r="A33" s="6"/>
      <c r="B33" s="15">
        <v>1</v>
      </c>
      <c r="C33" s="15" t="s">
        <v>30</v>
      </c>
      <c r="D33" s="6"/>
      <c r="E33" s="6"/>
      <c r="F33" s="6"/>
      <c r="G33" s="6"/>
      <c r="H33" s="7"/>
      <c r="I33" s="7"/>
      <c r="J33" s="7"/>
      <c r="K33" s="26"/>
      <c r="L33" s="38"/>
      <c r="N33" s="35"/>
      <c r="O33" s="44"/>
      <c r="P33" s="8"/>
      <c r="Q33" s="36"/>
      <c r="R33" s="8"/>
      <c r="S33" s="36"/>
    </row>
    <row r="34" spans="1:19" x14ac:dyDescent="0.25">
      <c r="A34" s="6"/>
      <c r="B34" s="15"/>
      <c r="C34" s="15" t="s">
        <v>12</v>
      </c>
      <c r="D34" s="6"/>
      <c r="E34" s="6"/>
      <c r="F34" s="6"/>
      <c r="G34" s="6"/>
      <c r="H34" s="7"/>
      <c r="I34" s="7"/>
      <c r="J34" s="7"/>
      <c r="K34" s="26"/>
      <c r="L34" s="38"/>
      <c r="N34" s="35"/>
      <c r="O34" s="44"/>
      <c r="P34" s="8"/>
      <c r="Q34" s="36"/>
      <c r="R34" s="51"/>
      <c r="S34" s="36"/>
    </row>
    <row r="35" spans="1:19" x14ac:dyDescent="0.25">
      <c r="A35" s="6"/>
      <c r="B35" s="6"/>
      <c r="C35" s="6" t="s">
        <v>31</v>
      </c>
      <c r="D35" s="6"/>
      <c r="E35" s="6"/>
      <c r="F35" s="6"/>
      <c r="G35" s="17"/>
      <c r="H35" s="42">
        <f>+O111</f>
        <v>0</v>
      </c>
      <c r="I35" s="7"/>
      <c r="J35" s="7"/>
      <c r="K35" s="26"/>
      <c r="L35" s="38"/>
      <c r="M35" s="45"/>
      <c r="N35" s="35"/>
      <c r="O35" s="44"/>
      <c r="P35" s="36"/>
      <c r="Q35" s="36"/>
      <c r="R35" s="8"/>
      <c r="S35" s="36"/>
    </row>
    <row r="36" spans="1:19" x14ac:dyDescent="0.25">
      <c r="A36" s="6"/>
      <c r="B36" s="6"/>
      <c r="C36" s="6" t="s">
        <v>32</v>
      </c>
      <c r="D36" s="6"/>
      <c r="E36" s="6"/>
      <c r="F36" s="6"/>
      <c r="G36" s="6"/>
      <c r="H36" s="52">
        <f>H92</f>
        <v>0</v>
      </c>
      <c r="I36" s="6" t="s">
        <v>8</v>
      </c>
      <c r="J36" s="6"/>
      <c r="K36" s="26"/>
      <c r="L36" s="38"/>
      <c r="M36" s="45"/>
      <c r="N36" s="35"/>
      <c r="O36" s="44"/>
      <c r="P36" s="9"/>
      <c r="Q36" s="36"/>
      <c r="R36" s="8"/>
      <c r="S36" s="8"/>
    </row>
    <row r="37" spans="1:19" x14ac:dyDescent="0.25">
      <c r="A37" s="6"/>
      <c r="B37" s="6"/>
      <c r="C37" s="6" t="s">
        <v>33</v>
      </c>
      <c r="D37" s="6"/>
      <c r="E37" s="6"/>
      <c r="F37" s="6"/>
      <c r="G37" s="6"/>
      <c r="H37" s="7"/>
      <c r="I37" s="7">
        <v>727758741</v>
      </c>
      <c r="J37" s="7"/>
      <c r="K37" s="26"/>
      <c r="L37" s="38"/>
      <c r="M37" s="45"/>
      <c r="N37" s="35"/>
      <c r="O37" s="44"/>
      <c r="Q37" s="36"/>
      <c r="R37" s="8"/>
      <c r="S37" s="8"/>
    </row>
    <row r="38" spans="1:19" x14ac:dyDescent="0.25">
      <c r="A38" s="6"/>
      <c r="B38" s="6"/>
      <c r="C38" s="6"/>
      <c r="D38" s="6"/>
      <c r="E38" s="6"/>
      <c r="F38" s="6"/>
      <c r="G38" s="6"/>
      <c r="H38" s="7"/>
      <c r="I38" s="7"/>
      <c r="J38" s="7"/>
      <c r="K38" s="26"/>
      <c r="L38" s="38"/>
      <c r="M38" s="53"/>
      <c r="N38" s="35"/>
      <c r="O38" s="44"/>
      <c r="Q38" s="36"/>
      <c r="R38" s="8"/>
      <c r="S38" s="8"/>
    </row>
    <row r="39" spans="1:19" x14ac:dyDescent="0.25">
      <c r="A39" s="6"/>
      <c r="B39" s="6"/>
      <c r="C39" s="15" t="s">
        <v>34</v>
      </c>
      <c r="D39" s="6"/>
      <c r="E39" s="6"/>
      <c r="F39" s="6"/>
      <c r="G39" s="6"/>
      <c r="H39" s="42">
        <v>30244114</v>
      </c>
      <c r="J39" s="7"/>
      <c r="K39" s="26"/>
      <c r="L39" s="38"/>
      <c r="M39" s="45"/>
      <c r="N39" s="35"/>
      <c r="O39" s="44"/>
      <c r="Q39" s="36"/>
      <c r="R39" s="8"/>
      <c r="S39" s="8"/>
    </row>
    <row r="40" spans="1:19" x14ac:dyDescent="0.25">
      <c r="A40" s="6"/>
      <c r="B40" s="6"/>
      <c r="C40" s="15" t="s">
        <v>35</v>
      </c>
      <c r="D40" s="6"/>
      <c r="E40" s="6"/>
      <c r="F40" s="6"/>
      <c r="G40" s="6"/>
      <c r="H40" s="7">
        <v>102932724</v>
      </c>
      <c r="I40" s="7"/>
      <c r="J40" s="7"/>
      <c r="K40" s="26"/>
      <c r="L40" s="38"/>
      <c r="M40" s="45"/>
      <c r="N40" s="35"/>
      <c r="O40" s="44"/>
      <c r="Q40" s="36"/>
      <c r="R40" s="8"/>
      <c r="S40" s="8"/>
    </row>
    <row r="41" spans="1:19" ht="16.5" x14ac:dyDescent="0.35">
      <c r="A41" s="6"/>
      <c r="B41" s="6"/>
      <c r="C41" s="15" t="s">
        <v>36</v>
      </c>
      <c r="D41" s="6"/>
      <c r="E41" s="6"/>
      <c r="F41" s="6"/>
      <c r="G41" s="6"/>
      <c r="H41" s="54">
        <v>33034812</v>
      </c>
      <c r="I41" s="7"/>
      <c r="J41" s="7"/>
      <c r="K41" s="26"/>
      <c r="L41" s="38"/>
      <c r="M41" s="45"/>
      <c r="N41" s="35"/>
      <c r="O41" s="44"/>
      <c r="Q41" s="36"/>
      <c r="R41" s="8"/>
      <c r="S41" s="8"/>
    </row>
    <row r="42" spans="1:19" ht="16.5" x14ac:dyDescent="0.35">
      <c r="A42" s="6"/>
      <c r="B42" s="6"/>
      <c r="C42" s="6"/>
      <c r="D42" s="6"/>
      <c r="E42" s="6"/>
      <c r="F42" s="6"/>
      <c r="G42" s="6"/>
      <c r="H42" s="7"/>
      <c r="I42" s="55">
        <f>SUM(H39:H41)</f>
        <v>166211650</v>
      </c>
      <c r="J42" s="7"/>
      <c r="K42" s="26"/>
      <c r="L42" s="38"/>
      <c r="M42" s="45"/>
      <c r="N42" s="35"/>
      <c r="O42" s="44"/>
      <c r="Q42" s="36"/>
      <c r="R42" s="8"/>
      <c r="S42" s="8"/>
    </row>
    <row r="43" spans="1:19" x14ac:dyDescent="0.25">
      <c r="A43" s="6"/>
      <c r="B43" s="6"/>
      <c r="C43" s="6"/>
      <c r="D43" s="6"/>
      <c r="E43" s="6"/>
      <c r="F43" s="6"/>
      <c r="G43" s="6"/>
      <c r="H43" s="7"/>
      <c r="I43" s="56">
        <f>SUM(I37:I42)</f>
        <v>893970391</v>
      </c>
      <c r="J43" s="7"/>
      <c r="K43" s="26"/>
      <c r="L43" s="38"/>
      <c r="M43" s="45"/>
      <c r="N43" s="35"/>
      <c r="O43" s="44"/>
      <c r="Q43" s="36"/>
      <c r="R43" s="8"/>
      <c r="S43" s="8"/>
    </row>
    <row r="44" spans="1:19" x14ac:dyDescent="0.25">
      <c r="A44" s="6"/>
      <c r="B44" s="15">
        <v>2</v>
      </c>
      <c r="C44" s="15" t="s">
        <v>37</v>
      </c>
      <c r="D44" s="6"/>
      <c r="E44" s="6"/>
      <c r="F44" s="6"/>
      <c r="G44" s="6"/>
      <c r="H44" s="7"/>
      <c r="I44" s="7"/>
      <c r="J44" s="7"/>
      <c r="K44" s="26"/>
      <c r="L44" s="38"/>
      <c r="M44" s="45"/>
      <c r="N44" s="35"/>
      <c r="O44" s="44"/>
      <c r="P44" s="57"/>
      <c r="Q44" s="30"/>
      <c r="R44" s="58"/>
      <c r="S44" s="58"/>
    </row>
    <row r="45" spans="1:19" x14ac:dyDescent="0.25">
      <c r="A45" s="6"/>
      <c r="B45" s="6"/>
      <c r="C45" s="6" t="s">
        <v>32</v>
      </c>
      <c r="D45" s="6"/>
      <c r="E45" s="6"/>
      <c r="F45" s="6"/>
      <c r="G45" s="19"/>
      <c r="H45" s="7">
        <f>M96</f>
        <v>34957000</v>
      </c>
      <c r="I45" s="7"/>
      <c r="J45" s="7"/>
      <c r="K45" s="26"/>
      <c r="L45" s="38"/>
      <c r="M45" s="45"/>
      <c r="N45" s="35"/>
      <c r="O45" s="44"/>
      <c r="P45" s="57"/>
      <c r="Q45" s="30"/>
      <c r="R45" s="59"/>
      <c r="S45" s="58"/>
    </row>
    <row r="46" spans="1:19" x14ac:dyDescent="0.25">
      <c r="A46" s="6"/>
      <c r="B46" s="6"/>
      <c r="C46" s="6" t="s">
        <v>38</v>
      </c>
      <c r="D46" s="6"/>
      <c r="E46" s="6"/>
      <c r="F46" s="6"/>
      <c r="G46" s="18"/>
      <c r="H46" s="60">
        <f>+E92</f>
        <v>0</v>
      </c>
      <c r="I46" s="7" t="s">
        <v>8</v>
      </c>
      <c r="J46" s="7"/>
      <c r="K46" s="26"/>
      <c r="L46" s="38"/>
      <c r="M46" s="45"/>
      <c r="N46" s="35"/>
      <c r="O46" s="44"/>
      <c r="P46" s="57"/>
      <c r="Q46" s="30"/>
      <c r="R46" s="57"/>
      <c r="S46" s="58"/>
    </row>
    <row r="47" spans="1:19" x14ac:dyDescent="0.25">
      <c r="A47" s="6"/>
      <c r="B47" s="6"/>
      <c r="C47" s="6"/>
      <c r="D47" s="6"/>
      <c r="E47" s="6"/>
      <c r="F47" s="6"/>
      <c r="G47" s="18" t="s">
        <v>8</v>
      </c>
      <c r="H47" s="61"/>
      <c r="I47" s="7">
        <f>H45+H46</f>
        <v>34957000</v>
      </c>
      <c r="J47" s="7"/>
      <c r="K47" s="26"/>
      <c r="L47" s="38"/>
      <c r="M47" s="45"/>
      <c r="N47" s="35"/>
      <c r="O47" s="44"/>
      <c r="P47" s="57"/>
      <c r="Q47" s="58"/>
      <c r="R47" s="57"/>
      <c r="S47" s="58"/>
    </row>
    <row r="48" spans="1:19" x14ac:dyDescent="0.25">
      <c r="A48" s="6"/>
      <c r="B48" s="6"/>
      <c r="C48" s="6"/>
      <c r="D48" s="6"/>
      <c r="E48" s="6"/>
      <c r="F48" s="6"/>
      <c r="G48" s="18"/>
      <c r="H48" s="62"/>
      <c r="I48" s="7" t="s">
        <v>8</v>
      </c>
      <c r="J48" s="7"/>
      <c r="K48" s="26"/>
      <c r="L48" s="38"/>
      <c r="M48" s="53"/>
      <c r="N48" s="35"/>
      <c r="O48" s="44"/>
      <c r="P48" s="63"/>
      <c r="Q48" s="63">
        <f>SUM(Q13:Q46)</f>
        <v>0</v>
      </c>
      <c r="R48" s="57"/>
      <c r="S48" s="58"/>
    </row>
    <row r="49" spans="1:19" x14ac:dyDescent="0.25">
      <c r="A49" s="6"/>
      <c r="B49" s="6"/>
      <c r="C49" s="6" t="s">
        <v>39</v>
      </c>
      <c r="D49" s="6"/>
      <c r="E49" s="6"/>
      <c r="F49" s="6"/>
      <c r="G49" s="19"/>
      <c r="H49" s="42">
        <f>L137</f>
        <v>12200000</v>
      </c>
      <c r="I49" s="7">
        <v>0</v>
      </c>
      <c r="K49" s="26"/>
      <c r="L49" s="38"/>
      <c r="M49" s="53"/>
      <c r="N49" s="35"/>
      <c r="O49" s="44"/>
      <c r="Q49" s="8"/>
      <c r="S49" s="8"/>
    </row>
    <row r="50" spans="1:19" x14ac:dyDescent="0.25">
      <c r="A50" s="6"/>
      <c r="B50" s="6"/>
      <c r="C50" s="6" t="s">
        <v>40</v>
      </c>
      <c r="D50" s="6"/>
      <c r="E50" s="6"/>
      <c r="F50" s="6"/>
      <c r="G50" s="6"/>
      <c r="H50" s="52">
        <f>A92</f>
        <v>70800</v>
      </c>
      <c r="I50" s="7"/>
      <c r="K50" s="26"/>
      <c r="L50" s="38"/>
      <c r="M50" s="53"/>
      <c r="N50" s="35"/>
      <c r="O50" s="44"/>
      <c r="P50" s="64"/>
      <c r="Q50" s="8" t="s">
        <v>41</v>
      </c>
      <c r="S50" s="8"/>
    </row>
    <row r="51" spans="1:19" x14ac:dyDescent="0.25">
      <c r="A51" s="6"/>
      <c r="B51" s="6"/>
      <c r="C51" s="6"/>
      <c r="D51" s="6"/>
      <c r="E51" s="6"/>
      <c r="F51" s="6"/>
      <c r="G51" s="6"/>
      <c r="H51" s="19"/>
      <c r="I51" s="52">
        <f>SUM(H49:H50)</f>
        <v>12270800</v>
      </c>
      <c r="J51" s="42"/>
      <c r="K51" s="26"/>
      <c r="L51" s="38"/>
      <c r="M51" s="53"/>
      <c r="N51" s="35"/>
      <c r="O51" s="44"/>
      <c r="P51" s="65"/>
      <c r="Q51" s="51"/>
      <c r="R51" s="65"/>
      <c r="S51" s="51"/>
    </row>
    <row r="52" spans="1:19" x14ac:dyDescent="0.25">
      <c r="A52" s="6"/>
      <c r="B52" s="6"/>
      <c r="C52" s="15" t="s">
        <v>42</v>
      </c>
      <c r="D52" s="6"/>
      <c r="E52" s="6"/>
      <c r="F52" s="6"/>
      <c r="G52" s="6"/>
      <c r="H52" s="7"/>
      <c r="I52" s="7">
        <f>I30-I47+I51</f>
        <v>3346500</v>
      </c>
      <c r="J52" s="66"/>
      <c r="K52" s="26"/>
      <c r="L52" s="38"/>
      <c r="N52" s="35"/>
      <c r="O52" s="44"/>
      <c r="P52" s="65"/>
      <c r="Q52" s="51"/>
      <c r="R52" s="65"/>
      <c r="S52" s="51"/>
    </row>
    <row r="53" spans="1:19" x14ac:dyDescent="0.25">
      <c r="A53" s="6"/>
      <c r="B53" s="6"/>
      <c r="C53" s="6" t="s">
        <v>43</v>
      </c>
      <c r="D53" s="6"/>
      <c r="E53" s="6"/>
      <c r="F53" s="6"/>
      <c r="G53" s="6"/>
      <c r="H53" s="7"/>
      <c r="I53" s="7">
        <f>+I27</f>
        <v>3346500</v>
      </c>
      <c r="J53" s="66"/>
      <c r="K53" s="26"/>
      <c r="L53" s="38"/>
      <c r="N53" s="35"/>
      <c r="O53" s="44"/>
      <c r="P53" s="65"/>
      <c r="Q53" s="51"/>
      <c r="R53" s="65"/>
      <c r="S53" s="51"/>
    </row>
    <row r="54" spans="1:19" x14ac:dyDescent="0.25">
      <c r="A54" s="6"/>
      <c r="B54" s="6"/>
      <c r="C54" s="6"/>
      <c r="D54" s="6"/>
      <c r="E54" s="6"/>
      <c r="F54" s="6"/>
      <c r="G54" s="6"/>
      <c r="H54" s="7" t="s">
        <v>8</v>
      </c>
      <c r="I54" s="52">
        <v>0</v>
      </c>
      <c r="J54" s="67"/>
      <c r="K54" s="26"/>
      <c r="L54" s="38"/>
      <c r="N54" s="35"/>
      <c r="O54" s="44"/>
      <c r="P54" s="65"/>
      <c r="Q54" s="51"/>
      <c r="R54" s="65"/>
      <c r="S54" s="68"/>
    </row>
    <row r="55" spans="1:19" x14ac:dyDescent="0.25">
      <c r="A55" s="6"/>
      <c r="B55" s="6"/>
      <c r="C55" s="6"/>
      <c r="D55" s="6"/>
      <c r="E55" s="6" t="s">
        <v>44</v>
      </c>
      <c r="F55" s="6"/>
      <c r="G55" s="6"/>
      <c r="H55" s="7"/>
      <c r="I55" s="7">
        <f>+I53-I52</f>
        <v>0</v>
      </c>
      <c r="J55" s="66"/>
      <c r="K55" s="26"/>
      <c r="L55" s="38"/>
      <c r="N55" s="35"/>
      <c r="O55" s="44"/>
      <c r="P55" s="65"/>
      <c r="Q55" s="51"/>
      <c r="R55" s="65"/>
      <c r="S55" s="65"/>
    </row>
    <row r="56" spans="1:19" x14ac:dyDescent="0.25">
      <c r="A56" s="6"/>
      <c r="B56" s="6"/>
      <c r="C56" s="6"/>
      <c r="D56" s="6"/>
      <c r="E56" s="6"/>
      <c r="F56" s="6"/>
      <c r="G56" s="6"/>
      <c r="H56" s="7"/>
      <c r="I56" s="7"/>
      <c r="J56" s="66"/>
      <c r="K56" s="26"/>
      <c r="L56" s="38"/>
      <c r="N56" s="35"/>
      <c r="O56" s="44"/>
      <c r="P56" s="65"/>
      <c r="Q56" s="51"/>
      <c r="R56" s="65"/>
      <c r="S56" s="65"/>
    </row>
    <row r="57" spans="1:19" x14ac:dyDescent="0.25">
      <c r="A57" s="6" t="s">
        <v>45</v>
      </c>
      <c r="B57" s="6"/>
      <c r="C57" s="6"/>
      <c r="D57" s="6"/>
      <c r="E57" s="6"/>
      <c r="F57" s="6"/>
      <c r="G57" s="6"/>
      <c r="H57" s="7"/>
      <c r="I57" s="49"/>
      <c r="J57" s="69"/>
      <c r="K57" s="26"/>
      <c r="L57" s="38"/>
      <c r="N57" s="35"/>
      <c r="O57" s="44"/>
      <c r="P57" s="65"/>
      <c r="Q57" s="51"/>
      <c r="R57" s="65"/>
      <c r="S57" s="65"/>
    </row>
    <row r="58" spans="1:19" x14ac:dyDescent="0.25">
      <c r="A58" s="6" t="s">
        <v>46</v>
      </c>
      <c r="B58" s="6"/>
      <c r="C58" s="6"/>
      <c r="D58" s="6"/>
      <c r="E58" s="6" t="s">
        <v>8</v>
      </c>
      <c r="F58" s="6"/>
      <c r="G58" s="6" t="s">
        <v>47</v>
      </c>
      <c r="H58" s="7"/>
      <c r="I58" s="17"/>
      <c r="J58" s="70"/>
      <c r="K58" s="26"/>
      <c r="L58" s="38"/>
      <c r="N58" s="35"/>
      <c r="O58" s="44"/>
      <c r="P58" s="65"/>
      <c r="Q58" s="51"/>
      <c r="R58" s="65"/>
      <c r="S58" s="65"/>
    </row>
    <row r="59" spans="1:19" x14ac:dyDescent="0.25">
      <c r="A59" s="6"/>
      <c r="B59" s="6"/>
      <c r="C59" s="6"/>
      <c r="D59" s="6"/>
      <c r="E59" s="6"/>
      <c r="F59" s="6"/>
      <c r="G59" s="6"/>
      <c r="H59" s="7" t="s">
        <v>8</v>
      </c>
      <c r="I59" s="17"/>
      <c r="J59" s="70"/>
      <c r="K59" s="26"/>
      <c r="L59" s="38"/>
      <c r="N59" s="35"/>
      <c r="O59" s="44"/>
      <c r="Q59" s="36"/>
    </row>
    <row r="60" spans="1:19" x14ac:dyDescent="0.25">
      <c r="K60" s="26"/>
      <c r="L60" s="38"/>
      <c r="N60" s="35"/>
      <c r="O60" s="44"/>
    </row>
    <row r="61" spans="1:19" x14ac:dyDescent="0.25">
      <c r="A61" s="71"/>
      <c r="B61" s="72"/>
      <c r="C61" s="72"/>
      <c r="D61" s="73"/>
      <c r="E61" s="73"/>
      <c r="F61" s="73"/>
      <c r="G61" s="73"/>
      <c r="H61" s="9"/>
      <c r="J61" s="74"/>
      <c r="K61" s="26"/>
      <c r="L61" s="38"/>
      <c r="N61" s="35"/>
      <c r="O61" s="44"/>
      <c r="Q61" s="9"/>
      <c r="R61" s="75"/>
    </row>
    <row r="62" spans="1:19" x14ac:dyDescent="0.25">
      <c r="A62" s="71" t="s">
        <v>59</v>
      </c>
      <c r="B62" s="72"/>
      <c r="C62" s="72"/>
      <c r="D62" s="73"/>
      <c r="E62" s="73"/>
      <c r="F62" s="73"/>
      <c r="G62" s="73" t="s">
        <v>49</v>
      </c>
      <c r="H62" s="9"/>
      <c r="J62" s="74"/>
      <c r="K62" s="26"/>
      <c r="L62" s="38"/>
      <c r="N62" s="35"/>
      <c r="O62" s="44"/>
      <c r="Q62" s="9"/>
      <c r="R62" s="75"/>
    </row>
    <row r="63" spans="1:19" x14ac:dyDescent="0.25">
      <c r="A63" s="71"/>
      <c r="B63" s="72"/>
      <c r="C63" s="72"/>
      <c r="D63" s="73"/>
      <c r="E63" s="73"/>
      <c r="F63" s="73"/>
      <c r="G63" s="73"/>
      <c r="H63" s="9"/>
      <c r="J63" s="74"/>
      <c r="K63" s="26"/>
      <c r="L63" s="38"/>
      <c r="N63" s="35"/>
      <c r="O63" s="44"/>
      <c r="Q63" s="9"/>
      <c r="R63" s="75"/>
    </row>
    <row r="64" spans="1:19" x14ac:dyDescent="0.25">
      <c r="A64" s="71" t="s">
        <v>50</v>
      </c>
      <c r="B64" s="72"/>
      <c r="C64" s="72"/>
      <c r="D64" s="73"/>
      <c r="E64" s="73"/>
      <c r="F64" s="73"/>
      <c r="G64" s="73"/>
      <c r="H64" s="9" t="s">
        <v>51</v>
      </c>
      <c r="J64" s="74"/>
      <c r="K64" s="26"/>
      <c r="L64" s="38"/>
      <c r="N64" s="35"/>
      <c r="O64" s="44"/>
      <c r="Q64" s="9"/>
      <c r="R64" s="75"/>
    </row>
    <row r="65" spans="1:17" x14ac:dyDescent="0.25">
      <c r="A65" s="71"/>
      <c r="B65" s="72"/>
      <c r="C65" s="72"/>
      <c r="D65" s="73"/>
      <c r="E65" s="73"/>
      <c r="F65" s="73"/>
      <c r="G65" s="73"/>
      <c r="H65" s="73"/>
      <c r="J65" s="74"/>
      <c r="K65" s="26"/>
      <c r="L65" s="38"/>
      <c r="N65" s="35"/>
      <c r="O65" s="44"/>
    </row>
    <row r="66" spans="1:17" x14ac:dyDescent="0.25">
      <c r="A66" s="8"/>
      <c r="B66" s="8"/>
      <c r="C66" s="8"/>
      <c r="D66" s="8"/>
      <c r="E66" s="8"/>
      <c r="F66" s="8"/>
      <c r="G66" s="73" t="s">
        <v>52</v>
      </c>
      <c r="H66" s="8"/>
      <c r="I66" s="8"/>
      <c r="J66" s="76"/>
      <c r="K66" s="26"/>
      <c r="L66" s="38"/>
      <c r="M66" s="53"/>
      <c r="N66" s="35"/>
      <c r="O66" s="44"/>
      <c r="Q66" s="64"/>
    </row>
    <row r="67" spans="1:17" x14ac:dyDescent="0.25">
      <c r="A67" s="8"/>
      <c r="B67" s="8"/>
      <c r="C67" s="8"/>
      <c r="D67" s="8"/>
      <c r="E67" s="8"/>
      <c r="F67" s="8"/>
      <c r="G67" s="8"/>
      <c r="H67" s="8"/>
      <c r="I67" s="8"/>
      <c r="J67" s="76"/>
      <c r="K67" s="26"/>
      <c r="L67" s="38"/>
      <c r="M67" s="53"/>
      <c r="N67" s="35"/>
      <c r="O67" s="44"/>
    </row>
    <row r="68" spans="1:17" x14ac:dyDescent="0.25">
      <c r="A68" s="8"/>
      <c r="B68" s="8"/>
      <c r="C68" s="8"/>
      <c r="D68" s="8"/>
      <c r="E68" s="8" t="s">
        <v>53</v>
      </c>
      <c r="F68" s="8"/>
      <c r="G68" s="8"/>
      <c r="H68" s="8"/>
      <c r="I68" s="8"/>
      <c r="J68" s="76"/>
      <c r="K68" s="26"/>
      <c r="L68" s="38"/>
      <c r="M68" s="3"/>
      <c r="N68" s="35"/>
      <c r="O68" s="44"/>
    </row>
    <row r="69" spans="1:17" x14ac:dyDescent="0.25">
      <c r="A69" s="8"/>
      <c r="B69" s="8"/>
      <c r="C69" s="8"/>
      <c r="D69" s="8"/>
      <c r="E69" s="8"/>
      <c r="F69" s="8"/>
      <c r="G69" s="8"/>
      <c r="H69" s="8"/>
      <c r="I69" s="77"/>
      <c r="J69" s="76"/>
      <c r="K69" s="26"/>
      <c r="L69" s="38"/>
      <c r="M69" s="3"/>
      <c r="N69" s="35"/>
      <c r="O69" s="44"/>
    </row>
    <row r="70" spans="1:17" x14ac:dyDescent="0.25">
      <c r="A70" s="73"/>
      <c r="B70" s="73"/>
      <c r="C70" s="73"/>
      <c r="D70" s="73"/>
      <c r="E70" s="73"/>
      <c r="F70" s="73"/>
      <c r="G70" s="78"/>
      <c r="H70" s="79"/>
      <c r="I70" s="73"/>
      <c r="J70" s="74"/>
      <c r="K70" s="26"/>
      <c r="L70" s="38"/>
      <c r="M70" s="80"/>
      <c r="N70" s="35"/>
      <c r="O70" s="44"/>
    </row>
    <row r="71" spans="1:17" x14ac:dyDescent="0.25">
      <c r="A71" s="73"/>
      <c r="B71" s="73"/>
      <c r="C71" s="73"/>
      <c r="D71" s="73"/>
      <c r="E71" s="73"/>
      <c r="F71" s="73"/>
      <c r="G71" s="78" t="s">
        <v>54</v>
      </c>
      <c r="H71" s="81"/>
      <c r="I71" s="73"/>
      <c r="J71" s="74"/>
      <c r="K71" s="26"/>
      <c r="L71" s="38"/>
      <c r="M71" s="53"/>
      <c r="N71" s="35"/>
      <c r="O71" s="44"/>
    </row>
    <row r="72" spans="1:17" x14ac:dyDescent="0.25">
      <c r="A72" s="8"/>
      <c r="B72" s="8"/>
      <c r="C72" s="8"/>
      <c r="D72" s="8"/>
      <c r="E72" s="8"/>
      <c r="F72" s="8"/>
      <c r="G72" s="8"/>
      <c r="H72" s="8"/>
      <c r="I72" s="8"/>
      <c r="J72" s="76"/>
      <c r="K72" s="26"/>
      <c r="L72" s="38"/>
      <c r="N72" s="35"/>
      <c r="O72" s="82"/>
    </row>
    <row r="73" spans="1:17" x14ac:dyDescent="0.25">
      <c r="A73" s="8" t="s">
        <v>40</v>
      </c>
      <c r="B73" s="8"/>
      <c r="C73" s="8"/>
      <c r="D73" s="8" t="s">
        <v>38</v>
      </c>
      <c r="E73" s="8"/>
      <c r="F73" s="8"/>
      <c r="G73" s="8"/>
      <c r="H73" s="8" t="s">
        <v>55</v>
      </c>
      <c r="I73" s="77" t="s">
        <v>56</v>
      </c>
      <c r="J73" s="76"/>
      <c r="K73" s="26"/>
      <c r="L73" s="38"/>
      <c r="M73" s="80"/>
      <c r="N73" s="35"/>
      <c r="O73" s="83"/>
    </row>
    <row r="74" spans="1:17" x14ac:dyDescent="0.25">
      <c r="A74" s="84">
        <v>57800</v>
      </c>
      <c r="B74" s="85" t="s">
        <v>61</v>
      </c>
      <c r="C74" s="85"/>
      <c r="D74" s="85"/>
      <c r="E74" s="86"/>
      <c r="F74" s="8"/>
      <c r="G74" s="8"/>
      <c r="H74" s="51"/>
      <c r="I74" s="8"/>
      <c r="J74" s="76"/>
      <c r="K74" s="26"/>
      <c r="L74" s="38"/>
      <c r="M74" s="80"/>
      <c r="N74" s="35"/>
      <c r="O74" s="82"/>
    </row>
    <row r="75" spans="1:17" x14ac:dyDescent="0.25">
      <c r="A75" s="84">
        <v>13000</v>
      </c>
      <c r="B75" s="85" t="s">
        <v>62</v>
      </c>
      <c r="C75" s="85"/>
      <c r="D75" s="85"/>
      <c r="E75" s="86"/>
      <c r="F75" s="8"/>
      <c r="G75" s="8"/>
      <c r="H75" s="51"/>
      <c r="I75" s="8"/>
      <c r="J75" s="8"/>
      <c r="K75" s="26"/>
      <c r="L75" s="38"/>
      <c r="M75" s="80"/>
      <c r="N75" s="35"/>
      <c r="O75" s="82"/>
    </row>
    <row r="76" spans="1:17" x14ac:dyDescent="0.25">
      <c r="A76" s="87"/>
      <c r="B76" s="85"/>
      <c r="C76" s="85"/>
      <c r="D76" s="85"/>
      <c r="E76" s="86"/>
      <c r="F76" s="8"/>
      <c r="G76" s="8"/>
      <c r="H76" s="51"/>
      <c r="I76" s="8"/>
      <c r="J76" s="8"/>
      <c r="K76" s="26"/>
      <c r="L76" s="38"/>
      <c r="M76" s="80"/>
      <c r="N76" s="35"/>
      <c r="O76" s="82"/>
    </row>
    <row r="77" spans="1:17" x14ac:dyDescent="0.25">
      <c r="A77" s="87"/>
      <c r="B77" s="85"/>
      <c r="C77" s="88"/>
      <c r="D77" s="85"/>
      <c r="E77" s="89"/>
      <c r="F77" s="8"/>
      <c r="G77" s="8"/>
      <c r="H77" s="51"/>
      <c r="I77" s="8"/>
      <c r="J77" s="8"/>
      <c r="K77" s="26"/>
      <c r="L77" s="38"/>
      <c r="M77" s="80"/>
      <c r="N77" s="35"/>
      <c r="O77" s="82"/>
    </row>
    <row r="78" spans="1:17" x14ac:dyDescent="0.25">
      <c r="A78" s="86"/>
      <c r="B78" s="85"/>
      <c r="C78" s="88"/>
      <c r="D78" s="88"/>
      <c r="E78" s="90"/>
      <c r="F78" s="64"/>
      <c r="H78" s="65"/>
      <c r="K78" s="26"/>
      <c r="L78" s="38"/>
      <c r="M78" s="80"/>
      <c r="N78" s="35"/>
      <c r="O78" s="82"/>
    </row>
    <row r="79" spans="1:17" x14ac:dyDescent="0.25">
      <c r="A79" s="91"/>
      <c r="B79" s="85"/>
      <c r="C79" s="92"/>
      <c r="D79" s="92"/>
      <c r="E79" s="90"/>
      <c r="H79" s="65"/>
      <c r="K79" s="26"/>
      <c r="L79" s="38"/>
      <c r="M79" s="80"/>
      <c r="N79" s="35"/>
      <c r="O79" s="82"/>
    </row>
    <row r="80" spans="1:17" x14ac:dyDescent="0.25">
      <c r="A80" s="93"/>
      <c r="B80" s="85"/>
      <c r="C80" s="92"/>
      <c r="D80" s="92"/>
      <c r="E80" s="90"/>
      <c r="H80" s="65"/>
      <c r="K80" s="26"/>
      <c r="L80" s="38"/>
      <c r="M80" s="80"/>
      <c r="N80" s="35"/>
      <c r="O80" s="83"/>
    </row>
    <row r="81" spans="1:15" x14ac:dyDescent="0.25">
      <c r="A81" s="93"/>
      <c r="B81" s="85"/>
      <c r="C81" s="92"/>
      <c r="D81" s="92"/>
      <c r="E81" s="90"/>
      <c r="H81" s="65"/>
      <c r="K81" s="26"/>
      <c r="L81" s="38"/>
      <c r="M81" s="80"/>
      <c r="N81" s="35"/>
      <c r="O81" s="83"/>
    </row>
    <row r="82" spans="1:15" x14ac:dyDescent="0.25">
      <c r="A82" s="91"/>
      <c r="B82" s="92"/>
      <c r="C82" s="92"/>
      <c r="D82" s="92"/>
      <c r="E82" s="90"/>
      <c r="H82" s="65"/>
      <c r="K82" s="26"/>
      <c r="L82" s="38"/>
      <c r="M82" s="94"/>
      <c r="N82" s="35"/>
      <c r="O82" s="82"/>
    </row>
    <row r="83" spans="1:15" x14ac:dyDescent="0.25">
      <c r="A83" s="91"/>
      <c r="B83" s="92"/>
      <c r="C83" s="92"/>
      <c r="D83" s="92"/>
      <c r="E83" s="90"/>
      <c r="H83" s="65"/>
      <c r="K83" s="26"/>
      <c r="L83" s="38"/>
      <c r="M83" s="95"/>
      <c r="N83" s="35"/>
      <c r="O83" s="82"/>
    </row>
    <row r="84" spans="1:15" x14ac:dyDescent="0.25">
      <c r="A84" s="91"/>
      <c r="B84" s="96"/>
      <c r="E84" s="65"/>
      <c r="H84" s="65"/>
      <c r="K84" s="26"/>
      <c r="L84" s="38"/>
      <c r="N84" s="35"/>
      <c r="O84" s="82"/>
    </row>
    <row r="85" spans="1:15" x14ac:dyDescent="0.25">
      <c r="A85" s="91"/>
      <c r="B85" s="96"/>
      <c r="H85" s="65"/>
      <c r="K85" s="26"/>
      <c r="L85" s="38"/>
      <c r="N85" s="35"/>
      <c r="O85" s="82"/>
    </row>
    <row r="86" spans="1:15" x14ac:dyDescent="0.25">
      <c r="A86" s="91"/>
      <c r="B86" s="96"/>
      <c r="K86" s="26"/>
      <c r="L86" s="38"/>
      <c r="N86" s="35"/>
      <c r="O86" s="82"/>
    </row>
    <row r="87" spans="1:15" x14ac:dyDescent="0.25">
      <c r="A87" s="91"/>
      <c r="B87" s="96"/>
      <c r="K87" s="26"/>
      <c r="L87" s="38"/>
      <c r="N87" s="35"/>
      <c r="O87" s="82"/>
    </row>
    <row r="88" spans="1:15" x14ac:dyDescent="0.25">
      <c r="A88" s="65"/>
      <c r="B88" s="96"/>
      <c r="K88" s="26"/>
      <c r="L88" s="38"/>
      <c r="M88" s="80"/>
      <c r="N88" s="35"/>
      <c r="O88" s="82"/>
    </row>
    <row r="89" spans="1:15" x14ac:dyDescent="0.25">
      <c r="K89" s="26"/>
      <c r="L89" s="38"/>
      <c r="N89" s="35"/>
      <c r="O89" s="82"/>
    </row>
    <row r="90" spans="1:15" x14ac:dyDescent="0.25">
      <c r="K90" s="26"/>
      <c r="L90" s="38"/>
      <c r="N90" s="35"/>
      <c r="O90" s="82"/>
    </row>
    <row r="91" spans="1:15" x14ac:dyDescent="0.25">
      <c r="K91" s="26"/>
      <c r="L91" s="38"/>
      <c r="N91" s="35"/>
      <c r="O91" s="82"/>
    </row>
    <row r="92" spans="1:15" x14ac:dyDescent="0.25">
      <c r="A92" s="75">
        <f>SUM(A74:A91)</f>
        <v>70800</v>
      </c>
      <c r="E92" s="65">
        <f>SUM(E74:E91)</f>
        <v>0</v>
      </c>
      <c r="H92" s="65">
        <f>SUM(H74:H91)</f>
        <v>0</v>
      </c>
      <c r="K92" s="26"/>
      <c r="L92" s="38"/>
      <c r="N92" s="35"/>
      <c r="O92" s="82"/>
    </row>
    <row r="93" spans="1:15" x14ac:dyDescent="0.25">
      <c r="K93" s="26"/>
      <c r="L93" s="38"/>
      <c r="N93" s="35"/>
      <c r="O93" s="82"/>
    </row>
    <row r="94" spans="1:15" x14ac:dyDescent="0.25">
      <c r="K94" s="26"/>
      <c r="N94" s="35"/>
      <c r="O94" s="82"/>
    </row>
    <row r="95" spans="1:15" x14ac:dyDescent="0.25">
      <c r="K95" s="26"/>
      <c r="N95" s="35"/>
      <c r="O95" s="82"/>
    </row>
    <row r="96" spans="1:15" x14ac:dyDescent="0.25">
      <c r="K96" s="26"/>
      <c r="M96" s="43">
        <f>SUM(M13:M95)</f>
        <v>34957000</v>
      </c>
      <c r="N96" s="35"/>
      <c r="O96" s="82"/>
    </row>
    <row r="97" spans="11:15" x14ac:dyDescent="0.25">
      <c r="K97" s="26">
        <v>38741</v>
      </c>
      <c r="N97" s="35"/>
      <c r="O97" s="82"/>
    </row>
    <row r="98" spans="11:15" x14ac:dyDescent="0.25">
      <c r="K98" s="26"/>
      <c r="N98" s="35"/>
      <c r="O98" s="82"/>
    </row>
    <row r="99" spans="11:15" x14ac:dyDescent="0.25">
      <c r="K99" s="26"/>
      <c r="N99" s="35"/>
      <c r="O99" s="82"/>
    </row>
    <row r="100" spans="11:15" x14ac:dyDescent="0.25">
      <c r="K100" s="26"/>
      <c r="N100" s="35"/>
      <c r="O100" s="82"/>
    </row>
    <row r="101" spans="11:15" x14ac:dyDescent="0.25">
      <c r="K101" s="26"/>
      <c r="N101" s="35"/>
      <c r="O101" s="82"/>
    </row>
    <row r="102" spans="11:15" x14ac:dyDescent="0.25">
      <c r="K102" s="26"/>
      <c r="N102" s="35"/>
      <c r="O102" s="82"/>
    </row>
    <row r="103" spans="11:15" x14ac:dyDescent="0.25">
      <c r="K103" s="26"/>
      <c r="N103" s="35"/>
      <c r="O103" s="82"/>
    </row>
    <row r="104" spans="11:15" x14ac:dyDescent="0.25">
      <c r="K104" s="26"/>
      <c r="N104" s="35"/>
      <c r="O104" s="82"/>
    </row>
    <row r="105" spans="11:15" x14ac:dyDescent="0.25">
      <c r="K105" s="26"/>
      <c r="N105" s="35"/>
      <c r="O105" s="82"/>
    </row>
    <row r="106" spans="11:15" x14ac:dyDescent="0.25">
      <c r="K106" s="26"/>
      <c r="N106" s="35"/>
      <c r="O106" s="82"/>
    </row>
    <row r="107" spans="11:15" x14ac:dyDescent="0.25">
      <c r="K107" s="26"/>
      <c r="N107" s="35"/>
      <c r="O107" s="82"/>
    </row>
    <row r="108" spans="11:15" x14ac:dyDescent="0.25">
      <c r="K108" s="26"/>
      <c r="N108" s="35"/>
    </row>
    <row r="109" spans="11:15" x14ac:dyDescent="0.25">
      <c r="K109" s="26"/>
    </row>
    <row r="110" spans="11:15" x14ac:dyDescent="0.25">
      <c r="K110" s="26"/>
    </row>
    <row r="111" spans="11:15" x14ac:dyDescent="0.25">
      <c r="K111" s="26"/>
      <c r="O111" s="80">
        <f>SUM(O13:O110)</f>
        <v>0</v>
      </c>
    </row>
    <row r="112" spans="11:15" x14ac:dyDescent="0.25">
      <c r="K112" s="26"/>
    </row>
    <row r="113" spans="1:19" x14ac:dyDescent="0.25">
      <c r="K113" s="26"/>
    </row>
    <row r="114" spans="1:19" s="43" customFormat="1" x14ac:dyDescent="0.25">
      <c r="A114"/>
      <c r="B114"/>
      <c r="C114"/>
      <c r="D114"/>
      <c r="E114"/>
      <c r="F114"/>
      <c r="G114"/>
      <c r="H114"/>
      <c r="I114"/>
      <c r="J114"/>
      <c r="K114" s="26"/>
      <c r="L114" s="97"/>
      <c r="N114" s="99"/>
      <c r="O114" s="98"/>
      <c r="P114"/>
      <c r="Q114"/>
      <c r="R114"/>
      <c r="S114"/>
    </row>
    <row r="115" spans="1:19" s="43" customFormat="1" x14ac:dyDescent="0.25">
      <c r="A115"/>
      <c r="B115"/>
      <c r="C115"/>
      <c r="D115"/>
      <c r="E115"/>
      <c r="F115"/>
      <c r="G115"/>
      <c r="H115"/>
      <c r="I115"/>
      <c r="J115"/>
      <c r="K115" s="26"/>
      <c r="L115" s="97"/>
      <c r="N115" s="99"/>
      <c r="O115" s="98"/>
      <c r="P115"/>
      <c r="Q115"/>
      <c r="R115"/>
      <c r="S115"/>
    </row>
    <row r="116" spans="1:19" s="43" customFormat="1" x14ac:dyDescent="0.25">
      <c r="A116"/>
      <c r="B116"/>
      <c r="C116"/>
      <c r="D116"/>
      <c r="E116"/>
      <c r="F116"/>
      <c r="G116"/>
      <c r="H116"/>
      <c r="I116"/>
      <c r="J116"/>
      <c r="K116" s="26"/>
      <c r="L116" s="97"/>
      <c r="N116" s="99"/>
      <c r="O116" s="98"/>
      <c r="P116"/>
      <c r="Q116"/>
      <c r="R116"/>
      <c r="S116"/>
    </row>
    <row r="117" spans="1:19" s="43" customFormat="1" x14ac:dyDescent="0.25">
      <c r="A117"/>
      <c r="B117"/>
      <c r="C117"/>
      <c r="D117"/>
      <c r="E117"/>
      <c r="F117"/>
      <c r="G117"/>
      <c r="H117"/>
      <c r="I117"/>
      <c r="J117"/>
      <c r="K117" s="26"/>
      <c r="L117" s="97"/>
      <c r="N117" s="99"/>
      <c r="O117" s="98"/>
      <c r="P117"/>
      <c r="Q117"/>
      <c r="R117"/>
      <c r="S117"/>
    </row>
    <row r="118" spans="1:19" s="43" customFormat="1" x14ac:dyDescent="0.25">
      <c r="A118"/>
      <c r="B118"/>
      <c r="C118"/>
      <c r="D118"/>
      <c r="E118"/>
      <c r="F118"/>
      <c r="G118"/>
      <c r="H118"/>
      <c r="I118"/>
      <c r="J118"/>
      <c r="K118" s="26"/>
      <c r="L118" s="97"/>
      <c r="N118" s="99"/>
      <c r="O118" s="98"/>
      <c r="P118"/>
      <c r="Q118"/>
      <c r="R118"/>
      <c r="S118"/>
    </row>
    <row r="119" spans="1:19" s="43" customFormat="1" x14ac:dyDescent="0.25">
      <c r="A119"/>
      <c r="B119"/>
      <c r="C119"/>
      <c r="D119"/>
      <c r="E119"/>
      <c r="F119"/>
      <c r="G119"/>
      <c r="H119"/>
      <c r="I119"/>
      <c r="J119"/>
      <c r="K119" s="26"/>
      <c r="L119" s="97"/>
      <c r="N119" s="99"/>
      <c r="O119" s="98"/>
      <c r="P119"/>
      <c r="Q119"/>
      <c r="R119"/>
      <c r="S119"/>
    </row>
    <row r="120" spans="1:19" s="43" customFormat="1" x14ac:dyDescent="0.25">
      <c r="A120"/>
      <c r="B120"/>
      <c r="C120"/>
      <c r="D120"/>
      <c r="E120"/>
      <c r="F120"/>
      <c r="G120"/>
      <c r="H120"/>
      <c r="I120"/>
      <c r="J120"/>
      <c r="K120" s="26"/>
      <c r="L120" s="97"/>
      <c r="N120" s="99"/>
      <c r="O120" s="98"/>
      <c r="P120"/>
      <c r="Q120"/>
      <c r="R120"/>
      <c r="S120"/>
    </row>
    <row r="121" spans="1:19" s="43" customFormat="1" x14ac:dyDescent="0.25">
      <c r="A121"/>
      <c r="B121"/>
      <c r="C121"/>
      <c r="D121"/>
      <c r="E121"/>
      <c r="F121"/>
      <c r="G121"/>
      <c r="H121"/>
      <c r="I121"/>
      <c r="J121"/>
      <c r="K121" s="26"/>
      <c r="L121" s="97"/>
      <c r="N121" s="99"/>
      <c r="O121" s="98"/>
      <c r="P121"/>
      <c r="Q121"/>
      <c r="R121"/>
      <c r="S121"/>
    </row>
    <row r="122" spans="1:19" s="43" customFormat="1" x14ac:dyDescent="0.25">
      <c r="A122"/>
      <c r="B122"/>
      <c r="C122"/>
      <c r="D122"/>
      <c r="E122"/>
      <c r="F122"/>
      <c r="G122"/>
      <c r="H122"/>
      <c r="I122"/>
      <c r="J122"/>
      <c r="K122" s="26"/>
      <c r="L122" s="97"/>
      <c r="N122" s="99"/>
      <c r="O122" s="98"/>
      <c r="P122"/>
      <c r="Q122"/>
      <c r="R122"/>
      <c r="S122"/>
    </row>
    <row r="123" spans="1:19" s="43" customFormat="1" x14ac:dyDescent="0.25">
      <c r="A123"/>
      <c r="B123"/>
      <c r="C123"/>
      <c r="D123"/>
      <c r="E123"/>
      <c r="F123"/>
      <c r="G123"/>
      <c r="H123"/>
      <c r="I123"/>
      <c r="J123"/>
      <c r="K123" s="26"/>
      <c r="L123" s="97"/>
      <c r="N123" s="99"/>
      <c r="O123" s="98"/>
      <c r="P123"/>
      <c r="Q123"/>
      <c r="R123"/>
      <c r="S123"/>
    </row>
    <row r="124" spans="1:19" s="43" customFormat="1" x14ac:dyDescent="0.25">
      <c r="A124"/>
      <c r="B124"/>
      <c r="C124"/>
      <c r="D124"/>
      <c r="E124"/>
      <c r="F124"/>
      <c r="G124"/>
      <c r="H124"/>
      <c r="I124"/>
      <c r="J124"/>
      <c r="K124" s="26"/>
      <c r="L124" s="100"/>
      <c r="N124" s="99"/>
      <c r="O124" s="98"/>
      <c r="P124"/>
      <c r="Q124"/>
      <c r="R124"/>
      <c r="S124"/>
    </row>
    <row r="125" spans="1:19" s="43" customFormat="1" x14ac:dyDescent="0.25">
      <c r="A125"/>
      <c r="B125"/>
      <c r="C125"/>
      <c r="D125"/>
      <c r="E125"/>
      <c r="F125"/>
      <c r="G125"/>
      <c r="H125"/>
      <c r="I125"/>
      <c r="J125"/>
      <c r="K125" s="26"/>
      <c r="L125" s="97"/>
      <c r="N125" s="99"/>
      <c r="O125" s="98"/>
      <c r="P125"/>
      <c r="Q125"/>
      <c r="R125"/>
      <c r="S125"/>
    </row>
    <row r="126" spans="1:19" s="43" customFormat="1" x14ac:dyDescent="0.25">
      <c r="A126"/>
      <c r="B126"/>
      <c r="C126"/>
      <c r="D126"/>
      <c r="E126"/>
      <c r="F126"/>
      <c r="G126"/>
      <c r="H126"/>
      <c r="I126"/>
      <c r="J126"/>
      <c r="K126" s="26"/>
      <c r="L126" s="97"/>
      <c r="N126" s="99"/>
      <c r="O126" s="98"/>
      <c r="P126"/>
      <c r="Q126"/>
      <c r="R126"/>
      <c r="S126"/>
    </row>
    <row r="127" spans="1:19" s="43" customFormat="1" x14ac:dyDescent="0.25">
      <c r="A127"/>
      <c r="B127"/>
      <c r="C127"/>
      <c r="D127"/>
      <c r="E127"/>
      <c r="F127"/>
      <c r="G127"/>
      <c r="H127"/>
      <c r="I127"/>
      <c r="J127"/>
      <c r="K127" s="26"/>
      <c r="L127" s="97"/>
      <c r="N127" s="99"/>
      <c r="O127" s="98"/>
      <c r="P127"/>
      <c r="Q127"/>
      <c r="R127"/>
      <c r="S127"/>
    </row>
    <row r="128" spans="1:19" s="43" customFormat="1" x14ac:dyDescent="0.25">
      <c r="A128"/>
      <c r="B128"/>
      <c r="C128"/>
      <c r="D128"/>
      <c r="E128"/>
      <c r="F128"/>
      <c r="G128"/>
      <c r="H128"/>
      <c r="I128"/>
      <c r="J128"/>
      <c r="K128" s="26"/>
      <c r="L128" s="97"/>
      <c r="N128" s="99"/>
      <c r="O128" s="98"/>
      <c r="P128"/>
      <c r="Q128"/>
      <c r="R128"/>
      <c r="S128"/>
    </row>
    <row r="129" spans="1:19" s="43" customFormat="1" x14ac:dyDescent="0.25">
      <c r="A129"/>
      <c r="B129"/>
      <c r="C129"/>
      <c r="D129"/>
      <c r="E129"/>
      <c r="F129"/>
      <c r="G129"/>
      <c r="H129"/>
      <c r="I129"/>
      <c r="J129"/>
      <c r="K129" s="26"/>
      <c r="L129" s="97"/>
      <c r="N129" s="99"/>
      <c r="O129" s="98"/>
      <c r="P129"/>
      <c r="Q129"/>
      <c r="R129"/>
      <c r="S129"/>
    </row>
    <row r="130" spans="1:19" s="43" customFormat="1" x14ac:dyDescent="0.25">
      <c r="A130"/>
      <c r="B130"/>
      <c r="C130"/>
      <c r="D130"/>
      <c r="E130"/>
      <c r="F130"/>
      <c r="G130"/>
      <c r="H130"/>
      <c r="I130"/>
      <c r="J130"/>
      <c r="K130" s="26"/>
      <c r="L130" s="97"/>
      <c r="N130" s="99"/>
      <c r="O130" s="98"/>
      <c r="P130"/>
      <c r="Q130"/>
      <c r="R130"/>
      <c r="S130"/>
    </row>
    <row r="131" spans="1:19" s="43" customFormat="1" x14ac:dyDescent="0.25">
      <c r="A131"/>
      <c r="B131"/>
      <c r="C131"/>
      <c r="D131"/>
      <c r="E131"/>
      <c r="F131"/>
      <c r="G131"/>
      <c r="H131"/>
      <c r="I131"/>
      <c r="J131"/>
      <c r="K131" s="26"/>
      <c r="L131" s="97"/>
      <c r="N131" s="99"/>
      <c r="O131" s="98"/>
      <c r="P131"/>
      <c r="Q131"/>
      <c r="R131"/>
      <c r="S131"/>
    </row>
    <row r="132" spans="1:19" s="43" customFormat="1" x14ac:dyDescent="0.25">
      <c r="A132"/>
      <c r="B132"/>
      <c r="C132"/>
      <c r="D132"/>
      <c r="E132"/>
      <c r="F132"/>
      <c r="G132"/>
      <c r="H132"/>
      <c r="I132"/>
      <c r="J132"/>
      <c r="K132" s="26"/>
      <c r="L132" s="97"/>
      <c r="N132" s="99"/>
      <c r="O132" s="98"/>
      <c r="P132"/>
      <c r="Q132"/>
      <c r="R132"/>
      <c r="S132"/>
    </row>
    <row r="133" spans="1:19" s="43" customFormat="1" x14ac:dyDescent="0.25">
      <c r="A133"/>
      <c r="B133"/>
      <c r="C133"/>
      <c r="D133"/>
      <c r="E133"/>
      <c r="F133"/>
      <c r="G133"/>
      <c r="H133"/>
      <c r="I133"/>
      <c r="J133"/>
      <c r="K133" s="26"/>
      <c r="L133" s="97"/>
      <c r="N133" s="99"/>
      <c r="O133" s="98"/>
      <c r="P133"/>
      <c r="Q133"/>
      <c r="R133"/>
      <c r="S133"/>
    </row>
    <row r="134" spans="1:19" s="43" customFormat="1" x14ac:dyDescent="0.25">
      <c r="A134"/>
      <c r="B134"/>
      <c r="C134"/>
      <c r="D134"/>
      <c r="E134"/>
      <c r="F134"/>
      <c r="G134"/>
      <c r="H134"/>
      <c r="I134"/>
      <c r="J134"/>
      <c r="K134" s="26"/>
      <c r="L134" s="97"/>
      <c r="N134" s="99"/>
      <c r="O134" s="98"/>
      <c r="P134"/>
      <c r="Q134"/>
      <c r="R134"/>
      <c r="S134"/>
    </row>
    <row r="135" spans="1:19" s="43" customFormat="1" x14ac:dyDescent="0.25">
      <c r="A135"/>
      <c r="B135"/>
      <c r="C135"/>
      <c r="D135"/>
      <c r="E135"/>
      <c r="F135"/>
      <c r="G135"/>
      <c r="H135"/>
      <c r="I135"/>
      <c r="J135"/>
      <c r="K135" s="26"/>
      <c r="L135" s="100"/>
      <c r="N135" s="99"/>
      <c r="O135" s="98"/>
      <c r="P135"/>
      <c r="Q135"/>
      <c r="R135"/>
      <c r="S135"/>
    </row>
    <row r="136" spans="1:19" s="43" customFormat="1" x14ac:dyDescent="0.25">
      <c r="A136"/>
      <c r="B136"/>
      <c r="C136"/>
      <c r="D136"/>
      <c r="E136"/>
      <c r="F136"/>
      <c r="G136"/>
      <c r="H136"/>
      <c r="I136"/>
      <c r="J136"/>
      <c r="K136" s="26"/>
      <c r="L136" s="97"/>
      <c r="N136" s="99"/>
      <c r="O136" s="98"/>
      <c r="P136"/>
      <c r="Q136"/>
      <c r="R136"/>
      <c r="S136"/>
    </row>
    <row r="137" spans="1:19" s="43" customFormat="1" x14ac:dyDescent="0.25">
      <c r="A137"/>
      <c r="B137"/>
      <c r="C137"/>
      <c r="D137"/>
      <c r="E137"/>
      <c r="F137"/>
      <c r="G137"/>
      <c r="H137"/>
      <c r="I137"/>
      <c r="J137"/>
      <c r="K137" s="26"/>
      <c r="L137" s="100">
        <f>SUM(L13:L136)</f>
        <v>12200000</v>
      </c>
      <c r="N137" s="99"/>
      <c r="O137" s="98"/>
      <c r="P137"/>
      <c r="Q137"/>
      <c r="R137"/>
      <c r="S137"/>
    </row>
  </sheetData>
  <mergeCells count="1">
    <mergeCell ref="A1:I1"/>
  </mergeCells>
  <pageMargins left="0.7" right="0.7" top="0.75" bottom="0.75" header="0.3" footer="0.3"/>
  <pageSetup paperSize="9" scal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7"/>
  <sheetViews>
    <sheetView view="pageBreakPreview" topLeftCell="A58" zoomScaleSheetLayoutView="100" workbookViewId="0">
      <selection activeCell="E76" sqref="E76"/>
    </sheetView>
  </sheetViews>
  <sheetFormatPr defaultRowHeight="15" x14ac:dyDescent="0.25"/>
  <cols>
    <col min="1" max="1" width="15.85546875" customWidth="1"/>
    <col min="2" max="2" width="11.85546875" customWidth="1"/>
    <col min="3" max="3" width="13.7109375" customWidth="1"/>
    <col min="4" max="4" width="4.85546875" customWidth="1"/>
    <col min="5" max="5" width="14.28515625" customWidth="1"/>
    <col min="6" max="6" width="4.140625" customWidth="1"/>
    <col min="7" max="7" width="13.85546875" customWidth="1"/>
    <col min="8" max="8" width="22" customWidth="1"/>
    <col min="9" max="9" width="20.7109375" customWidth="1"/>
    <col min="10" max="10" width="21.5703125" customWidth="1"/>
    <col min="11" max="11" width="12.140625" bestFit="1" customWidth="1"/>
    <col min="12" max="12" width="17.42578125" style="97" bestFit="1" customWidth="1"/>
    <col min="13" max="13" width="16.140625" style="43" bestFit="1" customWidth="1"/>
    <col min="14" max="14" width="15.5703125" style="99" customWidth="1"/>
    <col min="15" max="15" width="16.140625" style="98" bestFit="1" customWidth="1"/>
    <col min="16" max="16" width="11.85546875" bestFit="1" customWidth="1"/>
    <col min="18" max="18" width="22.42578125" customWidth="1"/>
    <col min="19" max="19" width="20.140625" customWidth="1"/>
  </cols>
  <sheetData>
    <row r="1" spans="1:19" ht="15.75" x14ac:dyDescent="0.25">
      <c r="A1" s="132" t="s">
        <v>0</v>
      </c>
      <c r="B1" s="132"/>
      <c r="C1" s="132"/>
      <c r="D1" s="132"/>
      <c r="E1" s="132"/>
      <c r="F1" s="132"/>
      <c r="G1" s="132"/>
      <c r="H1" s="132"/>
      <c r="I1" s="132"/>
      <c r="J1" s="107"/>
      <c r="K1" s="2"/>
      <c r="L1" s="101"/>
      <c r="M1" s="104"/>
      <c r="N1" s="4"/>
      <c r="O1" s="5"/>
      <c r="P1" s="2"/>
      <c r="Q1" s="2"/>
      <c r="R1" s="2"/>
      <c r="S1" s="2"/>
    </row>
    <row r="2" spans="1:19" x14ac:dyDescent="0.25">
      <c r="A2" s="6"/>
      <c r="B2" s="6"/>
      <c r="C2" s="6"/>
      <c r="D2" s="6"/>
      <c r="E2" s="6"/>
      <c r="F2" s="6"/>
      <c r="G2" s="6"/>
      <c r="H2" s="7"/>
      <c r="I2" s="6"/>
      <c r="J2" s="6"/>
      <c r="K2" s="8"/>
      <c r="L2" s="101"/>
      <c r="M2" s="104"/>
      <c r="N2" s="4"/>
      <c r="O2" s="9"/>
      <c r="P2" s="8"/>
      <c r="Q2" s="8"/>
      <c r="R2" s="8"/>
      <c r="S2" s="8"/>
    </row>
    <row r="3" spans="1:19" x14ac:dyDescent="0.25">
      <c r="A3" s="6" t="s">
        <v>1</v>
      </c>
      <c r="B3" s="9" t="s">
        <v>64</v>
      </c>
      <c r="C3" s="9"/>
      <c r="D3" s="6"/>
      <c r="E3" s="6"/>
      <c r="F3" s="6"/>
      <c r="G3" s="6"/>
      <c r="H3" s="6" t="s">
        <v>3</v>
      </c>
      <c r="I3" s="106">
        <v>42856</v>
      </c>
      <c r="J3" s="10"/>
      <c r="K3" s="8"/>
      <c r="L3" s="102"/>
      <c r="M3" s="104"/>
      <c r="N3" s="4"/>
      <c r="O3" s="9"/>
      <c r="P3" s="8"/>
      <c r="Q3" s="8"/>
      <c r="R3" s="8"/>
      <c r="S3" s="8"/>
    </row>
    <row r="4" spans="1:19" x14ac:dyDescent="0.25">
      <c r="A4" s="6" t="s">
        <v>4</v>
      </c>
      <c r="B4" s="11" t="s">
        <v>5</v>
      </c>
      <c r="C4" s="6"/>
      <c r="D4" s="6"/>
      <c r="E4" s="6"/>
      <c r="F4" s="6"/>
      <c r="G4" s="6"/>
      <c r="H4" s="6" t="s">
        <v>6</v>
      </c>
      <c r="I4" s="12">
        <v>0.66666666666666663</v>
      </c>
      <c r="J4" s="12"/>
      <c r="K4" s="8"/>
      <c r="L4" s="102"/>
      <c r="M4" s="104"/>
      <c r="N4" s="4"/>
      <c r="O4" s="9"/>
      <c r="P4" s="8"/>
      <c r="Q4" s="8"/>
      <c r="R4" s="8"/>
      <c r="S4" s="8"/>
    </row>
    <row r="5" spans="1:19" x14ac:dyDescent="0.25">
      <c r="A5" s="6"/>
      <c r="B5" s="6"/>
      <c r="C5" s="6"/>
      <c r="D5" s="6"/>
      <c r="E5" s="6"/>
      <c r="F5" s="6"/>
      <c r="G5" s="6"/>
      <c r="H5" s="7"/>
      <c r="I5" s="12"/>
      <c r="J5" s="13"/>
      <c r="K5" s="8"/>
      <c r="L5" s="102"/>
      <c r="M5" s="19"/>
      <c r="N5" s="14"/>
      <c r="O5" s="5"/>
      <c r="P5" s="8"/>
      <c r="Q5" s="8"/>
      <c r="R5" s="8"/>
      <c r="S5" s="8"/>
    </row>
    <row r="6" spans="1:19" x14ac:dyDescent="0.25">
      <c r="A6" s="15" t="s">
        <v>7</v>
      </c>
      <c r="B6" s="6"/>
      <c r="C6" s="6"/>
      <c r="D6" s="6"/>
      <c r="E6" s="6"/>
      <c r="F6" s="6"/>
      <c r="G6" s="6" t="s">
        <v>8</v>
      </c>
      <c r="H6" s="7"/>
      <c r="I6" s="6"/>
      <c r="J6" s="6"/>
      <c r="K6" s="8"/>
      <c r="L6" s="102"/>
      <c r="M6" s="104"/>
      <c r="N6" s="14"/>
      <c r="O6" s="6"/>
      <c r="P6" s="8"/>
      <c r="Q6" s="8"/>
      <c r="R6" s="8"/>
      <c r="S6" s="8"/>
    </row>
    <row r="7" spans="1:19" x14ac:dyDescent="0.25">
      <c r="A7" s="6"/>
      <c r="B7" s="6"/>
      <c r="C7" s="16" t="s">
        <v>9</v>
      </c>
      <c r="D7" s="16"/>
      <c r="E7" s="16" t="s">
        <v>10</v>
      </c>
      <c r="F7" s="16"/>
      <c r="G7" s="16" t="s">
        <v>11</v>
      </c>
      <c r="H7" s="7"/>
      <c r="I7" s="6"/>
      <c r="J7" s="6"/>
      <c r="K7" s="8"/>
      <c r="L7" s="102"/>
      <c r="M7" s="104"/>
      <c r="N7" s="4"/>
      <c r="O7" s="6"/>
      <c r="P7" s="8"/>
      <c r="Q7" s="8"/>
      <c r="R7" s="8"/>
      <c r="S7" s="8"/>
    </row>
    <row r="8" spans="1:19" x14ac:dyDescent="0.25">
      <c r="A8" s="6"/>
      <c r="B8" s="6"/>
      <c r="C8" s="17">
        <v>100000</v>
      </c>
      <c r="D8" s="6"/>
      <c r="E8" s="18">
        <v>13</v>
      </c>
      <c r="F8" s="18"/>
      <c r="G8" s="19">
        <f>C8*E8</f>
        <v>1300000</v>
      </c>
      <c r="H8" s="7"/>
      <c r="I8" s="19"/>
      <c r="J8" s="19"/>
      <c r="K8" s="8"/>
      <c r="L8" s="102"/>
      <c r="M8" s="104"/>
      <c r="N8" s="4"/>
      <c r="O8" s="6"/>
      <c r="P8" s="8"/>
      <c r="Q8" s="8"/>
      <c r="R8" s="8"/>
      <c r="S8" s="8"/>
    </row>
    <row r="9" spans="1:19" x14ac:dyDescent="0.25">
      <c r="A9" s="6"/>
      <c r="B9" s="6"/>
      <c r="C9" s="17">
        <v>50000</v>
      </c>
      <c r="D9" s="6"/>
      <c r="E9" s="18">
        <v>877</v>
      </c>
      <c r="F9" s="18"/>
      <c r="G9" s="19">
        <f t="shared" ref="G9:G16" si="0">C9*E9</f>
        <v>43850000</v>
      </c>
      <c r="H9" s="7"/>
      <c r="I9" s="19"/>
      <c r="J9" s="19"/>
      <c r="K9" s="8"/>
      <c r="L9" s="101"/>
      <c r="M9" s="104"/>
      <c r="N9" s="4"/>
      <c r="O9" s="5"/>
      <c r="P9" s="8"/>
      <c r="Q9" s="8"/>
      <c r="R9" s="8"/>
      <c r="S9" s="8"/>
    </row>
    <row r="10" spans="1:19" x14ac:dyDescent="0.25">
      <c r="A10" s="6"/>
      <c r="B10" s="6"/>
      <c r="C10" s="17">
        <v>20000</v>
      </c>
      <c r="D10" s="6"/>
      <c r="E10" s="18">
        <v>6</v>
      </c>
      <c r="F10" s="18"/>
      <c r="G10" s="19">
        <f t="shared" si="0"/>
        <v>120000</v>
      </c>
      <c r="H10" s="7"/>
      <c r="I10" s="7"/>
      <c r="J10" s="19"/>
      <c r="K10" s="20"/>
      <c r="L10" s="101"/>
      <c r="M10" s="104"/>
      <c r="N10" s="4"/>
      <c r="O10" s="6"/>
      <c r="P10" s="8"/>
      <c r="Q10" s="8"/>
      <c r="R10" s="8"/>
      <c r="S10" s="8"/>
    </row>
    <row r="11" spans="1:19" x14ac:dyDescent="0.25">
      <c r="A11" s="6"/>
      <c r="B11" s="6"/>
      <c r="C11" s="17">
        <v>10000</v>
      </c>
      <c r="D11" s="6"/>
      <c r="E11" s="18">
        <v>0</v>
      </c>
      <c r="F11" s="18"/>
      <c r="G11" s="19">
        <f t="shared" si="0"/>
        <v>0</v>
      </c>
      <c r="H11" s="7"/>
      <c r="I11" s="19"/>
      <c r="J11" s="19"/>
      <c r="K11" s="8"/>
      <c r="L11" s="101"/>
      <c r="M11" s="104"/>
      <c r="N11" s="21"/>
      <c r="O11" s="7"/>
      <c r="P11" s="8"/>
      <c r="Q11" s="8"/>
      <c r="R11" s="8" t="s">
        <v>12</v>
      </c>
      <c r="S11" s="8"/>
    </row>
    <row r="12" spans="1:19" x14ac:dyDescent="0.25">
      <c r="A12" s="6"/>
      <c r="B12" s="6"/>
      <c r="C12" s="17">
        <v>5000</v>
      </c>
      <c r="D12" s="6"/>
      <c r="E12" s="18">
        <v>1</v>
      </c>
      <c r="F12" s="18"/>
      <c r="G12" s="19">
        <f t="shared" si="0"/>
        <v>5000</v>
      </c>
      <c r="H12" s="7"/>
      <c r="I12" s="19"/>
      <c r="J12" s="19"/>
      <c r="K12" s="22" t="s">
        <v>13</v>
      </c>
      <c r="L12" s="103" t="s">
        <v>14</v>
      </c>
      <c r="M12" s="23" t="s">
        <v>15</v>
      </c>
      <c r="N12" s="24" t="s">
        <v>16</v>
      </c>
      <c r="O12" s="25" t="s">
        <v>12</v>
      </c>
      <c r="P12" s="8" t="s">
        <v>17</v>
      </c>
      <c r="Q12" s="8" t="s">
        <v>18</v>
      </c>
      <c r="R12" s="8" t="s">
        <v>19</v>
      </c>
      <c r="S12" s="8"/>
    </row>
    <row r="13" spans="1:19" x14ac:dyDescent="0.25">
      <c r="A13" s="6"/>
      <c r="B13" s="6"/>
      <c r="C13" s="17">
        <v>2000</v>
      </c>
      <c r="D13" s="6"/>
      <c r="E13" s="18">
        <v>2</v>
      </c>
      <c r="F13" s="18"/>
      <c r="G13" s="19">
        <f t="shared" si="0"/>
        <v>4000</v>
      </c>
      <c r="H13" s="7"/>
      <c r="I13" s="19"/>
      <c r="J13" s="19"/>
      <c r="K13" s="26">
        <v>38825</v>
      </c>
      <c r="L13" s="27">
        <v>500000</v>
      </c>
      <c r="M13" s="28">
        <v>210000</v>
      </c>
      <c r="N13" s="28"/>
      <c r="O13" s="8" t="s">
        <v>20</v>
      </c>
      <c r="P13" s="8" t="s">
        <v>18</v>
      </c>
    </row>
    <row r="14" spans="1:19" x14ac:dyDescent="0.25">
      <c r="A14" s="6"/>
      <c r="B14" s="6"/>
      <c r="C14" s="17">
        <v>1000</v>
      </c>
      <c r="D14" s="6"/>
      <c r="E14" s="18">
        <v>1</v>
      </c>
      <c r="F14" s="18"/>
      <c r="G14" s="19">
        <f t="shared" si="0"/>
        <v>1000</v>
      </c>
      <c r="H14" s="7"/>
      <c r="I14" s="19"/>
      <c r="J14" s="9"/>
      <c r="K14" s="26">
        <v>38826</v>
      </c>
      <c r="L14" s="27">
        <v>3400000</v>
      </c>
      <c r="M14" s="29">
        <v>5302500</v>
      </c>
      <c r="N14" s="30"/>
      <c r="O14" s="31"/>
      <c r="P14" s="32"/>
    </row>
    <row r="15" spans="1:19" x14ac:dyDescent="0.25">
      <c r="A15" s="6"/>
      <c r="B15" s="6"/>
      <c r="C15" s="17">
        <v>500</v>
      </c>
      <c r="D15" s="6"/>
      <c r="E15" s="18">
        <v>0</v>
      </c>
      <c r="F15" s="18"/>
      <c r="G15" s="19">
        <f t="shared" si="0"/>
        <v>0</v>
      </c>
      <c r="H15" s="7" t="s">
        <v>21</v>
      </c>
      <c r="I15" s="9"/>
      <c r="K15" s="26">
        <v>38827</v>
      </c>
      <c r="L15" s="27">
        <v>1000000</v>
      </c>
      <c r="M15" s="29">
        <v>30000</v>
      </c>
      <c r="N15" s="30"/>
      <c r="O15" s="31"/>
      <c r="P15" s="32"/>
    </row>
    <row r="16" spans="1:19" x14ac:dyDescent="0.25">
      <c r="A16" s="6"/>
      <c r="B16" s="6"/>
      <c r="C16" s="17">
        <v>100</v>
      </c>
      <c r="D16" s="6"/>
      <c r="E16" s="18">
        <v>0</v>
      </c>
      <c r="F16" s="18"/>
      <c r="G16" s="19">
        <f t="shared" si="0"/>
        <v>0</v>
      </c>
      <c r="H16" s="7"/>
      <c r="I16" s="9"/>
      <c r="J16" s="9"/>
      <c r="K16" s="26">
        <v>38828</v>
      </c>
      <c r="L16" s="27">
        <v>1000000</v>
      </c>
      <c r="M16" s="29">
        <v>675000</v>
      </c>
      <c r="N16" s="30"/>
      <c r="O16" s="31"/>
      <c r="P16" s="32"/>
    </row>
    <row r="17" spans="1:19" x14ac:dyDescent="0.25">
      <c r="A17" s="6"/>
      <c r="B17" s="6"/>
      <c r="C17" s="15" t="s">
        <v>22</v>
      </c>
      <c r="D17" s="6"/>
      <c r="E17" s="18"/>
      <c r="F17" s="6"/>
      <c r="G17" s="6"/>
      <c r="H17" s="7">
        <f>SUM(G8:G16)</f>
        <v>45280000</v>
      </c>
      <c r="I17" s="9"/>
      <c r="K17" s="26">
        <v>38829</v>
      </c>
      <c r="L17" s="27">
        <v>2500000</v>
      </c>
      <c r="M17" s="29">
        <v>40000</v>
      </c>
      <c r="N17" s="30"/>
      <c r="O17" s="31"/>
      <c r="P17" s="32"/>
    </row>
    <row r="18" spans="1:19" x14ac:dyDescent="0.25">
      <c r="A18" s="6"/>
      <c r="B18" s="6"/>
      <c r="C18" s="6"/>
      <c r="D18" s="6"/>
      <c r="E18" s="6"/>
      <c r="F18" s="6"/>
      <c r="G18" s="6"/>
      <c r="H18" s="7"/>
      <c r="I18" s="9"/>
      <c r="J18" s="33"/>
      <c r="K18" s="26">
        <v>38830</v>
      </c>
      <c r="L18" s="27">
        <v>50000000</v>
      </c>
      <c r="M18" s="29">
        <v>50000</v>
      </c>
      <c r="N18" s="30"/>
      <c r="O18" s="31"/>
      <c r="P18" s="34"/>
    </row>
    <row r="19" spans="1:19" x14ac:dyDescent="0.25">
      <c r="A19" s="6"/>
      <c r="B19" s="6"/>
      <c r="C19" s="6" t="s">
        <v>9</v>
      </c>
      <c r="D19" s="6"/>
      <c r="E19" s="6" t="s">
        <v>23</v>
      </c>
      <c r="F19" s="6"/>
      <c r="G19" s="6" t="s">
        <v>11</v>
      </c>
      <c r="H19" s="7"/>
      <c r="I19" s="17"/>
      <c r="K19" s="26">
        <v>38831</v>
      </c>
      <c r="L19" s="27">
        <v>500000</v>
      </c>
      <c r="M19" s="29">
        <v>300000</v>
      </c>
      <c r="N19" s="30"/>
      <c r="O19" s="31"/>
      <c r="P19" s="34"/>
    </row>
    <row r="20" spans="1:19" x14ac:dyDescent="0.25">
      <c r="A20" s="6"/>
      <c r="B20" s="6"/>
      <c r="C20" s="17">
        <v>1000</v>
      </c>
      <c r="D20" s="6"/>
      <c r="E20" s="6">
        <v>3</v>
      </c>
      <c r="F20" s="6"/>
      <c r="G20" s="17">
        <f>C20*E20</f>
        <v>3000</v>
      </c>
      <c r="H20" s="7"/>
      <c r="I20" s="17"/>
      <c r="K20" s="26">
        <v>38832</v>
      </c>
      <c r="L20" s="27">
        <v>525000</v>
      </c>
      <c r="M20" s="29">
        <v>210000</v>
      </c>
      <c r="N20" s="30"/>
      <c r="O20" s="31"/>
      <c r="P20" s="34"/>
    </row>
    <row r="21" spans="1:19" x14ac:dyDescent="0.25">
      <c r="A21" s="6"/>
      <c r="B21" s="6"/>
      <c r="C21" s="17">
        <v>500</v>
      </c>
      <c r="D21" s="6"/>
      <c r="E21" s="6">
        <v>2</v>
      </c>
      <c r="F21" s="6"/>
      <c r="G21" s="17">
        <f>C21*E21</f>
        <v>1000</v>
      </c>
      <c r="H21" s="7"/>
      <c r="I21" s="17"/>
      <c r="K21" s="26">
        <v>38833</v>
      </c>
      <c r="L21" s="27"/>
      <c r="M21" s="30">
        <v>240000</v>
      </c>
      <c r="N21" s="36"/>
      <c r="O21" s="37"/>
      <c r="P21" s="37"/>
    </row>
    <row r="22" spans="1:19" x14ac:dyDescent="0.25">
      <c r="A22" s="6"/>
      <c r="B22" s="6"/>
      <c r="C22" s="17">
        <v>200</v>
      </c>
      <c r="D22" s="6"/>
      <c r="E22" s="6">
        <v>1</v>
      </c>
      <c r="F22" s="6"/>
      <c r="G22" s="17">
        <f>C22*E22</f>
        <v>200</v>
      </c>
      <c r="H22" s="7"/>
      <c r="I22" s="9"/>
      <c r="K22" s="26">
        <v>38834</v>
      </c>
      <c r="L22" s="108"/>
      <c r="M22" s="108">
        <v>30000</v>
      </c>
      <c r="N22" s="35"/>
      <c r="O22" s="7"/>
      <c r="P22" s="30"/>
      <c r="Q22" s="36"/>
      <c r="R22" s="37"/>
      <c r="S22" s="37"/>
    </row>
    <row r="23" spans="1:19" x14ac:dyDescent="0.25">
      <c r="A23" s="6"/>
      <c r="B23" s="6"/>
      <c r="C23" s="17">
        <v>100</v>
      </c>
      <c r="D23" s="6"/>
      <c r="E23" s="6">
        <v>3</v>
      </c>
      <c r="F23" s="6"/>
      <c r="G23" s="17">
        <f>C23*E23</f>
        <v>300</v>
      </c>
      <c r="H23" s="7"/>
      <c r="I23" s="9"/>
      <c r="K23" s="26">
        <v>38835</v>
      </c>
      <c r="L23" s="38"/>
      <c r="M23" s="38">
        <v>9480000</v>
      </c>
      <c r="N23" s="35"/>
      <c r="O23" s="27"/>
      <c r="P23" s="30"/>
      <c r="Q23" s="36"/>
      <c r="R23" s="37">
        <f>SUM(R14:R22)</f>
        <v>0</v>
      </c>
      <c r="S23" s="37">
        <f>SUM(S14:S22)</f>
        <v>0</v>
      </c>
    </row>
    <row r="24" spans="1:19" x14ac:dyDescent="0.25">
      <c r="A24" s="6"/>
      <c r="B24" s="6"/>
      <c r="C24" s="17">
        <v>50</v>
      </c>
      <c r="D24" s="6"/>
      <c r="E24" s="6">
        <v>0</v>
      </c>
      <c r="F24" s="6"/>
      <c r="G24" s="17">
        <f>C24*E24</f>
        <v>0</v>
      </c>
      <c r="H24" s="7"/>
      <c r="I24" s="6"/>
      <c r="L24" s="38"/>
      <c r="M24" s="38">
        <v>100000</v>
      </c>
      <c r="N24" s="39"/>
      <c r="O24" s="27"/>
      <c r="P24" s="30"/>
      <c r="Q24" s="36"/>
      <c r="R24" s="40" t="s">
        <v>24</v>
      </c>
      <c r="S24" s="36"/>
    </row>
    <row r="25" spans="1:19" x14ac:dyDescent="0.25">
      <c r="A25" s="6"/>
      <c r="B25" s="6"/>
      <c r="C25" s="17">
        <v>25</v>
      </c>
      <c r="D25" s="6"/>
      <c r="E25" s="6">
        <v>0</v>
      </c>
      <c r="F25" s="6"/>
      <c r="G25" s="41">
        <v>0</v>
      </c>
      <c r="H25" s="7"/>
      <c r="I25" s="6" t="s">
        <v>8</v>
      </c>
      <c r="L25" s="38"/>
      <c r="M25" s="38">
        <v>40000</v>
      </c>
      <c r="N25" s="39"/>
      <c r="O25" s="27"/>
      <c r="P25" s="30"/>
      <c r="Q25" s="36"/>
      <c r="R25" s="40"/>
      <c r="S25" s="36"/>
    </row>
    <row r="26" spans="1:19" x14ac:dyDescent="0.25">
      <c r="A26" s="6"/>
      <c r="B26" s="6"/>
      <c r="C26" s="15" t="s">
        <v>22</v>
      </c>
      <c r="D26" s="6"/>
      <c r="E26" s="6"/>
      <c r="F26" s="6"/>
      <c r="G26" s="6"/>
      <c r="H26" s="42">
        <f>SUM(G20:G25)</f>
        <v>4500</v>
      </c>
      <c r="I26" s="7"/>
      <c r="L26" s="38"/>
      <c r="M26" s="43">
        <v>500000</v>
      </c>
      <c r="N26" s="35"/>
      <c r="O26" s="44"/>
      <c r="P26" s="30"/>
      <c r="Q26" s="36"/>
      <c r="R26" s="40"/>
      <c r="S26" s="36"/>
    </row>
    <row r="27" spans="1:19" x14ac:dyDescent="0.25">
      <c r="A27" s="6"/>
      <c r="B27" s="6"/>
      <c r="C27" s="6"/>
      <c r="D27" s="6"/>
      <c r="E27" s="6"/>
      <c r="F27" s="6"/>
      <c r="G27" s="6"/>
      <c r="H27" s="7"/>
      <c r="I27" s="7">
        <f>H17+H26</f>
        <v>45284500</v>
      </c>
      <c r="L27" s="38"/>
      <c r="M27" s="45"/>
      <c r="N27" s="35"/>
      <c r="O27" s="44"/>
      <c r="P27" s="30"/>
      <c r="Q27" s="36"/>
      <c r="R27" s="40"/>
      <c r="S27" s="36"/>
    </row>
    <row r="28" spans="1:19" x14ac:dyDescent="0.25">
      <c r="A28" s="6"/>
      <c r="B28" s="6"/>
      <c r="C28" s="15" t="s">
        <v>25</v>
      </c>
      <c r="D28" s="6"/>
      <c r="E28" s="6"/>
      <c r="F28" s="6"/>
      <c r="G28" s="6"/>
      <c r="H28" s="7"/>
      <c r="I28" s="7"/>
      <c r="L28" s="38"/>
      <c r="M28" s="46"/>
      <c r="N28" s="35"/>
      <c r="O28" s="44"/>
      <c r="P28" s="30"/>
      <c r="Q28" s="36"/>
      <c r="R28" s="40"/>
      <c r="S28" s="36"/>
    </row>
    <row r="29" spans="1:19" x14ac:dyDescent="0.25">
      <c r="A29" s="6"/>
      <c r="B29" s="6"/>
      <c r="C29" s="6" t="s">
        <v>26</v>
      </c>
      <c r="D29" s="6"/>
      <c r="E29" s="6"/>
      <c r="F29" s="6"/>
      <c r="G29" s="6" t="s">
        <v>8</v>
      </c>
      <c r="H29" s="7"/>
      <c r="I29" s="7">
        <v>727758741</v>
      </c>
      <c r="L29" s="38"/>
      <c r="N29" s="35"/>
      <c r="O29" s="44"/>
      <c r="P29" s="30"/>
      <c r="Q29" s="36"/>
      <c r="R29" s="48"/>
      <c r="S29" s="36"/>
    </row>
    <row r="30" spans="1:19" x14ac:dyDescent="0.25">
      <c r="A30" s="6"/>
      <c r="B30" s="6"/>
      <c r="C30" s="6" t="s">
        <v>27</v>
      </c>
      <c r="D30" s="6"/>
      <c r="E30" s="6"/>
      <c r="F30" s="6"/>
      <c r="G30" s="6"/>
      <c r="H30" s="7" t="s">
        <v>28</v>
      </c>
      <c r="I30" s="49">
        <f>'4 Januari 2017'!I52</f>
        <v>3346500</v>
      </c>
      <c r="K30" s="26"/>
      <c r="L30" s="38"/>
      <c r="M30" s="50"/>
      <c r="N30" s="35"/>
      <c r="O30" s="44"/>
      <c r="P30" s="30"/>
      <c r="Q30" s="36"/>
      <c r="R30" s="40"/>
      <c r="S30" s="36"/>
    </row>
    <row r="31" spans="1:19" x14ac:dyDescent="0.25">
      <c r="A31" s="6"/>
      <c r="B31" s="6"/>
      <c r="C31" s="6"/>
      <c r="D31" s="6"/>
      <c r="E31" s="6"/>
      <c r="F31" s="6"/>
      <c r="G31" s="6"/>
      <c r="H31" s="7"/>
      <c r="I31" s="7"/>
      <c r="K31" s="26"/>
      <c r="L31" s="38"/>
      <c r="N31" s="39"/>
      <c r="O31" s="44"/>
      <c r="P31" s="8"/>
      <c r="Q31" s="36"/>
      <c r="R31" s="8"/>
      <c r="S31" s="36"/>
    </row>
    <row r="32" spans="1:19" x14ac:dyDescent="0.25">
      <c r="A32" s="6"/>
      <c r="B32" s="6"/>
      <c r="C32" s="15" t="s">
        <v>29</v>
      </c>
      <c r="D32" s="6"/>
      <c r="E32" s="6"/>
      <c r="F32" s="6"/>
      <c r="G32" s="6"/>
      <c r="H32" s="7"/>
      <c r="I32" s="30"/>
      <c r="J32" s="30"/>
      <c r="K32" s="26"/>
      <c r="L32" s="38"/>
      <c r="N32" s="35"/>
      <c r="O32" s="44"/>
      <c r="P32" s="8"/>
      <c r="Q32" s="36"/>
      <c r="R32" s="8"/>
      <c r="S32" s="36"/>
    </row>
    <row r="33" spans="1:19" x14ac:dyDescent="0.25">
      <c r="A33" s="6"/>
      <c r="B33" s="15">
        <v>1</v>
      </c>
      <c r="C33" s="15" t="s">
        <v>30</v>
      </c>
      <c r="D33" s="6"/>
      <c r="E33" s="6"/>
      <c r="F33" s="6"/>
      <c r="G33" s="6"/>
      <c r="H33" s="7"/>
      <c r="I33" s="7"/>
      <c r="J33" s="7"/>
      <c r="K33" s="26"/>
      <c r="L33" s="38"/>
      <c r="N33" s="35"/>
      <c r="O33" s="44"/>
      <c r="P33" s="8"/>
      <c r="Q33" s="36"/>
      <c r="R33" s="8"/>
      <c r="S33" s="36"/>
    </row>
    <row r="34" spans="1:19" x14ac:dyDescent="0.25">
      <c r="A34" s="6"/>
      <c r="B34" s="15"/>
      <c r="C34" s="15" t="s">
        <v>12</v>
      </c>
      <c r="D34" s="6"/>
      <c r="E34" s="6"/>
      <c r="F34" s="6"/>
      <c r="G34" s="6"/>
      <c r="H34" s="7"/>
      <c r="I34" s="7"/>
      <c r="J34" s="7"/>
      <c r="K34" s="26"/>
      <c r="L34" s="38"/>
      <c r="N34" s="35"/>
      <c r="O34" s="44"/>
      <c r="P34" s="8"/>
      <c r="Q34" s="36"/>
      <c r="R34" s="51"/>
      <c r="S34" s="36"/>
    </row>
    <row r="35" spans="1:19" x14ac:dyDescent="0.25">
      <c r="A35" s="6"/>
      <c r="B35" s="6"/>
      <c r="C35" s="6" t="s">
        <v>31</v>
      </c>
      <c r="D35" s="6"/>
      <c r="E35" s="6"/>
      <c r="F35" s="6"/>
      <c r="G35" s="17"/>
      <c r="H35" s="42">
        <f>+O111</f>
        <v>0</v>
      </c>
      <c r="I35" s="7"/>
      <c r="J35" s="7"/>
      <c r="K35" s="26"/>
      <c r="L35" s="38"/>
      <c r="M35" s="45"/>
      <c r="N35" s="35"/>
      <c r="O35" s="44"/>
      <c r="P35" s="36"/>
      <c r="Q35" s="36"/>
      <c r="R35" s="8"/>
      <c r="S35" s="36"/>
    </row>
    <row r="36" spans="1:19" x14ac:dyDescent="0.25">
      <c r="A36" s="6"/>
      <c r="B36" s="6"/>
      <c r="C36" s="6" t="s">
        <v>32</v>
      </c>
      <c r="D36" s="6"/>
      <c r="E36" s="6"/>
      <c r="F36" s="6"/>
      <c r="G36" s="6"/>
      <c r="H36" s="52">
        <f>H92</f>
        <v>197510000</v>
      </c>
      <c r="I36" s="6" t="s">
        <v>8</v>
      </c>
      <c r="J36" s="6"/>
      <c r="K36" s="26"/>
      <c r="L36" s="38"/>
      <c r="M36" s="45"/>
      <c r="N36" s="35"/>
      <c r="O36" s="44"/>
      <c r="P36" s="9"/>
      <c r="Q36" s="36"/>
      <c r="R36" s="8"/>
      <c r="S36" s="8"/>
    </row>
    <row r="37" spans="1:19" x14ac:dyDescent="0.25">
      <c r="A37" s="6"/>
      <c r="B37" s="6"/>
      <c r="C37" s="6" t="s">
        <v>33</v>
      </c>
      <c r="D37" s="6"/>
      <c r="E37" s="6"/>
      <c r="F37" s="6"/>
      <c r="G37" s="6"/>
      <c r="H37" s="7"/>
      <c r="I37" s="7">
        <f>I29-H36</f>
        <v>530248741</v>
      </c>
      <c r="J37" s="7"/>
      <c r="K37" s="26"/>
      <c r="L37" s="38"/>
      <c r="M37" s="45"/>
      <c r="N37" s="35"/>
      <c r="O37" s="44"/>
      <c r="Q37" s="36"/>
      <c r="R37" s="8"/>
      <c r="S37" s="8"/>
    </row>
    <row r="38" spans="1:19" x14ac:dyDescent="0.25">
      <c r="A38" s="6"/>
      <c r="B38" s="6"/>
      <c r="C38" s="6"/>
      <c r="D38" s="6"/>
      <c r="E38" s="6"/>
      <c r="F38" s="6"/>
      <c r="G38" s="6"/>
      <c r="H38" s="7"/>
      <c r="I38" s="7"/>
      <c r="J38" s="7"/>
      <c r="K38" s="26"/>
      <c r="L38" s="38"/>
      <c r="M38" s="53"/>
      <c r="N38" s="35"/>
      <c r="O38" s="44"/>
      <c r="Q38" s="36"/>
      <c r="R38" s="8"/>
      <c r="S38" s="8"/>
    </row>
    <row r="39" spans="1:19" x14ac:dyDescent="0.25">
      <c r="A39" s="6"/>
      <c r="B39" s="6"/>
      <c r="C39" s="15" t="s">
        <v>34</v>
      </c>
      <c r="D39" s="6"/>
      <c r="E39" s="6"/>
      <c r="F39" s="6"/>
      <c r="G39" s="6"/>
      <c r="H39" s="42">
        <v>30244114</v>
      </c>
      <c r="J39" s="7"/>
      <c r="K39" s="26"/>
      <c r="L39" s="38"/>
      <c r="M39" s="45"/>
      <c r="N39" s="35"/>
      <c r="O39" s="44"/>
      <c r="Q39" s="36"/>
      <c r="R39" s="8"/>
      <c r="S39" s="8"/>
    </row>
    <row r="40" spans="1:19" x14ac:dyDescent="0.25">
      <c r="A40" s="6"/>
      <c r="B40" s="6"/>
      <c r="C40" s="15" t="s">
        <v>35</v>
      </c>
      <c r="D40" s="6"/>
      <c r="E40" s="6"/>
      <c r="F40" s="6"/>
      <c r="G40" s="6"/>
      <c r="H40" s="7">
        <v>102932724</v>
      </c>
      <c r="I40" s="7"/>
      <c r="J40" s="7"/>
      <c r="K40" s="26"/>
      <c r="L40" s="38"/>
      <c r="M40" s="45"/>
      <c r="N40" s="35"/>
      <c r="O40" s="44"/>
      <c r="Q40" s="36"/>
      <c r="R40" s="8"/>
      <c r="S40" s="8"/>
    </row>
    <row r="41" spans="1:19" ht="16.5" x14ac:dyDescent="0.35">
      <c r="A41" s="6"/>
      <c r="B41" s="6"/>
      <c r="C41" s="15" t="s">
        <v>36</v>
      </c>
      <c r="D41" s="6"/>
      <c r="E41" s="6"/>
      <c r="F41" s="6"/>
      <c r="G41" s="6"/>
      <c r="H41" s="54">
        <v>33034812</v>
      </c>
      <c r="I41" s="7"/>
      <c r="J41" s="7"/>
      <c r="K41" s="26"/>
      <c r="L41" s="38"/>
      <c r="M41" s="45"/>
      <c r="N41" s="35"/>
      <c r="O41" s="44"/>
      <c r="Q41" s="36"/>
      <c r="R41" s="8"/>
      <c r="S41" s="8"/>
    </row>
    <row r="42" spans="1:19" ht="16.5" x14ac:dyDescent="0.35">
      <c r="A42" s="6"/>
      <c r="B42" s="6"/>
      <c r="C42" s="6"/>
      <c r="D42" s="6"/>
      <c r="E42" s="6"/>
      <c r="F42" s="6"/>
      <c r="G42" s="6"/>
      <c r="H42" s="7"/>
      <c r="I42" s="55">
        <f>SUM(H39:H41)</f>
        <v>166211650</v>
      </c>
      <c r="J42" s="7"/>
      <c r="K42" s="26"/>
      <c r="L42" s="38"/>
      <c r="M42" s="45"/>
      <c r="N42" s="35"/>
      <c r="O42" s="44"/>
      <c r="Q42" s="36"/>
      <c r="R42" s="8"/>
      <c r="S42" s="8"/>
    </row>
    <row r="43" spans="1:19" x14ac:dyDescent="0.25">
      <c r="A43" s="6"/>
      <c r="B43" s="6"/>
      <c r="C43" s="6"/>
      <c r="D43" s="6"/>
      <c r="E43" s="6"/>
      <c r="F43" s="6"/>
      <c r="G43" s="6"/>
      <c r="H43" s="7"/>
      <c r="I43" s="56">
        <f>SUM(I37:I42)</f>
        <v>696460391</v>
      </c>
      <c r="J43" s="7"/>
      <c r="K43" s="26"/>
      <c r="L43" s="38"/>
      <c r="M43" s="45"/>
      <c r="N43" s="35"/>
      <c r="O43" s="44"/>
      <c r="Q43" s="36"/>
      <c r="R43" s="8"/>
      <c r="S43" s="8"/>
    </row>
    <row r="44" spans="1:19" x14ac:dyDescent="0.25">
      <c r="A44" s="6"/>
      <c r="B44" s="15">
        <v>2</v>
      </c>
      <c r="C44" s="15" t="s">
        <v>37</v>
      </c>
      <c r="D44" s="6"/>
      <c r="E44" s="6"/>
      <c r="F44" s="6"/>
      <c r="G44" s="6"/>
      <c r="H44" s="7"/>
      <c r="I44" s="7"/>
      <c r="J44" s="7"/>
      <c r="K44" s="26"/>
      <c r="L44" s="38"/>
      <c r="M44" s="45"/>
      <c r="N44" s="35"/>
      <c r="O44" s="44"/>
      <c r="P44" s="57"/>
      <c r="Q44" s="30"/>
      <c r="R44" s="58"/>
      <c r="S44" s="58"/>
    </row>
    <row r="45" spans="1:19" x14ac:dyDescent="0.25">
      <c r="A45" s="6"/>
      <c r="B45" s="6"/>
      <c r="C45" s="6" t="s">
        <v>32</v>
      </c>
      <c r="D45" s="6"/>
      <c r="E45" s="6"/>
      <c r="F45" s="6"/>
      <c r="G45" s="19"/>
      <c r="H45" s="7">
        <f>M96</f>
        <v>17207500</v>
      </c>
      <c r="I45" s="7"/>
      <c r="J45" s="7"/>
      <c r="K45" s="26"/>
      <c r="L45" s="38"/>
      <c r="M45" s="45"/>
      <c r="N45" s="35"/>
      <c r="O45" s="44"/>
      <c r="P45" s="57"/>
      <c r="Q45" s="30"/>
      <c r="R45" s="59"/>
      <c r="S45" s="58"/>
    </row>
    <row r="46" spans="1:19" x14ac:dyDescent="0.25">
      <c r="A46" s="6"/>
      <c r="B46" s="6"/>
      <c r="C46" s="6" t="s">
        <v>38</v>
      </c>
      <c r="D46" s="6"/>
      <c r="E46" s="6"/>
      <c r="F46" s="6"/>
      <c r="G46" s="18"/>
      <c r="H46" s="60">
        <f>+E92</f>
        <v>300000</v>
      </c>
      <c r="I46" s="7" t="s">
        <v>8</v>
      </c>
      <c r="J46" s="7"/>
      <c r="K46" s="26"/>
      <c r="L46" s="38"/>
      <c r="M46" s="45"/>
      <c r="N46" s="35"/>
      <c r="O46" s="44"/>
      <c r="P46" s="57"/>
      <c r="Q46" s="30"/>
      <c r="R46" s="57"/>
      <c r="S46" s="58"/>
    </row>
    <row r="47" spans="1:19" x14ac:dyDescent="0.25">
      <c r="A47" s="6"/>
      <c r="B47" s="6"/>
      <c r="C47" s="6"/>
      <c r="D47" s="6"/>
      <c r="E47" s="6"/>
      <c r="F47" s="6"/>
      <c r="G47" s="18" t="s">
        <v>8</v>
      </c>
      <c r="H47" s="61"/>
      <c r="I47" s="7">
        <f>H45+H46</f>
        <v>17507500</v>
      </c>
      <c r="J47" s="7"/>
      <c r="K47" s="26"/>
      <c r="L47" s="38"/>
      <c r="M47" s="45"/>
      <c r="N47" s="35"/>
      <c r="O47" s="44"/>
      <c r="P47" s="57"/>
      <c r="Q47" s="58"/>
      <c r="R47" s="57"/>
      <c r="S47" s="58"/>
    </row>
    <row r="48" spans="1:19" x14ac:dyDescent="0.25">
      <c r="A48" s="6"/>
      <c r="B48" s="6"/>
      <c r="C48" s="6"/>
      <c r="D48" s="6"/>
      <c r="E48" s="6"/>
      <c r="F48" s="6"/>
      <c r="G48" s="18"/>
      <c r="H48" s="62"/>
      <c r="I48" s="7" t="s">
        <v>8</v>
      </c>
      <c r="J48" s="7"/>
      <c r="K48" s="26"/>
      <c r="L48" s="38"/>
      <c r="M48" s="53"/>
      <c r="N48" s="35"/>
      <c r="O48" s="44"/>
      <c r="P48" s="63"/>
      <c r="Q48" s="63">
        <f>SUM(Q13:Q46)</f>
        <v>0</v>
      </c>
      <c r="R48" s="57"/>
      <c r="S48" s="58"/>
    </row>
    <row r="49" spans="1:19" x14ac:dyDescent="0.25">
      <c r="A49" s="6"/>
      <c r="B49" s="6"/>
      <c r="C49" s="6" t="s">
        <v>39</v>
      </c>
      <c r="D49" s="6"/>
      <c r="E49" s="6"/>
      <c r="F49" s="6"/>
      <c r="G49" s="19"/>
      <c r="H49" s="42">
        <f>L137</f>
        <v>59425000</v>
      </c>
      <c r="I49" s="7">
        <v>0</v>
      </c>
      <c r="K49" s="26"/>
      <c r="L49" s="38"/>
      <c r="M49" s="53"/>
      <c r="N49" s="35"/>
      <c r="O49" s="44"/>
      <c r="Q49" s="8"/>
      <c r="S49" s="8"/>
    </row>
    <row r="50" spans="1:19" x14ac:dyDescent="0.25">
      <c r="A50" s="6"/>
      <c r="B50" s="6"/>
      <c r="C50" s="6" t="s">
        <v>40</v>
      </c>
      <c r="D50" s="6"/>
      <c r="E50" s="6"/>
      <c r="F50" s="6"/>
      <c r="G50" s="6"/>
      <c r="H50" s="52">
        <f>A92</f>
        <v>20500</v>
      </c>
      <c r="I50" s="7"/>
      <c r="K50" s="26"/>
      <c r="L50" s="38"/>
      <c r="M50" s="53"/>
      <c r="N50" s="35"/>
      <c r="O50" s="44"/>
      <c r="P50" s="64"/>
      <c r="Q50" s="8" t="s">
        <v>41</v>
      </c>
      <c r="S50" s="8"/>
    </row>
    <row r="51" spans="1:19" x14ac:dyDescent="0.25">
      <c r="A51" s="6"/>
      <c r="B51" s="6"/>
      <c r="C51" s="6"/>
      <c r="D51" s="6"/>
      <c r="E51" s="6"/>
      <c r="F51" s="6"/>
      <c r="G51" s="6"/>
      <c r="H51" s="19"/>
      <c r="I51" s="52">
        <f>SUM(H49:H50)</f>
        <v>59445500</v>
      </c>
      <c r="J51" s="42"/>
      <c r="K51" s="26"/>
      <c r="L51" s="38"/>
      <c r="M51" s="53"/>
      <c r="N51" s="35"/>
      <c r="O51" s="44"/>
      <c r="P51" s="65"/>
      <c r="Q51" s="51"/>
      <c r="R51" s="65"/>
      <c r="S51" s="51"/>
    </row>
    <row r="52" spans="1:19" x14ac:dyDescent="0.25">
      <c r="A52" s="6"/>
      <c r="B52" s="6"/>
      <c r="C52" s="15" t="s">
        <v>42</v>
      </c>
      <c r="D52" s="6"/>
      <c r="E52" s="6"/>
      <c r="F52" s="6"/>
      <c r="G52" s="6"/>
      <c r="H52" s="7"/>
      <c r="I52" s="7">
        <f>I30-I47+I51</f>
        <v>45284500</v>
      </c>
      <c r="J52" s="66"/>
      <c r="K52" s="26"/>
      <c r="L52" s="38"/>
      <c r="N52" s="35"/>
      <c r="O52" s="44"/>
      <c r="P52" s="65"/>
      <c r="Q52" s="51"/>
      <c r="R52" s="65"/>
      <c r="S52" s="51"/>
    </row>
    <row r="53" spans="1:19" x14ac:dyDescent="0.25">
      <c r="A53" s="6"/>
      <c r="B53" s="6"/>
      <c r="C53" s="6" t="s">
        <v>43</v>
      </c>
      <c r="D53" s="6"/>
      <c r="E53" s="6"/>
      <c r="F53" s="6"/>
      <c r="G53" s="6"/>
      <c r="H53" s="7"/>
      <c r="I53" s="7">
        <f>+I27</f>
        <v>45284500</v>
      </c>
      <c r="J53" s="66"/>
      <c r="K53" s="26"/>
      <c r="L53" s="38"/>
      <c r="N53" s="35"/>
      <c r="O53" s="44"/>
      <c r="P53" s="65"/>
      <c r="Q53" s="51"/>
      <c r="R53" s="65"/>
      <c r="S53" s="51"/>
    </row>
    <row r="54" spans="1:19" x14ac:dyDescent="0.25">
      <c r="A54" s="6"/>
      <c r="B54" s="6"/>
      <c r="C54" s="6"/>
      <c r="D54" s="6"/>
      <c r="E54" s="6"/>
      <c r="F54" s="6"/>
      <c r="G54" s="6"/>
      <c r="H54" s="7" t="s">
        <v>8</v>
      </c>
      <c r="I54" s="52">
        <v>0</v>
      </c>
      <c r="J54" s="67"/>
      <c r="K54" s="26"/>
      <c r="L54" s="38"/>
      <c r="N54" s="35"/>
      <c r="O54" s="44"/>
      <c r="P54" s="65"/>
      <c r="Q54" s="51"/>
      <c r="R54" s="65"/>
      <c r="S54" s="68"/>
    </row>
    <row r="55" spans="1:19" x14ac:dyDescent="0.25">
      <c r="A55" s="6"/>
      <c r="B55" s="6"/>
      <c r="C55" s="6"/>
      <c r="D55" s="6"/>
      <c r="E55" s="6" t="s">
        <v>44</v>
      </c>
      <c r="F55" s="6"/>
      <c r="G55" s="6"/>
      <c r="H55" s="7"/>
      <c r="I55" s="7">
        <f>+I53-I52</f>
        <v>0</v>
      </c>
      <c r="J55" s="66"/>
      <c r="K55" s="26"/>
      <c r="L55" s="38"/>
      <c r="N55" s="35"/>
      <c r="O55" s="44"/>
      <c r="P55" s="65"/>
      <c r="Q55" s="51"/>
      <c r="R55" s="65"/>
      <c r="S55" s="65"/>
    </row>
    <row r="56" spans="1:19" x14ac:dyDescent="0.25">
      <c r="A56" s="6"/>
      <c r="B56" s="6"/>
      <c r="C56" s="6"/>
      <c r="D56" s="6"/>
      <c r="E56" s="6"/>
      <c r="F56" s="6"/>
      <c r="G56" s="6"/>
      <c r="H56" s="7"/>
      <c r="I56" s="7"/>
      <c r="J56" s="66"/>
      <c r="K56" s="26"/>
      <c r="L56" s="38"/>
      <c r="N56" s="35"/>
      <c r="O56" s="44"/>
      <c r="P56" s="65"/>
      <c r="Q56" s="51"/>
      <c r="R56" s="65"/>
      <c r="S56" s="65"/>
    </row>
    <row r="57" spans="1:19" x14ac:dyDescent="0.25">
      <c r="A57" s="6" t="s">
        <v>45</v>
      </c>
      <c r="B57" s="6"/>
      <c r="C57" s="6"/>
      <c r="D57" s="6"/>
      <c r="E57" s="6"/>
      <c r="F57" s="6"/>
      <c r="G57" s="6"/>
      <c r="H57" s="7"/>
      <c r="I57" s="49"/>
      <c r="J57" s="69"/>
      <c r="K57" s="26"/>
      <c r="L57" s="38"/>
      <c r="N57" s="35"/>
      <c r="O57" s="44"/>
      <c r="P57" s="65"/>
      <c r="Q57" s="51"/>
      <c r="R57" s="65"/>
      <c r="S57" s="65"/>
    </row>
    <row r="58" spans="1:19" x14ac:dyDescent="0.25">
      <c r="A58" s="6" t="s">
        <v>46</v>
      </c>
      <c r="B58" s="6"/>
      <c r="C58" s="6"/>
      <c r="D58" s="6"/>
      <c r="E58" s="6" t="s">
        <v>8</v>
      </c>
      <c r="F58" s="6"/>
      <c r="G58" s="6" t="s">
        <v>47</v>
      </c>
      <c r="H58" s="7"/>
      <c r="I58" s="17"/>
      <c r="J58" s="70"/>
      <c r="K58" s="26"/>
      <c r="L58" s="38"/>
      <c r="N58" s="35"/>
      <c r="O58" s="44"/>
      <c r="P58" s="65"/>
      <c r="Q58" s="51"/>
      <c r="R58" s="65"/>
      <c r="S58" s="65"/>
    </row>
    <row r="59" spans="1:19" x14ac:dyDescent="0.25">
      <c r="A59" s="6"/>
      <c r="B59" s="6"/>
      <c r="C59" s="6"/>
      <c r="D59" s="6"/>
      <c r="E59" s="6"/>
      <c r="F59" s="6"/>
      <c r="G59" s="6"/>
      <c r="H59" s="7" t="s">
        <v>8</v>
      </c>
      <c r="I59" s="17"/>
      <c r="J59" s="70"/>
      <c r="K59" s="26"/>
      <c r="L59" s="38"/>
      <c r="N59" s="35"/>
      <c r="O59" s="44"/>
      <c r="Q59" s="36"/>
    </row>
    <row r="60" spans="1:19" x14ac:dyDescent="0.25">
      <c r="K60" s="26"/>
      <c r="L60" s="38"/>
      <c r="N60" s="35"/>
      <c r="O60" s="44"/>
    </row>
    <row r="61" spans="1:19" x14ac:dyDescent="0.25">
      <c r="A61" s="71"/>
      <c r="B61" s="72"/>
      <c r="C61" s="72"/>
      <c r="D61" s="73"/>
      <c r="E61" s="73"/>
      <c r="F61" s="73"/>
      <c r="G61" s="73"/>
      <c r="H61" s="9"/>
      <c r="J61" s="74"/>
      <c r="K61" s="26"/>
      <c r="L61" s="38"/>
      <c r="N61" s="35"/>
      <c r="O61" s="44"/>
      <c r="Q61" s="9"/>
      <c r="R61" s="75"/>
    </row>
    <row r="62" spans="1:19" x14ac:dyDescent="0.25">
      <c r="A62" s="71" t="s">
        <v>59</v>
      </c>
      <c r="B62" s="72"/>
      <c r="C62" s="72"/>
      <c r="D62" s="73"/>
      <c r="E62" s="73"/>
      <c r="F62" s="73"/>
      <c r="G62" s="73" t="s">
        <v>49</v>
      </c>
      <c r="H62" s="9"/>
      <c r="J62" s="74"/>
      <c r="K62" s="26"/>
      <c r="L62" s="38"/>
      <c r="N62" s="35"/>
      <c r="O62" s="44"/>
      <c r="Q62" s="9"/>
      <c r="R62" s="75"/>
    </row>
    <row r="63" spans="1:19" x14ac:dyDescent="0.25">
      <c r="A63" s="71"/>
      <c r="B63" s="72"/>
      <c r="C63" s="72"/>
      <c r="D63" s="73"/>
      <c r="E63" s="73"/>
      <c r="F63" s="73"/>
      <c r="G63" s="73"/>
      <c r="H63" s="9"/>
      <c r="J63" s="74"/>
      <c r="K63" s="26"/>
      <c r="L63" s="38"/>
      <c r="N63" s="35"/>
      <c r="O63" s="44"/>
      <c r="Q63" s="9"/>
      <c r="R63" s="75"/>
    </row>
    <row r="64" spans="1:19" x14ac:dyDescent="0.25">
      <c r="A64" s="71" t="s">
        <v>50</v>
      </c>
      <c r="B64" s="72"/>
      <c r="C64" s="72"/>
      <c r="D64" s="73"/>
      <c r="E64" s="73"/>
      <c r="F64" s="73"/>
      <c r="G64" s="73"/>
      <c r="H64" s="9" t="s">
        <v>51</v>
      </c>
      <c r="J64" s="74"/>
      <c r="K64" s="26"/>
      <c r="L64" s="38"/>
      <c r="N64" s="35"/>
      <c r="O64" s="44"/>
      <c r="Q64" s="9"/>
      <c r="R64" s="75"/>
    </row>
    <row r="65" spans="1:17" x14ac:dyDescent="0.25">
      <c r="A65" s="71"/>
      <c r="B65" s="72"/>
      <c r="C65" s="72"/>
      <c r="D65" s="73"/>
      <c r="E65" s="73"/>
      <c r="F65" s="73"/>
      <c r="G65" s="73"/>
      <c r="H65" s="73"/>
      <c r="J65" s="74"/>
      <c r="K65" s="26"/>
      <c r="L65" s="38"/>
      <c r="N65" s="35"/>
      <c r="O65" s="44"/>
    </row>
    <row r="66" spans="1:17" x14ac:dyDescent="0.25">
      <c r="A66" s="8"/>
      <c r="B66" s="8"/>
      <c r="C66" s="8"/>
      <c r="D66" s="8"/>
      <c r="E66" s="8"/>
      <c r="F66" s="8"/>
      <c r="G66" s="73" t="s">
        <v>52</v>
      </c>
      <c r="H66" s="8"/>
      <c r="I66" s="8"/>
      <c r="J66" s="76"/>
      <c r="K66" s="26"/>
      <c r="L66" s="38"/>
      <c r="M66" s="53"/>
      <c r="N66" s="35"/>
      <c r="O66" s="44"/>
      <c r="Q66" s="64"/>
    </row>
    <row r="67" spans="1:17" x14ac:dyDescent="0.25">
      <c r="A67" s="8"/>
      <c r="B67" s="8"/>
      <c r="C67" s="8"/>
      <c r="D67" s="8"/>
      <c r="E67" s="8"/>
      <c r="F67" s="8"/>
      <c r="G67" s="8"/>
      <c r="H67" s="8"/>
      <c r="I67" s="8"/>
      <c r="J67" s="76"/>
      <c r="K67" s="26"/>
      <c r="L67" s="38"/>
      <c r="M67" s="53"/>
      <c r="N67" s="35"/>
      <c r="O67" s="44"/>
    </row>
    <row r="68" spans="1:17" x14ac:dyDescent="0.25">
      <c r="A68" s="8"/>
      <c r="B68" s="8"/>
      <c r="C68" s="8"/>
      <c r="D68" s="8"/>
      <c r="E68" s="8" t="s">
        <v>53</v>
      </c>
      <c r="F68" s="8"/>
      <c r="G68" s="8"/>
      <c r="H68" s="8"/>
      <c r="I68" s="8"/>
      <c r="J68" s="76"/>
      <c r="K68" s="26"/>
      <c r="L68" s="38"/>
      <c r="M68" s="3"/>
      <c r="N68" s="35"/>
      <c r="O68" s="44"/>
    </row>
    <row r="69" spans="1:17" x14ac:dyDescent="0.25">
      <c r="A69" s="8"/>
      <c r="B69" s="8"/>
      <c r="C69" s="8"/>
      <c r="D69" s="8"/>
      <c r="E69" s="8"/>
      <c r="F69" s="8"/>
      <c r="G69" s="8"/>
      <c r="H69" s="8"/>
      <c r="I69" s="77"/>
      <c r="J69" s="76"/>
      <c r="K69" s="26"/>
      <c r="L69" s="38"/>
      <c r="M69" s="3"/>
      <c r="N69" s="35"/>
      <c r="O69" s="44"/>
    </row>
    <row r="70" spans="1:17" x14ac:dyDescent="0.25">
      <c r="A70" s="73"/>
      <c r="B70" s="73"/>
      <c r="C70" s="73"/>
      <c r="D70" s="73"/>
      <c r="E70" s="73"/>
      <c r="F70" s="73"/>
      <c r="G70" s="78"/>
      <c r="H70" s="79"/>
      <c r="I70" s="73"/>
      <c r="J70" s="74"/>
      <c r="K70" s="26"/>
      <c r="L70" s="38"/>
      <c r="M70" s="80"/>
      <c r="N70" s="35"/>
      <c r="O70" s="44"/>
    </row>
    <row r="71" spans="1:17" x14ac:dyDescent="0.25">
      <c r="A71" s="73"/>
      <c r="B71" s="73"/>
      <c r="C71" s="73"/>
      <c r="D71" s="73"/>
      <c r="E71" s="73"/>
      <c r="F71" s="73"/>
      <c r="G71" s="78" t="s">
        <v>54</v>
      </c>
      <c r="H71" s="81"/>
      <c r="I71" s="73"/>
      <c r="J71" s="74"/>
      <c r="K71" s="26"/>
      <c r="L71" s="38"/>
      <c r="M71" s="53"/>
      <c r="N71" s="35"/>
      <c r="O71" s="44"/>
    </row>
    <row r="72" spans="1:17" x14ac:dyDescent="0.25">
      <c r="A72" s="8"/>
      <c r="B72" s="8"/>
      <c r="C72" s="8"/>
      <c r="D72" s="8"/>
      <c r="E72" s="8"/>
      <c r="F72" s="8"/>
      <c r="G72" s="8"/>
      <c r="H72" s="8"/>
      <c r="I72" s="8"/>
      <c r="J72" s="76"/>
      <c r="K72" s="26"/>
      <c r="L72" s="38"/>
      <c r="N72" s="35"/>
      <c r="O72" s="82"/>
    </row>
    <row r="73" spans="1:17" x14ac:dyDescent="0.25">
      <c r="A73" s="8" t="s">
        <v>40</v>
      </c>
      <c r="B73" s="8"/>
      <c r="C73" s="8"/>
      <c r="D73" s="8" t="s">
        <v>38</v>
      </c>
      <c r="E73" s="8"/>
      <c r="F73" s="8"/>
      <c r="G73" s="8"/>
      <c r="H73" s="8" t="s">
        <v>55</v>
      </c>
      <c r="I73" s="77" t="s">
        <v>56</v>
      </c>
      <c r="J73" s="76"/>
      <c r="K73" s="26"/>
      <c r="L73" s="38"/>
      <c r="M73" s="80"/>
      <c r="N73" s="35"/>
      <c r="O73" s="83"/>
    </row>
    <row r="74" spans="1:17" x14ac:dyDescent="0.25">
      <c r="A74" s="84">
        <v>8000</v>
      </c>
      <c r="B74" s="85" t="s">
        <v>66</v>
      </c>
      <c r="C74" s="85"/>
      <c r="D74" s="85"/>
      <c r="E74" s="86">
        <v>300000</v>
      </c>
      <c r="F74" s="109" t="s">
        <v>65</v>
      </c>
      <c r="G74" s="8"/>
      <c r="H74" s="51">
        <v>50000000</v>
      </c>
      <c r="I74" s="8"/>
      <c r="J74" s="76"/>
      <c r="K74" s="26"/>
      <c r="L74" s="38"/>
      <c r="M74" s="80"/>
      <c r="N74" s="35"/>
      <c r="O74" s="82"/>
    </row>
    <row r="75" spans="1:17" x14ac:dyDescent="0.25">
      <c r="A75" s="84">
        <v>12500</v>
      </c>
      <c r="B75" s="85" t="s">
        <v>67</v>
      </c>
      <c r="C75" s="85"/>
      <c r="D75" s="85"/>
      <c r="E75" s="86"/>
      <c r="F75" s="8"/>
      <c r="G75" s="8"/>
      <c r="H75" s="51">
        <v>147510000</v>
      </c>
      <c r="I75" s="8"/>
      <c r="J75" s="8"/>
      <c r="K75" s="26"/>
      <c r="L75" s="38"/>
      <c r="M75" s="80"/>
      <c r="N75" s="35"/>
      <c r="O75" s="82"/>
    </row>
    <row r="76" spans="1:17" x14ac:dyDescent="0.25">
      <c r="A76" s="87"/>
      <c r="B76" s="85"/>
      <c r="C76" s="85"/>
      <c r="D76" s="85"/>
      <c r="E76" s="86"/>
      <c r="F76" s="8"/>
      <c r="G76" s="8"/>
      <c r="H76" s="51"/>
      <c r="I76" s="8"/>
      <c r="J76" s="8"/>
      <c r="K76" s="26"/>
      <c r="L76" s="38"/>
      <c r="M76" s="80"/>
      <c r="N76" s="35"/>
      <c r="O76" s="82"/>
    </row>
    <row r="77" spans="1:17" x14ac:dyDescent="0.25">
      <c r="A77" s="87"/>
      <c r="B77" s="85"/>
      <c r="C77" s="88"/>
      <c r="D77" s="85"/>
      <c r="E77" s="89"/>
      <c r="F77" s="8"/>
      <c r="G77" s="8"/>
      <c r="H77" s="51"/>
      <c r="I77" s="8"/>
      <c r="J77" s="8"/>
      <c r="K77" s="26"/>
      <c r="L77" s="38"/>
      <c r="M77" s="80"/>
      <c r="N77" s="35"/>
      <c r="O77" s="82"/>
    </row>
    <row r="78" spans="1:17" x14ac:dyDescent="0.25">
      <c r="A78" s="86"/>
      <c r="B78" s="85"/>
      <c r="C78" s="88"/>
      <c r="D78" s="88"/>
      <c r="E78" s="90"/>
      <c r="F78" s="64"/>
      <c r="H78" s="65"/>
      <c r="K78" s="26"/>
      <c r="L78" s="38"/>
      <c r="M78" s="80"/>
      <c r="N78" s="35"/>
      <c r="O78" s="82"/>
    </row>
    <row r="79" spans="1:17" x14ac:dyDescent="0.25">
      <c r="A79" s="91"/>
      <c r="B79" s="85"/>
      <c r="C79" s="92"/>
      <c r="D79" s="92"/>
      <c r="E79" s="90"/>
      <c r="H79" s="65"/>
      <c r="K79" s="26"/>
      <c r="L79" s="38"/>
      <c r="M79" s="80"/>
      <c r="N79" s="35"/>
      <c r="O79" s="82"/>
    </row>
    <row r="80" spans="1:17" x14ac:dyDescent="0.25">
      <c r="A80" s="93"/>
      <c r="B80" s="85"/>
      <c r="C80" s="92"/>
      <c r="D80" s="92"/>
      <c r="E80" s="90"/>
      <c r="H80" s="65"/>
      <c r="K80" s="26"/>
      <c r="L80" s="38"/>
      <c r="M80" s="80"/>
      <c r="N80" s="35"/>
      <c r="O80" s="83"/>
    </row>
    <row r="81" spans="1:15" x14ac:dyDescent="0.25">
      <c r="A81" s="93"/>
      <c r="B81" s="85"/>
      <c r="C81" s="92"/>
      <c r="D81" s="92"/>
      <c r="E81" s="90"/>
      <c r="H81" s="65"/>
      <c r="K81" s="26"/>
      <c r="L81" s="38"/>
      <c r="M81" s="80"/>
      <c r="N81" s="35"/>
      <c r="O81" s="83"/>
    </row>
    <row r="82" spans="1:15" x14ac:dyDescent="0.25">
      <c r="A82" s="91"/>
      <c r="B82" s="92"/>
      <c r="C82" s="92"/>
      <c r="D82" s="92"/>
      <c r="E82" s="90"/>
      <c r="H82" s="65"/>
      <c r="K82" s="26"/>
      <c r="L82" s="38"/>
      <c r="M82" s="94"/>
      <c r="N82" s="35"/>
      <c r="O82" s="82"/>
    </row>
    <row r="83" spans="1:15" x14ac:dyDescent="0.25">
      <c r="A83" s="91"/>
      <c r="B83" s="92"/>
      <c r="C83" s="92"/>
      <c r="D83" s="92"/>
      <c r="E83" s="90"/>
      <c r="H83" s="65"/>
      <c r="K83" s="26"/>
      <c r="L83" s="38"/>
      <c r="M83" s="95"/>
      <c r="N83" s="35"/>
      <c r="O83" s="82"/>
    </row>
    <row r="84" spans="1:15" x14ac:dyDescent="0.25">
      <c r="A84" s="91"/>
      <c r="B84" s="96"/>
      <c r="E84" s="65"/>
      <c r="H84" s="65"/>
      <c r="K84" s="26"/>
      <c r="L84" s="38"/>
      <c r="N84" s="35"/>
      <c r="O84" s="82"/>
    </row>
    <row r="85" spans="1:15" x14ac:dyDescent="0.25">
      <c r="A85" s="91"/>
      <c r="B85" s="96"/>
      <c r="H85" s="65"/>
      <c r="K85" s="26"/>
      <c r="L85" s="38"/>
      <c r="N85" s="35"/>
      <c r="O85" s="82"/>
    </row>
    <row r="86" spans="1:15" x14ac:dyDescent="0.25">
      <c r="A86" s="91"/>
      <c r="B86" s="96"/>
      <c r="K86" s="26"/>
      <c r="L86" s="38"/>
      <c r="N86" s="35"/>
      <c r="O86" s="82"/>
    </row>
    <row r="87" spans="1:15" x14ac:dyDescent="0.25">
      <c r="A87" s="91"/>
      <c r="B87" s="96"/>
      <c r="K87" s="26"/>
      <c r="L87" s="38"/>
      <c r="N87" s="35"/>
      <c r="O87" s="82"/>
    </row>
    <row r="88" spans="1:15" x14ac:dyDescent="0.25">
      <c r="A88" s="65"/>
      <c r="B88" s="96"/>
      <c r="K88" s="26"/>
      <c r="L88" s="38"/>
      <c r="M88" s="80"/>
      <c r="N88" s="35"/>
      <c r="O88" s="82"/>
    </row>
    <row r="89" spans="1:15" x14ac:dyDescent="0.25">
      <c r="K89" s="26"/>
      <c r="L89" s="38"/>
      <c r="N89" s="35"/>
      <c r="O89" s="82"/>
    </row>
    <row r="90" spans="1:15" x14ac:dyDescent="0.25">
      <c r="K90" s="26"/>
      <c r="L90" s="38"/>
      <c r="N90" s="35"/>
      <c r="O90" s="82"/>
    </row>
    <row r="91" spans="1:15" x14ac:dyDescent="0.25">
      <c r="K91" s="26"/>
      <c r="L91" s="38"/>
      <c r="N91" s="35"/>
      <c r="O91" s="82"/>
    </row>
    <row r="92" spans="1:15" x14ac:dyDescent="0.25">
      <c r="A92" s="75">
        <f>SUM(A74:A91)</f>
        <v>20500</v>
      </c>
      <c r="E92" s="65">
        <f>SUM(E74:E91)</f>
        <v>300000</v>
      </c>
      <c r="H92" s="65">
        <f>SUM(H74:H91)</f>
        <v>197510000</v>
      </c>
      <c r="K92" s="26"/>
      <c r="L92" s="38"/>
      <c r="N92" s="35"/>
      <c r="O92" s="82"/>
    </row>
    <row r="93" spans="1:15" x14ac:dyDescent="0.25">
      <c r="K93" s="26"/>
      <c r="L93" s="38"/>
      <c r="N93" s="35"/>
      <c r="O93" s="82"/>
    </row>
    <row r="94" spans="1:15" x14ac:dyDescent="0.25">
      <c r="K94" s="26"/>
      <c r="N94" s="35"/>
      <c r="O94" s="82"/>
    </row>
    <row r="95" spans="1:15" x14ac:dyDescent="0.25">
      <c r="K95" s="26"/>
      <c r="N95" s="35"/>
      <c r="O95" s="82"/>
    </row>
    <row r="96" spans="1:15" x14ac:dyDescent="0.25">
      <c r="K96" s="26"/>
      <c r="M96" s="43">
        <f>SUM(M13:M95)</f>
        <v>17207500</v>
      </c>
      <c r="N96" s="35"/>
      <c r="O96" s="82"/>
    </row>
    <row r="97" spans="11:15" x14ac:dyDescent="0.25">
      <c r="K97" s="26">
        <v>38741</v>
      </c>
      <c r="N97" s="35"/>
      <c r="O97" s="82"/>
    </row>
    <row r="98" spans="11:15" x14ac:dyDescent="0.25">
      <c r="K98" s="26"/>
      <c r="N98" s="35"/>
      <c r="O98" s="82"/>
    </row>
    <row r="99" spans="11:15" x14ac:dyDescent="0.25">
      <c r="K99" s="26"/>
      <c r="N99" s="35"/>
      <c r="O99" s="82"/>
    </row>
    <row r="100" spans="11:15" x14ac:dyDescent="0.25">
      <c r="K100" s="26"/>
      <c r="N100" s="35"/>
      <c r="O100" s="82"/>
    </row>
    <row r="101" spans="11:15" x14ac:dyDescent="0.25">
      <c r="K101" s="26"/>
      <c r="N101" s="35"/>
      <c r="O101" s="82"/>
    </row>
    <row r="102" spans="11:15" x14ac:dyDescent="0.25">
      <c r="K102" s="26"/>
      <c r="N102" s="35"/>
      <c r="O102" s="82"/>
    </row>
    <row r="103" spans="11:15" x14ac:dyDescent="0.25">
      <c r="K103" s="26"/>
      <c r="N103" s="35"/>
      <c r="O103" s="82"/>
    </row>
    <row r="104" spans="11:15" x14ac:dyDescent="0.25">
      <c r="K104" s="26"/>
      <c r="N104" s="35"/>
      <c r="O104" s="82"/>
    </row>
    <row r="105" spans="11:15" x14ac:dyDescent="0.25">
      <c r="K105" s="26"/>
      <c r="N105" s="35"/>
      <c r="O105" s="82"/>
    </row>
    <row r="106" spans="11:15" x14ac:dyDescent="0.25">
      <c r="K106" s="26"/>
      <c r="N106" s="35"/>
      <c r="O106" s="82"/>
    </row>
    <row r="107" spans="11:15" x14ac:dyDescent="0.25">
      <c r="K107" s="26"/>
      <c r="N107" s="35"/>
      <c r="O107" s="82"/>
    </row>
    <row r="108" spans="11:15" x14ac:dyDescent="0.25">
      <c r="K108" s="26"/>
      <c r="N108" s="35"/>
    </row>
    <row r="109" spans="11:15" x14ac:dyDescent="0.25">
      <c r="K109" s="26"/>
    </row>
    <row r="110" spans="11:15" x14ac:dyDescent="0.25">
      <c r="K110" s="26"/>
    </row>
    <row r="111" spans="11:15" x14ac:dyDescent="0.25">
      <c r="K111" s="26"/>
      <c r="O111" s="80">
        <f>SUM(O13:O110)</f>
        <v>0</v>
      </c>
    </row>
    <row r="112" spans="11:15" x14ac:dyDescent="0.25">
      <c r="K112" s="26"/>
    </row>
    <row r="113" spans="1:19" x14ac:dyDescent="0.25">
      <c r="K113" s="26"/>
    </row>
    <row r="114" spans="1:19" s="43" customFormat="1" x14ac:dyDescent="0.25">
      <c r="A114"/>
      <c r="B114"/>
      <c r="C114"/>
      <c r="D114"/>
      <c r="E114"/>
      <c r="F114"/>
      <c r="G114"/>
      <c r="H114"/>
      <c r="I114"/>
      <c r="J114"/>
      <c r="K114" s="26"/>
      <c r="L114" s="97"/>
      <c r="N114" s="99"/>
      <c r="O114" s="98"/>
      <c r="P114"/>
      <c r="Q114"/>
      <c r="R114"/>
      <c r="S114"/>
    </row>
    <row r="115" spans="1:19" s="43" customFormat="1" x14ac:dyDescent="0.25">
      <c r="A115"/>
      <c r="B115"/>
      <c r="C115"/>
      <c r="D115"/>
      <c r="E115"/>
      <c r="F115"/>
      <c r="G115"/>
      <c r="H115"/>
      <c r="I115"/>
      <c r="J115"/>
      <c r="K115" s="26"/>
      <c r="L115" s="97"/>
      <c r="N115" s="99"/>
      <c r="O115" s="98"/>
      <c r="P115"/>
      <c r="Q115"/>
      <c r="R115"/>
      <c r="S115"/>
    </row>
    <row r="116" spans="1:19" s="43" customFormat="1" x14ac:dyDescent="0.25">
      <c r="A116"/>
      <c r="B116"/>
      <c r="C116"/>
      <c r="D116"/>
      <c r="E116"/>
      <c r="F116"/>
      <c r="G116"/>
      <c r="H116"/>
      <c r="I116"/>
      <c r="J116"/>
      <c r="K116" s="26"/>
      <c r="L116" s="97"/>
      <c r="N116" s="99"/>
      <c r="O116" s="98"/>
      <c r="P116"/>
      <c r="Q116"/>
      <c r="R116"/>
      <c r="S116"/>
    </row>
    <row r="117" spans="1:19" s="43" customFormat="1" x14ac:dyDescent="0.25">
      <c r="A117"/>
      <c r="B117"/>
      <c r="C117"/>
      <c r="D117"/>
      <c r="E117"/>
      <c r="F117"/>
      <c r="G117"/>
      <c r="H117"/>
      <c r="I117"/>
      <c r="J117"/>
      <c r="K117" s="26"/>
      <c r="L117" s="97"/>
      <c r="N117" s="99"/>
      <c r="O117" s="98"/>
      <c r="P117"/>
      <c r="Q117"/>
      <c r="R117"/>
      <c r="S117"/>
    </row>
    <row r="118" spans="1:19" s="43" customFormat="1" x14ac:dyDescent="0.25">
      <c r="A118"/>
      <c r="B118"/>
      <c r="C118"/>
      <c r="D118"/>
      <c r="E118"/>
      <c r="F118"/>
      <c r="G118"/>
      <c r="H118"/>
      <c r="I118"/>
      <c r="J118"/>
      <c r="K118" s="26"/>
      <c r="L118" s="97"/>
      <c r="N118" s="99"/>
      <c r="O118" s="98"/>
      <c r="P118"/>
      <c r="Q118"/>
      <c r="R118"/>
      <c r="S118"/>
    </row>
    <row r="119" spans="1:19" s="43" customFormat="1" x14ac:dyDescent="0.25">
      <c r="A119"/>
      <c r="B119"/>
      <c r="C119"/>
      <c r="D119"/>
      <c r="E119"/>
      <c r="F119"/>
      <c r="G119"/>
      <c r="H119"/>
      <c r="I119"/>
      <c r="J119"/>
      <c r="K119" s="26"/>
      <c r="L119" s="97"/>
      <c r="N119" s="99"/>
      <c r="O119" s="98"/>
      <c r="P119"/>
      <c r="Q119"/>
      <c r="R119"/>
      <c r="S119"/>
    </row>
    <row r="120" spans="1:19" s="43" customFormat="1" x14ac:dyDescent="0.25">
      <c r="A120"/>
      <c r="B120"/>
      <c r="C120"/>
      <c r="D120"/>
      <c r="E120"/>
      <c r="F120"/>
      <c r="G120"/>
      <c r="H120"/>
      <c r="I120"/>
      <c r="J120"/>
      <c r="K120" s="26"/>
      <c r="L120" s="97"/>
      <c r="N120" s="99"/>
      <c r="O120" s="98"/>
      <c r="P120"/>
      <c r="Q120"/>
      <c r="R120"/>
      <c r="S120"/>
    </row>
    <row r="121" spans="1:19" s="43" customFormat="1" x14ac:dyDescent="0.25">
      <c r="A121"/>
      <c r="B121"/>
      <c r="C121"/>
      <c r="D121"/>
      <c r="E121"/>
      <c r="F121"/>
      <c r="G121"/>
      <c r="H121"/>
      <c r="I121"/>
      <c r="J121"/>
      <c r="K121" s="26"/>
      <c r="L121" s="97"/>
      <c r="N121" s="99"/>
      <c r="O121" s="98"/>
      <c r="P121"/>
      <c r="Q121"/>
      <c r="R121"/>
      <c r="S121"/>
    </row>
    <row r="122" spans="1:19" s="43" customFormat="1" x14ac:dyDescent="0.25">
      <c r="A122"/>
      <c r="B122"/>
      <c r="C122"/>
      <c r="D122"/>
      <c r="E122"/>
      <c r="F122"/>
      <c r="G122"/>
      <c r="H122"/>
      <c r="I122"/>
      <c r="J122"/>
      <c r="K122" s="26"/>
      <c r="L122" s="97"/>
      <c r="N122" s="99"/>
      <c r="O122" s="98"/>
      <c r="P122"/>
      <c r="Q122"/>
      <c r="R122"/>
      <c r="S122"/>
    </row>
    <row r="123" spans="1:19" s="43" customFormat="1" x14ac:dyDescent="0.25">
      <c r="A123"/>
      <c r="B123"/>
      <c r="C123"/>
      <c r="D123"/>
      <c r="E123"/>
      <c r="F123"/>
      <c r="G123"/>
      <c r="H123"/>
      <c r="I123"/>
      <c r="J123"/>
      <c r="K123" s="26"/>
      <c r="L123" s="97"/>
      <c r="N123" s="99"/>
      <c r="O123" s="98"/>
      <c r="P123"/>
      <c r="Q123"/>
      <c r="R123"/>
      <c r="S123"/>
    </row>
    <row r="124" spans="1:19" s="43" customFormat="1" x14ac:dyDescent="0.25">
      <c r="A124"/>
      <c r="B124"/>
      <c r="C124"/>
      <c r="D124"/>
      <c r="E124"/>
      <c r="F124"/>
      <c r="G124"/>
      <c r="H124"/>
      <c r="I124"/>
      <c r="J124"/>
      <c r="K124" s="26"/>
      <c r="L124" s="100"/>
      <c r="N124" s="99"/>
      <c r="O124" s="98"/>
      <c r="P124"/>
      <c r="Q124"/>
      <c r="R124"/>
      <c r="S124"/>
    </row>
    <row r="125" spans="1:19" s="43" customFormat="1" x14ac:dyDescent="0.25">
      <c r="A125"/>
      <c r="B125"/>
      <c r="C125"/>
      <c r="D125"/>
      <c r="E125"/>
      <c r="F125"/>
      <c r="G125"/>
      <c r="H125"/>
      <c r="I125"/>
      <c r="J125"/>
      <c r="K125" s="26"/>
      <c r="L125" s="97"/>
      <c r="N125" s="99"/>
      <c r="O125" s="98"/>
      <c r="P125"/>
      <c r="Q125"/>
      <c r="R125"/>
      <c r="S125"/>
    </row>
    <row r="126" spans="1:19" s="43" customFormat="1" x14ac:dyDescent="0.25">
      <c r="A126"/>
      <c r="B126"/>
      <c r="C126"/>
      <c r="D126"/>
      <c r="E126"/>
      <c r="F126"/>
      <c r="G126"/>
      <c r="H126"/>
      <c r="I126"/>
      <c r="J126"/>
      <c r="K126" s="26"/>
      <c r="L126" s="97"/>
      <c r="N126" s="99"/>
      <c r="O126" s="98"/>
      <c r="P126"/>
      <c r="Q126"/>
      <c r="R126"/>
      <c r="S126"/>
    </row>
    <row r="127" spans="1:19" s="43" customFormat="1" x14ac:dyDescent="0.25">
      <c r="A127"/>
      <c r="B127"/>
      <c r="C127"/>
      <c r="D127"/>
      <c r="E127"/>
      <c r="F127"/>
      <c r="G127"/>
      <c r="H127"/>
      <c r="I127"/>
      <c r="J127"/>
      <c r="K127" s="26"/>
      <c r="L127" s="97"/>
      <c r="N127" s="99"/>
      <c r="O127" s="98"/>
      <c r="P127"/>
      <c r="Q127"/>
      <c r="R127"/>
      <c r="S127"/>
    </row>
    <row r="128" spans="1:19" s="43" customFormat="1" x14ac:dyDescent="0.25">
      <c r="A128"/>
      <c r="B128"/>
      <c r="C128"/>
      <c r="D128"/>
      <c r="E128"/>
      <c r="F128"/>
      <c r="G128"/>
      <c r="H128"/>
      <c r="I128"/>
      <c r="J128"/>
      <c r="K128" s="26"/>
      <c r="L128" s="97"/>
      <c r="N128" s="99"/>
      <c r="O128" s="98"/>
      <c r="P128"/>
      <c r="Q128"/>
      <c r="R128"/>
      <c r="S128"/>
    </row>
    <row r="129" spans="1:19" s="43" customFormat="1" x14ac:dyDescent="0.25">
      <c r="A129"/>
      <c r="B129"/>
      <c r="C129"/>
      <c r="D129"/>
      <c r="E129"/>
      <c r="F129"/>
      <c r="G129"/>
      <c r="H129"/>
      <c r="I129"/>
      <c r="J129"/>
      <c r="K129" s="26"/>
      <c r="L129" s="97"/>
      <c r="N129" s="99"/>
      <c r="O129" s="98"/>
      <c r="P129"/>
      <c r="Q129"/>
      <c r="R129"/>
      <c r="S129"/>
    </row>
    <row r="130" spans="1:19" s="43" customFormat="1" x14ac:dyDescent="0.25">
      <c r="A130"/>
      <c r="B130"/>
      <c r="C130"/>
      <c r="D130"/>
      <c r="E130"/>
      <c r="F130"/>
      <c r="G130"/>
      <c r="H130"/>
      <c r="I130"/>
      <c r="J130"/>
      <c r="K130" s="26"/>
      <c r="L130" s="97"/>
      <c r="N130" s="99"/>
      <c r="O130" s="98"/>
      <c r="P130"/>
      <c r="Q130"/>
      <c r="R130"/>
      <c r="S130"/>
    </row>
    <row r="131" spans="1:19" s="43" customFormat="1" x14ac:dyDescent="0.25">
      <c r="A131"/>
      <c r="B131"/>
      <c r="C131"/>
      <c r="D131"/>
      <c r="E131"/>
      <c r="F131"/>
      <c r="G131"/>
      <c r="H131"/>
      <c r="I131"/>
      <c r="J131"/>
      <c r="K131" s="26"/>
      <c r="L131" s="97"/>
      <c r="N131" s="99"/>
      <c r="O131" s="98"/>
      <c r="P131"/>
      <c r="Q131"/>
      <c r="R131"/>
      <c r="S131"/>
    </row>
    <row r="132" spans="1:19" s="43" customFormat="1" x14ac:dyDescent="0.25">
      <c r="A132"/>
      <c r="B132"/>
      <c r="C132"/>
      <c r="D132"/>
      <c r="E132"/>
      <c r="F132"/>
      <c r="G132"/>
      <c r="H132"/>
      <c r="I132"/>
      <c r="J132"/>
      <c r="K132" s="26"/>
      <c r="L132" s="97"/>
      <c r="N132" s="99"/>
      <c r="O132" s="98"/>
      <c r="P132"/>
      <c r="Q132"/>
      <c r="R132"/>
      <c r="S132"/>
    </row>
    <row r="133" spans="1:19" s="43" customFormat="1" x14ac:dyDescent="0.25">
      <c r="A133"/>
      <c r="B133"/>
      <c r="C133"/>
      <c r="D133"/>
      <c r="E133"/>
      <c r="F133"/>
      <c r="G133"/>
      <c r="H133"/>
      <c r="I133"/>
      <c r="J133"/>
      <c r="K133" s="26"/>
      <c r="L133" s="97"/>
      <c r="N133" s="99"/>
      <c r="O133" s="98"/>
      <c r="P133"/>
      <c r="Q133"/>
      <c r="R133"/>
      <c r="S133"/>
    </row>
    <row r="134" spans="1:19" s="43" customFormat="1" x14ac:dyDescent="0.25">
      <c r="A134"/>
      <c r="B134"/>
      <c r="C134"/>
      <c r="D134"/>
      <c r="E134"/>
      <c r="F134"/>
      <c r="G134"/>
      <c r="H134"/>
      <c r="I134"/>
      <c r="J134"/>
      <c r="K134" s="26"/>
      <c r="L134" s="97"/>
      <c r="N134" s="99"/>
      <c r="O134" s="98"/>
      <c r="P134"/>
      <c r="Q134"/>
      <c r="R134"/>
      <c r="S134"/>
    </row>
    <row r="135" spans="1:19" s="43" customFormat="1" x14ac:dyDescent="0.25">
      <c r="A135"/>
      <c r="B135"/>
      <c r="C135"/>
      <c r="D135"/>
      <c r="E135"/>
      <c r="F135"/>
      <c r="G135"/>
      <c r="H135"/>
      <c r="I135"/>
      <c r="J135"/>
      <c r="K135" s="26"/>
      <c r="L135" s="100"/>
      <c r="N135" s="99"/>
      <c r="O135" s="98"/>
      <c r="P135"/>
      <c r="Q135"/>
      <c r="R135"/>
      <c r="S135"/>
    </row>
    <row r="136" spans="1:19" s="43" customFormat="1" x14ac:dyDescent="0.25">
      <c r="A136"/>
      <c r="B136"/>
      <c r="C136"/>
      <c r="D136"/>
      <c r="E136"/>
      <c r="F136"/>
      <c r="G136"/>
      <c r="H136"/>
      <c r="I136"/>
      <c r="J136"/>
      <c r="K136" s="26"/>
      <c r="L136" s="97"/>
      <c r="N136" s="99"/>
      <c r="O136" s="98"/>
      <c r="P136"/>
      <c r="Q136"/>
      <c r="R136"/>
      <c r="S136"/>
    </row>
    <row r="137" spans="1:19" s="43" customFormat="1" x14ac:dyDescent="0.25">
      <c r="A137"/>
      <c r="B137"/>
      <c r="C137"/>
      <c r="D137"/>
      <c r="E137"/>
      <c r="F137"/>
      <c r="G137"/>
      <c r="H137"/>
      <c r="I137"/>
      <c r="J137"/>
      <c r="K137" s="26"/>
      <c r="L137" s="100">
        <f>SUM(L13:L136)</f>
        <v>59425000</v>
      </c>
      <c r="N137" s="99"/>
      <c r="O137" s="98"/>
      <c r="P137"/>
      <c r="Q137"/>
      <c r="R137"/>
      <c r="S137"/>
    </row>
  </sheetData>
  <mergeCells count="1">
    <mergeCell ref="A1:I1"/>
  </mergeCells>
  <pageMargins left="0.7" right="0.7" top="0.75" bottom="0.75" header="0.3" footer="0.3"/>
  <pageSetup paperSize="9" scal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7"/>
  <sheetViews>
    <sheetView view="pageBreakPreview" topLeftCell="A36" zoomScaleSheetLayoutView="100" workbookViewId="0">
      <selection activeCell="K31" sqref="K31"/>
    </sheetView>
  </sheetViews>
  <sheetFormatPr defaultRowHeight="15" x14ac:dyDescent="0.25"/>
  <cols>
    <col min="1" max="1" width="15.85546875" customWidth="1"/>
    <col min="2" max="2" width="11.85546875" customWidth="1"/>
    <col min="3" max="3" width="13.7109375" customWidth="1"/>
    <col min="4" max="4" width="4.85546875" customWidth="1"/>
    <col min="5" max="5" width="14.28515625" customWidth="1"/>
    <col min="6" max="6" width="4.140625" customWidth="1"/>
    <col min="7" max="7" width="13.85546875" customWidth="1"/>
    <col min="8" max="8" width="22" customWidth="1"/>
    <col min="9" max="9" width="20.7109375" customWidth="1"/>
    <col min="10" max="10" width="21.5703125" customWidth="1"/>
    <col min="11" max="11" width="12.140625" bestFit="1" customWidth="1"/>
    <col min="12" max="12" width="17.42578125" style="97" bestFit="1" customWidth="1"/>
    <col min="13" max="13" width="16.140625" style="43" bestFit="1" customWidth="1"/>
    <col min="14" max="14" width="15.5703125" style="99" customWidth="1"/>
    <col min="15" max="15" width="16.140625" style="98" bestFit="1" customWidth="1"/>
    <col min="16" max="16" width="11.85546875" bestFit="1" customWidth="1"/>
    <col min="18" max="18" width="22.42578125" customWidth="1"/>
    <col min="19" max="19" width="20.140625" customWidth="1"/>
  </cols>
  <sheetData>
    <row r="1" spans="1:19" ht="15.75" x14ac:dyDescent="0.25">
      <c r="A1" s="132" t="s">
        <v>0</v>
      </c>
      <c r="B1" s="132"/>
      <c r="C1" s="132"/>
      <c r="D1" s="132"/>
      <c r="E1" s="132"/>
      <c r="F1" s="132"/>
      <c r="G1" s="132"/>
      <c r="H1" s="132"/>
      <c r="I1" s="132"/>
      <c r="J1" s="110"/>
      <c r="K1" s="2"/>
      <c r="L1" s="101"/>
      <c r="M1" s="104"/>
      <c r="N1" s="4"/>
      <c r="O1" s="5"/>
      <c r="P1" s="2"/>
      <c r="Q1" s="2"/>
      <c r="R1" s="2"/>
      <c r="S1" s="2"/>
    </row>
    <row r="2" spans="1:19" x14ac:dyDescent="0.25">
      <c r="A2" s="6"/>
      <c r="B2" s="6"/>
      <c r="C2" s="6"/>
      <c r="D2" s="6"/>
      <c r="E2" s="6"/>
      <c r="F2" s="6"/>
      <c r="G2" s="6"/>
      <c r="H2" s="7"/>
      <c r="I2" s="6"/>
      <c r="J2" s="6"/>
      <c r="K2" s="8"/>
      <c r="L2" s="101"/>
      <c r="M2" s="104"/>
      <c r="N2" s="4"/>
      <c r="O2" s="9"/>
      <c r="P2" s="8"/>
      <c r="Q2" s="8"/>
      <c r="R2" s="8"/>
      <c r="S2" s="8"/>
    </row>
    <row r="3" spans="1:19" x14ac:dyDescent="0.25">
      <c r="A3" s="6" t="s">
        <v>1</v>
      </c>
      <c r="B3" s="9" t="s">
        <v>2</v>
      </c>
      <c r="C3" s="9"/>
      <c r="D3" s="6"/>
      <c r="E3" s="6"/>
      <c r="F3" s="6"/>
      <c r="G3" s="6"/>
      <c r="H3" s="6" t="s">
        <v>3</v>
      </c>
      <c r="I3" s="106">
        <v>42887</v>
      </c>
      <c r="J3" s="10"/>
      <c r="K3" s="8"/>
      <c r="L3" s="102"/>
      <c r="M3" s="104"/>
      <c r="N3" s="4"/>
      <c r="O3" s="9"/>
      <c r="P3" s="8"/>
      <c r="Q3" s="8"/>
      <c r="R3" s="8"/>
      <c r="S3" s="8"/>
    </row>
    <row r="4" spans="1:19" x14ac:dyDescent="0.25">
      <c r="A4" s="6" t="s">
        <v>4</v>
      </c>
      <c r="B4" s="11" t="s">
        <v>5</v>
      </c>
      <c r="C4" s="6"/>
      <c r="D4" s="6"/>
      <c r="E4" s="6"/>
      <c r="F4" s="6"/>
      <c r="G4" s="6"/>
      <c r="H4" s="6" t="s">
        <v>6</v>
      </c>
      <c r="I4" s="12">
        <v>0.625</v>
      </c>
      <c r="J4" s="12"/>
      <c r="K4" s="8"/>
      <c r="L4" s="102"/>
      <c r="M4" s="104"/>
      <c r="N4" s="4"/>
      <c r="O4" s="9"/>
      <c r="P4" s="8"/>
      <c r="Q4" s="8"/>
      <c r="R4" s="8"/>
      <c r="S4" s="8"/>
    </row>
    <row r="5" spans="1:19" x14ac:dyDescent="0.25">
      <c r="A5" s="6"/>
      <c r="B5" s="6"/>
      <c r="C5" s="6"/>
      <c r="D5" s="6"/>
      <c r="E5" s="6"/>
      <c r="F5" s="6"/>
      <c r="G5" s="6"/>
      <c r="H5" s="7"/>
      <c r="I5" s="12"/>
      <c r="J5" s="13"/>
      <c r="K5" s="8"/>
      <c r="L5" s="102"/>
      <c r="M5" s="19"/>
      <c r="N5" s="14"/>
      <c r="O5" s="5"/>
      <c r="P5" s="8"/>
      <c r="Q5" s="8"/>
      <c r="R5" s="8"/>
      <c r="S5" s="8"/>
    </row>
    <row r="6" spans="1:19" x14ac:dyDescent="0.25">
      <c r="A6" s="15" t="s">
        <v>7</v>
      </c>
      <c r="B6" s="6"/>
      <c r="C6" s="6"/>
      <c r="D6" s="6"/>
      <c r="E6" s="6"/>
      <c r="F6" s="6"/>
      <c r="G6" s="6" t="s">
        <v>8</v>
      </c>
      <c r="H6" s="7"/>
      <c r="I6" s="6"/>
      <c r="J6" s="6"/>
      <c r="K6" s="8"/>
      <c r="L6" s="102"/>
      <c r="M6" s="104"/>
      <c r="N6" s="14"/>
      <c r="O6" s="6"/>
      <c r="P6" s="8"/>
      <c r="Q6" s="8"/>
      <c r="R6" s="8"/>
      <c r="S6" s="8"/>
    </row>
    <row r="7" spans="1:19" x14ac:dyDescent="0.25">
      <c r="A7" s="6"/>
      <c r="B7" s="6"/>
      <c r="C7" s="16" t="s">
        <v>9</v>
      </c>
      <c r="D7" s="16"/>
      <c r="E7" s="16" t="s">
        <v>10</v>
      </c>
      <c r="F7" s="16"/>
      <c r="G7" s="16" t="s">
        <v>11</v>
      </c>
      <c r="H7" s="7"/>
      <c r="I7" s="6"/>
      <c r="J7" s="6"/>
      <c r="K7" s="8"/>
      <c r="L7" s="102"/>
      <c r="M7" s="104"/>
      <c r="N7" s="4"/>
      <c r="O7" s="6"/>
      <c r="P7" s="8"/>
      <c r="Q7" s="8"/>
      <c r="R7" s="8"/>
      <c r="S7" s="8"/>
    </row>
    <row r="8" spans="1:19" x14ac:dyDescent="0.25">
      <c r="A8" s="6"/>
      <c r="B8" s="6"/>
      <c r="C8" s="17">
        <v>100000</v>
      </c>
      <c r="D8" s="6"/>
      <c r="E8" s="18">
        <v>129</v>
      </c>
      <c r="F8" s="18"/>
      <c r="G8" s="19">
        <f>C8*E8</f>
        <v>12900000</v>
      </c>
      <c r="H8" s="7"/>
      <c r="I8" s="19"/>
      <c r="J8" s="19"/>
      <c r="K8" s="8"/>
      <c r="L8" s="102"/>
      <c r="M8" s="104"/>
      <c r="N8" s="4"/>
      <c r="O8" s="6"/>
      <c r="P8" s="8"/>
      <c r="Q8" s="8"/>
      <c r="R8" s="8"/>
      <c r="S8" s="8"/>
    </row>
    <row r="9" spans="1:19" x14ac:dyDescent="0.25">
      <c r="A9" s="6"/>
      <c r="B9" s="6"/>
      <c r="C9" s="17">
        <v>50000</v>
      </c>
      <c r="D9" s="6"/>
      <c r="E9" s="18">
        <v>557</v>
      </c>
      <c r="F9" s="18"/>
      <c r="G9" s="19">
        <f t="shared" ref="G9:G16" si="0">C9*E9</f>
        <v>27850000</v>
      </c>
      <c r="H9" s="7"/>
      <c r="I9" s="19"/>
      <c r="J9" s="19"/>
      <c r="K9" s="8"/>
      <c r="L9" s="101"/>
      <c r="M9" s="104"/>
      <c r="N9" s="4"/>
      <c r="O9" s="5"/>
      <c r="P9" s="8"/>
      <c r="Q9" s="8"/>
      <c r="R9" s="8"/>
      <c r="S9" s="8"/>
    </row>
    <row r="10" spans="1:19" x14ac:dyDescent="0.25">
      <c r="A10" s="6"/>
      <c r="B10" s="6"/>
      <c r="C10" s="17">
        <v>20000</v>
      </c>
      <c r="D10" s="6"/>
      <c r="E10" s="18">
        <v>2</v>
      </c>
      <c r="F10" s="18"/>
      <c r="G10" s="19">
        <f t="shared" si="0"/>
        <v>40000</v>
      </c>
      <c r="H10" s="7"/>
      <c r="I10" s="7"/>
      <c r="J10" s="19"/>
      <c r="K10" s="20"/>
      <c r="L10" s="101"/>
      <c r="M10" s="104"/>
      <c r="N10" s="4"/>
      <c r="O10" s="6"/>
      <c r="P10" s="8"/>
      <c r="Q10" s="8"/>
      <c r="R10" s="8"/>
      <c r="S10" s="8"/>
    </row>
    <row r="11" spans="1:19" x14ac:dyDescent="0.25">
      <c r="A11" s="6"/>
      <c r="B11" s="6"/>
      <c r="C11" s="17">
        <v>10000</v>
      </c>
      <c r="D11" s="6"/>
      <c r="E11" s="18">
        <v>0</v>
      </c>
      <c r="F11" s="18"/>
      <c r="G11" s="19">
        <f t="shared" si="0"/>
        <v>0</v>
      </c>
      <c r="H11" s="7"/>
      <c r="I11" s="19"/>
      <c r="J11" s="19"/>
      <c r="K11" s="8"/>
      <c r="L11" s="101"/>
      <c r="M11" s="104"/>
      <c r="N11" s="21"/>
      <c r="O11" s="7"/>
      <c r="P11" s="8"/>
      <c r="Q11" s="8"/>
      <c r="R11" s="8" t="s">
        <v>12</v>
      </c>
      <c r="S11" s="8"/>
    </row>
    <row r="12" spans="1:19" x14ac:dyDescent="0.25">
      <c r="A12" s="6"/>
      <c r="B12" s="6"/>
      <c r="C12" s="17">
        <v>5000</v>
      </c>
      <c r="D12" s="6"/>
      <c r="E12" s="18">
        <v>1</v>
      </c>
      <c r="F12" s="18"/>
      <c r="G12" s="19">
        <f t="shared" si="0"/>
        <v>5000</v>
      </c>
      <c r="H12" s="7"/>
      <c r="I12" s="19"/>
      <c r="J12" s="19"/>
      <c r="K12" s="22" t="s">
        <v>13</v>
      </c>
      <c r="L12" s="103" t="s">
        <v>14</v>
      </c>
      <c r="M12" s="23" t="s">
        <v>15</v>
      </c>
      <c r="N12" s="24" t="s">
        <v>16</v>
      </c>
      <c r="O12" s="25" t="s">
        <v>12</v>
      </c>
      <c r="P12" s="8" t="s">
        <v>17</v>
      </c>
      <c r="Q12" s="8" t="s">
        <v>18</v>
      </c>
      <c r="R12" s="8" t="s">
        <v>19</v>
      </c>
      <c r="S12" s="8"/>
    </row>
    <row r="13" spans="1:19" x14ac:dyDescent="0.25">
      <c r="A13" s="6"/>
      <c r="B13" s="6"/>
      <c r="C13" s="17">
        <v>2000</v>
      </c>
      <c r="D13" s="6"/>
      <c r="E13" s="18">
        <v>1</v>
      </c>
      <c r="F13" s="18"/>
      <c r="G13" s="19">
        <f t="shared" si="0"/>
        <v>2000</v>
      </c>
      <c r="H13" s="7"/>
      <c r="I13" s="19"/>
      <c r="J13" s="19"/>
      <c r="K13" s="26">
        <v>38833</v>
      </c>
      <c r="L13" s="27">
        <v>3050000</v>
      </c>
      <c r="M13" s="28">
        <v>1750000</v>
      </c>
      <c r="N13" s="28"/>
      <c r="O13" s="8" t="s">
        <v>20</v>
      </c>
      <c r="P13" s="8" t="s">
        <v>18</v>
      </c>
    </row>
    <row r="14" spans="1:19" x14ac:dyDescent="0.25">
      <c r="A14" s="6"/>
      <c r="B14" s="6"/>
      <c r="C14" s="17">
        <v>1000</v>
      </c>
      <c r="D14" s="6"/>
      <c r="E14" s="18">
        <v>0</v>
      </c>
      <c r="F14" s="18"/>
      <c r="G14" s="19">
        <f t="shared" si="0"/>
        <v>0</v>
      </c>
      <c r="H14" s="7"/>
      <c r="I14" s="19"/>
      <c r="J14" s="9"/>
      <c r="K14" s="26">
        <v>38834</v>
      </c>
      <c r="L14" s="27">
        <v>950000</v>
      </c>
      <c r="M14" s="29">
        <v>578500</v>
      </c>
      <c r="N14" s="30"/>
      <c r="O14" s="31"/>
      <c r="P14" s="32"/>
    </row>
    <row r="15" spans="1:19" x14ac:dyDescent="0.25">
      <c r="A15" s="6"/>
      <c r="B15" s="6"/>
      <c r="C15" s="17">
        <v>500</v>
      </c>
      <c r="D15" s="6"/>
      <c r="E15" s="18">
        <v>0</v>
      </c>
      <c r="F15" s="18"/>
      <c r="G15" s="19">
        <f t="shared" si="0"/>
        <v>0</v>
      </c>
      <c r="H15" s="7" t="s">
        <v>21</v>
      </c>
      <c r="I15" s="9"/>
      <c r="K15" s="26">
        <v>38835</v>
      </c>
      <c r="L15" s="27">
        <v>300000</v>
      </c>
      <c r="M15" s="29">
        <v>3140000</v>
      </c>
      <c r="N15" s="30"/>
      <c r="O15" s="31"/>
      <c r="P15" s="32"/>
    </row>
    <row r="16" spans="1:19" x14ac:dyDescent="0.25">
      <c r="A16" s="6"/>
      <c r="B16" s="6"/>
      <c r="C16" s="17">
        <v>100</v>
      </c>
      <c r="D16" s="6"/>
      <c r="E16" s="18">
        <v>0</v>
      </c>
      <c r="F16" s="18"/>
      <c r="G16" s="19">
        <f t="shared" si="0"/>
        <v>0</v>
      </c>
      <c r="H16" s="7"/>
      <c r="I16" s="9"/>
      <c r="J16" s="9"/>
      <c r="K16" s="26">
        <v>38836</v>
      </c>
      <c r="L16" s="27">
        <v>800000</v>
      </c>
      <c r="M16" s="29">
        <v>20000000</v>
      </c>
      <c r="N16" s="30"/>
      <c r="O16" s="31"/>
      <c r="P16" s="32"/>
    </row>
    <row r="17" spans="1:19" x14ac:dyDescent="0.25">
      <c r="A17" s="6"/>
      <c r="B17" s="6"/>
      <c r="C17" s="15" t="s">
        <v>22</v>
      </c>
      <c r="D17" s="6"/>
      <c r="E17" s="18"/>
      <c r="F17" s="6"/>
      <c r="G17" s="6"/>
      <c r="H17" s="7">
        <f>SUM(G8:G16)</f>
        <v>40797000</v>
      </c>
      <c r="I17" s="9"/>
      <c r="K17" s="26">
        <v>38837</v>
      </c>
      <c r="L17" s="27">
        <v>800000</v>
      </c>
      <c r="M17" s="29">
        <v>680000</v>
      </c>
      <c r="N17" s="30"/>
      <c r="O17" s="31"/>
      <c r="P17" s="32"/>
    </row>
    <row r="18" spans="1:19" x14ac:dyDescent="0.25">
      <c r="A18" s="6"/>
      <c r="B18" s="6"/>
      <c r="C18" s="6"/>
      <c r="D18" s="6"/>
      <c r="E18" s="6"/>
      <c r="F18" s="6"/>
      <c r="G18" s="6"/>
      <c r="H18" s="7"/>
      <c r="I18" s="9"/>
      <c r="J18" s="33"/>
      <c r="K18" s="26">
        <v>38838</v>
      </c>
      <c r="L18" s="27">
        <v>500000</v>
      </c>
      <c r="M18" s="29">
        <v>360000</v>
      </c>
      <c r="N18" s="30"/>
      <c r="O18" s="31"/>
      <c r="P18" s="34"/>
    </row>
    <row r="19" spans="1:19" x14ac:dyDescent="0.25">
      <c r="A19" s="6"/>
      <c r="B19" s="6"/>
      <c r="C19" s="6" t="s">
        <v>9</v>
      </c>
      <c r="D19" s="6"/>
      <c r="E19" s="6" t="s">
        <v>23</v>
      </c>
      <c r="F19" s="6"/>
      <c r="G19" s="6" t="s">
        <v>11</v>
      </c>
      <c r="H19" s="7"/>
      <c r="I19" s="17"/>
      <c r="K19" s="26">
        <v>38839</v>
      </c>
      <c r="L19" s="27">
        <v>800000</v>
      </c>
      <c r="M19" s="29">
        <v>100000</v>
      </c>
      <c r="N19" s="30"/>
      <c r="O19" s="31"/>
      <c r="P19" s="34"/>
    </row>
    <row r="20" spans="1:19" x14ac:dyDescent="0.25">
      <c r="A20" s="6"/>
      <c r="B20" s="6"/>
      <c r="C20" s="17">
        <v>1000</v>
      </c>
      <c r="D20" s="6"/>
      <c r="E20" s="6">
        <v>3</v>
      </c>
      <c r="F20" s="6"/>
      <c r="G20" s="17">
        <f>C20*E20</f>
        <v>3000</v>
      </c>
      <c r="H20" s="7"/>
      <c r="I20" s="17"/>
      <c r="K20" s="26">
        <v>38840</v>
      </c>
      <c r="L20" s="27">
        <v>500000</v>
      </c>
      <c r="M20" s="29"/>
      <c r="N20" s="30"/>
      <c r="O20" s="31"/>
      <c r="P20" s="34"/>
    </row>
    <row r="21" spans="1:19" x14ac:dyDescent="0.25">
      <c r="A21" s="6"/>
      <c r="B21" s="6"/>
      <c r="C21" s="17">
        <v>500</v>
      </c>
      <c r="D21" s="6"/>
      <c r="E21" s="6">
        <v>1</v>
      </c>
      <c r="F21" s="6"/>
      <c r="G21" s="17">
        <f>C21*E21</f>
        <v>500</v>
      </c>
      <c r="H21" s="7"/>
      <c r="I21" s="17"/>
      <c r="K21" s="26">
        <v>38841</v>
      </c>
      <c r="L21" s="27">
        <v>1000000</v>
      </c>
      <c r="M21" s="30"/>
      <c r="N21" s="36"/>
      <c r="O21" s="37"/>
      <c r="P21" s="37"/>
    </row>
    <row r="22" spans="1:19" x14ac:dyDescent="0.25">
      <c r="A22" s="6"/>
      <c r="B22" s="6"/>
      <c r="C22" s="17">
        <v>200</v>
      </c>
      <c r="D22" s="6"/>
      <c r="E22" s="6">
        <v>1</v>
      </c>
      <c r="F22" s="6"/>
      <c r="G22" s="17">
        <f>C22*E22</f>
        <v>200</v>
      </c>
      <c r="H22" s="7"/>
      <c r="I22" s="9"/>
      <c r="K22" s="26">
        <v>38842</v>
      </c>
      <c r="L22" s="108">
        <v>800000</v>
      </c>
      <c r="M22" s="108"/>
      <c r="N22" s="35"/>
      <c r="O22" s="7"/>
      <c r="P22" s="30"/>
      <c r="Q22" s="36"/>
      <c r="R22" s="37"/>
      <c r="S22" s="37"/>
    </row>
    <row r="23" spans="1:19" x14ac:dyDescent="0.25">
      <c r="A23" s="6"/>
      <c r="B23" s="6"/>
      <c r="C23" s="17">
        <v>100</v>
      </c>
      <c r="D23" s="6"/>
      <c r="E23" s="6">
        <v>3</v>
      </c>
      <c r="F23" s="6"/>
      <c r="G23" s="17">
        <f>C23*E23</f>
        <v>300</v>
      </c>
      <c r="H23" s="7"/>
      <c r="I23" s="9"/>
      <c r="K23" s="26">
        <v>38843</v>
      </c>
      <c r="L23" s="38">
        <v>1470000</v>
      </c>
      <c r="M23" s="38"/>
      <c r="N23" s="35"/>
      <c r="O23" s="27"/>
      <c r="P23" s="30"/>
      <c r="Q23" s="36"/>
      <c r="R23" s="37">
        <f>SUM(R14:R22)</f>
        <v>0</v>
      </c>
      <c r="S23" s="37">
        <f>SUM(S14:S22)</f>
        <v>0</v>
      </c>
    </row>
    <row r="24" spans="1:19" x14ac:dyDescent="0.25">
      <c r="A24" s="6"/>
      <c r="B24" s="6"/>
      <c r="C24" s="17">
        <v>50</v>
      </c>
      <c r="D24" s="6"/>
      <c r="E24" s="6">
        <v>0</v>
      </c>
      <c r="F24" s="6"/>
      <c r="G24" s="17">
        <f>C24*E24</f>
        <v>0</v>
      </c>
      <c r="H24" s="7"/>
      <c r="I24" s="6"/>
      <c r="K24" s="26">
        <v>38844</v>
      </c>
      <c r="L24" s="38">
        <v>600000</v>
      </c>
      <c r="M24" s="38"/>
      <c r="N24" s="39"/>
      <c r="O24" s="27"/>
      <c r="P24" s="30"/>
      <c r="Q24" s="36"/>
      <c r="R24" s="40" t="s">
        <v>24</v>
      </c>
      <c r="S24" s="36"/>
    </row>
    <row r="25" spans="1:19" x14ac:dyDescent="0.25">
      <c r="A25" s="6"/>
      <c r="B25" s="6"/>
      <c r="C25" s="17">
        <v>25</v>
      </c>
      <c r="D25" s="6"/>
      <c r="E25" s="6">
        <v>0</v>
      </c>
      <c r="F25" s="6"/>
      <c r="G25" s="41">
        <v>0</v>
      </c>
      <c r="H25" s="7"/>
      <c r="I25" s="6" t="s">
        <v>8</v>
      </c>
      <c r="K25" s="26">
        <v>38845</v>
      </c>
      <c r="L25" s="38">
        <v>6500000</v>
      </c>
      <c r="M25" s="38"/>
      <c r="N25" s="39"/>
      <c r="O25" s="27"/>
      <c r="P25" s="30"/>
      <c r="Q25" s="36"/>
      <c r="R25" s="40"/>
      <c r="S25" s="36"/>
    </row>
    <row r="26" spans="1:19" x14ac:dyDescent="0.25">
      <c r="A26" s="6"/>
      <c r="B26" s="6"/>
      <c r="C26" s="15" t="s">
        <v>22</v>
      </c>
      <c r="D26" s="6"/>
      <c r="E26" s="6"/>
      <c r="F26" s="6"/>
      <c r="G26" s="6"/>
      <c r="H26" s="42">
        <f>SUM(G20:G25)</f>
        <v>4000</v>
      </c>
      <c r="I26" s="7"/>
      <c r="K26" s="26">
        <v>38846</v>
      </c>
      <c r="L26" s="38">
        <v>655000</v>
      </c>
      <c r="N26" s="35"/>
      <c r="O26" s="44"/>
      <c r="P26" s="30"/>
      <c r="Q26" s="36"/>
      <c r="R26" s="40"/>
      <c r="S26" s="36"/>
    </row>
    <row r="27" spans="1:19" x14ac:dyDescent="0.25">
      <c r="A27" s="6"/>
      <c r="B27" s="6"/>
      <c r="C27" s="6"/>
      <c r="D27" s="6"/>
      <c r="E27" s="6"/>
      <c r="F27" s="6"/>
      <c r="G27" s="6"/>
      <c r="H27" s="7"/>
      <c r="I27" s="7">
        <f>H17+H26</f>
        <v>40801000</v>
      </c>
      <c r="K27" s="26">
        <v>38847</v>
      </c>
      <c r="L27" s="38">
        <v>1600000</v>
      </c>
      <c r="M27" s="45"/>
      <c r="N27" s="35"/>
      <c r="O27" s="44"/>
      <c r="P27" s="30"/>
      <c r="Q27" s="36"/>
      <c r="R27" s="40"/>
      <c r="S27" s="36"/>
    </row>
    <row r="28" spans="1:19" x14ac:dyDescent="0.25">
      <c r="A28" s="6"/>
      <c r="B28" s="6"/>
      <c r="C28" s="15" t="s">
        <v>25</v>
      </c>
      <c r="D28" s="6"/>
      <c r="E28" s="6"/>
      <c r="F28" s="6"/>
      <c r="G28" s="6"/>
      <c r="H28" s="7"/>
      <c r="I28" s="7"/>
      <c r="K28" s="26">
        <v>38848</v>
      </c>
      <c r="L28" s="38">
        <v>800000</v>
      </c>
      <c r="M28" s="46"/>
      <c r="N28" s="35"/>
      <c r="O28" s="44"/>
      <c r="P28" s="30"/>
      <c r="Q28" s="36"/>
      <c r="R28" s="40"/>
      <c r="S28" s="36"/>
    </row>
    <row r="29" spans="1:19" x14ac:dyDescent="0.25">
      <c r="A29" s="6"/>
      <c r="B29" s="6"/>
      <c r="C29" s="6" t="s">
        <v>26</v>
      </c>
      <c r="D29" s="6"/>
      <c r="E29" s="6"/>
      <c r="F29" s="6"/>
      <c r="G29" s="6" t="s">
        <v>8</v>
      </c>
      <c r="H29" s="7"/>
      <c r="I29" s="7">
        <f>'5 Januari 2017'!I37</f>
        <v>530248741</v>
      </c>
      <c r="K29" s="26">
        <v>38849</v>
      </c>
      <c r="L29" s="38">
        <v>1000000</v>
      </c>
      <c r="N29" s="35"/>
      <c r="O29" s="44"/>
      <c r="P29" s="30"/>
      <c r="Q29" s="36"/>
      <c r="R29" s="48"/>
      <c r="S29" s="36"/>
    </row>
    <row r="30" spans="1:19" x14ac:dyDescent="0.25">
      <c r="A30" s="6"/>
      <c r="B30" s="6"/>
      <c r="C30" s="6" t="s">
        <v>27</v>
      </c>
      <c r="D30" s="6"/>
      <c r="E30" s="6"/>
      <c r="F30" s="6"/>
      <c r="G30" s="6"/>
      <c r="H30" s="7" t="s">
        <v>28</v>
      </c>
      <c r="I30" s="49">
        <f>'5 Januari 2017'!I52</f>
        <v>45284500</v>
      </c>
      <c r="K30" s="26"/>
      <c r="L30" s="38"/>
      <c r="M30" s="50"/>
      <c r="N30" s="35"/>
      <c r="O30" s="44"/>
      <c r="P30" s="30"/>
      <c r="Q30" s="36"/>
      <c r="R30" s="40"/>
      <c r="S30" s="36"/>
    </row>
    <row r="31" spans="1:19" x14ac:dyDescent="0.25">
      <c r="A31" s="6"/>
      <c r="B31" s="6"/>
      <c r="C31" s="6"/>
      <c r="D31" s="6"/>
      <c r="E31" s="6"/>
      <c r="F31" s="6"/>
      <c r="G31" s="6"/>
      <c r="H31" s="7"/>
      <c r="I31" s="7"/>
      <c r="K31" s="26"/>
      <c r="L31" s="38"/>
      <c r="N31" s="39"/>
      <c r="O31" s="44"/>
      <c r="P31" s="8"/>
      <c r="Q31" s="36"/>
      <c r="R31" s="8"/>
      <c r="S31" s="36"/>
    </row>
    <row r="32" spans="1:19" x14ac:dyDescent="0.25">
      <c r="A32" s="6"/>
      <c r="B32" s="6"/>
      <c r="C32" s="15" t="s">
        <v>29</v>
      </c>
      <c r="D32" s="6"/>
      <c r="E32" s="6"/>
      <c r="F32" s="6"/>
      <c r="G32" s="6"/>
      <c r="H32" s="7"/>
      <c r="I32" s="30"/>
      <c r="J32" s="30"/>
      <c r="K32" s="26"/>
      <c r="L32" s="38"/>
      <c r="N32" s="35"/>
      <c r="O32" s="44"/>
      <c r="P32" s="8"/>
      <c r="Q32" s="36"/>
      <c r="R32" s="8"/>
      <c r="S32" s="36"/>
    </row>
    <row r="33" spans="1:19" x14ac:dyDescent="0.25">
      <c r="A33" s="6"/>
      <c r="B33" s="15">
        <v>1</v>
      </c>
      <c r="C33" s="15" t="s">
        <v>30</v>
      </c>
      <c r="D33" s="6"/>
      <c r="E33" s="6"/>
      <c r="F33" s="6"/>
      <c r="G33" s="6"/>
      <c r="H33" s="7"/>
      <c r="I33" s="7"/>
      <c r="J33" s="7"/>
      <c r="K33" s="26"/>
      <c r="L33" s="38"/>
      <c r="N33" s="35"/>
      <c r="O33" s="44"/>
      <c r="P33" s="8"/>
      <c r="Q33" s="36"/>
      <c r="R33" s="8"/>
      <c r="S33" s="36"/>
    </row>
    <row r="34" spans="1:19" x14ac:dyDescent="0.25">
      <c r="A34" s="6"/>
      <c r="B34" s="15"/>
      <c r="C34" s="15" t="s">
        <v>12</v>
      </c>
      <c r="D34" s="6"/>
      <c r="E34" s="6"/>
      <c r="F34" s="6"/>
      <c r="G34" s="6"/>
      <c r="H34" s="7"/>
      <c r="I34" s="7"/>
      <c r="J34" s="7"/>
      <c r="K34" s="26"/>
      <c r="L34" s="38"/>
      <c r="N34" s="35"/>
      <c r="O34" s="44"/>
      <c r="P34" s="8"/>
      <c r="Q34" s="36"/>
      <c r="R34" s="51"/>
      <c r="S34" s="36"/>
    </row>
    <row r="35" spans="1:19" x14ac:dyDescent="0.25">
      <c r="A35" s="6"/>
      <c r="B35" s="6"/>
      <c r="C35" s="6" t="s">
        <v>31</v>
      </c>
      <c r="D35" s="6"/>
      <c r="E35" s="6"/>
      <c r="F35" s="6"/>
      <c r="G35" s="17"/>
      <c r="H35" s="42">
        <f>+O111</f>
        <v>0</v>
      </c>
      <c r="I35" s="7"/>
      <c r="J35" s="7"/>
      <c r="K35" s="26"/>
      <c r="L35" s="38"/>
      <c r="M35" s="45"/>
      <c r="N35" s="35"/>
      <c r="O35" s="44"/>
      <c r="P35" s="36"/>
      <c r="Q35" s="36"/>
      <c r="R35" s="8"/>
      <c r="S35" s="36"/>
    </row>
    <row r="36" spans="1:19" x14ac:dyDescent="0.25">
      <c r="A36" s="6"/>
      <c r="B36" s="6"/>
      <c r="C36" s="6" t="s">
        <v>32</v>
      </c>
      <c r="D36" s="6"/>
      <c r="E36" s="6"/>
      <c r="F36" s="6"/>
      <c r="G36" s="6"/>
      <c r="H36" s="52">
        <f>H92</f>
        <v>0</v>
      </c>
      <c r="I36" s="6" t="s">
        <v>8</v>
      </c>
      <c r="J36" s="6"/>
      <c r="K36" s="26"/>
      <c r="L36" s="38"/>
      <c r="M36" s="45"/>
      <c r="N36" s="35"/>
      <c r="O36" s="44"/>
      <c r="P36" s="9"/>
      <c r="Q36" s="36"/>
      <c r="R36" s="8"/>
      <c r="S36" s="8"/>
    </row>
    <row r="37" spans="1:19" x14ac:dyDescent="0.25">
      <c r="A37" s="6"/>
      <c r="B37" s="6"/>
      <c r="C37" s="6" t="s">
        <v>33</v>
      </c>
      <c r="D37" s="6"/>
      <c r="E37" s="6"/>
      <c r="F37" s="6"/>
      <c r="G37" s="6"/>
      <c r="H37" s="7"/>
      <c r="I37" s="7">
        <f>I29-H36</f>
        <v>530248741</v>
      </c>
      <c r="J37" s="7"/>
      <c r="K37" s="26"/>
      <c r="L37" s="38"/>
      <c r="M37" s="45"/>
      <c r="N37" s="35"/>
      <c r="O37" s="44"/>
      <c r="Q37" s="36"/>
      <c r="R37" s="8"/>
      <c r="S37" s="8"/>
    </row>
    <row r="38" spans="1:19" x14ac:dyDescent="0.25">
      <c r="A38" s="6"/>
      <c r="B38" s="6"/>
      <c r="C38" s="6"/>
      <c r="D38" s="6"/>
      <c r="E38" s="6"/>
      <c r="F38" s="6"/>
      <c r="G38" s="6"/>
      <c r="H38" s="7"/>
      <c r="I38" s="7"/>
      <c r="J38" s="7"/>
      <c r="K38" s="26"/>
      <c r="L38" s="38"/>
      <c r="M38" s="53"/>
      <c r="N38" s="35"/>
      <c r="O38" s="44"/>
      <c r="Q38" s="36"/>
      <c r="R38" s="8"/>
      <c r="S38" s="8"/>
    </row>
    <row r="39" spans="1:19" x14ac:dyDescent="0.25">
      <c r="A39" s="6"/>
      <c r="B39" s="6"/>
      <c r="C39" s="15" t="s">
        <v>34</v>
      </c>
      <c r="D39" s="6"/>
      <c r="E39" s="6"/>
      <c r="F39" s="6"/>
      <c r="G39" s="6"/>
      <c r="H39" s="42">
        <v>30244114</v>
      </c>
      <c r="J39" s="7"/>
      <c r="K39" s="26"/>
      <c r="L39" s="38"/>
      <c r="M39" s="45"/>
      <c r="N39" s="35"/>
      <c r="O39" s="44"/>
      <c r="Q39" s="36"/>
      <c r="R39" s="8"/>
      <c r="S39" s="8"/>
    </row>
    <row r="40" spans="1:19" x14ac:dyDescent="0.25">
      <c r="A40" s="6"/>
      <c r="B40" s="6"/>
      <c r="C40" s="15" t="s">
        <v>35</v>
      </c>
      <c r="D40" s="6"/>
      <c r="E40" s="6"/>
      <c r="F40" s="6"/>
      <c r="G40" s="6"/>
      <c r="H40" s="7">
        <v>102932724</v>
      </c>
      <c r="I40" s="7"/>
      <c r="J40" s="7"/>
      <c r="K40" s="26"/>
      <c r="L40" s="38"/>
      <c r="M40" s="45"/>
      <c r="N40" s="35"/>
      <c r="O40" s="44"/>
      <c r="Q40" s="36"/>
      <c r="R40" s="8"/>
      <c r="S40" s="8"/>
    </row>
    <row r="41" spans="1:19" ht="16.5" x14ac:dyDescent="0.35">
      <c r="A41" s="6"/>
      <c r="B41" s="6"/>
      <c r="C41" s="15" t="s">
        <v>36</v>
      </c>
      <c r="D41" s="6"/>
      <c r="E41" s="6"/>
      <c r="F41" s="6"/>
      <c r="G41" s="6"/>
      <c r="H41" s="54">
        <v>33034812</v>
      </c>
      <c r="I41" s="7"/>
      <c r="J41" s="7"/>
      <c r="K41" s="26"/>
      <c r="L41" s="38"/>
      <c r="M41" s="45"/>
      <c r="N41" s="35"/>
      <c r="O41" s="44"/>
      <c r="Q41" s="36"/>
      <c r="R41" s="8"/>
      <c r="S41" s="8"/>
    </row>
    <row r="42" spans="1:19" ht="16.5" x14ac:dyDescent="0.35">
      <c r="A42" s="6"/>
      <c r="B42" s="6"/>
      <c r="C42" s="6"/>
      <c r="D42" s="6"/>
      <c r="E42" s="6"/>
      <c r="F42" s="6"/>
      <c r="G42" s="6"/>
      <c r="H42" s="7"/>
      <c r="I42" s="55">
        <f>SUM(H39:H41)</f>
        <v>166211650</v>
      </c>
      <c r="J42" s="7"/>
      <c r="K42" s="26"/>
      <c r="L42" s="38"/>
      <c r="M42" s="45"/>
      <c r="N42" s="35"/>
      <c r="O42" s="44"/>
      <c r="Q42" s="36"/>
      <c r="R42" s="8"/>
      <c r="S42" s="8"/>
    </row>
    <row r="43" spans="1:19" x14ac:dyDescent="0.25">
      <c r="A43" s="6"/>
      <c r="B43" s="6"/>
      <c r="C43" s="6"/>
      <c r="D43" s="6"/>
      <c r="E43" s="6"/>
      <c r="F43" s="6"/>
      <c r="G43" s="6"/>
      <c r="H43" s="7"/>
      <c r="I43" s="56">
        <f>SUM(I37:I42)</f>
        <v>696460391</v>
      </c>
      <c r="J43" s="7"/>
      <c r="K43" s="26"/>
      <c r="L43" s="38"/>
      <c r="M43" s="45"/>
      <c r="N43" s="35"/>
      <c r="O43" s="44"/>
      <c r="Q43" s="36"/>
      <c r="R43" s="8"/>
      <c r="S43" s="8"/>
    </row>
    <row r="44" spans="1:19" x14ac:dyDescent="0.25">
      <c r="A44" s="6"/>
      <c r="B44" s="15">
        <v>2</v>
      </c>
      <c r="C44" s="15" t="s">
        <v>37</v>
      </c>
      <c r="D44" s="6"/>
      <c r="E44" s="6"/>
      <c r="F44" s="6"/>
      <c r="G44" s="6"/>
      <c r="H44" s="7"/>
      <c r="I44" s="7"/>
      <c r="J44" s="7"/>
      <c r="K44" s="26"/>
      <c r="L44" s="38"/>
      <c r="M44" s="45"/>
      <c r="N44" s="35"/>
      <c r="O44" s="44"/>
      <c r="P44" s="57"/>
      <c r="Q44" s="30"/>
      <c r="R44" s="58"/>
      <c r="S44" s="58"/>
    </row>
    <row r="45" spans="1:19" x14ac:dyDescent="0.25">
      <c r="A45" s="6"/>
      <c r="B45" s="6"/>
      <c r="C45" s="6" t="s">
        <v>32</v>
      </c>
      <c r="D45" s="6"/>
      <c r="E45" s="6"/>
      <c r="F45" s="6"/>
      <c r="G45" s="19"/>
      <c r="H45" s="7">
        <f>M96</f>
        <v>26608500</v>
      </c>
      <c r="I45" s="7"/>
      <c r="J45" s="7"/>
      <c r="K45" s="26"/>
      <c r="L45" s="38"/>
      <c r="M45" s="45"/>
      <c r="N45" s="35"/>
      <c r="O45" s="44"/>
      <c r="P45" s="57"/>
      <c r="Q45" s="30"/>
      <c r="R45" s="59"/>
      <c r="S45" s="58"/>
    </row>
    <row r="46" spans="1:19" x14ac:dyDescent="0.25">
      <c r="A46" s="6"/>
      <c r="B46" s="6"/>
      <c r="C46" s="6" t="s">
        <v>38</v>
      </c>
      <c r="D46" s="6"/>
      <c r="E46" s="6"/>
      <c r="F46" s="6"/>
      <c r="G46" s="18"/>
      <c r="H46" s="60">
        <f>+E92</f>
        <v>5000</v>
      </c>
      <c r="I46" s="7" t="s">
        <v>8</v>
      </c>
      <c r="J46" s="7"/>
      <c r="K46" s="26"/>
      <c r="L46" s="38"/>
      <c r="M46" s="45"/>
      <c r="N46" s="35"/>
      <c r="O46" s="44"/>
      <c r="P46" s="57"/>
      <c r="Q46" s="30"/>
      <c r="R46" s="57"/>
      <c r="S46" s="58"/>
    </row>
    <row r="47" spans="1:19" x14ac:dyDescent="0.25">
      <c r="A47" s="6"/>
      <c r="B47" s="6"/>
      <c r="C47" s="6"/>
      <c r="D47" s="6"/>
      <c r="E47" s="6"/>
      <c r="F47" s="6"/>
      <c r="G47" s="18" t="s">
        <v>8</v>
      </c>
      <c r="H47" s="61"/>
      <c r="I47" s="7">
        <f>H45+H46</f>
        <v>26613500</v>
      </c>
      <c r="J47" s="7"/>
      <c r="K47" s="26"/>
      <c r="L47" s="38"/>
      <c r="M47" s="45"/>
      <c r="N47" s="35"/>
      <c r="O47" s="44"/>
      <c r="P47" s="57"/>
      <c r="Q47" s="58"/>
      <c r="R47" s="57"/>
      <c r="S47" s="58"/>
    </row>
    <row r="48" spans="1:19" x14ac:dyDescent="0.25">
      <c r="A48" s="6"/>
      <c r="B48" s="6"/>
      <c r="C48" s="6"/>
      <c r="D48" s="6"/>
      <c r="E48" s="6"/>
      <c r="F48" s="6"/>
      <c r="G48" s="18"/>
      <c r="H48" s="62"/>
      <c r="I48" s="7" t="s">
        <v>8</v>
      </c>
      <c r="J48" s="7"/>
      <c r="K48" s="26"/>
      <c r="L48" s="38"/>
      <c r="M48" s="53"/>
      <c r="N48" s="35"/>
      <c r="O48" s="44"/>
      <c r="P48" s="63"/>
      <c r="Q48" s="63">
        <f>SUM(Q13:Q46)</f>
        <v>0</v>
      </c>
      <c r="R48" s="57"/>
      <c r="S48" s="58"/>
    </row>
    <row r="49" spans="1:19" x14ac:dyDescent="0.25">
      <c r="A49" s="6"/>
      <c r="B49" s="6"/>
      <c r="C49" s="6" t="s">
        <v>39</v>
      </c>
      <c r="D49" s="6"/>
      <c r="E49" s="6"/>
      <c r="F49" s="6"/>
      <c r="G49" s="19"/>
      <c r="H49" s="42">
        <f>L137</f>
        <v>22125000</v>
      </c>
      <c r="I49" s="7">
        <v>0</v>
      </c>
      <c r="K49" s="26"/>
      <c r="L49" s="38"/>
      <c r="M49" s="53"/>
      <c r="N49" s="35"/>
      <c r="O49" s="44"/>
      <c r="Q49" s="8"/>
      <c r="S49" s="8"/>
    </row>
    <row r="50" spans="1:19" x14ac:dyDescent="0.25">
      <c r="A50" s="6"/>
      <c r="B50" s="6"/>
      <c r="C50" s="6" t="s">
        <v>40</v>
      </c>
      <c r="D50" s="6"/>
      <c r="E50" s="6"/>
      <c r="F50" s="6"/>
      <c r="G50" s="6"/>
      <c r="H50" s="52">
        <f>A92</f>
        <v>5000</v>
      </c>
      <c r="I50" s="7"/>
      <c r="K50" s="26"/>
      <c r="L50" s="38"/>
      <c r="M50" s="53"/>
      <c r="N50" s="35"/>
      <c r="O50" s="44"/>
      <c r="P50" s="64"/>
      <c r="Q50" s="8" t="s">
        <v>41</v>
      </c>
      <c r="S50" s="8"/>
    </row>
    <row r="51" spans="1:19" x14ac:dyDescent="0.25">
      <c r="A51" s="6"/>
      <c r="B51" s="6"/>
      <c r="C51" s="6"/>
      <c r="D51" s="6"/>
      <c r="E51" s="6"/>
      <c r="F51" s="6"/>
      <c r="G51" s="6"/>
      <c r="H51" s="19"/>
      <c r="I51" s="52">
        <f>SUM(H49:H50)</f>
        <v>22130000</v>
      </c>
      <c r="J51" s="42"/>
      <c r="K51" s="26"/>
      <c r="L51" s="38"/>
      <c r="M51" s="53"/>
      <c r="N51" s="35"/>
      <c r="O51" s="44"/>
      <c r="P51" s="65"/>
      <c r="Q51" s="51"/>
      <c r="R51" s="65"/>
      <c r="S51" s="51"/>
    </row>
    <row r="52" spans="1:19" x14ac:dyDescent="0.25">
      <c r="A52" s="6"/>
      <c r="B52" s="6"/>
      <c r="C52" s="15" t="s">
        <v>42</v>
      </c>
      <c r="D52" s="6"/>
      <c r="E52" s="6"/>
      <c r="F52" s="6"/>
      <c r="G52" s="6"/>
      <c r="H52" s="7"/>
      <c r="I52" s="7">
        <f>I30-I47+I51</f>
        <v>40801000</v>
      </c>
      <c r="J52" s="66"/>
      <c r="K52" s="26"/>
      <c r="L52" s="38"/>
      <c r="N52" s="35"/>
      <c r="O52" s="44"/>
      <c r="P52" s="65"/>
      <c r="Q52" s="51"/>
      <c r="R52" s="65"/>
      <c r="S52" s="51"/>
    </row>
    <row r="53" spans="1:19" x14ac:dyDescent="0.25">
      <c r="A53" s="6"/>
      <c r="B53" s="6"/>
      <c r="C53" s="6" t="s">
        <v>43</v>
      </c>
      <c r="D53" s="6"/>
      <c r="E53" s="6"/>
      <c r="F53" s="6"/>
      <c r="G53" s="6"/>
      <c r="H53" s="7"/>
      <c r="I53" s="7">
        <f>+I27</f>
        <v>40801000</v>
      </c>
      <c r="J53" s="66"/>
      <c r="K53" s="26"/>
      <c r="L53" s="38"/>
      <c r="N53" s="35"/>
      <c r="O53" s="44"/>
      <c r="P53" s="65"/>
      <c r="Q53" s="51"/>
      <c r="R53" s="65"/>
      <c r="S53" s="51"/>
    </row>
    <row r="54" spans="1:19" x14ac:dyDescent="0.25">
      <c r="A54" s="6"/>
      <c r="B54" s="6"/>
      <c r="C54" s="6"/>
      <c r="D54" s="6"/>
      <c r="E54" s="6"/>
      <c r="F54" s="6"/>
      <c r="G54" s="6"/>
      <c r="H54" s="7" t="s">
        <v>8</v>
      </c>
      <c r="I54" s="52">
        <v>0</v>
      </c>
      <c r="J54" s="67"/>
      <c r="K54" s="26"/>
      <c r="L54" s="38"/>
      <c r="N54" s="35"/>
      <c r="O54" s="44"/>
      <c r="P54" s="65"/>
      <c r="Q54" s="51"/>
      <c r="R54" s="65"/>
      <c r="S54" s="68"/>
    </row>
    <row r="55" spans="1:19" x14ac:dyDescent="0.25">
      <c r="A55" s="6"/>
      <c r="B55" s="6"/>
      <c r="C55" s="6"/>
      <c r="D55" s="6"/>
      <c r="E55" s="6" t="s">
        <v>44</v>
      </c>
      <c r="F55" s="6"/>
      <c r="G55" s="6"/>
      <c r="H55" s="7"/>
      <c r="I55" s="7">
        <f>+I53-I52</f>
        <v>0</v>
      </c>
      <c r="J55" s="66"/>
      <c r="K55" s="26"/>
      <c r="L55" s="38"/>
      <c r="N55" s="35"/>
      <c r="O55" s="44"/>
      <c r="P55" s="65"/>
      <c r="Q55" s="51"/>
      <c r="R55" s="65"/>
      <c r="S55" s="65"/>
    </row>
    <row r="56" spans="1:19" x14ac:dyDescent="0.25">
      <c r="A56" s="6"/>
      <c r="B56" s="6"/>
      <c r="C56" s="6"/>
      <c r="D56" s="6"/>
      <c r="E56" s="6"/>
      <c r="F56" s="6"/>
      <c r="G56" s="6"/>
      <c r="H56" s="7"/>
      <c r="I56" s="7"/>
      <c r="J56" s="66"/>
      <c r="K56" s="26"/>
      <c r="L56" s="38"/>
      <c r="N56" s="35"/>
      <c r="O56" s="44"/>
      <c r="P56" s="65"/>
      <c r="Q56" s="51"/>
      <c r="R56" s="65"/>
      <c r="S56" s="65"/>
    </row>
    <row r="57" spans="1:19" x14ac:dyDescent="0.25">
      <c r="A57" s="6" t="s">
        <v>45</v>
      </c>
      <c r="B57" s="6"/>
      <c r="C57" s="6"/>
      <c r="D57" s="6"/>
      <c r="E57" s="6"/>
      <c r="F57" s="6"/>
      <c r="G57" s="6"/>
      <c r="H57" s="7"/>
      <c r="I57" s="49"/>
      <c r="J57" s="69"/>
      <c r="K57" s="26"/>
      <c r="L57" s="38"/>
      <c r="N57" s="35"/>
      <c r="O57" s="44"/>
      <c r="P57" s="65"/>
      <c r="Q57" s="51"/>
      <c r="R57" s="65"/>
      <c r="S57" s="65"/>
    </row>
    <row r="58" spans="1:19" x14ac:dyDescent="0.25">
      <c r="A58" s="6" t="s">
        <v>46</v>
      </c>
      <c r="B58" s="6"/>
      <c r="C58" s="6"/>
      <c r="D58" s="6"/>
      <c r="E58" s="6" t="s">
        <v>8</v>
      </c>
      <c r="F58" s="6"/>
      <c r="G58" s="6" t="s">
        <v>47</v>
      </c>
      <c r="H58" s="7"/>
      <c r="I58" s="17"/>
      <c r="J58" s="70"/>
      <c r="K58" s="26"/>
      <c r="L58" s="38"/>
      <c r="N58" s="35"/>
      <c r="O58" s="44"/>
      <c r="P58" s="65"/>
      <c r="Q58" s="51"/>
      <c r="R58" s="65"/>
      <c r="S58" s="65"/>
    </row>
    <row r="59" spans="1:19" x14ac:dyDescent="0.25">
      <c r="A59" s="6"/>
      <c r="B59" s="6"/>
      <c r="C59" s="6"/>
      <c r="D59" s="6"/>
      <c r="E59" s="6"/>
      <c r="F59" s="6"/>
      <c r="G59" s="6"/>
      <c r="H59" s="7" t="s">
        <v>8</v>
      </c>
      <c r="I59" s="17"/>
      <c r="J59" s="70"/>
      <c r="K59" s="26"/>
      <c r="L59" s="38"/>
      <c r="N59" s="35"/>
      <c r="O59" s="44"/>
      <c r="Q59" s="36"/>
    </row>
    <row r="60" spans="1:19" x14ac:dyDescent="0.25">
      <c r="K60" s="26"/>
      <c r="L60" s="38"/>
      <c r="N60" s="35"/>
      <c r="O60" s="44"/>
    </row>
    <row r="61" spans="1:19" x14ac:dyDescent="0.25">
      <c r="A61" s="71"/>
      <c r="B61" s="72"/>
      <c r="C61" s="72"/>
      <c r="D61" s="73"/>
      <c r="E61" s="73"/>
      <c r="F61" s="73"/>
      <c r="G61" s="73"/>
      <c r="H61" s="9"/>
      <c r="J61" s="74"/>
      <c r="K61" s="26"/>
      <c r="L61" s="38"/>
      <c r="N61" s="35"/>
      <c r="O61" s="44"/>
      <c r="Q61" s="9"/>
      <c r="R61" s="75"/>
    </row>
    <row r="62" spans="1:19" x14ac:dyDescent="0.25">
      <c r="A62" s="71" t="s">
        <v>59</v>
      </c>
      <c r="B62" s="72"/>
      <c r="C62" s="72"/>
      <c r="D62" s="73"/>
      <c r="E62" s="73"/>
      <c r="F62" s="73"/>
      <c r="G62" s="73" t="s">
        <v>49</v>
      </c>
      <c r="H62" s="9"/>
      <c r="J62" s="74"/>
      <c r="K62" s="26"/>
      <c r="L62" s="38"/>
      <c r="N62" s="35"/>
      <c r="O62" s="44"/>
      <c r="Q62" s="9"/>
      <c r="R62" s="75"/>
    </row>
    <row r="63" spans="1:19" x14ac:dyDescent="0.25">
      <c r="A63" s="71"/>
      <c r="B63" s="72"/>
      <c r="C63" s="72"/>
      <c r="D63" s="73"/>
      <c r="E63" s="73"/>
      <c r="F63" s="73"/>
      <c r="G63" s="73"/>
      <c r="H63" s="9"/>
      <c r="J63" s="74"/>
      <c r="K63" s="26"/>
      <c r="L63" s="38"/>
      <c r="N63" s="35"/>
      <c r="O63" s="44"/>
      <c r="Q63" s="9"/>
      <c r="R63" s="75"/>
    </row>
    <row r="64" spans="1:19" x14ac:dyDescent="0.25">
      <c r="A64" s="71" t="s">
        <v>50</v>
      </c>
      <c r="B64" s="72"/>
      <c r="C64" s="72"/>
      <c r="D64" s="73"/>
      <c r="E64" s="73"/>
      <c r="F64" s="73"/>
      <c r="G64" s="73"/>
      <c r="H64" s="9" t="s">
        <v>51</v>
      </c>
      <c r="J64" s="74"/>
      <c r="K64" s="26"/>
      <c r="L64" s="38"/>
      <c r="N64" s="35"/>
      <c r="O64" s="44"/>
      <c r="Q64" s="9"/>
      <c r="R64" s="75"/>
    </row>
    <row r="65" spans="1:17" x14ac:dyDescent="0.25">
      <c r="A65" s="71"/>
      <c r="B65" s="72"/>
      <c r="C65" s="72"/>
      <c r="D65" s="73"/>
      <c r="E65" s="73"/>
      <c r="F65" s="73"/>
      <c r="G65" s="73"/>
      <c r="H65" s="73"/>
      <c r="J65" s="74"/>
      <c r="K65" s="26"/>
      <c r="L65" s="38"/>
      <c r="N65" s="35"/>
      <c r="O65" s="44"/>
    </row>
    <row r="66" spans="1:17" x14ac:dyDescent="0.25">
      <c r="A66" s="8"/>
      <c r="B66" s="8"/>
      <c r="C66" s="8"/>
      <c r="D66" s="8"/>
      <c r="E66" s="8"/>
      <c r="F66" s="8"/>
      <c r="G66" s="73" t="s">
        <v>52</v>
      </c>
      <c r="H66" s="8"/>
      <c r="I66" s="8"/>
      <c r="J66" s="76"/>
      <c r="K66" s="26"/>
      <c r="L66" s="38"/>
      <c r="M66" s="53"/>
      <c r="N66" s="35"/>
      <c r="O66" s="44"/>
      <c r="Q66" s="64"/>
    </row>
    <row r="67" spans="1:17" x14ac:dyDescent="0.25">
      <c r="A67" s="8"/>
      <c r="B67" s="8"/>
      <c r="C67" s="8"/>
      <c r="D67" s="8"/>
      <c r="E67" s="8"/>
      <c r="F67" s="8"/>
      <c r="G67" s="8"/>
      <c r="H67" s="8"/>
      <c r="I67" s="8"/>
      <c r="J67" s="76"/>
      <c r="K67" s="26"/>
      <c r="L67" s="38"/>
      <c r="M67" s="53"/>
      <c r="N67" s="35"/>
      <c r="O67" s="44"/>
    </row>
    <row r="68" spans="1:17" x14ac:dyDescent="0.25">
      <c r="A68" s="8"/>
      <c r="B68" s="8"/>
      <c r="C68" s="8"/>
      <c r="D68" s="8"/>
      <c r="E68" s="8" t="s">
        <v>53</v>
      </c>
      <c r="F68" s="8"/>
      <c r="G68" s="8"/>
      <c r="H68" s="8"/>
      <c r="I68" s="8"/>
      <c r="J68" s="76"/>
      <c r="K68" s="26"/>
      <c r="L68" s="38"/>
      <c r="M68" s="3"/>
      <c r="N68" s="35"/>
      <c r="O68" s="44"/>
    </row>
    <row r="69" spans="1:17" x14ac:dyDescent="0.25">
      <c r="A69" s="8"/>
      <c r="B69" s="8"/>
      <c r="C69" s="8"/>
      <c r="D69" s="8"/>
      <c r="E69" s="8"/>
      <c r="F69" s="8"/>
      <c r="G69" s="8"/>
      <c r="H69" s="8"/>
      <c r="I69" s="77"/>
      <c r="J69" s="76"/>
      <c r="K69" s="26"/>
      <c r="L69" s="38"/>
      <c r="M69" s="3"/>
      <c r="N69" s="35"/>
      <c r="O69" s="44"/>
    </row>
    <row r="70" spans="1:17" x14ac:dyDescent="0.25">
      <c r="A70" s="73"/>
      <c r="B70" s="73"/>
      <c r="C70" s="73"/>
      <c r="D70" s="73"/>
      <c r="E70" s="73"/>
      <c r="F70" s="73"/>
      <c r="G70" s="78"/>
      <c r="H70" s="79"/>
      <c r="I70" s="73"/>
      <c r="J70" s="74"/>
      <c r="K70" s="26"/>
      <c r="L70" s="38"/>
      <c r="M70" s="80"/>
      <c r="N70" s="35"/>
      <c r="O70" s="44"/>
    </row>
    <row r="71" spans="1:17" x14ac:dyDescent="0.25">
      <c r="A71" s="73"/>
      <c r="B71" s="73"/>
      <c r="C71" s="73"/>
      <c r="D71" s="73"/>
      <c r="E71" s="73"/>
      <c r="F71" s="73"/>
      <c r="G71" s="78" t="s">
        <v>54</v>
      </c>
      <c r="H71" s="81"/>
      <c r="I71" s="73"/>
      <c r="J71" s="74"/>
      <c r="K71" s="26"/>
      <c r="L71" s="38"/>
      <c r="M71" s="53"/>
      <c r="N71" s="35"/>
      <c r="O71" s="44"/>
    </row>
    <row r="72" spans="1:17" x14ac:dyDescent="0.25">
      <c r="A72" s="8"/>
      <c r="B72" s="8"/>
      <c r="C72" s="8"/>
      <c r="D72" s="8"/>
      <c r="E72" s="8"/>
      <c r="F72" s="8"/>
      <c r="G72" s="8"/>
      <c r="H72" s="8"/>
      <c r="I72" s="8"/>
      <c r="J72" s="76"/>
      <c r="K72" s="26"/>
      <c r="L72" s="38"/>
      <c r="N72" s="35"/>
      <c r="O72" s="82"/>
    </row>
    <row r="73" spans="1:17" x14ac:dyDescent="0.25">
      <c r="A73" s="8" t="s">
        <v>40</v>
      </c>
      <c r="B73" s="8"/>
      <c r="C73" s="8"/>
      <c r="D73" s="8" t="s">
        <v>38</v>
      </c>
      <c r="E73" s="8"/>
      <c r="F73" s="8"/>
      <c r="G73" s="8"/>
      <c r="H73" s="8" t="s">
        <v>55</v>
      </c>
      <c r="I73" s="77" t="s">
        <v>56</v>
      </c>
      <c r="J73" s="76"/>
      <c r="K73" s="26"/>
      <c r="L73" s="38"/>
      <c r="M73" s="80"/>
      <c r="N73" s="35"/>
      <c r="O73" s="83"/>
    </row>
    <row r="74" spans="1:17" x14ac:dyDescent="0.25">
      <c r="A74" s="84">
        <v>5000</v>
      </c>
      <c r="B74" s="85" t="s">
        <v>68</v>
      </c>
      <c r="C74" s="85"/>
      <c r="D74" s="85"/>
      <c r="E74" s="86">
        <v>5000</v>
      </c>
      <c r="F74" s="109" t="s">
        <v>69</v>
      </c>
      <c r="G74" s="8"/>
      <c r="H74" s="51"/>
      <c r="I74" s="8"/>
      <c r="J74" s="76"/>
      <c r="K74" s="26"/>
      <c r="L74" s="38"/>
      <c r="M74" s="80"/>
      <c r="N74" s="35"/>
      <c r="O74" s="82"/>
    </row>
    <row r="75" spans="1:17" x14ac:dyDescent="0.25">
      <c r="A75" s="84"/>
      <c r="B75" s="85"/>
      <c r="C75" s="85"/>
      <c r="D75" s="85"/>
      <c r="E75" s="86"/>
      <c r="F75" s="8"/>
      <c r="G75" s="8"/>
      <c r="H75" s="51"/>
      <c r="I75" s="8"/>
      <c r="J75" s="8"/>
      <c r="K75" s="26"/>
      <c r="L75" s="38"/>
      <c r="M75" s="80"/>
      <c r="N75" s="35"/>
      <c r="O75" s="82"/>
    </row>
    <row r="76" spans="1:17" x14ac:dyDescent="0.25">
      <c r="A76" s="87"/>
      <c r="B76" s="85"/>
      <c r="C76" s="85"/>
      <c r="D76" s="85"/>
      <c r="E76" s="86"/>
      <c r="F76" s="8"/>
      <c r="G76" s="8"/>
      <c r="H76" s="51"/>
      <c r="I76" s="8"/>
      <c r="J76" s="8"/>
      <c r="K76" s="26"/>
      <c r="L76" s="38"/>
      <c r="M76" s="80"/>
      <c r="N76" s="35"/>
      <c r="O76" s="82"/>
    </row>
    <row r="77" spans="1:17" x14ac:dyDescent="0.25">
      <c r="A77" s="87"/>
      <c r="B77" s="85"/>
      <c r="C77" s="88"/>
      <c r="D77" s="85"/>
      <c r="E77" s="89"/>
      <c r="F77" s="8"/>
      <c r="G77" s="8"/>
      <c r="H77" s="51"/>
      <c r="I77" s="8"/>
      <c r="J77" s="8"/>
      <c r="K77" s="26"/>
      <c r="L77" s="38"/>
      <c r="M77" s="80"/>
      <c r="N77" s="35"/>
      <c r="O77" s="82"/>
    </row>
    <row r="78" spans="1:17" x14ac:dyDescent="0.25">
      <c r="A78" s="86"/>
      <c r="B78" s="85"/>
      <c r="C78" s="88"/>
      <c r="D78" s="88"/>
      <c r="E78" s="90"/>
      <c r="F78" s="64"/>
      <c r="H78" s="65"/>
      <c r="K78" s="26"/>
      <c r="L78" s="38"/>
      <c r="M78" s="80"/>
      <c r="N78" s="35"/>
      <c r="O78" s="82"/>
    </row>
    <row r="79" spans="1:17" x14ac:dyDescent="0.25">
      <c r="A79" s="91"/>
      <c r="B79" s="85"/>
      <c r="C79" s="92"/>
      <c r="D79" s="92"/>
      <c r="E79" s="90"/>
      <c r="H79" s="65"/>
      <c r="K79" s="26"/>
      <c r="L79" s="38"/>
      <c r="M79" s="80"/>
      <c r="N79" s="35"/>
      <c r="O79" s="82"/>
    </row>
    <row r="80" spans="1:17" x14ac:dyDescent="0.25">
      <c r="A80" s="93"/>
      <c r="B80" s="85"/>
      <c r="C80" s="92"/>
      <c r="D80" s="92"/>
      <c r="E80" s="90"/>
      <c r="H80" s="65"/>
      <c r="K80" s="26"/>
      <c r="L80" s="38"/>
      <c r="M80" s="80"/>
      <c r="N80" s="35"/>
      <c r="O80" s="83"/>
    </row>
    <row r="81" spans="1:15" x14ac:dyDescent="0.25">
      <c r="A81" s="93"/>
      <c r="B81" s="85"/>
      <c r="C81" s="92"/>
      <c r="D81" s="92"/>
      <c r="E81" s="90"/>
      <c r="H81" s="65"/>
      <c r="K81" s="26"/>
      <c r="L81" s="38"/>
      <c r="M81" s="80"/>
      <c r="N81" s="35"/>
      <c r="O81" s="83"/>
    </row>
    <row r="82" spans="1:15" x14ac:dyDescent="0.25">
      <c r="A82" s="91"/>
      <c r="B82" s="92"/>
      <c r="C82" s="92"/>
      <c r="D82" s="92"/>
      <c r="E82" s="90"/>
      <c r="H82" s="65"/>
      <c r="K82" s="26"/>
      <c r="L82" s="38"/>
      <c r="M82" s="94"/>
      <c r="N82" s="35"/>
      <c r="O82" s="82"/>
    </row>
    <row r="83" spans="1:15" x14ac:dyDescent="0.25">
      <c r="A83" s="91"/>
      <c r="B83" s="92"/>
      <c r="C83" s="92"/>
      <c r="D83" s="92"/>
      <c r="E83" s="90"/>
      <c r="H83" s="65"/>
      <c r="K83" s="26"/>
      <c r="L83" s="38"/>
      <c r="M83" s="95"/>
      <c r="N83" s="35"/>
      <c r="O83" s="82"/>
    </row>
    <row r="84" spans="1:15" x14ac:dyDescent="0.25">
      <c r="A84" s="91"/>
      <c r="B84" s="96"/>
      <c r="E84" s="65"/>
      <c r="H84" s="65"/>
      <c r="K84" s="26"/>
      <c r="L84" s="38"/>
      <c r="N84" s="35"/>
      <c r="O84" s="82"/>
    </row>
    <row r="85" spans="1:15" x14ac:dyDescent="0.25">
      <c r="A85" s="91"/>
      <c r="B85" s="96"/>
      <c r="H85" s="65"/>
      <c r="K85" s="26"/>
      <c r="L85" s="38"/>
      <c r="N85" s="35"/>
      <c r="O85" s="82"/>
    </row>
    <row r="86" spans="1:15" x14ac:dyDescent="0.25">
      <c r="A86" s="91"/>
      <c r="B86" s="96"/>
      <c r="K86" s="26"/>
      <c r="L86" s="38"/>
      <c r="N86" s="35"/>
      <c r="O86" s="82"/>
    </row>
    <row r="87" spans="1:15" x14ac:dyDescent="0.25">
      <c r="A87" s="91"/>
      <c r="B87" s="96"/>
      <c r="K87" s="26"/>
      <c r="L87" s="38"/>
      <c r="N87" s="35"/>
      <c r="O87" s="82"/>
    </row>
    <row r="88" spans="1:15" x14ac:dyDescent="0.25">
      <c r="A88" s="65"/>
      <c r="B88" s="96"/>
      <c r="K88" s="26"/>
      <c r="L88" s="38"/>
      <c r="M88" s="80"/>
      <c r="N88" s="35"/>
      <c r="O88" s="82"/>
    </row>
    <row r="89" spans="1:15" x14ac:dyDescent="0.25">
      <c r="K89" s="26"/>
      <c r="L89" s="38"/>
      <c r="N89" s="35"/>
      <c r="O89" s="82"/>
    </row>
    <row r="90" spans="1:15" x14ac:dyDescent="0.25">
      <c r="K90" s="26"/>
      <c r="L90" s="38"/>
      <c r="N90" s="35"/>
      <c r="O90" s="82"/>
    </row>
    <row r="91" spans="1:15" x14ac:dyDescent="0.25">
      <c r="K91" s="26"/>
      <c r="L91" s="38"/>
      <c r="N91" s="35"/>
      <c r="O91" s="82"/>
    </row>
    <row r="92" spans="1:15" x14ac:dyDescent="0.25">
      <c r="A92" s="75">
        <f>SUM(A74:A91)</f>
        <v>5000</v>
      </c>
      <c r="E92" s="65">
        <f>SUM(E74:E91)</f>
        <v>5000</v>
      </c>
      <c r="H92" s="65">
        <f>SUM(H74:H91)</f>
        <v>0</v>
      </c>
      <c r="K92" s="26"/>
      <c r="L92" s="38"/>
      <c r="N92" s="35"/>
      <c r="O92" s="82"/>
    </row>
    <row r="93" spans="1:15" x14ac:dyDescent="0.25">
      <c r="K93" s="26"/>
      <c r="L93" s="38"/>
      <c r="N93" s="35"/>
      <c r="O93" s="82"/>
    </row>
    <row r="94" spans="1:15" x14ac:dyDescent="0.25">
      <c r="K94" s="26"/>
      <c r="N94" s="35"/>
      <c r="O94" s="82"/>
    </row>
    <row r="95" spans="1:15" x14ac:dyDescent="0.25">
      <c r="K95" s="26"/>
      <c r="N95" s="35"/>
      <c r="O95" s="82"/>
    </row>
    <row r="96" spans="1:15" x14ac:dyDescent="0.25">
      <c r="K96" s="26"/>
      <c r="M96" s="43">
        <f>SUM(M13:M95)</f>
        <v>26608500</v>
      </c>
      <c r="N96" s="35"/>
      <c r="O96" s="82"/>
    </row>
    <row r="97" spans="11:15" x14ac:dyDescent="0.25">
      <c r="K97" s="26">
        <v>38741</v>
      </c>
      <c r="N97" s="35"/>
      <c r="O97" s="82"/>
    </row>
    <row r="98" spans="11:15" x14ac:dyDescent="0.25">
      <c r="K98" s="26"/>
      <c r="N98" s="35"/>
      <c r="O98" s="82"/>
    </row>
    <row r="99" spans="11:15" x14ac:dyDescent="0.25">
      <c r="K99" s="26"/>
      <c r="N99" s="35"/>
      <c r="O99" s="82"/>
    </row>
    <row r="100" spans="11:15" x14ac:dyDescent="0.25">
      <c r="K100" s="26"/>
      <c r="N100" s="35"/>
      <c r="O100" s="82"/>
    </row>
    <row r="101" spans="11:15" x14ac:dyDescent="0.25">
      <c r="K101" s="26"/>
      <c r="N101" s="35"/>
      <c r="O101" s="82"/>
    </row>
    <row r="102" spans="11:15" x14ac:dyDescent="0.25">
      <c r="K102" s="26"/>
      <c r="N102" s="35"/>
      <c r="O102" s="82"/>
    </row>
    <row r="103" spans="11:15" x14ac:dyDescent="0.25">
      <c r="K103" s="26"/>
      <c r="N103" s="35"/>
      <c r="O103" s="82"/>
    </row>
    <row r="104" spans="11:15" x14ac:dyDescent="0.25">
      <c r="K104" s="26"/>
      <c r="N104" s="35"/>
      <c r="O104" s="82"/>
    </row>
    <row r="105" spans="11:15" x14ac:dyDescent="0.25">
      <c r="K105" s="26"/>
      <c r="N105" s="35"/>
      <c r="O105" s="82"/>
    </row>
    <row r="106" spans="11:15" x14ac:dyDescent="0.25">
      <c r="K106" s="26"/>
      <c r="N106" s="35"/>
      <c r="O106" s="82"/>
    </row>
    <row r="107" spans="11:15" x14ac:dyDescent="0.25">
      <c r="K107" s="26"/>
      <c r="N107" s="35"/>
      <c r="O107" s="82"/>
    </row>
    <row r="108" spans="11:15" x14ac:dyDescent="0.25">
      <c r="K108" s="26"/>
      <c r="N108" s="35"/>
    </row>
    <row r="109" spans="11:15" x14ac:dyDescent="0.25">
      <c r="K109" s="26"/>
    </row>
    <row r="110" spans="11:15" x14ac:dyDescent="0.25">
      <c r="K110" s="26"/>
    </row>
    <row r="111" spans="11:15" x14ac:dyDescent="0.25">
      <c r="K111" s="26"/>
      <c r="O111" s="80">
        <f>SUM(O13:O110)</f>
        <v>0</v>
      </c>
    </row>
    <row r="112" spans="11:15" x14ac:dyDescent="0.25">
      <c r="K112" s="26"/>
    </row>
    <row r="113" spans="1:19" x14ac:dyDescent="0.25">
      <c r="K113" s="26"/>
    </row>
    <row r="114" spans="1:19" s="43" customFormat="1" x14ac:dyDescent="0.25">
      <c r="A114"/>
      <c r="B114"/>
      <c r="C114"/>
      <c r="D114"/>
      <c r="E114"/>
      <c r="F114"/>
      <c r="G114"/>
      <c r="H114"/>
      <c r="I114"/>
      <c r="J114"/>
      <c r="K114" s="26"/>
      <c r="L114" s="97"/>
      <c r="N114" s="99"/>
      <c r="O114" s="98"/>
      <c r="P114"/>
      <c r="Q114"/>
      <c r="R114"/>
      <c r="S114"/>
    </row>
    <row r="115" spans="1:19" s="43" customFormat="1" x14ac:dyDescent="0.25">
      <c r="A115"/>
      <c r="B115"/>
      <c r="C115"/>
      <c r="D115"/>
      <c r="E115"/>
      <c r="F115"/>
      <c r="G115"/>
      <c r="H115"/>
      <c r="I115"/>
      <c r="J115"/>
      <c r="K115" s="26"/>
      <c r="L115" s="97"/>
      <c r="N115" s="99"/>
      <c r="O115" s="98"/>
      <c r="P115"/>
      <c r="Q115"/>
      <c r="R115"/>
      <c r="S115"/>
    </row>
    <row r="116" spans="1:19" s="43" customFormat="1" x14ac:dyDescent="0.25">
      <c r="A116"/>
      <c r="B116"/>
      <c r="C116"/>
      <c r="D116"/>
      <c r="E116"/>
      <c r="F116"/>
      <c r="G116"/>
      <c r="H116"/>
      <c r="I116"/>
      <c r="J116"/>
      <c r="K116" s="26"/>
      <c r="L116" s="97"/>
      <c r="N116" s="99"/>
      <c r="O116" s="98"/>
      <c r="P116"/>
      <c r="Q116"/>
      <c r="R116"/>
      <c r="S116"/>
    </row>
    <row r="117" spans="1:19" s="43" customFormat="1" x14ac:dyDescent="0.25">
      <c r="A117"/>
      <c r="B117"/>
      <c r="C117"/>
      <c r="D117"/>
      <c r="E117"/>
      <c r="F117"/>
      <c r="G117"/>
      <c r="H117"/>
      <c r="I117"/>
      <c r="J117"/>
      <c r="K117" s="26"/>
      <c r="L117" s="97"/>
      <c r="N117" s="99"/>
      <c r="O117" s="98"/>
      <c r="P117"/>
      <c r="Q117"/>
      <c r="R117"/>
      <c r="S117"/>
    </row>
    <row r="118" spans="1:19" s="43" customFormat="1" x14ac:dyDescent="0.25">
      <c r="A118"/>
      <c r="B118"/>
      <c r="C118"/>
      <c r="D118"/>
      <c r="E118"/>
      <c r="F118"/>
      <c r="G118"/>
      <c r="H118"/>
      <c r="I118"/>
      <c r="J118"/>
      <c r="K118" s="26"/>
      <c r="L118" s="97"/>
      <c r="N118" s="99"/>
      <c r="O118" s="98"/>
      <c r="P118"/>
      <c r="Q118"/>
      <c r="R118"/>
      <c r="S118"/>
    </row>
    <row r="119" spans="1:19" s="43" customFormat="1" x14ac:dyDescent="0.25">
      <c r="A119"/>
      <c r="B119"/>
      <c r="C119"/>
      <c r="D119"/>
      <c r="E119"/>
      <c r="F119"/>
      <c r="G119"/>
      <c r="H119"/>
      <c r="I119"/>
      <c r="J119"/>
      <c r="K119" s="26"/>
      <c r="L119" s="97"/>
      <c r="N119" s="99"/>
      <c r="O119" s="98"/>
      <c r="P119"/>
      <c r="Q119"/>
      <c r="R119"/>
      <c r="S119"/>
    </row>
    <row r="120" spans="1:19" s="43" customFormat="1" x14ac:dyDescent="0.25">
      <c r="A120"/>
      <c r="B120"/>
      <c r="C120"/>
      <c r="D120"/>
      <c r="E120"/>
      <c r="F120"/>
      <c r="G120"/>
      <c r="H120"/>
      <c r="I120"/>
      <c r="J120"/>
      <c r="K120" s="26"/>
      <c r="L120" s="97"/>
      <c r="N120" s="99"/>
      <c r="O120" s="98"/>
      <c r="P120"/>
      <c r="Q120"/>
      <c r="R120"/>
      <c r="S120"/>
    </row>
    <row r="121" spans="1:19" s="43" customFormat="1" x14ac:dyDescent="0.25">
      <c r="A121"/>
      <c r="B121"/>
      <c r="C121"/>
      <c r="D121"/>
      <c r="E121"/>
      <c r="F121"/>
      <c r="G121"/>
      <c r="H121"/>
      <c r="I121"/>
      <c r="J121"/>
      <c r="K121" s="26"/>
      <c r="L121" s="97"/>
      <c r="N121" s="99"/>
      <c r="O121" s="98"/>
      <c r="P121"/>
      <c r="Q121"/>
      <c r="R121"/>
      <c r="S121"/>
    </row>
    <row r="122" spans="1:19" s="43" customFormat="1" x14ac:dyDescent="0.25">
      <c r="A122"/>
      <c r="B122"/>
      <c r="C122"/>
      <c r="D122"/>
      <c r="E122"/>
      <c r="F122"/>
      <c r="G122"/>
      <c r="H122"/>
      <c r="I122"/>
      <c r="J122"/>
      <c r="K122" s="26"/>
      <c r="L122" s="97"/>
      <c r="N122" s="99"/>
      <c r="O122" s="98"/>
      <c r="P122"/>
      <c r="Q122"/>
      <c r="R122"/>
      <c r="S122"/>
    </row>
    <row r="123" spans="1:19" s="43" customFormat="1" x14ac:dyDescent="0.25">
      <c r="A123"/>
      <c r="B123"/>
      <c r="C123"/>
      <c r="D123"/>
      <c r="E123"/>
      <c r="F123"/>
      <c r="G123"/>
      <c r="H123"/>
      <c r="I123"/>
      <c r="J123"/>
      <c r="K123" s="26"/>
      <c r="L123" s="97"/>
      <c r="N123" s="99"/>
      <c r="O123" s="98"/>
      <c r="P123"/>
      <c r="Q123"/>
      <c r="R123"/>
      <c r="S123"/>
    </row>
    <row r="124" spans="1:19" s="43" customFormat="1" x14ac:dyDescent="0.25">
      <c r="A124"/>
      <c r="B124"/>
      <c r="C124"/>
      <c r="D124"/>
      <c r="E124"/>
      <c r="F124"/>
      <c r="G124"/>
      <c r="H124"/>
      <c r="I124"/>
      <c r="J124"/>
      <c r="K124" s="26"/>
      <c r="L124" s="100"/>
      <c r="N124" s="99"/>
      <c r="O124" s="98"/>
      <c r="P124"/>
      <c r="Q124"/>
      <c r="R124"/>
      <c r="S124"/>
    </row>
    <row r="125" spans="1:19" s="43" customFormat="1" x14ac:dyDescent="0.25">
      <c r="A125"/>
      <c r="B125"/>
      <c r="C125"/>
      <c r="D125"/>
      <c r="E125"/>
      <c r="F125"/>
      <c r="G125"/>
      <c r="H125"/>
      <c r="I125"/>
      <c r="J125"/>
      <c r="K125" s="26"/>
      <c r="L125" s="97"/>
      <c r="N125" s="99"/>
      <c r="O125" s="98"/>
      <c r="P125"/>
      <c r="Q125"/>
      <c r="R125"/>
      <c r="S125"/>
    </row>
    <row r="126" spans="1:19" s="43" customFormat="1" x14ac:dyDescent="0.25">
      <c r="A126"/>
      <c r="B126"/>
      <c r="C126"/>
      <c r="D126"/>
      <c r="E126"/>
      <c r="F126"/>
      <c r="G126"/>
      <c r="H126"/>
      <c r="I126"/>
      <c r="J126"/>
      <c r="K126" s="26"/>
      <c r="L126" s="97"/>
      <c r="N126" s="99"/>
      <c r="O126" s="98"/>
      <c r="P126"/>
      <c r="Q126"/>
      <c r="R126"/>
      <c r="S126"/>
    </row>
    <row r="127" spans="1:19" s="43" customFormat="1" x14ac:dyDescent="0.25">
      <c r="A127"/>
      <c r="B127"/>
      <c r="C127"/>
      <c r="D127"/>
      <c r="E127"/>
      <c r="F127"/>
      <c r="G127"/>
      <c r="H127"/>
      <c r="I127"/>
      <c r="J127"/>
      <c r="K127" s="26"/>
      <c r="L127" s="97"/>
      <c r="N127" s="99"/>
      <c r="O127" s="98"/>
      <c r="P127"/>
      <c r="Q127"/>
      <c r="R127"/>
      <c r="S127"/>
    </row>
    <row r="128" spans="1:19" s="43" customFormat="1" x14ac:dyDescent="0.25">
      <c r="A128"/>
      <c r="B128"/>
      <c r="C128"/>
      <c r="D128"/>
      <c r="E128"/>
      <c r="F128"/>
      <c r="G128"/>
      <c r="H128"/>
      <c r="I128"/>
      <c r="J128"/>
      <c r="K128" s="26"/>
      <c r="L128" s="97"/>
      <c r="N128" s="99"/>
      <c r="O128" s="98"/>
      <c r="P128"/>
      <c r="Q128"/>
      <c r="R128"/>
      <c r="S128"/>
    </row>
    <row r="129" spans="1:19" s="43" customFormat="1" x14ac:dyDescent="0.25">
      <c r="A129"/>
      <c r="B129"/>
      <c r="C129"/>
      <c r="D129"/>
      <c r="E129"/>
      <c r="F129"/>
      <c r="G129"/>
      <c r="H129"/>
      <c r="I129"/>
      <c r="J129"/>
      <c r="K129" s="26"/>
      <c r="L129" s="97"/>
      <c r="N129" s="99"/>
      <c r="O129" s="98"/>
      <c r="P129"/>
      <c r="Q129"/>
      <c r="R129"/>
      <c r="S129"/>
    </row>
    <row r="130" spans="1:19" s="43" customFormat="1" x14ac:dyDescent="0.25">
      <c r="A130"/>
      <c r="B130"/>
      <c r="C130"/>
      <c r="D130"/>
      <c r="E130"/>
      <c r="F130"/>
      <c r="G130"/>
      <c r="H130"/>
      <c r="I130"/>
      <c r="J130"/>
      <c r="K130" s="26"/>
      <c r="L130" s="97"/>
      <c r="N130" s="99"/>
      <c r="O130" s="98"/>
      <c r="P130"/>
      <c r="Q130"/>
      <c r="R130"/>
      <c r="S130"/>
    </row>
    <row r="131" spans="1:19" s="43" customFormat="1" x14ac:dyDescent="0.25">
      <c r="A131"/>
      <c r="B131"/>
      <c r="C131"/>
      <c r="D131"/>
      <c r="E131"/>
      <c r="F131"/>
      <c r="G131"/>
      <c r="H131"/>
      <c r="I131"/>
      <c r="J131"/>
      <c r="K131" s="26"/>
      <c r="L131" s="97"/>
      <c r="N131" s="99"/>
      <c r="O131" s="98"/>
      <c r="P131"/>
      <c r="Q131"/>
      <c r="R131"/>
      <c r="S131"/>
    </row>
    <row r="132" spans="1:19" s="43" customFormat="1" x14ac:dyDescent="0.25">
      <c r="A132"/>
      <c r="B132"/>
      <c r="C132"/>
      <c r="D132"/>
      <c r="E132"/>
      <c r="F132"/>
      <c r="G132"/>
      <c r="H132"/>
      <c r="I132"/>
      <c r="J132"/>
      <c r="K132" s="26"/>
      <c r="L132" s="97"/>
      <c r="N132" s="99"/>
      <c r="O132" s="98"/>
      <c r="P132"/>
      <c r="Q132"/>
      <c r="R132"/>
      <c r="S132"/>
    </row>
    <row r="133" spans="1:19" s="43" customFormat="1" x14ac:dyDescent="0.25">
      <c r="A133"/>
      <c r="B133"/>
      <c r="C133"/>
      <c r="D133"/>
      <c r="E133"/>
      <c r="F133"/>
      <c r="G133"/>
      <c r="H133"/>
      <c r="I133"/>
      <c r="J133"/>
      <c r="K133" s="26"/>
      <c r="L133" s="97"/>
      <c r="N133" s="99"/>
      <c r="O133" s="98"/>
      <c r="P133"/>
      <c r="Q133"/>
      <c r="R133"/>
      <c r="S133"/>
    </row>
    <row r="134" spans="1:19" s="43" customFormat="1" x14ac:dyDescent="0.25">
      <c r="A134"/>
      <c r="B134"/>
      <c r="C134"/>
      <c r="D134"/>
      <c r="E134"/>
      <c r="F134"/>
      <c r="G134"/>
      <c r="H134"/>
      <c r="I134"/>
      <c r="J134"/>
      <c r="K134" s="26"/>
      <c r="L134" s="97"/>
      <c r="N134" s="99"/>
      <c r="O134" s="98"/>
      <c r="P134"/>
      <c r="Q134"/>
      <c r="R134"/>
      <c r="S134"/>
    </row>
    <row r="135" spans="1:19" s="43" customFormat="1" x14ac:dyDescent="0.25">
      <c r="A135"/>
      <c r="B135"/>
      <c r="C135"/>
      <c r="D135"/>
      <c r="E135"/>
      <c r="F135"/>
      <c r="G135"/>
      <c r="H135"/>
      <c r="I135"/>
      <c r="J135"/>
      <c r="K135" s="26"/>
      <c r="L135" s="100"/>
      <c r="N135" s="99"/>
      <c r="O135" s="98"/>
      <c r="P135"/>
      <c r="Q135"/>
      <c r="R135"/>
      <c r="S135"/>
    </row>
    <row r="136" spans="1:19" s="43" customFormat="1" x14ac:dyDescent="0.25">
      <c r="A136"/>
      <c r="B136"/>
      <c r="C136"/>
      <c r="D136"/>
      <c r="E136"/>
      <c r="F136"/>
      <c r="G136"/>
      <c r="H136"/>
      <c r="I136"/>
      <c r="J136"/>
      <c r="K136" s="26"/>
      <c r="L136" s="97"/>
      <c r="N136" s="99"/>
      <c r="O136" s="98"/>
      <c r="P136"/>
      <c r="Q136"/>
      <c r="R136"/>
      <c r="S136"/>
    </row>
    <row r="137" spans="1:19" s="43" customFormat="1" x14ac:dyDescent="0.25">
      <c r="A137"/>
      <c r="B137"/>
      <c r="C137"/>
      <c r="D137"/>
      <c r="E137"/>
      <c r="F137"/>
      <c r="G137"/>
      <c r="H137"/>
      <c r="I137"/>
      <c r="J137"/>
      <c r="K137" s="26"/>
      <c r="L137" s="100">
        <f>SUM(L13:L136)</f>
        <v>22125000</v>
      </c>
      <c r="N137" s="99"/>
      <c r="O137" s="98"/>
      <c r="P137"/>
      <c r="Q137"/>
      <c r="R137"/>
      <c r="S137"/>
    </row>
  </sheetData>
  <mergeCells count="1">
    <mergeCell ref="A1:I1"/>
  </mergeCells>
  <pageMargins left="0.7" right="0.7" top="0.75" bottom="0.75" header="0.3" footer="0.3"/>
  <pageSetup paperSize="9" scale="7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7"/>
  <sheetViews>
    <sheetView view="pageBreakPreview" topLeftCell="C42" zoomScaleSheetLayoutView="100" workbookViewId="0">
      <selection activeCell="M35" sqref="M35"/>
    </sheetView>
  </sheetViews>
  <sheetFormatPr defaultRowHeight="15" x14ac:dyDescent="0.25"/>
  <cols>
    <col min="1" max="1" width="15.85546875" customWidth="1"/>
    <col min="2" max="2" width="11.85546875" customWidth="1"/>
    <col min="3" max="3" width="13.7109375" customWidth="1"/>
    <col min="4" max="4" width="4.85546875" customWidth="1"/>
    <col min="5" max="5" width="14.28515625" customWidth="1"/>
    <col min="6" max="6" width="4.140625" customWidth="1"/>
    <col min="7" max="7" width="13.85546875" customWidth="1"/>
    <col min="8" max="8" width="22" customWidth="1"/>
    <col min="9" max="9" width="20.7109375" customWidth="1"/>
    <col min="10" max="10" width="21.5703125" customWidth="1"/>
    <col min="11" max="11" width="12.140625" bestFit="1" customWidth="1"/>
    <col min="12" max="12" width="17.42578125" style="97" bestFit="1" customWidth="1"/>
    <col min="13" max="13" width="16.140625" style="43" bestFit="1" customWidth="1"/>
    <col min="14" max="14" width="15.5703125" style="99" customWidth="1"/>
    <col min="15" max="15" width="16.140625" style="98" bestFit="1" customWidth="1"/>
    <col min="16" max="16" width="11.85546875" bestFit="1" customWidth="1"/>
    <col min="18" max="18" width="22.42578125" customWidth="1"/>
    <col min="19" max="19" width="20.140625" customWidth="1"/>
  </cols>
  <sheetData>
    <row r="1" spans="1:19" ht="15.75" x14ac:dyDescent="0.25">
      <c r="A1" s="132" t="s">
        <v>0</v>
      </c>
      <c r="B1" s="132"/>
      <c r="C1" s="132"/>
      <c r="D1" s="132"/>
      <c r="E1" s="132"/>
      <c r="F1" s="132"/>
      <c r="G1" s="132"/>
      <c r="H1" s="132"/>
      <c r="I1" s="132"/>
      <c r="J1" s="111"/>
      <c r="K1" s="2"/>
      <c r="L1" s="101"/>
      <c r="M1" s="104"/>
      <c r="N1" s="4"/>
      <c r="O1" s="5"/>
      <c r="P1" s="2"/>
      <c r="Q1" s="2"/>
      <c r="R1" s="2"/>
      <c r="S1" s="2"/>
    </row>
    <row r="2" spans="1:19" x14ac:dyDescent="0.25">
      <c r="A2" s="6"/>
      <c r="B2" s="6"/>
      <c r="C2" s="6"/>
      <c r="D2" s="6"/>
      <c r="E2" s="6"/>
      <c r="F2" s="6"/>
      <c r="G2" s="6"/>
      <c r="H2" s="7"/>
      <c r="I2" s="6"/>
      <c r="J2" s="6"/>
      <c r="K2" s="8"/>
      <c r="L2" s="101"/>
      <c r="M2" s="104"/>
      <c r="N2" s="4"/>
      <c r="O2" s="9"/>
      <c r="P2" s="8"/>
      <c r="Q2" s="8"/>
      <c r="R2" s="8"/>
      <c r="S2" s="8"/>
    </row>
    <row r="3" spans="1:19" x14ac:dyDescent="0.25">
      <c r="A3" s="6" t="s">
        <v>1</v>
      </c>
      <c r="B3" s="9" t="s">
        <v>73</v>
      </c>
      <c r="C3" s="9"/>
      <c r="D3" s="6"/>
      <c r="E3" s="6"/>
      <c r="F3" s="6"/>
      <c r="G3" s="6"/>
      <c r="H3" s="6" t="s">
        <v>3</v>
      </c>
      <c r="I3" s="106">
        <v>42979</v>
      </c>
      <c r="J3" s="10"/>
      <c r="K3" s="8"/>
      <c r="L3" s="102"/>
      <c r="M3" s="104"/>
      <c r="N3" s="4"/>
      <c r="O3" s="9"/>
      <c r="P3" s="8"/>
      <c r="Q3" s="8"/>
      <c r="R3" s="8"/>
      <c r="S3" s="8"/>
    </row>
    <row r="4" spans="1:19" x14ac:dyDescent="0.25">
      <c r="A4" s="6" t="s">
        <v>4</v>
      </c>
      <c r="B4" s="11" t="s">
        <v>5</v>
      </c>
      <c r="C4" s="6"/>
      <c r="D4" s="6"/>
      <c r="E4" s="6"/>
      <c r="F4" s="6"/>
      <c r="G4" s="6"/>
      <c r="H4" s="6" t="s">
        <v>6</v>
      </c>
      <c r="I4" s="12">
        <v>0.66666666666666663</v>
      </c>
      <c r="J4" s="12"/>
      <c r="K4" s="8"/>
      <c r="L4" s="102"/>
      <c r="M4" s="104"/>
      <c r="N4" s="4"/>
      <c r="O4" s="9"/>
      <c r="P4" s="8"/>
      <c r="Q4" s="8"/>
      <c r="R4" s="8"/>
      <c r="S4" s="8"/>
    </row>
    <row r="5" spans="1:19" x14ac:dyDescent="0.25">
      <c r="A5" s="6"/>
      <c r="B5" s="6"/>
      <c r="C5" s="6"/>
      <c r="D5" s="6"/>
      <c r="E5" s="6"/>
      <c r="F5" s="6"/>
      <c r="G5" s="6"/>
      <c r="H5" s="7"/>
      <c r="I5" s="12"/>
      <c r="J5" s="13"/>
      <c r="K5" s="8"/>
      <c r="L5" s="102"/>
      <c r="M5" s="19"/>
      <c r="N5" s="14"/>
      <c r="O5" s="5"/>
      <c r="P5" s="8"/>
      <c r="Q5" s="8"/>
      <c r="R5" s="8"/>
      <c r="S5" s="8"/>
    </row>
    <row r="6" spans="1:19" x14ac:dyDescent="0.25">
      <c r="A6" s="15" t="s">
        <v>7</v>
      </c>
      <c r="B6" s="6"/>
      <c r="C6" s="6"/>
      <c r="D6" s="6"/>
      <c r="E6" s="6"/>
      <c r="F6" s="6"/>
      <c r="G6" s="6" t="s">
        <v>8</v>
      </c>
      <c r="H6" s="7"/>
      <c r="I6" s="6"/>
      <c r="J6" s="6"/>
      <c r="K6" s="8"/>
      <c r="L6" s="102"/>
      <c r="M6" s="104"/>
      <c r="N6" s="14"/>
      <c r="O6" s="6"/>
      <c r="P6" s="8"/>
      <c r="Q6" s="8"/>
      <c r="R6" s="8"/>
      <c r="S6" s="8"/>
    </row>
    <row r="7" spans="1:19" x14ac:dyDescent="0.25">
      <c r="A7" s="6"/>
      <c r="B7" s="6"/>
      <c r="C7" s="16" t="s">
        <v>9</v>
      </c>
      <c r="D7" s="16"/>
      <c r="E7" s="16" t="s">
        <v>10</v>
      </c>
      <c r="F7" s="16"/>
      <c r="G7" s="16" t="s">
        <v>11</v>
      </c>
      <c r="H7" s="7"/>
      <c r="I7" s="6"/>
      <c r="J7" s="6"/>
      <c r="K7" s="8"/>
      <c r="L7" s="102"/>
      <c r="M7" s="104"/>
      <c r="N7" s="4"/>
      <c r="O7" s="6"/>
      <c r="P7" s="8"/>
      <c r="Q7" s="8"/>
      <c r="R7" s="8"/>
      <c r="S7" s="8"/>
    </row>
    <row r="8" spans="1:19" x14ac:dyDescent="0.25">
      <c r="A8" s="6"/>
      <c r="B8" s="6"/>
      <c r="C8" s="17">
        <v>100000</v>
      </c>
      <c r="D8" s="6"/>
      <c r="E8" s="18">
        <v>182</v>
      </c>
      <c r="F8" s="18"/>
      <c r="G8" s="19">
        <f>C8*E8</f>
        <v>18200000</v>
      </c>
      <c r="H8" s="7"/>
      <c r="I8" s="19"/>
      <c r="J8" s="19"/>
      <c r="K8" s="8"/>
      <c r="L8" s="102"/>
      <c r="M8" s="104"/>
      <c r="N8" s="4"/>
      <c r="O8" s="6"/>
      <c r="P8" s="8"/>
      <c r="Q8" s="8"/>
      <c r="R8" s="8"/>
      <c r="S8" s="8"/>
    </row>
    <row r="9" spans="1:19" x14ac:dyDescent="0.25">
      <c r="A9" s="6"/>
      <c r="B9" s="6"/>
      <c r="C9" s="17">
        <v>50000</v>
      </c>
      <c r="D9" s="6"/>
      <c r="E9" s="18">
        <v>65</v>
      </c>
      <c r="F9" s="18"/>
      <c r="G9" s="19">
        <f t="shared" ref="G9:G16" si="0">C9*E9</f>
        <v>3250000</v>
      </c>
      <c r="H9" s="7"/>
      <c r="I9" s="19"/>
      <c r="J9" s="19"/>
      <c r="K9" s="8"/>
      <c r="L9" s="101"/>
      <c r="M9" s="104"/>
      <c r="N9" s="4"/>
      <c r="O9" s="5"/>
      <c r="P9" s="8"/>
      <c r="Q9" s="8"/>
      <c r="R9" s="8"/>
      <c r="S9" s="8"/>
    </row>
    <row r="10" spans="1:19" x14ac:dyDescent="0.25">
      <c r="A10" s="6"/>
      <c r="B10" s="6"/>
      <c r="C10" s="17">
        <v>20000</v>
      </c>
      <c r="D10" s="6"/>
      <c r="E10" s="18">
        <v>0</v>
      </c>
      <c r="F10" s="18"/>
      <c r="G10" s="19">
        <f t="shared" si="0"/>
        <v>0</v>
      </c>
      <c r="H10" s="7"/>
      <c r="I10" s="7"/>
      <c r="J10" s="19"/>
      <c r="K10" s="20"/>
      <c r="L10" s="101"/>
      <c r="M10" s="104"/>
      <c r="N10" s="4"/>
      <c r="O10" s="6"/>
      <c r="P10" s="8"/>
      <c r="Q10" s="8"/>
      <c r="R10" s="8"/>
      <c r="S10" s="8"/>
    </row>
    <row r="11" spans="1:19" x14ac:dyDescent="0.25">
      <c r="A11" s="6"/>
      <c r="B11" s="6"/>
      <c r="C11" s="17">
        <v>10000</v>
      </c>
      <c r="D11" s="6"/>
      <c r="E11" s="18">
        <v>0</v>
      </c>
      <c r="F11" s="18"/>
      <c r="G11" s="19">
        <f t="shared" si="0"/>
        <v>0</v>
      </c>
      <c r="H11" s="7"/>
      <c r="I11" s="19"/>
      <c r="J11" s="19"/>
      <c r="K11" s="8"/>
      <c r="L11" s="101"/>
      <c r="M11" s="104"/>
      <c r="N11" s="21"/>
      <c r="O11" s="7"/>
      <c r="P11" s="8"/>
      <c r="Q11" s="8"/>
      <c r="R11" s="8" t="s">
        <v>12</v>
      </c>
      <c r="S11" s="8"/>
    </row>
    <row r="12" spans="1:19" x14ac:dyDescent="0.25">
      <c r="A12" s="6"/>
      <c r="B12" s="6"/>
      <c r="C12" s="17">
        <v>5000</v>
      </c>
      <c r="D12" s="6"/>
      <c r="E12" s="18">
        <v>0</v>
      </c>
      <c r="F12" s="18"/>
      <c r="G12" s="19">
        <f t="shared" si="0"/>
        <v>0</v>
      </c>
      <c r="H12" s="7"/>
      <c r="I12" s="19"/>
      <c r="J12" s="19"/>
      <c r="K12" s="22" t="s">
        <v>13</v>
      </c>
      <c r="L12" s="103" t="s">
        <v>14</v>
      </c>
      <c r="M12" s="23" t="s">
        <v>15</v>
      </c>
      <c r="N12" s="24" t="s">
        <v>16</v>
      </c>
      <c r="O12" s="25" t="s">
        <v>12</v>
      </c>
      <c r="P12" s="8" t="s">
        <v>17</v>
      </c>
      <c r="Q12" s="8" t="s">
        <v>18</v>
      </c>
      <c r="R12" s="8" t="s">
        <v>19</v>
      </c>
      <c r="S12" s="8"/>
    </row>
    <row r="13" spans="1:19" x14ac:dyDescent="0.25">
      <c r="A13" s="6"/>
      <c r="B13" s="6"/>
      <c r="C13" s="17">
        <v>2000</v>
      </c>
      <c r="D13" s="6"/>
      <c r="E13" s="18">
        <v>5</v>
      </c>
      <c r="F13" s="18"/>
      <c r="G13" s="19">
        <f t="shared" si="0"/>
        <v>10000</v>
      </c>
      <c r="H13" s="7"/>
      <c r="I13" s="19"/>
      <c r="J13" s="19"/>
      <c r="K13" s="26">
        <v>38850</v>
      </c>
      <c r="L13" s="27">
        <v>500000</v>
      </c>
      <c r="M13" s="28">
        <v>400000</v>
      </c>
      <c r="N13" s="28"/>
      <c r="O13" s="8" t="s">
        <v>20</v>
      </c>
      <c r="P13" s="8" t="s">
        <v>18</v>
      </c>
    </row>
    <row r="14" spans="1:19" x14ac:dyDescent="0.25">
      <c r="A14" s="6"/>
      <c r="B14" s="6"/>
      <c r="C14" s="17">
        <v>1000</v>
      </c>
      <c r="D14" s="6"/>
      <c r="E14" s="18">
        <v>1</v>
      </c>
      <c r="F14" s="18"/>
      <c r="G14" s="19">
        <f t="shared" si="0"/>
        <v>1000</v>
      </c>
      <c r="H14" s="7"/>
      <c r="I14" s="19"/>
      <c r="J14" s="9"/>
      <c r="K14" s="26">
        <v>38851</v>
      </c>
      <c r="L14" s="27">
        <v>3000000</v>
      </c>
      <c r="M14" s="29">
        <v>160000</v>
      </c>
      <c r="N14" s="30"/>
      <c r="O14" s="31"/>
      <c r="P14" s="32"/>
    </row>
    <row r="15" spans="1:19" x14ac:dyDescent="0.25">
      <c r="A15" s="6"/>
      <c r="B15" s="6"/>
      <c r="C15" s="17">
        <v>500</v>
      </c>
      <c r="D15" s="6"/>
      <c r="E15" s="18">
        <v>0</v>
      </c>
      <c r="F15" s="18"/>
      <c r="G15" s="19">
        <f t="shared" si="0"/>
        <v>0</v>
      </c>
      <c r="H15" s="7" t="s">
        <v>21</v>
      </c>
      <c r="I15" s="9"/>
      <c r="K15" s="26">
        <v>38852</v>
      </c>
      <c r="L15" s="27">
        <v>475000</v>
      </c>
      <c r="M15" s="29">
        <v>70000</v>
      </c>
      <c r="N15" s="30"/>
      <c r="O15" s="31"/>
      <c r="P15" s="32"/>
    </row>
    <row r="16" spans="1:19" x14ac:dyDescent="0.25">
      <c r="A16" s="6"/>
      <c r="B16" s="6"/>
      <c r="C16" s="17">
        <v>100</v>
      </c>
      <c r="D16" s="6"/>
      <c r="E16" s="18">
        <v>0</v>
      </c>
      <c r="F16" s="18"/>
      <c r="G16" s="19">
        <f t="shared" si="0"/>
        <v>0</v>
      </c>
      <c r="H16" s="7"/>
      <c r="I16" s="9"/>
      <c r="J16" s="9"/>
      <c r="K16" s="26">
        <v>38853</v>
      </c>
      <c r="L16" s="27">
        <v>4000000</v>
      </c>
      <c r="M16" s="29">
        <v>100000</v>
      </c>
      <c r="N16" s="30"/>
      <c r="O16" s="31"/>
      <c r="P16" s="32"/>
    </row>
    <row r="17" spans="1:19" x14ac:dyDescent="0.25">
      <c r="A17" s="6"/>
      <c r="B17" s="6"/>
      <c r="C17" s="15" t="s">
        <v>22</v>
      </c>
      <c r="D17" s="6"/>
      <c r="E17" s="18"/>
      <c r="F17" s="6"/>
      <c r="G17" s="6"/>
      <c r="H17" s="7">
        <f>SUM(G8:G16)</f>
        <v>21461000</v>
      </c>
      <c r="I17" s="9"/>
      <c r="K17" s="26">
        <v>38854</v>
      </c>
      <c r="L17" s="27">
        <v>3300000</v>
      </c>
      <c r="M17" s="29">
        <v>500000</v>
      </c>
      <c r="N17" s="30"/>
      <c r="O17" s="31"/>
      <c r="P17" s="32"/>
    </row>
    <row r="18" spans="1:19" x14ac:dyDescent="0.25">
      <c r="A18" s="6"/>
      <c r="B18" s="6"/>
      <c r="C18" s="6"/>
      <c r="D18" s="6"/>
      <c r="E18" s="6"/>
      <c r="F18" s="6"/>
      <c r="G18" s="6"/>
      <c r="H18" s="7"/>
      <c r="I18" s="9"/>
      <c r="J18" s="33"/>
      <c r="K18" s="26">
        <v>38855</v>
      </c>
      <c r="L18" s="27">
        <v>4500000</v>
      </c>
      <c r="M18" s="29">
        <v>805000</v>
      </c>
      <c r="N18" s="30"/>
      <c r="O18" s="31"/>
      <c r="P18" s="34"/>
    </row>
    <row r="19" spans="1:19" x14ac:dyDescent="0.25">
      <c r="A19" s="6"/>
      <c r="B19" s="6"/>
      <c r="C19" s="6" t="s">
        <v>9</v>
      </c>
      <c r="D19" s="6"/>
      <c r="E19" s="6" t="s">
        <v>23</v>
      </c>
      <c r="F19" s="6"/>
      <c r="G19" s="6" t="s">
        <v>11</v>
      </c>
      <c r="H19" s="7"/>
      <c r="I19" s="17"/>
      <c r="K19" s="26">
        <v>38856</v>
      </c>
      <c r="L19" s="27">
        <v>800000</v>
      </c>
      <c r="M19" s="29">
        <v>6250000</v>
      </c>
      <c r="N19" s="30"/>
      <c r="O19" s="31"/>
      <c r="P19" s="34"/>
    </row>
    <row r="20" spans="1:19" x14ac:dyDescent="0.25">
      <c r="A20" s="6"/>
      <c r="B20" s="6"/>
      <c r="C20" s="17">
        <v>1000</v>
      </c>
      <c r="D20" s="6"/>
      <c r="E20" s="6">
        <v>3</v>
      </c>
      <c r="F20" s="6"/>
      <c r="G20" s="17">
        <f>C20*E20</f>
        <v>3000</v>
      </c>
      <c r="H20" s="7"/>
      <c r="I20" s="17"/>
      <c r="K20" s="26">
        <v>38857</v>
      </c>
      <c r="L20" s="27">
        <v>750000</v>
      </c>
      <c r="M20" s="29">
        <v>10000</v>
      </c>
      <c r="N20" s="30"/>
      <c r="O20" s="31"/>
      <c r="P20" s="34"/>
    </row>
    <row r="21" spans="1:19" x14ac:dyDescent="0.25">
      <c r="A21" s="6"/>
      <c r="B21" s="6"/>
      <c r="C21" s="17">
        <v>500</v>
      </c>
      <c r="D21" s="6"/>
      <c r="E21" s="6">
        <v>9</v>
      </c>
      <c r="F21" s="6"/>
      <c r="G21" s="17">
        <f>C21*E21</f>
        <v>4500</v>
      </c>
      <c r="H21" s="7"/>
      <c r="I21" s="17"/>
      <c r="K21" s="26">
        <v>38858</v>
      </c>
      <c r="L21" s="27">
        <v>1000000</v>
      </c>
      <c r="M21" s="30">
        <v>20000</v>
      </c>
      <c r="N21" s="36"/>
      <c r="O21" s="37"/>
      <c r="P21" s="37"/>
    </row>
    <row r="22" spans="1:19" x14ac:dyDescent="0.25">
      <c r="A22" s="6"/>
      <c r="B22" s="6"/>
      <c r="C22" s="17">
        <v>200</v>
      </c>
      <c r="D22" s="6"/>
      <c r="E22" s="6">
        <v>0</v>
      </c>
      <c r="F22" s="6"/>
      <c r="G22" s="17">
        <f>C22*E22</f>
        <v>0</v>
      </c>
      <c r="H22" s="7"/>
      <c r="I22" s="9"/>
      <c r="K22" s="26">
        <v>38859</v>
      </c>
      <c r="L22" s="108">
        <v>1000000</v>
      </c>
      <c r="M22" s="108">
        <v>934000</v>
      </c>
      <c r="N22" s="35"/>
      <c r="O22" s="7"/>
      <c r="P22" s="30"/>
      <c r="Q22" s="36"/>
      <c r="R22" s="37"/>
      <c r="S22" s="37"/>
    </row>
    <row r="23" spans="1:19" x14ac:dyDescent="0.25">
      <c r="A23" s="6"/>
      <c r="B23" s="6"/>
      <c r="C23" s="17">
        <v>100</v>
      </c>
      <c r="D23" s="6"/>
      <c r="E23" s="6">
        <v>3</v>
      </c>
      <c r="F23" s="6"/>
      <c r="G23" s="17">
        <f>C23*E23</f>
        <v>300</v>
      </c>
      <c r="H23" s="7"/>
      <c r="I23" s="9"/>
      <c r="K23" s="26">
        <v>38860</v>
      </c>
      <c r="L23" s="38">
        <v>3200000</v>
      </c>
      <c r="M23" s="38">
        <v>150000</v>
      </c>
      <c r="N23" s="35"/>
      <c r="O23" s="27"/>
      <c r="P23" s="30"/>
      <c r="Q23" s="36"/>
      <c r="R23" s="37">
        <f>SUM(R14:R22)</f>
        <v>0</v>
      </c>
      <c r="S23" s="37">
        <f>SUM(S14:S22)</f>
        <v>0</v>
      </c>
    </row>
    <row r="24" spans="1:19" x14ac:dyDescent="0.25">
      <c r="A24" s="6"/>
      <c r="B24" s="6"/>
      <c r="C24" s="17">
        <v>50</v>
      </c>
      <c r="D24" s="6"/>
      <c r="E24" s="6">
        <v>0</v>
      </c>
      <c r="F24" s="6"/>
      <c r="G24" s="17">
        <f>C24*E24</f>
        <v>0</v>
      </c>
      <c r="H24" s="7"/>
      <c r="I24" s="6"/>
      <c r="K24" s="26">
        <v>38861</v>
      </c>
      <c r="L24" s="38">
        <v>1000000</v>
      </c>
      <c r="M24" s="38">
        <v>200000</v>
      </c>
      <c r="N24" s="39"/>
      <c r="O24" s="27"/>
      <c r="P24" s="30"/>
      <c r="Q24" s="36"/>
      <c r="R24" s="40" t="s">
        <v>24</v>
      </c>
      <c r="S24" s="36"/>
    </row>
    <row r="25" spans="1:19" x14ac:dyDescent="0.25">
      <c r="A25" s="6"/>
      <c r="B25" s="6"/>
      <c r="C25" s="17">
        <v>25</v>
      </c>
      <c r="D25" s="6"/>
      <c r="E25" s="6">
        <v>0</v>
      </c>
      <c r="F25" s="6"/>
      <c r="G25" s="41">
        <v>0</v>
      </c>
      <c r="H25" s="7"/>
      <c r="I25" s="6" t="s">
        <v>8</v>
      </c>
      <c r="K25" s="26">
        <v>38862</v>
      </c>
      <c r="L25" s="38">
        <v>300000</v>
      </c>
      <c r="M25" s="38">
        <v>11000000</v>
      </c>
      <c r="N25" s="39"/>
      <c r="O25" s="27"/>
      <c r="P25" s="30"/>
      <c r="Q25" s="36"/>
      <c r="R25" s="40"/>
      <c r="S25" s="36"/>
    </row>
    <row r="26" spans="1:19" x14ac:dyDescent="0.25">
      <c r="A26" s="6"/>
      <c r="B26" s="6"/>
      <c r="C26" s="15" t="s">
        <v>22</v>
      </c>
      <c r="D26" s="6"/>
      <c r="E26" s="6"/>
      <c r="F26" s="6"/>
      <c r="G26" s="6"/>
      <c r="H26" s="42">
        <f>SUM(G20:G25)</f>
        <v>7800</v>
      </c>
      <c r="I26" s="7"/>
      <c r="K26" s="26">
        <v>38863</v>
      </c>
      <c r="L26" s="38">
        <v>850000</v>
      </c>
      <c r="M26" s="43">
        <v>12469400</v>
      </c>
      <c r="N26" s="35"/>
      <c r="O26" s="44"/>
      <c r="P26" s="30"/>
      <c r="Q26" s="36"/>
      <c r="R26" s="40"/>
      <c r="S26" s="36"/>
    </row>
    <row r="27" spans="1:19" x14ac:dyDescent="0.25">
      <c r="A27" s="6"/>
      <c r="B27" s="6"/>
      <c r="C27" s="6"/>
      <c r="D27" s="6"/>
      <c r="E27" s="6"/>
      <c r="F27" s="6"/>
      <c r="G27" s="6"/>
      <c r="H27" s="7"/>
      <c r="I27" s="7">
        <f>H17+H26</f>
        <v>21468800</v>
      </c>
      <c r="K27" s="26">
        <v>38864</v>
      </c>
      <c r="L27" s="38">
        <v>2000000</v>
      </c>
      <c r="M27" s="45">
        <v>730000</v>
      </c>
      <c r="N27" s="35"/>
      <c r="O27" s="44"/>
      <c r="P27" s="30"/>
      <c r="Q27" s="36"/>
      <c r="R27" s="40"/>
      <c r="S27" s="36"/>
    </row>
    <row r="28" spans="1:19" x14ac:dyDescent="0.25">
      <c r="A28" s="6"/>
      <c r="B28" s="6"/>
      <c r="C28" s="15" t="s">
        <v>25</v>
      </c>
      <c r="D28" s="6"/>
      <c r="E28" s="6"/>
      <c r="F28" s="6"/>
      <c r="G28" s="6"/>
      <c r="H28" s="7"/>
      <c r="I28" s="7"/>
      <c r="K28" s="26">
        <v>38865</v>
      </c>
      <c r="L28" s="38">
        <v>1800000</v>
      </c>
      <c r="M28" s="46">
        <v>14622000</v>
      </c>
      <c r="N28" s="35"/>
      <c r="O28" s="44"/>
      <c r="P28" s="30"/>
      <c r="Q28" s="36"/>
      <c r="R28" s="40"/>
      <c r="S28" s="36"/>
    </row>
    <row r="29" spans="1:19" x14ac:dyDescent="0.25">
      <c r="A29" s="6"/>
      <c r="B29" s="6"/>
      <c r="C29" s="6" t="s">
        <v>26</v>
      </c>
      <c r="D29" s="6"/>
      <c r="E29" s="6"/>
      <c r="F29" s="6"/>
      <c r="G29" s="6" t="s">
        <v>8</v>
      </c>
      <c r="H29" s="7"/>
      <c r="I29" s="7">
        <f>'5 Januari 2017'!I37</f>
        <v>530248741</v>
      </c>
      <c r="K29" s="26">
        <v>38866</v>
      </c>
      <c r="L29" s="38">
        <v>800000</v>
      </c>
      <c r="M29" s="43">
        <v>240000</v>
      </c>
      <c r="N29" s="35"/>
      <c r="O29" s="44"/>
      <c r="P29" s="30"/>
      <c r="Q29" s="36"/>
      <c r="R29" s="48"/>
      <c r="S29" s="36"/>
    </row>
    <row r="30" spans="1:19" x14ac:dyDescent="0.25">
      <c r="A30" s="6"/>
      <c r="B30" s="6"/>
      <c r="C30" s="6" t="s">
        <v>27</v>
      </c>
      <c r="D30" s="6"/>
      <c r="E30" s="6"/>
      <c r="F30" s="6"/>
      <c r="G30" s="6"/>
      <c r="H30" s="7" t="s">
        <v>28</v>
      </c>
      <c r="I30" s="49">
        <f>'6 Januari 2017'!I52</f>
        <v>40801000</v>
      </c>
      <c r="K30" s="26">
        <v>38867</v>
      </c>
      <c r="L30" s="38">
        <v>800000</v>
      </c>
      <c r="M30" s="50">
        <v>800000</v>
      </c>
      <c r="N30" s="35"/>
      <c r="O30" s="44"/>
      <c r="P30" s="30"/>
      <c r="Q30" s="36"/>
      <c r="R30" s="40"/>
      <c r="S30" s="36"/>
    </row>
    <row r="31" spans="1:19" x14ac:dyDescent="0.25">
      <c r="A31" s="6"/>
      <c r="B31" s="6"/>
      <c r="C31" s="6"/>
      <c r="D31" s="6"/>
      <c r="E31" s="6"/>
      <c r="F31" s="6"/>
      <c r="G31" s="6"/>
      <c r="H31" s="7"/>
      <c r="I31" s="7"/>
      <c r="K31" s="26">
        <v>38868</v>
      </c>
      <c r="L31" s="38">
        <v>1000000</v>
      </c>
      <c r="M31" s="43">
        <v>150000</v>
      </c>
      <c r="N31" s="39"/>
      <c r="O31" s="44"/>
      <c r="P31" s="8"/>
      <c r="Q31" s="36"/>
      <c r="R31" s="8"/>
      <c r="S31" s="36"/>
    </row>
    <row r="32" spans="1:19" x14ac:dyDescent="0.25">
      <c r="A32" s="6"/>
      <c r="B32" s="6"/>
      <c r="C32" s="15" t="s">
        <v>29</v>
      </c>
      <c r="D32" s="6"/>
      <c r="E32" s="6"/>
      <c r="F32" s="6"/>
      <c r="G32" s="6"/>
      <c r="H32" s="7"/>
      <c r="I32" s="30"/>
      <c r="J32" s="30"/>
      <c r="K32" s="26">
        <v>38869</v>
      </c>
      <c r="L32" s="38">
        <v>2750000</v>
      </c>
      <c r="M32" s="43">
        <v>35000</v>
      </c>
      <c r="N32" s="35"/>
      <c r="O32" s="44"/>
      <c r="P32" s="8"/>
      <c r="Q32" s="36"/>
      <c r="R32" s="8"/>
      <c r="S32" s="36"/>
    </row>
    <row r="33" spans="1:19" x14ac:dyDescent="0.25">
      <c r="A33" s="6"/>
      <c r="B33" s="15">
        <v>1</v>
      </c>
      <c r="C33" s="15" t="s">
        <v>30</v>
      </c>
      <c r="D33" s="6"/>
      <c r="E33" s="6"/>
      <c r="F33" s="6"/>
      <c r="G33" s="6"/>
      <c r="H33" s="7"/>
      <c r="I33" s="7"/>
      <c r="J33" s="7"/>
      <c r="K33" s="26">
        <v>38870</v>
      </c>
      <c r="L33" s="38">
        <v>400000</v>
      </c>
      <c r="M33" s="43">
        <v>174000</v>
      </c>
      <c r="N33" s="35"/>
      <c r="O33" s="44"/>
      <c r="P33" s="8"/>
      <c r="Q33" s="36"/>
      <c r="R33" s="8"/>
      <c r="S33" s="36"/>
    </row>
    <row r="34" spans="1:19" x14ac:dyDescent="0.25">
      <c r="A34" s="6"/>
      <c r="B34" s="15"/>
      <c r="C34" s="15" t="s">
        <v>12</v>
      </c>
      <c r="D34" s="6"/>
      <c r="E34" s="6"/>
      <c r="F34" s="6"/>
      <c r="G34" s="6"/>
      <c r="H34" s="7"/>
      <c r="I34" s="7"/>
      <c r="J34" s="7"/>
      <c r="K34" s="26"/>
      <c r="L34" s="38"/>
      <c r="M34" s="43">
        <v>66800</v>
      </c>
      <c r="N34" s="35"/>
      <c r="O34" s="44"/>
      <c r="P34" s="8"/>
      <c r="Q34" s="36"/>
      <c r="R34" s="51"/>
      <c r="S34" s="36"/>
    </row>
    <row r="35" spans="1:19" x14ac:dyDescent="0.25">
      <c r="A35" s="6"/>
      <c r="B35" s="6"/>
      <c r="C35" s="6" t="s">
        <v>31</v>
      </c>
      <c r="D35" s="6"/>
      <c r="E35" s="6"/>
      <c r="F35" s="6"/>
      <c r="G35" s="17"/>
      <c r="H35" s="42">
        <f>+O111</f>
        <v>0</v>
      </c>
      <c r="I35" s="7"/>
      <c r="J35" s="7"/>
      <c r="K35" s="26"/>
      <c r="L35" s="38"/>
      <c r="M35" s="45">
        <v>3850000</v>
      </c>
      <c r="N35" s="35" t="s">
        <v>75</v>
      </c>
      <c r="O35" s="44"/>
      <c r="P35" s="36"/>
      <c r="Q35" s="36"/>
      <c r="R35" s="8"/>
      <c r="S35" s="36"/>
    </row>
    <row r="36" spans="1:19" x14ac:dyDescent="0.25">
      <c r="A36" s="6"/>
      <c r="B36" s="6"/>
      <c r="C36" s="6" t="s">
        <v>32</v>
      </c>
      <c r="D36" s="6"/>
      <c r="E36" s="6"/>
      <c r="F36" s="6"/>
      <c r="G36" s="6"/>
      <c r="H36" s="52">
        <f>H92</f>
        <v>0</v>
      </c>
      <c r="I36" s="6" t="s">
        <v>8</v>
      </c>
      <c r="J36" s="6"/>
      <c r="K36" s="26"/>
      <c r="L36" s="38"/>
      <c r="M36" s="45"/>
      <c r="N36" s="35"/>
      <c r="O36" s="44"/>
      <c r="P36" s="9"/>
      <c r="Q36" s="36"/>
      <c r="R36" s="8"/>
      <c r="S36" s="8"/>
    </row>
    <row r="37" spans="1:19" x14ac:dyDescent="0.25">
      <c r="A37" s="6"/>
      <c r="B37" s="6"/>
      <c r="C37" s="6" t="s">
        <v>33</v>
      </c>
      <c r="D37" s="6"/>
      <c r="E37" s="6"/>
      <c r="F37" s="6"/>
      <c r="G37" s="6"/>
      <c r="H37" s="7"/>
      <c r="I37" s="7">
        <f>I29-H36</f>
        <v>530248741</v>
      </c>
      <c r="J37" s="7"/>
      <c r="K37" s="26"/>
      <c r="L37" s="38"/>
      <c r="M37" s="45"/>
      <c r="N37" s="35"/>
      <c r="O37" s="44"/>
      <c r="Q37" s="36"/>
      <c r="R37" s="8"/>
      <c r="S37" s="8"/>
    </row>
    <row r="38" spans="1:19" x14ac:dyDescent="0.25">
      <c r="A38" s="6"/>
      <c r="B38" s="6"/>
      <c r="C38" s="6"/>
      <c r="D38" s="6"/>
      <c r="E38" s="6"/>
      <c r="F38" s="6"/>
      <c r="G38" s="6"/>
      <c r="H38" s="7"/>
      <c r="I38" s="7"/>
      <c r="J38" s="7"/>
      <c r="K38" s="26"/>
      <c r="L38" s="38"/>
      <c r="M38" s="53"/>
      <c r="N38" s="35"/>
      <c r="O38" s="44"/>
      <c r="Q38" s="36"/>
      <c r="R38" s="8"/>
      <c r="S38" s="8"/>
    </row>
    <row r="39" spans="1:19" x14ac:dyDescent="0.25">
      <c r="A39" s="6"/>
      <c r="B39" s="6"/>
      <c r="C39" s="15" t="s">
        <v>34</v>
      </c>
      <c r="D39" s="6"/>
      <c r="E39" s="6"/>
      <c r="F39" s="6"/>
      <c r="G39" s="6"/>
      <c r="H39" s="42">
        <v>30244114</v>
      </c>
      <c r="J39" s="7"/>
      <c r="K39" s="26"/>
      <c r="L39" s="38"/>
      <c r="M39" s="45"/>
      <c r="N39" s="35"/>
      <c r="O39" s="44"/>
      <c r="Q39" s="36"/>
      <c r="R39" s="8"/>
      <c r="S39" s="8"/>
    </row>
    <row r="40" spans="1:19" x14ac:dyDescent="0.25">
      <c r="A40" s="6"/>
      <c r="B40" s="6"/>
      <c r="C40" s="15" t="s">
        <v>35</v>
      </c>
      <c r="D40" s="6"/>
      <c r="E40" s="6"/>
      <c r="F40" s="6"/>
      <c r="G40" s="6"/>
      <c r="H40" s="7">
        <v>102932724</v>
      </c>
      <c r="I40" s="7"/>
      <c r="J40" s="7"/>
      <c r="K40" s="26"/>
      <c r="L40" s="38"/>
      <c r="M40" s="45"/>
      <c r="N40" s="35"/>
      <c r="O40" s="44"/>
      <c r="Q40" s="36"/>
      <c r="R40" s="8"/>
      <c r="S40" s="8"/>
    </row>
    <row r="41" spans="1:19" ht="16.5" x14ac:dyDescent="0.35">
      <c r="A41" s="6"/>
      <c r="B41" s="6"/>
      <c r="C41" s="15" t="s">
        <v>36</v>
      </c>
      <c r="D41" s="6"/>
      <c r="E41" s="6"/>
      <c r="F41" s="6"/>
      <c r="G41" s="6"/>
      <c r="H41" s="54">
        <v>33034812</v>
      </c>
      <c r="I41" s="7"/>
      <c r="J41" s="7"/>
      <c r="K41" s="26"/>
      <c r="L41" s="38"/>
      <c r="M41" s="45"/>
      <c r="N41" s="35"/>
      <c r="O41" s="44"/>
      <c r="Q41" s="36"/>
      <c r="R41" s="8"/>
      <c r="S41" s="8"/>
    </row>
    <row r="42" spans="1:19" ht="16.5" x14ac:dyDescent="0.35">
      <c r="A42" s="6"/>
      <c r="B42" s="6"/>
      <c r="C42" s="6"/>
      <c r="D42" s="6"/>
      <c r="E42" s="6"/>
      <c r="F42" s="6"/>
      <c r="G42" s="6"/>
      <c r="H42" s="7"/>
      <c r="I42" s="55">
        <f>SUM(H39:H41)</f>
        <v>166211650</v>
      </c>
      <c r="J42" s="7"/>
      <c r="K42" s="26"/>
      <c r="L42" s="38"/>
      <c r="M42" s="45"/>
      <c r="N42" s="35"/>
      <c r="O42" s="44"/>
      <c r="Q42" s="36"/>
      <c r="R42" s="8"/>
      <c r="S42" s="8"/>
    </row>
    <row r="43" spans="1:19" x14ac:dyDescent="0.25">
      <c r="A43" s="6"/>
      <c r="B43" s="6"/>
      <c r="C43" s="6"/>
      <c r="D43" s="6"/>
      <c r="E43" s="6"/>
      <c r="F43" s="6"/>
      <c r="G43" s="6"/>
      <c r="H43" s="7"/>
      <c r="I43" s="56">
        <f>SUM(I37:I42)</f>
        <v>696460391</v>
      </c>
      <c r="J43" s="7"/>
      <c r="K43" s="26"/>
      <c r="L43" s="38"/>
      <c r="M43" s="45"/>
      <c r="N43" s="35"/>
      <c r="O43" s="44"/>
      <c r="Q43" s="36"/>
      <c r="R43" s="8"/>
      <c r="S43" s="8"/>
    </row>
    <row r="44" spans="1:19" x14ac:dyDescent="0.25">
      <c r="A44" s="6"/>
      <c r="B44" s="15">
        <v>2</v>
      </c>
      <c r="C44" s="15" t="s">
        <v>37</v>
      </c>
      <c r="D44" s="6"/>
      <c r="E44" s="6"/>
      <c r="F44" s="6"/>
      <c r="G44" s="6"/>
      <c r="H44" s="7"/>
      <c r="I44" s="7"/>
      <c r="J44" s="7"/>
      <c r="K44" s="26"/>
      <c r="L44" s="38"/>
      <c r="M44" s="45"/>
      <c r="N44" s="35"/>
      <c r="O44" s="44"/>
      <c r="P44" s="57"/>
      <c r="Q44" s="30"/>
      <c r="R44" s="58"/>
      <c r="S44" s="58"/>
    </row>
    <row r="45" spans="1:19" x14ac:dyDescent="0.25">
      <c r="A45" s="6"/>
      <c r="B45" s="6"/>
      <c r="C45" s="6" t="s">
        <v>32</v>
      </c>
      <c r="D45" s="6"/>
      <c r="E45" s="6"/>
      <c r="F45" s="6"/>
      <c r="G45" s="19"/>
      <c r="H45" s="7">
        <f>M96</f>
        <v>53736200</v>
      </c>
      <c r="I45" s="7"/>
      <c r="J45" s="7"/>
      <c r="K45" s="26"/>
      <c r="L45" s="38"/>
      <c r="M45" s="45"/>
      <c r="N45" s="35"/>
      <c r="O45" s="44"/>
      <c r="P45" s="57"/>
      <c r="Q45" s="30"/>
      <c r="R45" s="59"/>
      <c r="S45" s="58"/>
    </row>
    <row r="46" spans="1:19" x14ac:dyDescent="0.25">
      <c r="A46" s="6"/>
      <c r="B46" s="6"/>
      <c r="C46" s="6" t="s">
        <v>38</v>
      </c>
      <c r="D46" s="6"/>
      <c r="E46" s="6"/>
      <c r="F46" s="6"/>
      <c r="G46" s="18"/>
      <c r="H46" s="60">
        <f>+E92</f>
        <v>0</v>
      </c>
      <c r="I46" s="7" t="s">
        <v>8</v>
      </c>
      <c r="J46" s="7"/>
      <c r="K46" s="26"/>
      <c r="L46" s="38"/>
      <c r="M46" s="45"/>
      <c r="N46" s="35"/>
      <c r="O46" s="44"/>
      <c r="P46" s="57"/>
      <c r="Q46" s="30"/>
      <c r="R46" s="57"/>
      <c r="S46" s="58"/>
    </row>
    <row r="47" spans="1:19" x14ac:dyDescent="0.25">
      <c r="A47" s="6"/>
      <c r="B47" s="6"/>
      <c r="C47" s="6"/>
      <c r="D47" s="6"/>
      <c r="E47" s="6"/>
      <c r="F47" s="6"/>
      <c r="G47" s="18" t="s">
        <v>8</v>
      </c>
      <c r="H47" s="61"/>
      <c r="I47" s="7">
        <f>H45+H46</f>
        <v>53736200</v>
      </c>
      <c r="J47" s="7"/>
      <c r="K47" s="26"/>
      <c r="L47" s="38"/>
      <c r="M47" s="45"/>
      <c r="N47" s="35"/>
      <c r="O47" s="44"/>
      <c r="P47" s="57"/>
      <c r="Q47" s="58"/>
      <c r="R47" s="57"/>
      <c r="S47" s="58"/>
    </row>
    <row r="48" spans="1:19" x14ac:dyDescent="0.25">
      <c r="A48" s="6"/>
      <c r="B48" s="6"/>
      <c r="C48" s="6"/>
      <c r="D48" s="6"/>
      <c r="E48" s="6"/>
      <c r="F48" s="6"/>
      <c r="G48" s="18"/>
      <c r="H48" s="62"/>
      <c r="I48" s="7" t="s">
        <v>8</v>
      </c>
      <c r="J48" s="7"/>
      <c r="K48" s="26"/>
      <c r="L48" s="38"/>
      <c r="M48" s="53"/>
      <c r="N48" s="35"/>
      <c r="O48" s="44"/>
      <c r="P48" s="63"/>
      <c r="Q48" s="63">
        <f>SUM(Q13:Q46)</f>
        <v>0</v>
      </c>
      <c r="R48" s="57"/>
      <c r="S48" s="58"/>
    </row>
    <row r="49" spans="1:19" x14ac:dyDescent="0.25">
      <c r="A49" s="6"/>
      <c r="B49" s="6"/>
      <c r="C49" s="6" t="s">
        <v>39</v>
      </c>
      <c r="D49" s="6"/>
      <c r="E49" s="6"/>
      <c r="F49" s="6"/>
      <c r="G49" s="19"/>
      <c r="H49" s="42">
        <f>L137</f>
        <v>34225000</v>
      </c>
      <c r="I49" s="7">
        <v>0</v>
      </c>
      <c r="K49" s="26"/>
      <c r="L49" s="38"/>
      <c r="M49" s="53"/>
      <c r="N49" s="35"/>
      <c r="O49" s="44"/>
      <c r="Q49" s="8"/>
      <c r="S49" s="8"/>
    </row>
    <row r="50" spans="1:19" x14ac:dyDescent="0.25">
      <c r="A50" s="6"/>
      <c r="B50" s="6"/>
      <c r="C50" s="6" t="s">
        <v>40</v>
      </c>
      <c r="D50" s="6"/>
      <c r="E50" s="6"/>
      <c r="F50" s="6"/>
      <c r="G50" s="6"/>
      <c r="H50" s="52">
        <f>A92</f>
        <v>179000</v>
      </c>
      <c r="I50" s="7"/>
      <c r="K50" s="26"/>
      <c r="L50" s="38"/>
      <c r="M50" s="53"/>
      <c r="N50" s="35"/>
      <c r="O50" s="44"/>
      <c r="P50" s="64"/>
      <c r="Q50" s="8" t="s">
        <v>41</v>
      </c>
      <c r="S50" s="8"/>
    </row>
    <row r="51" spans="1:19" x14ac:dyDescent="0.25">
      <c r="A51" s="6"/>
      <c r="B51" s="6"/>
      <c r="C51" s="6"/>
      <c r="D51" s="6"/>
      <c r="E51" s="6"/>
      <c r="F51" s="6"/>
      <c r="G51" s="6"/>
      <c r="H51" s="19"/>
      <c r="I51" s="52">
        <f>SUM(H49:H50)</f>
        <v>34404000</v>
      </c>
      <c r="J51" s="42"/>
      <c r="K51" s="26"/>
      <c r="L51" s="38"/>
      <c r="M51" s="53"/>
      <c r="N51" s="35"/>
      <c r="O51" s="44"/>
      <c r="P51" s="65"/>
      <c r="Q51" s="51"/>
      <c r="R51" s="65"/>
      <c r="S51" s="51"/>
    </row>
    <row r="52" spans="1:19" x14ac:dyDescent="0.25">
      <c r="A52" s="6"/>
      <c r="B52" s="6"/>
      <c r="C52" s="15" t="s">
        <v>42</v>
      </c>
      <c r="D52" s="6"/>
      <c r="E52" s="6"/>
      <c r="F52" s="6"/>
      <c r="G52" s="6"/>
      <c r="H52" s="7"/>
      <c r="I52" s="7">
        <f>I30-I47+I51</f>
        <v>21468800</v>
      </c>
      <c r="J52" s="66"/>
      <c r="K52" s="26"/>
      <c r="L52" s="38"/>
      <c r="N52" s="35"/>
      <c r="O52" s="44"/>
      <c r="P52" s="65"/>
      <c r="Q52" s="51"/>
      <c r="R52" s="65"/>
      <c r="S52" s="51"/>
    </row>
    <row r="53" spans="1:19" x14ac:dyDescent="0.25">
      <c r="A53" s="6"/>
      <c r="B53" s="6"/>
      <c r="C53" s="6" t="s">
        <v>43</v>
      </c>
      <c r="D53" s="6"/>
      <c r="E53" s="6"/>
      <c r="F53" s="6"/>
      <c r="G53" s="6"/>
      <c r="H53" s="7"/>
      <c r="I53" s="7">
        <f>+I27</f>
        <v>21468800</v>
      </c>
      <c r="J53" s="66"/>
      <c r="K53" s="26"/>
      <c r="L53" s="38"/>
      <c r="N53" s="35"/>
      <c r="O53" s="44"/>
      <c r="P53" s="65"/>
      <c r="Q53" s="51"/>
      <c r="R53" s="65"/>
      <c r="S53" s="51"/>
    </row>
    <row r="54" spans="1:19" x14ac:dyDescent="0.25">
      <c r="A54" s="6"/>
      <c r="B54" s="6"/>
      <c r="C54" s="6"/>
      <c r="D54" s="6"/>
      <c r="E54" s="6"/>
      <c r="F54" s="6"/>
      <c r="G54" s="6"/>
      <c r="H54" s="7" t="s">
        <v>8</v>
      </c>
      <c r="I54" s="52">
        <v>0</v>
      </c>
      <c r="J54" s="67"/>
      <c r="K54" s="26"/>
      <c r="L54" s="38"/>
      <c r="N54" s="35"/>
      <c r="O54" s="44"/>
      <c r="P54" s="65"/>
      <c r="Q54" s="51"/>
      <c r="R54" s="65"/>
      <c r="S54" s="68"/>
    </row>
    <row r="55" spans="1:19" x14ac:dyDescent="0.25">
      <c r="A55" s="6"/>
      <c r="B55" s="6"/>
      <c r="C55" s="6"/>
      <c r="D55" s="6"/>
      <c r="E55" s="6" t="s">
        <v>44</v>
      </c>
      <c r="F55" s="6"/>
      <c r="G55" s="6"/>
      <c r="H55" s="7"/>
      <c r="I55" s="7">
        <f>+I53-I52</f>
        <v>0</v>
      </c>
      <c r="J55" s="66"/>
      <c r="K55" s="26"/>
      <c r="L55" s="38"/>
      <c r="N55" s="35"/>
      <c r="O55" s="44"/>
      <c r="P55" s="65"/>
      <c r="Q55" s="51"/>
      <c r="R55" s="65"/>
      <c r="S55" s="65"/>
    </row>
    <row r="56" spans="1:19" x14ac:dyDescent="0.25">
      <c r="A56" s="6"/>
      <c r="B56" s="6"/>
      <c r="C56" s="6"/>
      <c r="D56" s="6"/>
      <c r="E56" s="6"/>
      <c r="F56" s="6"/>
      <c r="G56" s="6"/>
      <c r="H56" s="7"/>
      <c r="I56" s="7"/>
      <c r="J56" s="66"/>
      <c r="K56" s="26"/>
      <c r="L56" s="38"/>
      <c r="N56" s="35"/>
      <c r="O56" s="44"/>
      <c r="P56" s="65"/>
      <c r="Q56" s="51"/>
      <c r="R56" s="65"/>
      <c r="S56" s="65"/>
    </row>
    <row r="57" spans="1:19" x14ac:dyDescent="0.25">
      <c r="A57" s="6" t="s">
        <v>45</v>
      </c>
      <c r="B57" s="6"/>
      <c r="C57" s="6"/>
      <c r="D57" s="6"/>
      <c r="E57" s="6"/>
      <c r="F57" s="6"/>
      <c r="G57" s="6"/>
      <c r="H57" s="7"/>
      <c r="I57" s="49"/>
      <c r="J57" s="69"/>
      <c r="K57" s="26"/>
      <c r="L57" s="38"/>
      <c r="N57" s="35"/>
      <c r="O57" s="44"/>
      <c r="P57" s="65"/>
      <c r="Q57" s="51"/>
      <c r="R57" s="65"/>
      <c r="S57" s="65"/>
    </row>
    <row r="58" spans="1:19" x14ac:dyDescent="0.25">
      <c r="A58" s="6" t="s">
        <v>46</v>
      </c>
      <c r="B58" s="6"/>
      <c r="C58" s="6"/>
      <c r="D58" s="6"/>
      <c r="E58" s="6" t="s">
        <v>8</v>
      </c>
      <c r="F58" s="6"/>
      <c r="G58" s="6" t="s">
        <v>47</v>
      </c>
      <c r="H58" s="7"/>
      <c r="I58" s="17"/>
      <c r="J58" s="70"/>
      <c r="K58" s="26"/>
      <c r="L58" s="38"/>
      <c r="N58" s="35"/>
      <c r="O58" s="44"/>
      <c r="P58" s="65"/>
      <c r="Q58" s="51"/>
      <c r="R58" s="65"/>
      <c r="S58" s="65"/>
    </row>
    <row r="59" spans="1:19" x14ac:dyDescent="0.25">
      <c r="A59" s="6"/>
      <c r="B59" s="6"/>
      <c r="C59" s="6"/>
      <c r="D59" s="6"/>
      <c r="E59" s="6"/>
      <c r="F59" s="6"/>
      <c r="G59" s="6"/>
      <c r="H59" s="7" t="s">
        <v>8</v>
      </c>
      <c r="I59" s="17"/>
      <c r="J59" s="70"/>
      <c r="K59" s="26"/>
      <c r="L59" s="38"/>
      <c r="N59" s="35"/>
      <c r="O59" s="44"/>
      <c r="Q59" s="36"/>
    </row>
    <row r="60" spans="1:19" x14ac:dyDescent="0.25">
      <c r="K60" s="26"/>
      <c r="L60" s="38"/>
      <c r="N60" s="35"/>
      <c r="O60" s="44"/>
    </row>
    <row r="61" spans="1:19" x14ac:dyDescent="0.25">
      <c r="A61" s="71"/>
      <c r="B61" s="72"/>
      <c r="C61" s="72"/>
      <c r="D61" s="73"/>
      <c r="E61" s="73"/>
      <c r="F61" s="73"/>
      <c r="G61" s="73"/>
      <c r="H61" s="9"/>
      <c r="J61" s="74"/>
      <c r="K61" s="26"/>
      <c r="L61" s="38"/>
      <c r="N61" s="35"/>
      <c r="O61" s="44"/>
      <c r="Q61" s="9"/>
      <c r="R61" s="75"/>
    </row>
    <row r="62" spans="1:19" x14ac:dyDescent="0.25">
      <c r="A62" s="71" t="s">
        <v>59</v>
      </c>
      <c r="B62" s="72"/>
      <c r="C62" s="72"/>
      <c r="D62" s="73"/>
      <c r="E62" s="73"/>
      <c r="F62" s="73"/>
      <c r="G62" s="73" t="s">
        <v>49</v>
      </c>
      <c r="H62" s="9"/>
      <c r="J62" s="74"/>
      <c r="K62" s="26"/>
      <c r="L62" s="38"/>
      <c r="N62" s="35"/>
      <c r="O62" s="44"/>
      <c r="Q62" s="9"/>
      <c r="R62" s="75"/>
    </row>
    <row r="63" spans="1:19" x14ac:dyDescent="0.25">
      <c r="A63" s="71"/>
      <c r="B63" s="72"/>
      <c r="C63" s="72"/>
      <c r="D63" s="73"/>
      <c r="E63" s="73"/>
      <c r="F63" s="73"/>
      <c r="G63" s="73"/>
      <c r="H63" s="9"/>
      <c r="J63" s="74"/>
      <c r="K63" s="26"/>
      <c r="L63" s="38"/>
      <c r="N63" s="35"/>
      <c r="O63" s="44"/>
      <c r="Q63" s="9"/>
      <c r="R63" s="75"/>
    </row>
    <row r="64" spans="1:19" x14ac:dyDescent="0.25">
      <c r="A64" s="71" t="s">
        <v>50</v>
      </c>
      <c r="B64" s="72"/>
      <c r="C64" s="72"/>
      <c r="D64" s="73"/>
      <c r="E64" s="73"/>
      <c r="F64" s="73"/>
      <c r="G64" s="73"/>
      <c r="H64" s="9" t="s">
        <v>51</v>
      </c>
      <c r="J64" s="74"/>
      <c r="K64" s="26"/>
      <c r="L64" s="38"/>
      <c r="N64" s="35"/>
      <c r="O64" s="44"/>
      <c r="Q64" s="9"/>
      <c r="R64" s="75"/>
    </row>
    <row r="65" spans="1:17" x14ac:dyDescent="0.25">
      <c r="A65" s="71"/>
      <c r="B65" s="72"/>
      <c r="C65" s="72"/>
      <c r="D65" s="73"/>
      <c r="E65" s="73"/>
      <c r="F65" s="73"/>
      <c r="G65" s="73"/>
      <c r="H65" s="73"/>
      <c r="J65" s="74"/>
      <c r="K65" s="26"/>
      <c r="L65" s="38"/>
      <c r="N65" s="35"/>
      <c r="O65" s="44"/>
    </row>
    <row r="66" spans="1:17" x14ac:dyDescent="0.25">
      <c r="A66" s="8"/>
      <c r="B66" s="8"/>
      <c r="C66" s="8"/>
      <c r="D66" s="8"/>
      <c r="E66" s="8"/>
      <c r="F66" s="8"/>
      <c r="G66" s="73" t="s">
        <v>52</v>
      </c>
      <c r="H66" s="8"/>
      <c r="I66" s="8"/>
      <c r="J66" s="76"/>
      <c r="K66" s="26"/>
      <c r="L66" s="38"/>
      <c r="M66" s="53"/>
      <c r="N66" s="35"/>
      <c r="O66" s="44"/>
      <c r="Q66" s="64"/>
    </row>
    <row r="67" spans="1:17" x14ac:dyDescent="0.25">
      <c r="A67" s="8"/>
      <c r="B67" s="8"/>
      <c r="C67" s="8"/>
      <c r="D67" s="8"/>
      <c r="E67" s="8"/>
      <c r="F67" s="8"/>
      <c r="G67" s="8"/>
      <c r="H67" s="8"/>
      <c r="I67" s="8"/>
      <c r="J67" s="76"/>
      <c r="K67" s="26"/>
      <c r="L67" s="38"/>
      <c r="M67" s="53"/>
      <c r="N67" s="35"/>
      <c r="O67" s="44"/>
    </row>
    <row r="68" spans="1:17" x14ac:dyDescent="0.25">
      <c r="A68" s="8"/>
      <c r="B68" s="8"/>
      <c r="C68" s="8"/>
      <c r="D68" s="8"/>
      <c r="E68" s="8" t="s">
        <v>53</v>
      </c>
      <c r="F68" s="8"/>
      <c r="G68" s="8"/>
      <c r="H68" s="8"/>
      <c r="I68" s="8"/>
      <c r="J68" s="76"/>
      <c r="K68" s="26"/>
      <c r="L68" s="38"/>
      <c r="M68" s="3"/>
      <c r="N68" s="35"/>
      <c r="O68" s="44"/>
    </row>
    <row r="69" spans="1:17" x14ac:dyDescent="0.25">
      <c r="A69" s="8"/>
      <c r="B69" s="8"/>
      <c r="C69" s="8"/>
      <c r="D69" s="8"/>
      <c r="E69" s="8"/>
      <c r="F69" s="8"/>
      <c r="G69" s="8"/>
      <c r="H69" s="8"/>
      <c r="I69" s="77"/>
      <c r="J69" s="76"/>
      <c r="K69" s="26"/>
      <c r="L69" s="38"/>
      <c r="M69" s="3"/>
      <c r="N69" s="35"/>
      <c r="O69" s="44"/>
    </row>
    <row r="70" spans="1:17" x14ac:dyDescent="0.25">
      <c r="A70" s="73"/>
      <c r="B70" s="73"/>
      <c r="C70" s="73"/>
      <c r="D70" s="73"/>
      <c r="E70" s="73"/>
      <c r="F70" s="73"/>
      <c r="G70" s="78"/>
      <c r="H70" s="79"/>
      <c r="I70" s="73"/>
      <c r="J70" s="74"/>
      <c r="K70" s="26"/>
      <c r="L70" s="38"/>
      <c r="M70" s="80"/>
      <c r="N70" s="35"/>
      <c r="O70" s="44"/>
    </row>
    <row r="71" spans="1:17" x14ac:dyDescent="0.25">
      <c r="A71" s="73"/>
      <c r="B71" s="73"/>
      <c r="C71" s="73"/>
      <c r="D71" s="73"/>
      <c r="E71" s="73"/>
      <c r="F71" s="73"/>
      <c r="G71" s="78" t="s">
        <v>54</v>
      </c>
      <c r="H71" s="81"/>
      <c r="I71" s="73"/>
      <c r="J71" s="74"/>
      <c r="K71" s="26"/>
      <c r="L71" s="38"/>
      <c r="M71" s="53"/>
      <c r="N71" s="35"/>
      <c r="O71" s="44"/>
    </row>
    <row r="72" spans="1:17" x14ac:dyDescent="0.25">
      <c r="A72" s="8"/>
      <c r="B72" s="8"/>
      <c r="C72" s="8"/>
      <c r="D72" s="8"/>
      <c r="E72" s="8"/>
      <c r="F72" s="8"/>
      <c r="G72" s="8"/>
      <c r="H72" s="8"/>
      <c r="I72" s="8"/>
      <c r="J72" s="76"/>
      <c r="K72" s="26"/>
      <c r="L72" s="38"/>
      <c r="N72" s="35"/>
      <c r="O72" s="82"/>
    </row>
    <row r="73" spans="1:17" x14ac:dyDescent="0.25">
      <c r="A73" s="8" t="s">
        <v>40</v>
      </c>
      <c r="B73" s="8"/>
      <c r="C73" s="8"/>
      <c r="D73" s="8" t="s">
        <v>38</v>
      </c>
      <c r="E73" s="8"/>
      <c r="F73" s="8"/>
      <c r="G73" s="8"/>
      <c r="H73" s="8" t="s">
        <v>55</v>
      </c>
      <c r="I73" s="77" t="s">
        <v>56</v>
      </c>
      <c r="J73" s="76"/>
      <c r="K73" s="26"/>
      <c r="L73" s="38"/>
      <c r="M73" s="80"/>
      <c r="N73" s="35"/>
      <c r="O73" s="83"/>
    </row>
    <row r="74" spans="1:17" x14ac:dyDescent="0.25">
      <c r="A74" s="84">
        <v>12000</v>
      </c>
      <c r="B74" s="85" t="s">
        <v>70</v>
      </c>
      <c r="C74" s="85"/>
      <c r="D74" s="85"/>
      <c r="E74" s="86"/>
      <c r="F74" s="109"/>
      <c r="G74" s="8"/>
      <c r="H74" s="51"/>
      <c r="I74" s="8"/>
      <c r="J74" s="76"/>
      <c r="K74" s="26"/>
      <c r="L74" s="38"/>
      <c r="M74" s="80"/>
      <c r="N74" s="35"/>
      <c r="O74" s="82"/>
    </row>
    <row r="75" spans="1:17" x14ac:dyDescent="0.25">
      <c r="A75" s="84">
        <v>4000</v>
      </c>
      <c r="B75" s="85" t="s">
        <v>71</v>
      </c>
      <c r="C75" s="85"/>
      <c r="D75" s="85"/>
      <c r="E75" s="86"/>
      <c r="F75" s="8"/>
      <c r="G75" s="8"/>
      <c r="H75" s="51"/>
      <c r="I75" s="8"/>
      <c r="J75" s="8"/>
      <c r="K75" s="26"/>
      <c r="L75" s="38"/>
      <c r="M75" s="80"/>
      <c r="N75" s="35"/>
      <c r="O75" s="82"/>
    </row>
    <row r="76" spans="1:17" x14ac:dyDescent="0.25">
      <c r="A76" s="87">
        <v>11000</v>
      </c>
      <c r="B76" s="85" t="s">
        <v>70</v>
      </c>
      <c r="C76" s="85"/>
      <c r="D76" s="85"/>
      <c r="E76" s="86"/>
      <c r="F76" s="8"/>
      <c r="G76" s="8"/>
      <c r="H76" s="51"/>
      <c r="I76" s="8"/>
      <c r="J76" s="8"/>
      <c r="K76" s="26"/>
      <c r="L76" s="38"/>
      <c r="M76" s="80"/>
      <c r="N76" s="35"/>
      <c r="O76" s="82"/>
    </row>
    <row r="77" spans="1:17" x14ac:dyDescent="0.25">
      <c r="A77" s="87">
        <v>8000</v>
      </c>
      <c r="B77" s="85" t="s">
        <v>72</v>
      </c>
      <c r="C77" s="88"/>
      <c r="D77" s="85"/>
      <c r="E77" s="89"/>
      <c r="F77" s="8"/>
      <c r="G77" s="8"/>
      <c r="H77" s="51"/>
      <c r="I77" s="8"/>
      <c r="J77" s="8"/>
      <c r="K77" s="26"/>
      <c r="L77" s="38"/>
      <c r="M77" s="80"/>
      <c r="N77" s="35"/>
      <c r="O77" s="82"/>
    </row>
    <row r="78" spans="1:17" x14ac:dyDescent="0.25">
      <c r="A78" s="86">
        <v>59000</v>
      </c>
      <c r="B78" s="85" t="s">
        <v>72</v>
      </c>
      <c r="C78" s="88"/>
      <c r="D78" s="88"/>
      <c r="E78" s="90"/>
      <c r="F78" s="64"/>
      <c r="H78" s="65"/>
      <c r="K78" s="26"/>
      <c r="L78" s="38"/>
      <c r="M78" s="80"/>
      <c r="N78" s="35"/>
      <c r="O78" s="82"/>
    </row>
    <row r="79" spans="1:17" x14ac:dyDescent="0.25">
      <c r="A79" s="91">
        <v>80000</v>
      </c>
      <c r="B79" s="85" t="s">
        <v>71</v>
      </c>
      <c r="C79" s="92"/>
      <c r="D79" s="92"/>
      <c r="E79" s="90"/>
      <c r="H79" s="65"/>
      <c r="K79" s="26"/>
      <c r="L79" s="38"/>
      <c r="M79" s="80"/>
      <c r="N79" s="35"/>
      <c r="O79" s="82"/>
    </row>
    <row r="80" spans="1:17" x14ac:dyDescent="0.25">
      <c r="A80" s="93">
        <v>5000</v>
      </c>
      <c r="B80" s="85" t="s">
        <v>74</v>
      </c>
      <c r="C80" s="92"/>
      <c r="D80" s="92"/>
      <c r="E80" s="90"/>
      <c r="H80" s="65"/>
      <c r="K80" s="26"/>
      <c r="L80" s="38"/>
      <c r="M80" s="80"/>
      <c r="N80" s="35"/>
      <c r="O80" s="83"/>
    </row>
    <row r="81" spans="1:15" x14ac:dyDescent="0.25">
      <c r="A81" s="93"/>
      <c r="B81" s="85"/>
      <c r="C81" s="92"/>
      <c r="D81" s="92"/>
      <c r="E81" s="90"/>
      <c r="H81" s="65"/>
      <c r="K81" s="26"/>
      <c r="L81" s="38"/>
      <c r="M81" s="80"/>
      <c r="N81" s="35"/>
      <c r="O81" s="83"/>
    </row>
    <row r="82" spans="1:15" x14ac:dyDescent="0.25">
      <c r="A82" s="91"/>
      <c r="B82" s="92"/>
      <c r="C82" s="92"/>
      <c r="D82" s="92"/>
      <c r="E82" s="90"/>
      <c r="H82" s="65"/>
      <c r="K82" s="26"/>
      <c r="L82" s="38"/>
      <c r="M82" s="94"/>
      <c r="N82" s="35"/>
      <c r="O82" s="82"/>
    </row>
    <row r="83" spans="1:15" x14ac:dyDescent="0.25">
      <c r="A83" s="91"/>
      <c r="B83" s="92"/>
      <c r="C83" s="92"/>
      <c r="D83" s="92"/>
      <c r="E83" s="90"/>
      <c r="H83" s="65"/>
      <c r="K83" s="26"/>
      <c r="L83" s="38"/>
      <c r="M83" s="95"/>
      <c r="N83" s="35"/>
      <c r="O83" s="82"/>
    </row>
    <row r="84" spans="1:15" x14ac:dyDescent="0.25">
      <c r="A84" s="91"/>
      <c r="B84" s="96"/>
      <c r="E84" s="65"/>
      <c r="H84" s="65"/>
      <c r="K84" s="26"/>
      <c r="L84" s="38"/>
      <c r="N84" s="35"/>
      <c r="O84" s="82"/>
    </row>
    <row r="85" spans="1:15" x14ac:dyDescent="0.25">
      <c r="A85" s="91"/>
      <c r="B85" s="96"/>
      <c r="H85" s="65"/>
      <c r="K85" s="26"/>
      <c r="L85" s="38"/>
      <c r="N85" s="35"/>
      <c r="O85" s="82"/>
    </row>
    <row r="86" spans="1:15" x14ac:dyDescent="0.25">
      <c r="A86" s="91"/>
      <c r="B86" s="96"/>
      <c r="K86" s="26"/>
      <c r="L86" s="38"/>
      <c r="N86" s="35"/>
      <c r="O86" s="82"/>
    </row>
    <row r="87" spans="1:15" x14ac:dyDescent="0.25">
      <c r="A87" s="91"/>
      <c r="B87" s="96"/>
      <c r="K87" s="26"/>
      <c r="L87" s="38"/>
      <c r="N87" s="35"/>
      <c r="O87" s="82"/>
    </row>
    <row r="88" spans="1:15" x14ac:dyDescent="0.25">
      <c r="A88" s="65"/>
      <c r="B88" s="96"/>
      <c r="K88" s="26"/>
      <c r="L88" s="38"/>
      <c r="M88" s="80"/>
      <c r="N88" s="35"/>
      <c r="O88" s="82"/>
    </row>
    <row r="89" spans="1:15" x14ac:dyDescent="0.25">
      <c r="K89" s="26"/>
      <c r="L89" s="38"/>
      <c r="N89" s="35"/>
      <c r="O89" s="82"/>
    </row>
    <row r="90" spans="1:15" x14ac:dyDescent="0.25">
      <c r="K90" s="26"/>
      <c r="L90" s="38"/>
      <c r="N90" s="35"/>
      <c r="O90" s="82"/>
    </row>
    <row r="91" spans="1:15" x14ac:dyDescent="0.25">
      <c r="K91" s="26"/>
      <c r="L91" s="38"/>
      <c r="N91" s="35"/>
      <c r="O91" s="82"/>
    </row>
    <row r="92" spans="1:15" x14ac:dyDescent="0.25">
      <c r="A92" s="75">
        <f>SUM(A74:A91)</f>
        <v>179000</v>
      </c>
      <c r="E92" s="65">
        <f>SUM(E74:E91)</f>
        <v>0</v>
      </c>
      <c r="H92" s="65">
        <f>SUM(H74:H91)</f>
        <v>0</v>
      </c>
      <c r="K92" s="26"/>
      <c r="L92" s="38"/>
      <c r="N92" s="35"/>
      <c r="O92" s="82"/>
    </row>
    <row r="93" spans="1:15" x14ac:dyDescent="0.25">
      <c r="K93" s="26"/>
      <c r="L93" s="38"/>
      <c r="N93" s="35"/>
      <c r="O93" s="82"/>
    </row>
    <row r="94" spans="1:15" x14ac:dyDescent="0.25">
      <c r="K94" s="26"/>
      <c r="N94" s="35"/>
      <c r="O94" s="82"/>
    </row>
    <row r="95" spans="1:15" x14ac:dyDescent="0.25">
      <c r="K95" s="26"/>
      <c r="N95" s="35"/>
      <c r="O95" s="82"/>
    </row>
    <row r="96" spans="1:15" x14ac:dyDescent="0.25">
      <c r="K96" s="26"/>
      <c r="M96" s="43">
        <f>SUM(M13:M95)</f>
        <v>53736200</v>
      </c>
      <c r="N96" s="35"/>
      <c r="O96" s="82"/>
    </row>
    <row r="97" spans="11:15" x14ac:dyDescent="0.25">
      <c r="K97" s="26">
        <v>38741</v>
      </c>
      <c r="N97" s="35"/>
      <c r="O97" s="82"/>
    </row>
    <row r="98" spans="11:15" x14ac:dyDescent="0.25">
      <c r="K98" s="26"/>
      <c r="N98" s="35"/>
      <c r="O98" s="82"/>
    </row>
    <row r="99" spans="11:15" x14ac:dyDescent="0.25">
      <c r="K99" s="26"/>
      <c r="N99" s="35"/>
      <c r="O99" s="82"/>
    </row>
    <row r="100" spans="11:15" x14ac:dyDescent="0.25">
      <c r="K100" s="26"/>
      <c r="N100" s="35"/>
      <c r="O100" s="82"/>
    </row>
    <row r="101" spans="11:15" x14ac:dyDescent="0.25">
      <c r="K101" s="26"/>
      <c r="N101" s="35"/>
      <c r="O101" s="82"/>
    </row>
    <row r="102" spans="11:15" x14ac:dyDescent="0.25">
      <c r="K102" s="26"/>
      <c r="N102" s="35"/>
      <c r="O102" s="82"/>
    </row>
    <row r="103" spans="11:15" x14ac:dyDescent="0.25">
      <c r="K103" s="26"/>
      <c r="N103" s="35"/>
      <c r="O103" s="82"/>
    </row>
    <row r="104" spans="11:15" x14ac:dyDescent="0.25">
      <c r="K104" s="26"/>
      <c r="N104" s="35"/>
      <c r="O104" s="82"/>
    </row>
    <row r="105" spans="11:15" x14ac:dyDescent="0.25">
      <c r="K105" s="26"/>
      <c r="N105" s="35"/>
      <c r="O105" s="82"/>
    </row>
    <row r="106" spans="11:15" x14ac:dyDescent="0.25">
      <c r="K106" s="26"/>
      <c r="N106" s="35"/>
      <c r="O106" s="82"/>
    </row>
    <row r="107" spans="11:15" x14ac:dyDescent="0.25">
      <c r="K107" s="26"/>
      <c r="N107" s="35"/>
      <c r="O107" s="82"/>
    </row>
    <row r="108" spans="11:15" x14ac:dyDescent="0.25">
      <c r="K108" s="26"/>
      <c r="N108" s="35"/>
    </row>
    <row r="109" spans="11:15" x14ac:dyDescent="0.25">
      <c r="K109" s="26"/>
    </row>
    <row r="110" spans="11:15" x14ac:dyDescent="0.25">
      <c r="K110" s="26"/>
    </row>
    <row r="111" spans="11:15" x14ac:dyDescent="0.25">
      <c r="K111" s="26"/>
      <c r="O111" s="80">
        <f>SUM(O13:O110)</f>
        <v>0</v>
      </c>
    </row>
    <row r="112" spans="11:15" x14ac:dyDescent="0.25">
      <c r="K112" s="26"/>
    </row>
    <row r="113" spans="1:19" x14ac:dyDescent="0.25">
      <c r="K113" s="26"/>
    </row>
    <row r="114" spans="1:19" s="43" customFormat="1" x14ac:dyDescent="0.25">
      <c r="A114"/>
      <c r="B114"/>
      <c r="C114"/>
      <c r="D114"/>
      <c r="E114"/>
      <c r="F114"/>
      <c r="G114"/>
      <c r="H114"/>
      <c r="I114"/>
      <c r="J114"/>
      <c r="K114" s="26"/>
      <c r="L114" s="97"/>
      <c r="N114" s="99"/>
      <c r="O114" s="98"/>
      <c r="P114"/>
      <c r="Q114"/>
      <c r="R114"/>
      <c r="S114"/>
    </row>
    <row r="115" spans="1:19" s="43" customFormat="1" x14ac:dyDescent="0.25">
      <c r="A115"/>
      <c r="B115"/>
      <c r="C115"/>
      <c r="D115"/>
      <c r="E115"/>
      <c r="F115"/>
      <c r="G115"/>
      <c r="H115"/>
      <c r="I115"/>
      <c r="J115"/>
      <c r="K115" s="26"/>
      <c r="L115" s="97"/>
      <c r="N115" s="99"/>
      <c r="O115" s="98"/>
      <c r="P115"/>
      <c r="Q115"/>
      <c r="R115"/>
      <c r="S115"/>
    </row>
    <row r="116" spans="1:19" s="43" customFormat="1" x14ac:dyDescent="0.25">
      <c r="A116"/>
      <c r="B116"/>
      <c r="C116"/>
      <c r="D116"/>
      <c r="E116"/>
      <c r="F116"/>
      <c r="G116"/>
      <c r="H116"/>
      <c r="I116"/>
      <c r="J116"/>
      <c r="K116" s="26"/>
      <c r="L116" s="97"/>
      <c r="N116" s="99"/>
      <c r="O116" s="98"/>
      <c r="P116"/>
      <c r="Q116"/>
      <c r="R116"/>
      <c r="S116"/>
    </row>
    <row r="117" spans="1:19" s="43" customFormat="1" x14ac:dyDescent="0.25">
      <c r="A117"/>
      <c r="B117"/>
      <c r="C117"/>
      <c r="D117"/>
      <c r="E117"/>
      <c r="F117"/>
      <c r="G117"/>
      <c r="H117"/>
      <c r="I117"/>
      <c r="J117"/>
      <c r="K117" s="26"/>
      <c r="L117" s="97"/>
      <c r="N117" s="99"/>
      <c r="O117" s="98"/>
      <c r="P117"/>
      <c r="Q117"/>
      <c r="R117"/>
      <c r="S117"/>
    </row>
    <row r="118" spans="1:19" s="43" customFormat="1" x14ac:dyDescent="0.25">
      <c r="A118"/>
      <c r="B118"/>
      <c r="C118"/>
      <c r="D118"/>
      <c r="E118"/>
      <c r="F118"/>
      <c r="G118"/>
      <c r="H118"/>
      <c r="I118"/>
      <c r="J118"/>
      <c r="K118" s="26"/>
      <c r="L118" s="97"/>
      <c r="N118" s="99"/>
      <c r="O118" s="98"/>
      <c r="P118"/>
      <c r="Q118"/>
      <c r="R118"/>
      <c r="S118"/>
    </row>
    <row r="119" spans="1:19" s="43" customFormat="1" x14ac:dyDescent="0.25">
      <c r="A119"/>
      <c r="B119"/>
      <c r="C119"/>
      <c r="D119"/>
      <c r="E119"/>
      <c r="F119"/>
      <c r="G119"/>
      <c r="H119"/>
      <c r="I119"/>
      <c r="J119"/>
      <c r="K119" s="26"/>
      <c r="L119" s="97"/>
      <c r="N119" s="99"/>
      <c r="O119" s="98"/>
      <c r="P119"/>
      <c r="Q119"/>
      <c r="R119"/>
      <c r="S119"/>
    </row>
    <row r="120" spans="1:19" s="43" customFormat="1" x14ac:dyDescent="0.25">
      <c r="A120"/>
      <c r="B120"/>
      <c r="C120"/>
      <c r="D120"/>
      <c r="E120"/>
      <c r="F120"/>
      <c r="G120"/>
      <c r="H120"/>
      <c r="I120"/>
      <c r="J120"/>
      <c r="K120" s="26"/>
      <c r="L120" s="97"/>
      <c r="N120" s="99"/>
      <c r="O120" s="98"/>
      <c r="P120"/>
      <c r="Q120"/>
      <c r="R120"/>
      <c r="S120"/>
    </row>
    <row r="121" spans="1:19" s="43" customFormat="1" x14ac:dyDescent="0.25">
      <c r="A121"/>
      <c r="B121"/>
      <c r="C121"/>
      <c r="D121"/>
      <c r="E121"/>
      <c r="F121"/>
      <c r="G121"/>
      <c r="H121"/>
      <c r="I121"/>
      <c r="J121"/>
      <c r="K121" s="26"/>
      <c r="L121" s="97"/>
      <c r="N121" s="99"/>
      <c r="O121" s="98"/>
      <c r="P121"/>
      <c r="Q121"/>
      <c r="R121"/>
      <c r="S121"/>
    </row>
    <row r="122" spans="1:19" s="43" customFormat="1" x14ac:dyDescent="0.25">
      <c r="A122"/>
      <c r="B122"/>
      <c r="C122"/>
      <c r="D122"/>
      <c r="E122"/>
      <c r="F122"/>
      <c r="G122"/>
      <c r="H122"/>
      <c r="I122"/>
      <c r="J122"/>
      <c r="K122" s="26"/>
      <c r="L122" s="97"/>
      <c r="N122" s="99"/>
      <c r="O122" s="98"/>
      <c r="P122"/>
      <c r="Q122"/>
      <c r="R122"/>
      <c r="S122"/>
    </row>
    <row r="123" spans="1:19" s="43" customFormat="1" x14ac:dyDescent="0.25">
      <c r="A123"/>
      <c r="B123"/>
      <c r="C123"/>
      <c r="D123"/>
      <c r="E123"/>
      <c r="F123"/>
      <c r="G123"/>
      <c r="H123"/>
      <c r="I123"/>
      <c r="J123"/>
      <c r="K123" s="26"/>
      <c r="L123" s="97"/>
      <c r="N123" s="99"/>
      <c r="O123" s="98"/>
      <c r="P123"/>
      <c r="Q123"/>
      <c r="R123"/>
      <c r="S123"/>
    </row>
    <row r="124" spans="1:19" s="43" customFormat="1" x14ac:dyDescent="0.25">
      <c r="A124"/>
      <c r="B124"/>
      <c r="C124"/>
      <c r="D124"/>
      <c r="E124"/>
      <c r="F124"/>
      <c r="G124"/>
      <c r="H124"/>
      <c r="I124"/>
      <c r="J124"/>
      <c r="K124" s="26"/>
      <c r="L124" s="100"/>
      <c r="N124" s="99"/>
      <c r="O124" s="98"/>
      <c r="P124"/>
      <c r="Q124"/>
      <c r="R124"/>
      <c r="S124"/>
    </row>
    <row r="125" spans="1:19" s="43" customFormat="1" x14ac:dyDescent="0.25">
      <c r="A125"/>
      <c r="B125"/>
      <c r="C125"/>
      <c r="D125"/>
      <c r="E125"/>
      <c r="F125"/>
      <c r="G125"/>
      <c r="H125"/>
      <c r="I125"/>
      <c r="J125"/>
      <c r="K125" s="26"/>
      <c r="L125" s="97"/>
      <c r="N125" s="99"/>
      <c r="O125" s="98"/>
      <c r="P125"/>
      <c r="Q125"/>
      <c r="R125"/>
      <c r="S125"/>
    </row>
    <row r="126" spans="1:19" s="43" customFormat="1" x14ac:dyDescent="0.25">
      <c r="A126"/>
      <c r="B126"/>
      <c r="C126"/>
      <c r="D126"/>
      <c r="E126"/>
      <c r="F126"/>
      <c r="G126"/>
      <c r="H126"/>
      <c r="I126"/>
      <c r="J126"/>
      <c r="K126" s="26"/>
      <c r="L126" s="97"/>
      <c r="N126" s="99"/>
      <c r="O126" s="98"/>
      <c r="P126"/>
      <c r="Q126"/>
      <c r="R126"/>
      <c r="S126"/>
    </row>
    <row r="127" spans="1:19" s="43" customFormat="1" x14ac:dyDescent="0.25">
      <c r="A127"/>
      <c r="B127"/>
      <c r="C127"/>
      <c r="D127"/>
      <c r="E127"/>
      <c r="F127"/>
      <c r="G127"/>
      <c r="H127"/>
      <c r="I127"/>
      <c r="J127"/>
      <c r="K127" s="26"/>
      <c r="L127" s="97"/>
      <c r="N127" s="99"/>
      <c r="O127" s="98"/>
      <c r="P127"/>
      <c r="Q127"/>
      <c r="R127"/>
      <c r="S127"/>
    </row>
    <row r="128" spans="1:19" s="43" customFormat="1" x14ac:dyDescent="0.25">
      <c r="A128"/>
      <c r="B128"/>
      <c r="C128"/>
      <c r="D128"/>
      <c r="E128"/>
      <c r="F128"/>
      <c r="G128"/>
      <c r="H128"/>
      <c r="I128"/>
      <c r="J128"/>
      <c r="K128" s="26"/>
      <c r="L128" s="97"/>
      <c r="N128" s="99"/>
      <c r="O128" s="98"/>
      <c r="P128"/>
      <c r="Q128"/>
      <c r="R128"/>
      <c r="S128"/>
    </row>
    <row r="129" spans="1:19" s="43" customFormat="1" x14ac:dyDescent="0.25">
      <c r="A129"/>
      <c r="B129"/>
      <c r="C129"/>
      <c r="D129"/>
      <c r="E129"/>
      <c r="F129"/>
      <c r="G129"/>
      <c r="H129"/>
      <c r="I129"/>
      <c r="J129"/>
      <c r="K129" s="26"/>
      <c r="L129" s="97"/>
      <c r="N129" s="99"/>
      <c r="O129" s="98"/>
      <c r="P129"/>
      <c r="Q129"/>
      <c r="R129"/>
      <c r="S129"/>
    </row>
    <row r="130" spans="1:19" s="43" customFormat="1" x14ac:dyDescent="0.25">
      <c r="A130"/>
      <c r="B130"/>
      <c r="C130"/>
      <c r="D130"/>
      <c r="E130"/>
      <c r="F130"/>
      <c r="G130"/>
      <c r="H130"/>
      <c r="I130"/>
      <c r="J130"/>
      <c r="K130" s="26"/>
      <c r="L130" s="97"/>
      <c r="N130" s="99"/>
      <c r="O130" s="98"/>
      <c r="P130"/>
      <c r="Q130"/>
      <c r="R130"/>
      <c r="S130"/>
    </row>
    <row r="131" spans="1:19" s="43" customFormat="1" x14ac:dyDescent="0.25">
      <c r="A131"/>
      <c r="B131"/>
      <c r="C131"/>
      <c r="D131"/>
      <c r="E131"/>
      <c r="F131"/>
      <c r="G131"/>
      <c r="H131"/>
      <c r="I131"/>
      <c r="J131"/>
      <c r="K131" s="26"/>
      <c r="L131" s="97"/>
      <c r="N131" s="99"/>
      <c r="O131" s="98"/>
      <c r="P131"/>
      <c r="Q131"/>
      <c r="R131"/>
      <c r="S131"/>
    </row>
    <row r="132" spans="1:19" s="43" customFormat="1" x14ac:dyDescent="0.25">
      <c r="A132"/>
      <c r="B132"/>
      <c r="C132"/>
      <c r="D132"/>
      <c r="E132"/>
      <c r="F132"/>
      <c r="G132"/>
      <c r="H132"/>
      <c r="I132"/>
      <c r="J132"/>
      <c r="K132" s="26"/>
      <c r="L132" s="97"/>
      <c r="N132" s="99"/>
      <c r="O132" s="98"/>
      <c r="P132"/>
      <c r="Q132"/>
      <c r="R132"/>
      <c r="S132"/>
    </row>
    <row r="133" spans="1:19" s="43" customFormat="1" x14ac:dyDescent="0.25">
      <c r="A133"/>
      <c r="B133"/>
      <c r="C133"/>
      <c r="D133"/>
      <c r="E133"/>
      <c r="F133"/>
      <c r="G133"/>
      <c r="H133"/>
      <c r="I133"/>
      <c r="J133"/>
      <c r="K133" s="26"/>
      <c r="L133" s="97"/>
      <c r="N133" s="99"/>
      <c r="O133" s="98"/>
      <c r="P133"/>
      <c r="Q133"/>
      <c r="R133"/>
      <c r="S133"/>
    </row>
    <row r="134" spans="1:19" s="43" customFormat="1" x14ac:dyDescent="0.25">
      <c r="A134"/>
      <c r="B134"/>
      <c r="C134"/>
      <c r="D134"/>
      <c r="E134"/>
      <c r="F134"/>
      <c r="G134"/>
      <c r="H134"/>
      <c r="I134"/>
      <c r="J134"/>
      <c r="K134" s="26"/>
      <c r="L134" s="97"/>
      <c r="N134" s="99"/>
      <c r="O134" s="98"/>
      <c r="P134"/>
      <c r="Q134"/>
      <c r="R134"/>
      <c r="S134"/>
    </row>
    <row r="135" spans="1:19" s="43" customFormat="1" x14ac:dyDescent="0.25">
      <c r="A135"/>
      <c r="B135"/>
      <c r="C135"/>
      <c r="D135"/>
      <c r="E135"/>
      <c r="F135"/>
      <c r="G135"/>
      <c r="H135"/>
      <c r="I135"/>
      <c r="J135"/>
      <c r="K135" s="26"/>
      <c r="L135" s="100"/>
      <c r="N135" s="99"/>
      <c r="O135" s="98"/>
      <c r="P135"/>
      <c r="Q135"/>
      <c r="R135"/>
      <c r="S135"/>
    </row>
    <row r="136" spans="1:19" s="43" customFormat="1" x14ac:dyDescent="0.25">
      <c r="A136"/>
      <c r="B136"/>
      <c r="C136"/>
      <c r="D136"/>
      <c r="E136"/>
      <c r="F136"/>
      <c r="G136"/>
      <c r="H136"/>
      <c r="I136"/>
      <c r="J136"/>
      <c r="K136" s="26"/>
      <c r="L136" s="97"/>
      <c r="N136" s="99"/>
      <c r="O136" s="98"/>
      <c r="P136"/>
      <c r="Q136"/>
      <c r="R136"/>
      <c r="S136"/>
    </row>
    <row r="137" spans="1:19" s="43" customFormat="1" x14ac:dyDescent="0.25">
      <c r="A137"/>
      <c r="B137"/>
      <c r="C137"/>
      <c r="D137"/>
      <c r="E137"/>
      <c r="F137"/>
      <c r="G137"/>
      <c r="H137"/>
      <c r="I137"/>
      <c r="J137"/>
      <c r="K137" s="26"/>
      <c r="L137" s="100">
        <f>SUM(L13:L136)</f>
        <v>34225000</v>
      </c>
      <c r="N137" s="99"/>
      <c r="O137" s="98"/>
      <c r="P137"/>
      <c r="Q137"/>
      <c r="R137"/>
      <c r="S137"/>
    </row>
  </sheetData>
  <mergeCells count="1">
    <mergeCell ref="A1:I1"/>
  </mergeCells>
  <pageMargins left="0.7" right="0.7" top="0.75" bottom="0.75" header="0.3" footer="0.3"/>
  <pageSetup paperSize="9" scale="7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7"/>
  <sheetViews>
    <sheetView view="pageBreakPreview" topLeftCell="A4" zoomScaleSheetLayoutView="100" workbookViewId="0">
      <selection activeCell="A26" sqref="A26"/>
    </sheetView>
  </sheetViews>
  <sheetFormatPr defaultRowHeight="15" x14ac:dyDescent="0.25"/>
  <cols>
    <col min="1" max="1" width="15.85546875" customWidth="1"/>
    <col min="2" max="2" width="11.85546875" customWidth="1"/>
    <col min="3" max="3" width="13.7109375" customWidth="1"/>
    <col min="4" max="4" width="4.85546875" customWidth="1"/>
    <col min="5" max="5" width="14.28515625" customWidth="1"/>
    <col min="6" max="6" width="4.140625" customWidth="1"/>
    <col min="7" max="7" width="13.85546875" customWidth="1"/>
    <col min="8" max="8" width="22" customWidth="1"/>
    <col min="9" max="9" width="20.7109375" customWidth="1"/>
    <col min="10" max="10" width="21.5703125" customWidth="1"/>
    <col min="11" max="11" width="12.140625" bestFit="1" customWidth="1"/>
    <col min="12" max="12" width="17.42578125" style="97" bestFit="1" customWidth="1"/>
    <col min="13" max="13" width="16.140625" style="43" bestFit="1" customWidth="1"/>
    <col min="14" max="14" width="15.5703125" style="99" customWidth="1"/>
    <col min="15" max="15" width="16.140625" style="98" bestFit="1" customWidth="1"/>
    <col min="16" max="16" width="11.85546875" bestFit="1" customWidth="1"/>
    <col min="18" max="18" width="22.42578125" customWidth="1"/>
    <col min="19" max="19" width="20.140625" customWidth="1"/>
  </cols>
  <sheetData>
    <row r="1" spans="1:19" ht="15.75" x14ac:dyDescent="0.25">
      <c r="A1" s="132" t="s">
        <v>0</v>
      </c>
      <c r="B1" s="132"/>
      <c r="C1" s="132"/>
      <c r="D1" s="132"/>
      <c r="E1" s="132"/>
      <c r="F1" s="132"/>
      <c r="G1" s="132"/>
      <c r="H1" s="132"/>
      <c r="I1" s="132"/>
      <c r="J1" s="112"/>
      <c r="K1" s="2"/>
      <c r="L1" s="101"/>
      <c r="M1" s="104"/>
      <c r="N1" s="4"/>
      <c r="O1" s="5"/>
      <c r="P1" s="2"/>
      <c r="Q1" s="2"/>
      <c r="R1" s="2"/>
      <c r="S1" s="2"/>
    </row>
    <row r="2" spans="1:19" x14ac:dyDescent="0.25">
      <c r="A2" s="6"/>
      <c r="B2" s="6"/>
      <c r="C2" s="6"/>
      <c r="D2" s="6"/>
      <c r="E2" s="6"/>
      <c r="F2" s="6"/>
      <c r="G2" s="6"/>
      <c r="H2" s="7"/>
      <c r="I2" s="6"/>
      <c r="J2" s="6"/>
      <c r="K2" s="8"/>
      <c r="L2" s="101"/>
      <c r="M2" s="104"/>
      <c r="N2" s="4"/>
      <c r="O2" s="9"/>
      <c r="P2" s="8"/>
      <c r="Q2" s="8"/>
      <c r="R2" s="8"/>
      <c r="S2" s="8"/>
    </row>
    <row r="3" spans="1:19" x14ac:dyDescent="0.25">
      <c r="A3" s="6" t="s">
        <v>1</v>
      </c>
      <c r="B3" s="9" t="s">
        <v>58</v>
      </c>
      <c r="C3" s="9"/>
      <c r="D3" s="6"/>
      <c r="E3" s="6"/>
      <c r="F3" s="6"/>
      <c r="G3" s="6"/>
      <c r="H3" s="6" t="s">
        <v>3</v>
      </c>
      <c r="I3" s="106">
        <v>43009</v>
      </c>
      <c r="J3" s="10"/>
      <c r="K3" s="8"/>
      <c r="L3" s="102"/>
      <c r="M3" s="104"/>
      <c r="N3" s="4"/>
      <c r="O3" s="9"/>
      <c r="P3" s="8"/>
      <c r="Q3" s="8"/>
      <c r="R3" s="8"/>
      <c r="S3" s="8"/>
    </row>
    <row r="4" spans="1:19" x14ac:dyDescent="0.25">
      <c r="A4" s="6" t="s">
        <v>4</v>
      </c>
      <c r="B4" s="11" t="s">
        <v>5</v>
      </c>
      <c r="C4" s="6"/>
      <c r="D4" s="6"/>
      <c r="E4" s="6"/>
      <c r="F4" s="6"/>
      <c r="G4" s="6"/>
      <c r="H4" s="6" t="s">
        <v>6</v>
      </c>
      <c r="I4" s="12">
        <v>0.66666666666666663</v>
      </c>
      <c r="J4" s="12"/>
      <c r="K4" s="8"/>
      <c r="L4" s="102"/>
      <c r="M4" s="104"/>
      <c r="N4" s="4"/>
      <c r="O4" s="9"/>
      <c r="P4" s="8"/>
      <c r="Q4" s="8"/>
      <c r="R4" s="8"/>
      <c r="S4" s="8"/>
    </row>
    <row r="5" spans="1:19" x14ac:dyDescent="0.25">
      <c r="A5" s="6"/>
      <c r="B5" s="6"/>
      <c r="C5" s="6"/>
      <c r="D5" s="6"/>
      <c r="E5" s="6"/>
      <c r="F5" s="6"/>
      <c r="G5" s="6"/>
      <c r="H5" s="7"/>
      <c r="I5" s="12"/>
      <c r="J5" s="13"/>
      <c r="K5" s="8"/>
      <c r="L5" s="102"/>
      <c r="M5" s="19"/>
      <c r="N5" s="14"/>
      <c r="O5" s="5"/>
      <c r="P5" s="8"/>
      <c r="Q5" s="8"/>
      <c r="R5" s="8"/>
      <c r="S5" s="8"/>
    </row>
    <row r="6" spans="1:19" x14ac:dyDescent="0.25">
      <c r="A6" s="15" t="s">
        <v>7</v>
      </c>
      <c r="B6" s="6"/>
      <c r="C6" s="6"/>
      <c r="D6" s="6"/>
      <c r="E6" s="6"/>
      <c r="F6" s="6"/>
      <c r="G6" s="6" t="s">
        <v>8</v>
      </c>
      <c r="H6" s="7"/>
      <c r="I6" s="6"/>
      <c r="J6" s="6"/>
      <c r="K6" s="8"/>
      <c r="L6" s="102"/>
      <c r="M6" s="104"/>
      <c r="N6" s="14"/>
      <c r="O6" s="6"/>
      <c r="P6" s="8"/>
      <c r="Q6" s="8"/>
      <c r="R6" s="8"/>
      <c r="S6" s="8"/>
    </row>
    <row r="7" spans="1:19" x14ac:dyDescent="0.25">
      <c r="A7" s="6"/>
      <c r="B7" s="6"/>
      <c r="C7" s="16" t="s">
        <v>9</v>
      </c>
      <c r="D7" s="16"/>
      <c r="E7" s="16" t="s">
        <v>10</v>
      </c>
      <c r="F7" s="16"/>
      <c r="G7" s="16" t="s">
        <v>11</v>
      </c>
      <c r="H7" s="7"/>
      <c r="I7" s="6"/>
      <c r="J7" s="6"/>
      <c r="K7" s="8"/>
      <c r="L7" s="102"/>
      <c r="M7" s="104"/>
      <c r="N7" s="4"/>
      <c r="O7" s="6"/>
      <c r="P7" s="8"/>
      <c r="Q7" s="8"/>
      <c r="R7" s="8"/>
      <c r="S7" s="8"/>
    </row>
    <row r="8" spans="1:19" x14ac:dyDescent="0.25">
      <c r="A8" s="6"/>
      <c r="B8" s="6"/>
      <c r="C8" s="17">
        <v>100000</v>
      </c>
      <c r="D8" s="6"/>
      <c r="E8" s="18">
        <v>166</v>
      </c>
      <c r="F8" s="18"/>
      <c r="G8" s="19">
        <f>C8*E8</f>
        <v>16600000</v>
      </c>
      <c r="H8" s="7"/>
      <c r="I8" s="19"/>
      <c r="J8" s="19"/>
      <c r="K8" s="8"/>
      <c r="L8" s="102"/>
      <c r="M8" s="104"/>
      <c r="N8" s="4"/>
      <c r="O8" s="6"/>
      <c r="P8" s="8"/>
      <c r="Q8" s="8"/>
      <c r="R8" s="8"/>
      <c r="S8" s="8"/>
    </row>
    <row r="9" spans="1:19" x14ac:dyDescent="0.25">
      <c r="A9" s="6"/>
      <c r="B9" s="6"/>
      <c r="C9" s="17">
        <v>50000</v>
      </c>
      <c r="D9" s="6"/>
      <c r="E9" s="18">
        <v>239</v>
      </c>
      <c r="F9" s="18"/>
      <c r="G9" s="19">
        <f t="shared" ref="G9:G16" si="0">C9*E9</f>
        <v>11950000</v>
      </c>
      <c r="H9" s="7"/>
      <c r="I9" s="19"/>
      <c r="J9" s="19"/>
      <c r="K9" s="8"/>
      <c r="L9" s="101"/>
      <c r="M9" s="104"/>
      <c r="N9" s="4"/>
      <c r="O9" s="5"/>
      <c r="P9" s="8"/>
      <c r="Q9" s="8"/>
      <c r="R9" s="8"/>
      <c r="S9" s="8"/>
    </row>
    <row r="10" spans="1:19" x14ac:dyDescent="0.25">
      <c r="A10" s="6"/>
      <c r="B10" s="6"/>
      <c r="C10" s="17">
        <v>20000</v>
      </c>
      <c r="D10" s="6"/>
      <c r="E10" s="18">
        <v>100</v>
      </c>
      <c r="F10" s="18"/>
      <c r="G10" s="19">
        <f t="shared" si="0"/>
        <v>2000000</v>
      </c>
      <c r="H10" s="7"/>
      <c r="I10" s="7"/>
      <c r="J10" s="19"/>
      <c r="K10" s="20"/>
      <c r="L10" s="101"/>
      <c r="M10" s="104"/>
      <c r="N10" s="4"/>
      <c r="O10" s="6"/>
      <c r="P10" s="8"/>
      <c r="Q10" s="8"/>
      <c r="R10" s="8"/>
      <c r="S10" s="8"/>
    </row>
    <row r="11" spans="1:19" x14ac:dyDescent="0.25">
      <c r="A11" s="6"/>
      <c r="B11" s="6"/>
      <c r="C11" s="17">
        <v>10000</v>
      </c>
      <c r="D11" s="6"/>
      <c r="E11" s="18">
        <v>100</v>
      </c>
      <c r="F11" s="18"/>
      <c r="G11" s="19">
        <f t="shared" si="0"/>
        <v>1000000</v>
      </c>
      <c r="H11" s="7"/>
      <c r="I11" s="19"/>
      <c r="J11" s="19"/>
      <c r="K11" s="8"/>
      <c r="L11" s="101"/>
      <c r="M11" s="104"/>
      <c r="N11" s="21"/>
      <c r="O11" s="7"/>
      <c r="P11" s="8"/>
      <c r="Q11" s="8"/>
      <c r="R11" s="8" t="s">
        <v>12</v>
      </c>
      <c r="S11" s="8"/>
    </row>
    <row r="12" spans="1:19" x14ac:dyDescent="0.25">
      <c r="A12" s="6"/>
      <c r="B12" s="6"/>
      <c r="C12" s="17">
        <v>5000</v>
      </c>
      <c r="D12" s="6"/>
      <c r="E12" s="18">
        <v>104</v>
      </c>
      <c r="F12" s="18"/>
      <c r="G12" s="19">
        <f t="shared" si="0"/>
        <v>520000</v>
      </c>
      <c r="H12" s="7"/>
      <c r="I12" s="19"/>
      <c r="J12" s="19"/>
      <c r="K12" s="22" t="s">
        <v>13</v>
      </c>
      <c r="L12" s="103" t="s">
        <v>14</v>
      </c>
      <c r="M12" s="23" t="s">
        <v>15</v>
      </c>
      <c r="N12" s="24" t="s">
        <v>16</v>
      </c>
      <c r="O12" s="25" t="s">
        <v>12</v>
      </c>
      <c r="P12" s="8" t="s">
        <v>17</v>
      </c>
      <c r="Q12" s="8" t="s">
        <v>18</v>
      </c>
      <c r="R12" s="8" t="s">
        <v>19</v>
      </c>
      <c r="S12" s="8"/>
    </row>
    <row r="13" spans="1:19" x14ac:dyDescent="0.25">
      <c r="A13" s="6"/>
      <c r="B13" s="6"/>
      <c r="C13" s="17">
        <v>2000</v>
      </c>
      <c r="D13" s="6"/>
      <c r="E13" s="18">
        <v>103</v>
      </c>
      <c r="F13" s="18"/>
      <c r="G13" s="19">
        <f t="shared" si="0"/>
        <v>206000</v>
      </c>
      <c r="H13" s="7"/>
      <c r="I13" s="19"/>
      <c r="J13" s="19"/>
      <c r="K13" s="26">
        <v>38871</v>
      </c>
      <c r="L13" s="27">
        <v>1000000</v>
      </c>
      <c r="M13" s="28">
        <v>150000</v>
      </c>
      <c r="N13" s="28"/>
      <c r="O13" s="8" t="s">
        <v>20</v>
      </c>
      <c r="P13" s="8" t="s">
        <v>18</v>
      </c>
    </row>
    <row r="14" spans="1:19" x14ac:dyDescent="0.25">
      <c r="A14" s="6"/>
      <c r="B14" s="6"/>
      <c r="C14" s="17">
        <v>1000</v>
      </c>
      <c r="D14" s="6"/>
      <c r="E14" s="18">
        <v>100</v>
      </c>
      <c r="F14" s="18"/>
      <c r="G14" s="19">
        <f t="shared" si="0"/>
        <v>100000</v>
      </c>
      <c r="H14" s="7"/>
      <c r="I14" s="19"/>
      <c r="J14" s="9"/>
      <c r="K14" s="26">
        <v>38872</v>
      </c>
      <c r="L14" s="27">
        <v>525000</v>
      </c>
      <c r="M14" s="29">
        <v>53000</v>
      </c>
      <c r="N14" s="30"/>
      <c r="O14" s="31"/>
      <c r="P14" s="32"/>
    </row>
    <row r="15" spans="1:19" x14ac:dyDescent="0.25">
      <c r="A15" s="6"/>
      <c r="B15" s="6"/>
      <c r="C15" s="17">
        <v>500</v>
      </c>
      <c r="D15" s="6"/>
      <c r="E15" s="18">
        <v>0</v>
      </c>
      <c r="F15" s="18"/>
      <c r="G15" s="19">
        <f t="shared" si="0"/>
        <v>0</v>
      </c>
      <c r="H15" s="7" t="s">
        <v>21</v>
      </c>
      <c r="I15" s="9"/>
      <c r="K15" s="26">
        <v>38873</v>
      </c>
      <c r="L15" s="27">
        <v>250000</v>
      </c>
      <c r="M15" s="29">
        <v>200000</v>
      </c>
      <c r="N15" s="30"/>
      <c r="O15" s="31"/>
      <c r="P15" s="32"/>
    </row>
    <row r="16" spans="1:19" x14ac:dyDescent="0.25">
      <c r="A16" s="6"/>
      <c r="B16" s="6"/>
      <c r="C16" s="17">
        <v>100</v>
      </c>
      <c r="D16" s="6"/>
      <c r="E16" s="18">
        <v>0</v>
      </c>
      <c r="F16" s="18"/>
      <c r="G16" s="19">
        <f t="shared" si="0"/>
        <v>0</v>
      </c>
      <c r="H16" s="7"/>
      <c r="I16" s="9"/>
      <c r="J16" s="9"/>
      <c r="K16" s="26">
        <v>38874</v>
      </c>
      <c r="L16" s="27">
        <v>400000</v>
      </c>
      <c r="M16" s="29">
        <v>100000</v>
      </c>
      <c r="N16" s="30"/>
      <c r="O16" s="31"/>
      <c r="P16" s="32"/>
    </row>
    <row r="17" spans="1:19" x14ac:dyDescent="0.25">
      <c r="A17" s="6"/>
      <c r="B17" s="6"/>
      <c r="C17" s="15" t="s">
        <v>22</v>
      </c>
      <c r="D17" s="6"/>
      <c r="E17" s="18"/>
      <c r="F17" s="6"/>
      <c r="G17" s="6"/>
      <c r="H17" s="7">
        <f>SUM(G8:G16)</f>
        <v>32376000</v>
      </c>
      <c r="I17" s="9"/>
      <c r="K17" s="26">
        <v>38875</v>
      </c>
      <c r="L17" s="27">
        <v>800000</v>
      </c>
      <c r="M17" s="29">
        <v>300000</v>
      </c>
      <c r="N17" s="30"/>
      <c r="O17" s="31"/>
      <c r="P17" s="32"/>
    </row>
    <row r="18" spans="1:19" x14ac:dyDescent="0.25">
      <c r="A18" s="6"/>
      <c r="B18" s="6"/>
      <c r="C18" s="6"/>
      <c r="D18" s="6"/>
      <c r="E18" s="6"/>
      <c r="F18" s="6"/>
      <c r="G18" s="6"/>
      <c r="H18" s="7"/>
      <c r="I18" s="9"/>
      <c r="J18" s="33"/>
      <c r="K18" s="26">
        <v>38876</v>
      </c>
      <c r="L18" s="27">
        <v>800000</v>
      </c>
      <c r="M18" s="29">
        <v>100000</v>
      </c>
      <c r="N18" s="30"/>
      <c r="O18" s="31"/>
      <c r="P18" s="34"/>
    </row>
    <row r="19" spans="1:19" x14ac:dyDescent="0.25">
      <c r="A19" s="6"/>
      <c r="B19" s="6"/>
      <c r="C19" s="6" t="s">
        <v>9</v>
      </c>
      <c r="D19" s="6"/>
      <c r="E19" s="6" t="s">
        <v>23</v>
      </c>
      <c r="F19" s="6"/>
      <c r="G19" s="6" t="s">
        <v>11</v>
      </c>
      <c r="H19" s="7"/>
      <c r="I19" s="17"/>
      <c r="K19" s="26">
        <v>38877</v>
      </c>
      <c r="L19" s="27">
        <v>900000</v>
      </c>
      <c r="M19" s="29">
        <v>100000</v>
      </c>
      <c r="N19" s="30"/>
      <c r="O19" s="31"/>
      <c r="P19" s="34"/>
    </row>
    <row r="20" spans="1:19" x14ac:dyDescent="0.25">
      <c r="A20" s="6"/>
      <c r="B20" s="6"/>
      <c r="C20" s="17">
        <v>1000</v>
      </c>
      <c r="D20" s="6"/>
      <c r="E20" s="6">
        <v>54</v>
      </c>
      <c r="F20" s="6"/>
      <c r="G20" s="17">
        <f>C20*E20</f>
        <v>54000</v>
      </c>
      <c r="H20" s="7"/>
      <c r="I20" s="17"/>
      <c r="K20" s="26">
        <v>38878</v>
      </c>
      <c r="L20" s="27">
        <v>950000</v>
      </c>
      <c r="M20" s="29">
        <v>100000</v>
      </c>
      <c r="N20" s="30"/>
      <c r="O20" s="31"/>
      <c r="P20" s="34"/>
    </row>
    <row r="21" spans="1:19" x14ac:dyDescent="0.25">
      <c r="A21" s="6"/>
      <c r="B21" s="6"/>
      <c r="C21" s="17">
        <v>500</v>
      </c>
      <c r="D21" s="6"/>
      <c r="E21" s="6">
        <v>4</v>
      </c>
      <c r="F21" s="6"/>
      <c r="G21" s="17">
        <f>C21*E21</f>
        <v>2000</v>
      </c>
      <c r="H21" s="7"/>
      <c r="I21" s="17"/>
      <c r="K21" s="26">
        <v>38879</v>
      </c>
      <c r="L21" s="27">
        <v>800000</v>
      </c>
      <c r="M21" s="30">
        <v>100000</v>
      </c>
      <c r="N21" s="36"/>
      <c r="O21" s="37"/>
      <c r="P21" s="37"/>
    </row>
    <row r="22" spans="1:19" x14ac:dyDescent="0.25">
      <c r="A22" s="6"/>
      <c r="B22" s="6"/>
      <c r="C22" s="17">
        <v>200</v>
      </c>
      <c r="D22" s="6"/>
      <c r="E22" s="6">
        <v>0</v>
      </c>
      <c r="F22" s="6"/>
      <c r="G22" s="17">
        <f>C22*E22</f>
        <v>0</v>
      </c>
      <c r="H22" s="7"/>
      <c r="I22" s="9"/>
      <c r="K22" s="26">
        <v>38880</v>
      </c>
      <c r="L22" s="108">
        <v>850000</v>
      </c>
      <c r="M22" s="108">
        <v>200000</v>
      </c>
      <c r="N22" s="35"/>
      <c r="O22" s="7"/>
      <c r="P22" s="30"/>
      <c r="Q22" s="36"/>
      <c r="R22" s="37"/>
      <c r="S22" s="37"/>
    </row>
    <row r="23" spans="1:19" x14ac:dyDescent="0.25">
      <c r="A23" s="6"/>
      <c r="B23" s="6"/>
      <c r="C23" s="17">
        <v>100</v>
      </c>
      <c r="D23" s="6"/>
      <c r="E23" s="6">
        <v>0</v>
      </c>
      <c r="F23" s="6"/>
      <c r="G23" s="17">
        <f>C23*E23</f>
        <v>0</v>
      </c>
      <c r="H23" s="7"/>
      <c r="I23" s="9"/>
      <c r="K23" s="26">
        <v>38881</v>
      </c>
      <c r="L23" s="27">
        <v>2000000</v>
      </c>
      <c r="M23" s="38">
        <v>100000</v>
      </c>
      <c r="N23" s="35"/>
      <c r="O23" s="27"/>
      <c r="P23" s="30"/>
      <c r="Q23" s="36"/>
      <c r="R23" s="37">
        <f>SUM(R14:R22)</f>
        <v>0</v>
      </c>
      <c r="S23" s="37">
        <f>SUM(S14:S22)</f>
        <v>0</v>
      </c>
    </row>
    <row r="24" spans="1:19" x14ac:dyDescent="0.25">
      <c r="A24" s="6"/>
      <c r="B24" s="6"/>
      <c r="C24" s="17">
        <v>50</v>
      </c>
      <c r="D24" s="6"/>
      <c r="E24" s="6">
        <v>0</v>
      </c>
      <c r="F24" s="6"/>
      <c r="G24" s="17">
        <f>C24*E24</f>
        <v>0</v>
      </c>
      <c r="H24" s="7"/>
      <c r="I24" s="6"/>
      <c r="K24" s="26">
        <v>38882</v>
      </c>
      <c r="L24" s="27">
        <v>800000</v>
      </c>
      <c r="M24" s="38">
        <v>10121500</v>
      </c>
      <c r="N24" s="39"/>
      <c r="O24" s="27"/>
      <c r="P24" s="30"/>
      <c r="Q24" s="36"/>
      <c r="R24" s="40" t="s">
        <v>24</v>
      </c>
      <c r="S24" s="36"/>
    </row>
    <row r="25" spans="1:19" x14ac:dyDescent="0.25">
      <c r="A25" s="6"/>
      <c r="B25" s="6"/>
      <c r="C25" s="17">
        <v>25</v>
      </c>
      <c r="D25" s="6"/>
      <c r="E25" s="6">
        <v>0</v>
      </c>
      <c r="F25" s="6"/>
      <c r="G25" s="41">
        <v>0</v>
      </c>
      <c r="H25" s="7"/>
      <c r="I25" s="6" t="s">
        <v>8</v>
      </c>
      <c r="K25" s="26">
        <v>38883</v>
      </c>
      <c r="L25" s="27">
        <v>1500000</v>
      </c>
      <c r="M25" s="38">
        <v>50000</v>
      </c>
      <c r="N25" s="39"/>
      <c r="O25" s="27"/>
      <c r="P25" s="30"/>
      <c r="Q25" s="36"/>
      <c r="R25" s="40"/>
      <c r="S25" s="36"/>
    </row>
    <row r="26" spans="1:19" x14ac:dyDescent="0.25">
      <c r="A26" s="6"/>
      <c r="B26" s="6"/>
      <c r="C26" s="15" t="s">
        <v>22</v>
      </c>
      <c r="D26" s="6"/>
      <c r="E26" s="6"/>
      <c r="F26" s="6"/>
      <c r="G26" s="6"/>
      <c r="H26" s="42">
        <f>SUM(G20:G25)</f>
        <v>56000</v>
      </c>
      <c r="I26" s="7"/>
      <c r="K26" s="26">
        <v>38884</v>
      </c>
      <c r="L26" s="108">
        <v>1000000</v>
      </c>
      <c r="M26" s="43">
        <v>120000</v>
      </c>
      <c r="N26" s="35"/>
      <c r="O26" s="44"/>
      <c r="P26" s="30"/>
      <c r="Q26" s="36"/>
      <c r="R26" s="40"/>
      <c r="S26" s="36"/>
    </row>
    <row r="27" spans="1:19" x14ac:dyDescent="0.25">
      <c r="A27" s="6"/>
      <c r="B27" s="6"/>
      <c r="C27" s="6"/>
      <c r="D27" s="6"/>
      <c r="E27" s="6"/>
      <c r="F27" s="6"/>
      <c r="G27" s="6"/>
      <c r="H27" s="7"/>
      <c r="I27" s="7">
        <f>H17+H26</f>
        <v>32432000</v>
      </c>
      <c r="K27" s="26">
        <v>38885</v>
      </c>
      <c r="L27" s="27">
        <v>500000</v>
      </c>
      <c r="M27" s="45"/>
      <c r="N27" s="35"/>
      <c r="O27" s="44"/>
      <c r="P27" s="30"/>
      <c r="Q27" s="36"/>
      <c r="R27" s="40"/>
      <c r="S27" s="36"/>
    </row>
    <row r="28" spans="1:19" x14ac:dyDescent="0.25">
      <c r="A28" s="6"/>
      <c r="B28" s="6"/>
      <c r="C28" s="15" t="s">
        <v>25</v>
      </c>
      <c r="D28" s="6"/>
      <c r="E28" s="6"/>
      <c r="F28" s="6"/>
      <c r="G28" s="6"/>
      <c r="H28" s="7"/>
      <c r="I28" s="7"/>
      <c r="K28" s="26">
        <v>38886</v>
      </c>
      <c r="L28" s="27">
        <v>1025000</v>
      </c>
      <c r="M28" s="46"/>
      <c r="N28" s="35"/>
      <c r="O28" s="44"/>
      <c r="P28" s="30"/>
      <c r="Q28" s="36"/>
      <c r="R28" s="40"/>
      <c r="S28" s="36"/>
    </row>
    <row r="29" spans="1:19" x14ac:dyDescent="0.25">
      <c r="A29" s="6"/>
      <c r="B29" s="6"/>
      <c r="C29" s="6" t="s">
        <v>26</v>
      </c>
      <c r="D29" s="6"/>
      <c r="E29" s="6"/>
      <c r="F29" s="6"/>
      <c r="G29" s="6" t="s">
        <v>8</v>
      </c>
      <c r="H29" s="7"/>
      <c r="I29" s="7">
        <f>'5 Januari 2017'!I37</f>
        <v>530248741</v>
      </c>
      <c r="K29" s="26">
        <v>38887</v>
      </c>
      <c r="L29" s="27">
        <v>2625000</v>
      </c>
      <c r="N29" s="35"/>
      <c r="O29" s="44"/>
      <c r="P29" s="30"/>
      <c r="Q29" s="36"/>
      <c r="R29" s="48"/>
      <c r="S29" s="36"/>
    </row>
    <row r="30" spans="1:19" x14ac:dyDescent="0.25">
      <c r="A30" s="6"/>
      <c r="B30" s="6"/>
      <c r="C30" s="6" t="s">
        <v>27</v>
      </c>
      <c r="D30" s="6"/>
      <c r="E30" s="6"/>
      <c r="F30" s="6"/>
      <c r="G30" s="6"/>
      <c r="H30" s="7" t="s">
        <v>28</v>
      </c>
      <c r="I30" s="49">
        <f>'9 Januari 2017 '!I52</f>
        <v>21468800</v>
      </c>
      <c r="K30" s="26">
        <v>38888</v>
      </c>
      <c r="L30" s="108">
        <v>2100000</v>
      </c>
      <c r="M30" s="50"/>
      <c r="N30" s="35"/>
      <c r="O30" s="44"/>
      <c r="P30" s="30"/>
      <c r="Q30" s="36"/>
      <c r="R30" s="40"/>
      <c r="S30" s="36"/>
    </row>
    <row r="31" spans="1:19" x14ac:dyDescent="0.25">
      <c r="A31" s="6"/>
      <c r="B31" s="6"/>
      <c r="C31" s="6"/>
      <c r="D31" s="6"/>
      <c r="E31" s="6"/>
      <c r="F31" s="6"/>
      <c r="G31" s="6"/>
      <c r="H31" s="7"/>
      <c r="I31" s="7"/>
      <c r="K31" s="26">
        <v>38889</v>
      </c>
      <c r="L31" s="27"/>
      <c r="N31" s="39"/>
      <c r="O31" s="44"/>
      <c r="P31" s="8"/>
      <c r="Q31" s="36"/>
      <c r="R31" s="8"/>
      <c r="S31" s="36"/>
    </row>
    <row r="32" spans="1:19" x14ac:dyDescent="0.25">
      <c r="A32" s="6"/>
      <c r="B32" s="6"/>
      <c r="C32" s="15" t="s">
        <v>29</v>
      </c>
      <c r="D32" s="6"/>
      <c r="E32" s="6"/>
      <c r="F32" s="6"/>
      <c r="G32" s="6"/>
      <c r="H32" s="7"/>
      <c r="I32" s="30"/>
      <c r="J32" s="30"/>
      <c r="K32" s="26">
        <v>38890</v>
      </c>
      <c r="L32" s="27"/>
      <c r="N32" s="35"/>
      <c r="O32" s="44"/>
      <c r="P32" s="8"/>
      <c r="Q32" s="36"/>
      <c r="R32" s="8"/>
      <c r="S32" s="36"/>
    </row>
    <row r="33" spans="1:19" x14ac:dyDescent="0.25">
      <c r="A33" s="6"/>
      <c r="B33" s="15">
        <v>1</v>
      </c>
      <c r="C33" s="15" t="s">
        <v>30</v>
      </c>
      <c r="D33" s="6"/>
      <c r="E33" s="6"/>
      <c r="F33" s="6"/>
      <c r="G33" s="6"/>
      <c r="H33" s="7"/>
      <c r="I33" s="7"/>
      <c r="J33" s="7"/>
      <c r="K33" s="26">
        <v>38891</v>
      </c>
      <c r="L33" s="27"/>
      <c r="N33" s="35"/>
      <c r="O33" s="44"/>
      <c r="P33" s="8"/>
      <c r="Q33" s="36"/>
      <c r="R33" s="8"/>
      <c r="S33" s="36"/>
    </row>
    <row r="34" spans="1:19" x14ac:dyDescent="0.25">
      <c r="A34" s="6"/>
      <c r="B34" s="15"/>
      <c r="C34" s="15" t="s">
        <v>12</v>
      </c>
      <c r="D34" s="6"/>
      <c r="E34" s="6"/>
      <c r="F34" s="6"/>
      <c r="G34" s="6"/>
      <c r="H34" s="7"/>
      <c r="I34" s="7"/>
      <c r="J34" s="7"/>
      <c r="K34" s="26"/>
      <c r="L34" s="38"/>
      <c r="N34" s="35"/>
      <c r="O34" s="44"/>
      <c r="P34" s="8"/>
      <c r="Q34" s="36"/>
      <c r="R34" s="51"/>
      <c r="S34" s="36"/>
    </row>
    <row r="35" spans="1:19" x14ac:dyDescent="0.25">
      <c r="A35" s="6"/>
      <c r="B35" s="6"/>
      <c r="C35" s="6" t="s">
        <v>31</v>
      </c>
      <c r="D35" s="6"/>
      <c r="E35" s="6"/>
      <c r="F35" s="6"/>
      <c r="G35" s="17"/>
      <c r="H35" s="42">
        <f>+O111</f>
        <v>0</v>
      </c>
      <c r="I35" s="7"/>
      <c r="J35" s="7"/>
      <c r="K35" s="26"/>
      <c r="L35" s="38"/>
      <c r="M35" s="45"/>
      <c r="N35" s="35" t="s">
        <v>75</v>
      </c>
      <c r="O35" s="44"/>
      <c r="P35" s="36"/>
      <c r="Q35" s="36"/>
      <c r="R35" s="8"/>
      <c r="S35" s="36"/>
    </row>
    <row r="36" spans="1:19" x14ac:dyDescent="0.25">
      <c r="A36" s="6"/>
      <c r="B36" s="6"/>
      <c r="C36" s="6" t="s">
        <v>32</v>
      </c>
      <c r="D36" s="6"/>
      <c r="E36" s="6"/>
      <c r="F36" s="6"/>
      <c r="G36" s="6"/>
      <c r="H36" s="52">
        <f>H92</f>
        <v>0</v>
      </c>
      <c r="I36" s="6" t="s">
        <v>8</v>
      </c>
      <c r="J36" s="6"/>
      <c r="K36" s="26"/>
      <c r="L36" s="38"/>
      <c r="M36" s="45"/>
      <c r="N36" s="35"/>
      <c r="O36" s="44"/>
      <c r="P36" s="9"/>
      <c r="Q36" s="36"/>
      <c r="R36" s="8"/>
      <c r="S36" s="8"/>
    </row>
    <row r="37" spans="1:19" x14ac:dyDescent="0.25">
      <c r="A37" s="6"/>
      <c r="B37" s="6"/>
      <c r="C37" s="6" t="s">
        <v>33</v>
      </c>
      <c r="D37" s="6"/>
      <c r="E37" s="6"/>
      <c r="F37" s="6"/>
      <c r="G37" s="6"/>
      <c r="H37" s="7"/>
      <c r="I37" s="7">
        <f>I29-H36</f>
        <v>530248741</v>
      </c>
      <c r="J37" s="7"/>
      <c r="K37" s="26"/>
      <c r="L37" s="38"/>
      <c r="M37" s="45"/>
      <c r="N37" s="35"/>
      <c r="O37" s="44"/>
      <c r="Q37" s="36"/>
      <c r="R37" s="8"/>
      <c r="S37" s="8"/>
    </row>
    <row r="38" spans="1:19" x14ac:dyDescent="0.25">
      <c r="A38" s="6"/>
      <c r="B38" s="6"/>
      <c r="C38" s="6"/>
      <c r="D38" s="6"/>
      <c r="E38" s="6"/>
      <c r="F38" s="6"/>
      <c r="G38" s="6"/>
      <c r="H38" s="7"/>
      <c r="I38" s="7"/>
      <c r="J38" s="7"/>
      <c r="K38" s="26"/>
      <c r="L38" s="38"/>
      <c r="M38" s="53"/>
      <c r="N38" s="35"/>
      <c r="O38" s="44"/>
      <c r="Q38" s="36"/>
      <c r="R38" s="8"/>
      <c r="S38" s="8"/>
    </row>
    <row r="39" spans="1:19" x14ac:dyDescent="0.25">
      <c r="A39" s="6"/>
      <c r="B39" s="6"/>
      <c r="C39" s="15" t="s">
        <v>34</v>
      </c>
      <c r="D39" s="6"/>
      <c r="E39" s="6"/>
      <c r="F39" s="6"/>
      <c r="G39" s="6"/>
      <c r="H39" s="42">
        <v>30244114</v>
      </c>
      <c r="J39" s="7"/>
      <c r="K39" s="26"/>
      <c r="L39" s="38"/>
      <c r="M39" s="45"/>
      <c r="N39" s="35"/>
      <c r="O39" s="44"/>
      <c r="Q39" s="36"/>
      <c r="R39" s="8"/>
      <c r="S39" s="8"/>
    </row>
    <row r="40" spans="1:19" x14ac:dyDescent="0.25">
      <c r="A40" s="6"/>
      <c r="B40" s="6"/>
      <c r="C40" s="15" t="s">
        <v>35</v>
      </c>
      <c r="D40" s="6"/>
      <c r="E40" s="6"/>
      <c r="F40" s="6"/>
      <c r="G40" s="6"/>
      <c r="H40" s="7">
        <v>102932724</v>
      </c>
      <c r="I40" s="7"/>
      <c r="J40" s="7"/>
      <c r="K40" s="26"/>
      <c r="L40" s="38"/>
      <c r="M40" s="45"/>
      <c r="N40" s="35"/>
      <c r="O40" s="44"/>
      <c r="Q40" s="36"/>
      <c r="R40" s="8"/>
      <c r="S40" s="8"/>
    </row>
    <row r="41" spans="1:19" ht="16.5" x14ac:dyDescent="0.35">
      <c r="A41" s="6"/>
      <c r="B41" s="6"/>
      <c r="C41" s="15" t="s">
        <v>36</v>
      </c>
      <c r="D41" s="6"/>
      <c r="E41" s="6"/>
      <c r="F41" s="6"/>
      <c r="G41" s="6"/>
      <c r="H41" s="54">
        <v>33034812</v>
      </c>
      <c r="I41" s="7"/>
      <c r="J41" s="7"/>
      <c r="K41" s="26"/>
      <c r="L41" s="38"/>
      <c r="M41" s="45"/>
      <c r="N41" s="35"/>
      <c r="O41" s="44"/>
      <c r="Q41" s="36"/>
      <c r="R41" s="8"/>
      <c r="S41" s="8"/>
    </row>
    <row r="42" spans="1:19" ht="16.5" x14ac:dyDescent="0.35">
      <c r="A42" s="6"/>
      <c r="B42" s="6"/>
      <c r="C42" s="6"/>
      <c r="D42" s="6"/>
      <c r="E42" s="6"/>
      <c r="F42" s="6"/>
      <c r="G42" s="6"/>
      <c r="H42" s="7"/>
      <c r="I42" s="55">
        <f>SUM(H39:H41)</f>
        <v>166211650</v>
      </c>
      <c r="J42" s="7"/>
      <c r="K42" s="26"/>
      <c r="L42" s="38"/>
      <c r="M42" s="45"/>
      <c r="N42" s="35"/>
      <c r="O42" s="44"/>
      <c r="Q42" s="36"/>
      <c r="R42" s="8"/>
      <c r="S42" s="8"/>
    </row>
    <row r="43" spans="1:19" x14ac:dyDescent="0.25">
      <c r="A43" s="6"/>
      <c r="B43" s="6"/>
      <c r="C43" s="6"/>
      <c r="D43" s="6"/>
      <c r="E43" s="6"/>
      <c r="F43" s="6"/>
      <c r="G43" s="6"/>
      <c r="H43" s="7"/>
      <c r="I43" s="56">
        <f>SUM(I37:I42)</f>
        <v>696460391</v>
      </c>
      <c r="J43" s="7"/>
      <c r="K43" s="26"/>
      <c r="L43" s="38"/>
      <c r="M43" s="45"/>
      <c r="N43" s="35"/>
      <c r="O43" s="44"/>
      <c r="Q43" s="36"/>
      <c r="R43" s="8"/>
      <c r="S43" s="8"/>
    </row>
    <row r="44" spans="1:19" x14ac:dyDescent="0.25">
      <c r="A44" s="6"/>
      <c r="B44" s="15">
        <v>2</v>
      </c>
      <c r="C44" s="15" t="s">
        <v>37</v>
      </c>
      <c r="D44" s="6"/>
      <c r="E44" s="6"/>
      <c r="F44" s="6"/>
      <c r="G44" s="6"/>
      <c r="H44" s="7"/>
      <c r="I44" s="7"/>
      <c r="J44" s="7"/>
      <c r="K44" s="26"/>
      <c r="L44" s="38"/>
      <c r="M44" s="45"/>
      <c r="N44" s="35"/>
      <c r="O44" s="44"/>
      <c r="P44" s="57"/>
      <c r="Q44" s="30"/>
      <c r="R44" s="58"/>
      <c r="S44" s="58"/>
    </row>
    <row r="45" spans="1:19" x14ac:dyDescent="0.25">
      <c r="A45" s="6"/>
      <c r="B45" s="6"/>
      <c r="C45" s="6" t="s">
        <v>32</v>
      </c>
      <c r="D45" s="6"/>
      <c r="E45" s="6"/>
      <c r="F45" s="6"/>
      <c r="G45" s="19"/>
      <c r="H45" s="7">
        <f>M96</f>
        <v>11794500</v>
      </c>
      <c r="I45" s="7"/>
      <c r="J45" s="7"/>
      <c r="K45" s="26"/>
      <c r="L45" s="38"/>
      <c r="M45" s="45"/>
      <c r="N45" s="35"/>
      <c r="O45" s="44"/>
      <c r="P45" s="57"/>
      <c r="Q45" s="30"/>
      <c r="R45" s="59"/>
      <c r="S45" s="58"/>
    </row>
    <row r="46" spans="1:19" x14ac:dyDescent="0.25">
      <c r="A46" s="6"/>
      <c r="B46" s="6"/>
      <c r="C46" s="6" t="s">
        <v>38</v>
      </c>
      <c r="D46" s="6"/>
      <c r="E46" s="6"/>
      <c r="F46" s="6"/>
      <c r="G46" s="18"/>
      <c r="H46" s="60">
        <f>+E92</f>
        <v>11300</v>
      </c>
      <c r="I46" s="7" t="s">
        <v>8</v>
      </c>
      <c r="J46" s="7"/>
      <c r="K46" s="26"/>
      <c r="L46" s="38"/>
      <c r="M46" s="45"/>
      <c r="N46" s="35"/>
      <c r="O46" s="44"/>
      <c r="P46" s="57"/>
      <c r="Q46" s="30"/>
      <c r="R46" s="57"/>
      <c r="S46" s="58"/>
    </row>
    <row r="47" spans="1:19" x14ac:dyDescent="0.25">
      <c r="A47" s="6"/>
      <c r="B47" s="6"/>
      <c r="C47" s="6"/>
      <c r="D47" s="6"/>
      <c r="E47" s="6"/>
      <c r="F47" s="6"/>
      <c r="G47" s="18" t="s">
        <v>8</v>
      </c>
      <c r="H47" s="61"/>
      <c r="I47" s="7">
        <f>H45+H46</f>
        <v>11805800</v>
      </c>
      <c r="J47" s="7"/>
      <c r="K47" s="26"/>
      <c r="L47" s="38"/>
      <c r="M47" s="45"/>
      <c r="N47" s="35"/>
      <c r="O47" s="44"/>
      <c r="P47" s="57"/>
      <c r="Q47" s="58"/>
      <c r="R47" s="57"/>
      <c r="S47" s="58"/>
    </row>
    <row r="48" spans="1:19" x14ac:dyDescent="0.25">
      <c r="A48" s="6"/>
      <c r="B48" s="6"/>
      <c r="C48" s="6"/>
      <c r="D48" s="6"/>
      <c r="E48" s="6"/>
      <c r="F48" s="6"/>
      <c r="G48" s="18"/>
      <c r="H48" s="62"/>
      <c r="I48" s="7" t="s">
        <v>8</v>
      </c>
      <c r="J48" s="7"/>
      <c r="K48" s="26"/>
      <c r="L48" s="38"/>
      <c r="M48" s="53"/>
      <c r="N48" s="35"/>
      <c r="O48" s="44"/>
      <c r="P48" s="63"/>
      <c r="Q48" s="63">
        <f>SUM(Q13:Q46)</f>
        <v>0</v>
      </c>
      <c r="R48" s="57"/>
      <c r="S48" s="58"/>
    </row>
    <row r="49" spans="1:19" x14ac:dyDescent="0.25">
      <c r="A49" s="6"/>
      <c r="B49" s="6"/>
      <c r="C49" s="6" t="s">
        <v>39</v>
      </c>
      <c r="D49" s="6"/>
      <c r="E49" s="6"/>
      <c r="F49" s="6"/>
      <c r="G49" s="19"/>
      <c r="H49" s="42">
        <f>L137</f>
        <v>18825000</v>
      </c>
      <c r="I49" s="7">
        <v>0</v>
      </c>
      <c r="K49" s="26"/>
      <c r="L49" s="38"/>
      <c r="M49" s="53"/>
      <c r="N49" s="35"/>
      <c r="O49" s="44"/>
      <c r="Q49" s="8"/>
      <c r="S49" s="8"/>
    </row>
    <row r="50" spans="1:19" x14ac:dyDescent="0.25">
      <c r="A50" s="6"/>
      <c r="B50" s="6"/>
      <c r="C50" s="6" t="s">
        <v>40</v>
      </c>
      <c r="D50" s="6"/>
      <c r="E50" s="6"/>
      <c r="F50" s="6"/>
      <c r="G50" s="6"/>
      <c r="H50" s="52">
        <f>A92</f>
        <v>3944000</v>
      </c>
      <c r="I50" s="7"/>
      <c r="K50" s="26"/>
      <c r="L50" s="38"/>
      <c r="M50" s="53"/>
      <c r="N50" s="35"/>
      <c r="O50" s="44"/>
      <c r="P50" s="64"/>
      <c r="Q50" s="8" t="s">
        <v>41</v>
      </c>
      <c r="S50" s="8"/>
    </row>
    <row r="51" spans="1:19" x14ac:dyDescent="0.25">
      <c r="A51" s="6"/>
      <c r="B51" s="6"/>
      <c r="C51" s="6"/>
      <c r="D51" s="6"/>
      <c r="E51" s="6"/>
      <c r="F51" s="6"/>
      <c r="G51" s="6"/>
      <c r="H51" s="19"/>
      <c r="I51" s="52">
        <f>SUM(H49:H50)</f>
        <v>22769000</v>
      </c>
      <c r="J51" s="42"/>
      <c r="K51" s="26"/>
      <c r="L51" s="38"/>
      <c r="M51" s="53"/>
      <c r="N51" s="35"/>
      <c r="O51" s="44"/>
      <c r="P51" s="65"/>
      <c r="Q51" s="51"/>
      <c r="R51" s="65"/>
      <c r="S51" s="51"/>
    </row>
    <row r="52" spans="1:19" x14ac:dyDescent="0.25">
      <c r="A52" s="6"/>
      <c r="B52" s="6"/>
      <c r="C52" s="15" t="s">
        <v>42</v>
      </c>
      <c r="D52" s="6"/>
      <c r="E52" s="6"/>
      <c r="F52" s="6"/>
      <c r="G52" s="6"/>
      <c r="H52" s="7"/>
      <c r="I52" s="7">
        <f>I30-I47+I51</f>
        <v>32432000</v>
      </c>
      <c r="J52" s="66"/>
      <c r="K52" s="26"/>
      <c r="L52" s="38"/>
      <c r="N52" s="35"/>
      <c r="O52" s="44"/>
      <c r="P52" s="65"/>
      <c r="Q52" s="51"/>
      <c r="R52" s="65"/>
      <c r="S52" s="51"/>
    </row>
    <row r="53" spans="1:19" x14ac:dyDescent="0.25">
      <c r="A53" s="6"/>
      <c r="B53" s="6"/>
      <c r="C53" s="6" t="s">
        <v>43</v>
      </c>
      <c r="D53" s="6"/>
      <c r="E53" s="6"/>
      <c r="F53" s="6"/>
      <c r="G53" s="6"/>
      <c r="H53" s="7"/>
      <c r="I53" s="7">
        <f>+I27</f>
        <v>32432000</v>
      </c>
      <c r="J53" s="66"/>
      <c r="K53" s="26"/>
      <c r="L53" s="38"/>
      <c r="N53" s="35"/>
      <c r="O53" s="44"/>
      <c r="P53" s="65"/>
      <c r="Q53" s="51"/>
      <c r="R53" s="65"/>
      <c r="S53" s="51"/>
    </row>
    <row r="54" spans="1:19" x14ac:dyDescent="0.25">
      <c r="A54" s="6"/>
      <c r="B54" s="6"/>
      <c r="C54" s="6"/>
      <c r="D54" s="6"/>
      <c r="E54" s="6"/>
      <c r="F54" s="6"/>
      <c r="G54" s="6"/>
      <c r="H54" s="7" t="s">
        <v>8</v>
      </c>
      <c r="I54" s="52">
        <v>0</v>
      </c>
      <c r="J54" s="67"/>
      <c r="K54" s="26"/>
      <c r="L54" s="38"/>
      <c r="N54" s="35"/>
      <c r="O54" s="44"/>
      <c r="P54" s="65"/>
      <c r="Q54" s="51"/>
      <c r="R54" s="65"/>
      <c r="S54" s="68"/>
    </row>
    <row r="55" spans="1:19" x14ac:dyDescent="0.25">
      <c r="A55" s="6"/>
      <c r="B55" s="6"/>
      <c r="C55" s="6"/>
      <c r="D55" s="6"/>
      <c r="E55" s="6" t="s">
        <v>44</v>
      </c>
      <c r="F55" s="6"/>
      <c r="G55" s="6"/>
      <c r="H55" s="7"/>
      <c r="I55" s="7">
        <f>+I53-I52</f>
        <v>0</v>
      </c>
      <c r="J55" s="66"/>
      <c r="K55" s="26"/>
      <c r="L55" s="38"/>
      <c r="N55" s="35"/>
      <c r="O55" s="44"/>
      <c r="P55" s="65"/>
      <c r="Q55" s="51"/>
      <c r="R55" s="65"/>
      <c r="S55" s="65"/>
    </row>
    <row r="56" spans="1:19" x14ac:dyDescent="0.25">
      <c r="A56" s="6"/>
      <c r="B56" s="6"/>
      <c r="C56" s="6"/>
      <c r="D56" s="6"/>
      <c r="E56" s="6"/>
      <c r="F56" s="6"/>
      <c r="G56" s="6"/>
      <c r="H56" s="7"/>
      <c r="I56" s="7"/>
      <c r="J56" s="66"/>
      <c r="K56" s="26"/>
      <c r="L56" s="38"/>
      <c r="N56" s="35"/>
      <c r="O56" s="44"/>
      <c r="P56" s="65"/>
      <c r="Q56" s="51"/>
      <c r="R56" s="65"/>
      <c r="S56" s="65"/>
    </row>
    <row r="57" spans="1:19" x14ac:dyDescent="0.25">
      <c r="A57" s="6" t="s">
        <v>45</v>
      </c>
      <c r="B57" s="6"/>
      <c r="C57" s="6"/>
      <c r="D57" s="6"/>
      <c r="E57" s="6"/>
      <c r="F57" s="6"/>
      <c r="G57" s="6"/>
      <c r="H57" s="7"/>
      <c r="I57" s="49"/>
      <c r="J57" s="69"/>
      <c r="K57" s="26"/>
      <c r="L57" s="38"/>
      <c r="N57" s="35"/>
      <c r="O57" s="44"/>
      <c r="P57" s="65"/>
      <c r="Q57" s="51"/>
      <c r="R57" s="65"/>
      <c r="S57" s="65"/>
    </row>
    <row r="58" spans="1:19" x14ac:dyDescent="0.25">
      <c r="A58" s="6" t="s">
        <v>46</v>
      </c>
      <c r="B58" s="6"/>
      <c r="C58" s="6"/>
      <c r="D58" s="6"/>
      <c r="E58" s="6" t="s">
        <v>8</v>
      </c>
      <c r="F58" s="6"/>
      <c r="G58" s="6" t="s">
        <v>47</v>
      </c>
      <c r="H58" s="7"/>
      <c r="I58" s="17"/>
      <c r="J58" s="70"/>
      <c r="K58" s="26"/>
      <c r="L58" s="38"/>
      <c r="N58" s="35"/>
      <c r="O58" s="44"/>
      <c r="P58" s="65"/>
      <c r="Q58" s="51"/>
      <c r="R58" s="65"/>
      <c r="S58" s="65"/>
    </row>
    <row r="59" spans="1:19" x14ac:dyDescent="0.25">
      <c r="A59" s="6"/>
      <c r="B59" s="6"/>
      <c r="C59" s="6"/>
      <c r="D59" s="6"/>
      <c r="E59" s="6"/>
      <c r="F59" s="6"/>
      <c r="G59" s="6"/>
      <c r="H59" s="7" t="s">
        <v>8</v>
      </c>
      <c r="I59" s="17"/>
      <c r="J59" s="70"/>
      <c r="K59" s="26"/>
      <c r="L59" s="38"/>
      <c r="N59" s="35"/>
      <c r="O59" s="44"/>
      <c r="Q59" s="36"/>
    </row>
    <row r="60" spans="1:19" x14ac:dyDescent="0.25">
      <c r="K60" s="26"/>
      <c r="L60" s="38"/>
      <c r="N60" s="35"/>
      <c r="O60" s="44"/>
    </row>
    <row r="61" spans="1:19" x14ac:dyDescent="0.25">
      <c r="A61" s="71"/>
      <c r="B61" s="72"/>
      <c r="C61" s="72"/>
      <c r="D61" s="73"/>
      <c r="E61" s="73"/>
      <c r="F61" s="73"/>
      <c r="G61" s="73"/>
      <c r="H61" s="9"/>
      <c r="J61" s="74"/>
      <c r="K61" s="26"/>
      <c r="L61" s="38"/>
      <c r="N61" s="35"/>
      <c r="O61" s="44"/>
      <c r="Q61" s="9"/>
      <c r="R61" s="75"/>
    </row>
    <row r="62" spans="1:19" x14ac:dyDescent="0.25">
      <c r="A62" s="71" t="s">
        <v>59</v>
      </c>
      <c r="B62" s="72"/>
      <c r="C62" s="72"/>
      <c r="D62" s="73"/>
      <c r="E62" s="73"/>
      <c r="F62" s="73"/>
      <c r="G62" s="73" t="s">
        <v>49</v>
      </c>
      <c r="H62" s="9"/>
      <c r="J62" s="74"/>
      <c r="K62" s="26"/>
      <c r="L62" s="38"/>
      <c r="N62" s="35"/>
      <c r="O62" s="44"/>
      <c r="Q62" s="9"/>
      <c r="R62" s="75"/>
    </row>
    <row r="63" spans="1:19" x14ac:dyDescent="0.25">
      <c r="A63" s="71"/>
      <c r="B63" s="72"/>
      <c r="C63" s="72"/>
      <c r="D63" s="73"/>
      <c r="E63" s="73"/>
      <c r="F63" s="73"/>
      <c r="G63" s="73"/>
      <c r="H63" s="9"/>
      <c r="J63" s="74"/>
      <c r="K63" s="26"/>
      <c r="L63" s="38"/>
      <c r="N63" s="35"/>
      <c r="O63" s="44"/>
      <c r="Q63" s="9"/>
      <c r="R63" s="75"/>
    </row>
    <row r="64" spans="1:19" x14ac:dyDescent="0.25">
      <c r="A64" s="71" t="s">
        <v>50</v>
      </c>
      <c r="B64" s="72"/>
      <c r="C64" s="72"/>
      <c r="D64" s="73"/>
      <c r="E64" s="73"/>
      <c r="F64" s="73"/>
      <c r="G64" s="73"/>
      <c r="H64" s="9" t="s">
        <v>51</v>
      </c>
      <c r="J64" s="74"/>
      <c r="K64" s="26"/>
      <c r="L64" s="38"/>
      <c r="N64" s="35"/>
      <c r="O64" s="44"/>
      <c r="Q64" s="9"/>
      <c r="R64" s="75"/>
    </row>
    <row r="65" spans="1:17" x14ac:dyDescent="0.25">
      <c r="A65" s="71"/>
      <c r="B65" s="72"/>
      <c r="C65" s="72"/>
      <c r="D65" s="73"/>
      <c r="E65" s="73"/>
      <c r="F65" s="73"/>
      <c r="G65" s="73"/>
      <c r="H65" s="73"/>
      <c r="J65" s="74"/>
      <c r="K65" s="26"/>
      <c r="L65" s="38"/>
      <c r="N65" s="35"/>
      <c r="O65" s="44"/>
    </row>
    <row r="66" spans="1:17" x14ac:dyDescent="0.25">
      <c r="A66" s="8"/>
      <c r="B66" s="8"/>
      <c r="C66" s="8"/>
      <c r="D66" s="8"/>
      <c r="E66" s="8"/>
      <c r="F66" s="8"/>
      <c r="G66" s="73" t="s">
        <v>52</v>
      </c>
      <c r="H66" s="8"/>
      <c r="I66" s="8"/>
      <c r="J66" s="76"/>
      <c r="K66" s="26"/>
      <c r="L66" s="38"/>
      <c r="M66" s="53"/>
      <c r="N66" s="35"/>
      <c r="O66" s="44"/>
      <c r="Q66" s="64"/>
    </row>
    <row r="67" spans="1:17" x14ac:dyDescent="0.25">
      <c r="A67" s="8"/>
      <c r="B67" s="8"/>
      <c r="C67" s="8"/>
      <c r="D67" s="8"/>
      <c r="E67" s="8"/>
      <c r="F67" s="8"/>
      <c r="G67" s="8"/>
      <c r="H67" s="8"/>
      <c r="I67" s="8"/>
      <c r="J67" s="76"/>
      <c r="K67" s="26"/>
      <c r="L67" s="38"/>
      <c r="M67" s="53"/>
      <c r="N67" s="35"/>
      <c r="O67" s="44"/>
    </row>
    <row r="68" spans="1:17" x14ac:dyDescent="0.25">
      <c r="A68" s="8"/>
      <c r="B68" s="8"/>
      <c r="C68" s="8"/>
      <c r="D68" s="8"/>
      <c r="E68" s="8" t="s">
        <v>53</v>
      </c>
      <c r="F68" s="8"/>
      <c r="G68" s="8"/>
      <c r="H68" s="8"/>
      <c r="I68" s="8"/>
      <c r="J68" s="76"/>
      <c r="K68" s="26"/>
      <c r="L68" s="38"/>
      <c r="M68" s="3"/>
      <c r="N68" s="35"/>
      <c r="O68" s="44"/>
    </row>
    <row r="69" spans="1:17" x14ac:dyDescent="0.25">
      <c r="A69" s="8"/>
      <c r="B69" s="8"/>
      <c r="C69" s="8"/>
      <c r="D69" s="8"/>
      <c r="E69" s="8"/>
      <c r="F69" s="8"/>
      <c r="G69" s="8"/>
      <c r="H69" s="8"/>
      <c r="I69" s="77"/>
      <c r="J69" s="76"/>
      <c r="K69" s="26"/>
      <c r="L69" s="38"/>
      <c r="M69" s="3"/>
      <c r="N69" s="35"/>
      <c r="O69" s="44"/>
    </row>
    <row r="70" spans="1:17" x14ac:dyDescent="0.25">
      <c r="A70" s="73"/>
      <c r="B70" s="73"/>
      <c r="C70" s="73"/>
      <c r="D70" s="73"/>
      <c r="E70" s="73"/>
      <c r="F70" s="73"/>
      <c r="G70" s="78"/>
      <c r="H70" s="79"/>
      <c r="I70" s="73"/>
      <c r="J70" s="74"/>
      <c r="K70" s="26"/>
      <c r="L70" s="38"/>
      <c r="M70" s="80"/>
      <c r="N70" s="35"/>
      <c r="O70" s="44"/>
    </row>
    <row r="71" spans="1:17" x14ac:dyDescent="0.25">
      <c r="A71" s="73"/>
      <c r="B71" s="73"/>
      <c r="C71" s="73"/>
      <c r="D71" s="73"/>
      <c r="E71" s="73"/>
      <c r="F71" s="73"/>
      <c r="G71" s="78" t="s">
        <v>54</v>
      </c>
      <c r="H71" s="81"/>
      <c r="I71" s="73"/>
      <c r="J71" s="74"/>
      <c r="K71" s="26"/>
      <c r="L71" s="38"/>
      <c r="M71" s="53"/>
      <c r="N71" s="35"/>
      <c r="O71" s="44"/>
    </row>
    <row r="72" spans="1:17" x14ac:dyDescent="0.25">
      <c r="A72" s="8"/>
      <c r="B72" s="8"/>
      <c r="C72" s="8"/>
      <c r="D72" s="8"/>
      <c r="E72" s="8"/>
      <c r="F72" s="8"/>
      <c r="G72" s="8"/>
      <c r="H72" s="8"/>
      <c r="I72" s="8"/>
      <c r="J72" s="76"/>
      <c r="K72" s="26"/>
      <c r="L72" s="38"/>
      <c r="N72" s="35"/>
      <c r="O72" s="82"/>
    </row>
    <row r="73" spans="1:17" x14ac:dyDescent="0.25">
      <c r="A73" s="8" t="s">
        <v>40</v>
      </c>
      <c r="B73" s="8"/>
      <c r="C73" s="8"/>
      <c r="D73" s="8" t="s">
        <v>38</v>
      </c>
      <c r="E73" s="8"/>
      <c r="F73" s="8"/>
      <c r="G73" s="8"/>
      <c r="H73" s="8" t="s">
        <v>55</v>
      </c>
      <c r="I73" s="77" t="s">
        <v>56</v>
      </c>
      <c r="J73" s="76"/>
      <c r="K73" s="26"/>
      <c r="L73" s="38"/>
      <c r="M73" s="80"/>
      <c r="N73" s="35"/>
      <c r="O73" s="83"/>
    </row>
    <row r="74" spans="1:17" x14ac:dyDescent="0.25">
      <c r="A74" s="84">
        <v>3850000</v>
      </c>
      <c r="B74" s="85" t="s">
        <v>75</v>
      </c>
      <c r="C74" s="85"/>
      <c r="D74" s="85"/>
      <c r="E74" s="86">
        <v>6300</v>
      </c>
      <c r="F74" s="109" t="s">
        <v>76</v>
      </c>
      <c r="G74" s="8"/>
      <c r="H74" s="51"/>
      <c r="I74" s="8"/>
      <c r="J74" s="76"/>
      <c r="K74" s="26"/>
      <c r="L74" s="38"/>
      <c r="M74" s="80"/>
      <c r="N74" s="35"/>
      <c r="O74" s="82"/>
    </row>
    <row r="75" spans="1:17" x14ac:dyDescent="0.25">
      <c r="A75" s="84">
        <v>79000</v>
      </c>
      <c r="B75" s="85" t="s">
        <v>77</v>
      </c>
      <c r="C75" s="85"/>
      <c r="D75" s="85"/>
      <c r="E75" s="86">
        <v>5000</v>
      </c>
      <c r="F75" s="109" t="s">
        <v>79</v>
      </c>
      <c r="G75" s="8"/>
      <c r="H75" s="51"/>
      <c r="I75" s="8"/>
      <c r="J75" s="8"/>
      <c r="K75" s="26"/>
      <c r="L75" s="38"/>
      <c r="M75" s="80"/>
      <c r="N75" s="35"/>
      <c r="O75" s="82"/>
    </row>
    <row r="76" spans="1:17" x14ac:dyDescent="0.25">
      <c r="A76" s="87">
        <v>10000</v>
      </c>
      <c r="B76" s="85" t="s">
        <v>78</v>
      </c>
      <c r="C76" s="85"/>
      <c r="D76" s="85"/>
      <c r="E76" s="86"/>
      <c r="F76" s="8"/>
      <c r="G76" s="8"/>
      <c r="H76" s="51"/>
      <c r="I76" s="8"/>
      <c r="J76" s="8"/>
      <c r="K76" s="26"/>
      <c r="L76" s="38"/>
      <c r="M76" s="80"/>
      <c r="N76" s="35"/>
      <c r="O76" s="82"/>
    </row>
    <row r="77" spans="1:17" x14ac:dyDescent="0.25">
      <c r="A77" s="87">
        <v>5000</v>
      </c>
      <c r="B77" s="85"/>
      <c r="C77" s="88"/>
      <c r="D77" s="85"/>
      <c r="E77" s="89"/>
      <c r="F77" s="8"/>
      <c r="G77" s="8"/>
      <c r="H77" s="51"/>
      <c r="I77" s="8"/>
      <c r="J77" s="8"/>
      <c r="K77" s="26"/>
      <c r="L77" s="38"/>
      <c r="M77" s="80"/>
      <c r="N77" s="35"/>
      <c r="O77" s="82"/>
    </row>
    <row r="78" spans="1:17" x14ac:dyDescent="0.25">
      <c r="A78" s="86"/>
      <c r="B78" s="85"/>
      <c r="C78" s="88"/>
      <c r="D78" s="88"/>
      <c r="E78" s="90"/>
      <c r="F78" s="64"/>
      <c r="H78" s="65"/>
      <c r="K78" s="26"/>
      <c r="L78" s="38"/>
      <c r="M78" s="80"/>
      <c r="N78" s="35"/>
      <c r="O78" s="82"/>
    </row>
    <row r="79" spans="1:17" x14ac:dyDescent="0.25">
      <c r="A79" s="91"/>
      <c r="B79" s="85"/>
      <c r="C79" s="92"/>
      <c r="D79" s="92"/>
      <c r="E79" s="90"/>
      <c r="H79" s="65"/>
      <c r="K79" s="26"/>
      <c r="L79" s="38"/>
      <c r="M79" s="80"/>
      <c r="N79" s="35"/>
      <c r="O79" s="82"/>
    </row>
    <row r="80" spans="1:17" x14ac:dyDescent="0.25">
      <c r="A80" s="93"/>
      <c r="B80" s="85"/>
      <c r="C80" s="92"/>
      <c r="D80" s="92"/>
      <c r="E80" s="90"/>
      <c r="H80" s="65"/>
      <c r="K80" s="26"/>
      <c r="L80" s="38"/>
      <c r="M80" s="80"/>
      <c r="N80" s="35"/>
      <c r="O80" s="83"/>
    </row>
    <row r="81" spans="1:15" x14ac:dyDescent="0.25">
      <c r="A81" s="93"/>
      <c r="B81" s="85"/>
      <c r="C81" s="92"/>
      <c r="D81" s="92"/>
      <c r="E81" s="90"/>
      <c r="H81" s="65"/>
      <c r="K81" s="26"/>
      <c r="L81" s="38"/>
      <c r="M81" s="80"/>
      <c r="N81" s="35"/>
      <c r="O81" s="83"/>
    </row>
    <row r="82" spans="1:15" x14ac:dyDescent="0.25">
      <c r="A82" s="91"/>
      <c r="B82" s="92"/>
      <c r="C82" s="92"/>
      <c r="D82" s="92"/>
      <c r="E82" s="90"/>
      <c r="H82" s="65"/>
      <c r="K82" s="26"/>
      <c r="L82" s="38"/>
      <c r="M82" s="94"/>
      <c r="N82" s="35"/>
      <c r="O82" s="82"/>
    </row>
    <row r="83" spans="1:15" x14ac:dyDescent="0.25">
      <c r="A83" s="91"/>
      <c r="B83" s="92"/>
      <c r="C83" s="92"/>
      <c r="D83" s="92"/>
      <c r="E83" s="90"/>
      <c r="H83" s="65"/>
      <c r="K83" s="26"/>
      <c r="L83" s="38"/>
      <c r="M83" s="95"/>
      <c r="N83" s="35"/>
      <c r="O83" s="82"/>
    </row>
    <row r="84" spans="1:15" x14ac:dyDescent="0.25">
      <c r="A84" s="91"/>
      <c r="B84" s="96"/>
      <c r="E84" s="65"/>
      <c r="H84" s="65"/>
      <c r="K84" s="26"/>
      <c r="L84" s="38"/>
      <c r="N84" s="35"/>
      <c r="O84" s="82"/>
    </row>
    <row r="85" spans="1:15" x14ac:dyDescent="0.25">
      <c r="A85" s="91"/>
      <c r="B85" s="96"/>
      <c r="H85" s="65"/>
      <c r="K85" s="26"/>
      <c r="L85" s="38"/>
      <c r="N85" s="35"/>
      <c r="O85" s="82"/>
    </row>
    <row r="86" spans="1:15" x14ac:dyDescent="0.25">
      <c r="A86" s="91"/>
      <c r="B86" s="96"/>
      <c r="K86" s="26"/>
      <c r="L86" s="38"/>
      <c r="N86" s="35"/>
      <c r="O86" s="82"/>
    </row>
    <row r="87" spans="1:15" x14ac:dyDescent="0.25">
      <c r="A87" s="91"/>
      <c r="B87" s="96"/>
      <c r="K87" s="26"/>
      <c r="L87" s="38"/>
      <c r="N87" s="35"/>
      <c r="O87" s="82"/>
    </row>
    <row r="88" spans="1:15" x14ac:dyDescent="0.25">
      <c r="A88" s="65"/>
      <c r="B88" s="96"/>
      <c r="K88" s="26"/>
      <c r="L88" s="38"/>
      <c r="M88" s="80"/>
      <c r="N88" s="35"/>
      <c r="O88" s="82"/>
    </row>
    <row r="89" spans="1:15" x14ac:dyDescent="0.25">
      <c r="K89" s="26"/>
      <c r="L89" s="38"/>
      <c r="N89" s="35"/>
      <c r="O89" s="82"/>
    </row>
    <row r="90" spans="1:15" x14ac:dyDescent="0.25">
      <c r="K90" s="26"/>
      <c r="L90" s="38"/>
      <c r="N90" s="35"/>
      <c r="O90" s="82"/>
    </row>
    <row r="91" spans="1:15" x14ac:dyDescent="0.25">
      <c r="K91" s="26"/>
      <c r="L91" s="38"/>
      <c r="N91" s="35"/>
      <c r="O91" s="82"/>
    </row>
    <row r="92" spans="1:15" x14ac:dyDescent="0.25">
      <c r="A92" s="75">
        <f>SUM(A74:A91)</f>
        <v>3944000</v>
      </c>
      <c r="E92" s="65">
        <f>SUM(E74:E91)</f>
        <v>11300</v>
      </c>
      <c r="H92" s="65">
        <f>SUM(H74:H91)</f>
        <v>0</v>
      </c>
      <c r="K92" s="26"/>
      <c r="L92" s="38"/>
      <c r="N92" s="35"/>
      <c r="O92" s="82"/>
    </row>
    <row r="93" spans="1:15" x14ac:dyDescent="0.25">
      <c r="K93" s="26"/>
      <c r="L93" s="38"/>
      <c r="N93" s="35"/>
      <c r="O93" s="82"/>
    </row>
    <row r="94" spans="1:15" x14ac:dyDescent="0.25">
      <c r="K94" s="26"/>
      <c r="N94" s="35"/>
      <c r="O94" s="82"/>
    </row>
    <row r="95" spans="1:15" x14ac:dyDescent="0.25">
      <c r="K95" s="26"/>
      <c r="N95" s="35"/>
      <c r="O95" s="82"/>
    </row>
    <row r="96" spans="1:15" x14ac:dyDescent="0.25">
      <c r="K96" s="26"/>
      <c r="M96" s="43">
        <f>SUM(M13:M95)</f>
        <v>11794500</v>
      </c>
      <c r="N96" s="35"/>
      <c r="O96" s="82"/>
    </row>
    <row r="97" spans="11:15" x14ac:dyDescent="0.25">
      <c r="K97" s="26">
        <v>38741</v>
      </c>
      <c r="N97" s="35"/>
      <c r="O97" s="82"/>
    </row>
    <row r="98" spans="11:15" x14ac:dyDescent="0.25">
      <c r="K98" s="26"/>
      <c r="N98" s="35"/>
      <c r="O98" s="82"/>
    </row>
    <row r="99" spans="11:15" x14ac:dyDescent="0.25">
      <c r="K99" s="26"/>
      <c r="N99" s="35"/>
      <c r="O99" s="82"/>
    </row>
    <row r="100" spans="11:15" x14ac:dyDescent="0.25">
      <c r="K100" s="26"/>
      <c r="N100" s="35"/>
      <c r="O100" s="82"/>
    </row>
    <row r="101" spans="11:15" x14ac:dyDescent="0.25">
      <c r="K101" s="26"/>
      <c r="N101" s="35"/>
      <c r="O101" s="82"/>
    </row>
    <row r="102" spans="11:15" x14ac:dyDescent="0.25">
      <c r="K102" s="26"/>
      <c r="N102" s="35"/>
      <c r="O102" s="82"/>
    </row>
    <row r="103" spans="11:15" x14ac:dyDescent="0.25">
      <c r="K103" s="26"/>
      <c r="N103" s="35"/>
      <c r="O103" s="82"/>
    </row>
    <row r="104" spans="11:15" x14ac:dyDescent="0.25">
      <c r="K104" s="26"/>
      <c r="N104" s="35"/>
      <c r="O104" s="82"/>
    </row>
    <row r="105" spans="11:15" x14ac:dyDescent="0.25">
      <c r="K105" s="26"/>
      <c r="N105" s="35"/>
      <c r="O105" s="82"/>
    </row>
    <row r="106" spans="11:15" x14ac:dyDescent="0.25">
      <c r="K106" s="26"/>
      <c r="N106" s="35"/>
      <c r="O106" s="82"/>
    </row>
    <row r="107" spans="11:15" x14ac:dyDescent="0.25">
      <c r="K107" s="26"/>
      <c r="N107" s="35"/>
      <c r="O107" s="82"/>
    </row>
    <row r="108" spans="11:15" x14ac:dyDescent="0.25">
      <c r="K108" s="26"/>
      <c r="N108" s="35"/>
    </row>
    <row r="109" spans="11:15" x14ac:dyDescent="0.25">
      <c r="K109" s="26"/>
    </row>
    <row r="110" spans="11:15" x14ac:dyDescent="0.25">
      <c r="K110" s="26"/>
    </row>
    <row r="111" spans="11:15" x14ac:dyDescent="0.25">
      <c r="K111" s="26"/>
      <c r="O111" s="80">
        <f>SUM(O13:O110)</f>
        <v>0</v>
      </c>
    </row>
    <row r="112" spans="11:15" x14ac:dyDescent="0.25">
      <c r="K112" s="26"/>
    </row>
    <row r="113" spans="1:19" x14ac:dyDescent="0.25">
      <c r="K113" s="26"/>
    </row>
    <row r="114" spans="1:19" s="43" customFormat="1" x14ac:dyDescent="0.25">
      <c r="A114"/>
      <c r="B114"/>
      <c r="C114"/>
      <c r="D114"/>
      <c r="E114"/>
      <c r="F114"/>
      <c r="G114"/>
      <c r="H114"/>
      <c r="I114"/>
      <c r="J114"/>
      <c r="K114" s="26"/>
      <c r="L114" s="97"/>
      <c r="N114" s="99"/>
      <c r="O114" s="98"/>
      <c r="P114"/>
      <c r="Q114"/>
      <c r="R114"/>
      <c r="S114"/>
    </row>
    <row r="115" spans="1:19" s="43" customFormat="1" x14ac:dyDescent="0.25">
      <c r="A115"/>
      <c r="B115"/>
      <c r="C115"/>
      <c r="D115"/>
      <c r="E115"/>
      <c r="F115"/>
      <c r="G115"/>
      <c r="H115"/>
      <c r="I115"/>
      <c r="J115"/>
      <c r="K115" s="26"/>
      <c r="L115" s="97"/>
      <c r="N115" s="99"/>
      <c r="O115" s="98"/>
      <c r="P115"/>
      <c r="Q115"/>
      <c r="R115"/>
      <c r="S115"/>
    </row>
    <row r="116" spans="1:19" s="43" customFormat="1" x14ac:dyDescent="0.25">
      <c r="A116"/>
      <c r="B116"/>
      <c r="C116"/>
      <c r="D116"/>
      <c r="E116"/>
      <c r="F116"/>
      <c r="G116"/>
      <c r="H116"/>
      <c r="I116"/>
      <c r="J116"/>
      <c r="K116" s="26"/>
      <c r="L116" s="97"/>
      <c r="N116" s="99"/>
      <c r="O116" s="98"/>
      <c r="P116"/>
      <c r="Q116"/>
      <c r="R116"/>
      <c r="S116"/>
    </row>
    <row r="117" spans="1:19" s="43" customFormat="1" x14ac:dyDescent="0.25">
      <c r="A117"/>
      <c r="B117"/>
      <c r="C117"/>
      <c r="D117"/>
      <c r="E117"/>
      <c r="F117"/>
      <c r="G117"/>
      <c r="H117"/>
      <c r="I117"/>
      <c r="J117"/>
      <c r="K117" s="26"/>
      <c r="L117" s="97"/>
      <c r="N117" s="99"/>
      <c r="O117" s="98"/>
      <c r="P117"/>
      <c r="Q117"/>
      <c r="R117"/>
      <c r="S117"/>
    </row>
    <row r="118" spans="1:19" s="43" customFormat="1" x14ac:dyDescent="0.25">
      <c r="A118"/>
      <c r="B118"/>
      <c r="C118"/>
      <c r="D118"/>
      <c r="E118"/>
      <c r="F118"/>
      <c r="G118"/>
      <c r="H118"/>
      <c r="I118"/>
      <c r="J118"/>
      <c r="K118" s="26"/>
      <c r="L118" s="97"/>
      <c r="N118" s="99"/>
      <c r="O118" s="98"/>
      <c r="P118"/>
      <c r="Q118"/>
      <c r="R118"/>
      <c r="S118"/>
    </row>
    <row r="119" spans="1:19" s="43" customFormat="1" x14ac:dyDescent="0.25">
      <c r="A119"/>
      <c r="B119"/>
      <c r="C119"/>
      <c r="D119"/>
      <c r="E119"/>
      <c r="F119"/>
      <c r="G119"/>
      <c r="H119"/>
      <c r="I119"/>
      <c r="J119"/>
      <c r="K119" s="26"/>
      <c r="L119" s="97"/>
      <c r="N119" s="99"/>
      <c r="O119" s="98"/>
      <c r="P119"/>
      <c r="Q119"/>
      <c r="R119"/>
      <c r="S119"/>
    </row>
    <row r="120" spans="1:19" s="43" customFormat="1" x14ac:dyDescent="0.25">
      <c r="A120"/>
      <c r="B120"/>
      <c r="C120"/>
      <c r="D120"/>
      <c r="E120"/>
      <c r="F120"/>
      <c r="G120"/>
      <c r="H120"/>
      <c r="I120"/>
      <c r="J120"/>
      <c r="K120" s="26"/>
      <c r="L120" s="97"/>
      <c r="N120" s="99"/>
      <c r="O120" s="98"/>
      <c r="P120"/>
      <c r="Q120"/>
      <c r="R120"/>
      <c r="S120"/>
    </row>
    <row r="121" spans="1:19" s="43" customFormat="1" x14ac:dyDescent="0.25">
      <c r="A121"/>
      <c r="B121"/>
      <c r="C121"/>
      <c r="D121"/>
      <c r="E121"/>
      <c r="F121"/>
      <c r="G121"/>
      <c r="H121"/>
      <c r="I121"/>
      <c r="J121"/>
      <c r="K121" s="26"/>
      <c r="L121" s="97"/>
      <c r="N121" s="99"/>
      <c r="O121" s="98"/>
      <c r="P121"/>
      <c r="Q121"/>
      <c r="R121"/>
      <c r="S121"/>
    </row>
    <row r="122" spans="1:19" s="43" customFormat="1" x14ac:dyDescent="0.25">
      <c r="A122"/>
      <c r="B122"/>
      <c r="C122"/>
      <c r="D122"/>
      <c r="E122"/>
      <c r="F122"/>
      <c r="G122"/>
      <c r="H122"/>
      <c r="I122"/>
      <c r="J122"/>
      <c r="K122" s="26"/>
      <c r="L122" s="97"/>
      <c r="N122" s="99"/>
      <c r="O122" s="98"/>
      <c r="P122"/>
      <c r="Q122"/>
      <c r="R122"/>
      <c r="S122"/>
    </row>
    <row r="123" spans="1:19" s="43" customFormat="1" x14ac:dyDescent="0.25">
      <c r="A123"/>
      <c r="B123"/>
      <c r="C123"/>
      <c r="D123"/>
      <c r="E123"/>
      <c r="F123"/>
      <c r="G123"/>
      <c r="H123"/>
      <c r="I123"/>
      <c r="J123"/>
      <c r="K123" s="26"/>
      <c r="L123" s="97"/>
      <c r="N123" s="99"/>
      <c r="O123" s="98"/>
      <c r="P123"/>
      <c r="Q123"/>
      <c r="R123"/>
      <c r="S123"/>
    </row>
    <row r="124" spans="1:19" s="43" customFormat="1" x14ac:dyDescent="0.25">
      <c r="A124"/>
      <c r="B124"/>
      <c r="C124"/>
      <c r="D124"/>
      <c r="E124"/>
      <c r="F124"/>
      <c r="G124"/>
      <c r="H124"/>
      <c r="I124"/>
      <c r="J124"/>
      <c r="K124" s="26"/>
      <c r="L124" s="100"/>
      <c r="N124" s="99"/>
      <c r="O124" s="98"/>
      <c r="P124"/>
      <c r="Q124"/>
      <c r="R124"/>
      <c r="S124"/>
    </row>
    <row r="125" spans="1:19" s="43" customFormat="1" x14ac:dyDescent="0.25">
      <c r="A125"/>
      <c r="B125"/>
      <c r="C125"/>
      <c r="D125"/>
      <c r="E125"/>
      <c r="F125"/>
      <c r="G125"/>
      <c r="H125"/>
      <c r="I125"/>
      <c r="J125"/>
      <c r="K125" s="26"/>
      <c r="L125" s="97"/>
      <c r="N125" s="99"/>
      <c r="O125" s="98"/>
      <c r="P125"/>
      <c r="Q125"/>
      <c r="R125"/>
      <c r="S125"/>
    </row>
    <row r="126" spans="1:19" s="43" customFormat="1" x14ac:dyDescent="0.25">
      <c r="A126"/>
      <c r="B126"/>
      <c r="C126"/>
      <c r="D126"/>
      <c r="E126"/>
      <c r="F126"/>
      <c r="G126"/>
      <c r="H126"/>
      <c r="I126"/>
      <c r="J126"/>
      <c r="K126" s="26"/>
      <c r="L126" s="97"/>
      <c r="N126" s="99"/>
      <c r="O126" s="98"/>
      <c r="P126"/>
      <c r="Q126"/>
      <c r="R126"/>
      <c r="S126"/>
    </row>
    <row r="127" spans="1:19" s="43" customFormat="1" x14ac:dyDescent="0.25">
      <c r="A127"/>
      <c r="B127"/>
      <c r="C127"/>
      <c r="D127"/>
      <c r="E127"/>
      <c r="F127"/>
      <c r="G127"/>
      <c r="H127"/>
      <c r="I127"/>
      <c r="J127"/>
      <c r="K127" s="26"/>
      <c r="L127" s="97"/>
      <c r="N127" s="99"/>
      <c r="O127" s="98"/>
      <c r="P127"/>
      <c r="Q127"/>
      <c r="R127"/>
      <c r="S127"/>
    </row>
    <row r="128" spans="1:19" s="43" customFormat="1" x14ac:dyDescent="0.25">
      <c r="A128"/>
      <c r="B128"/>
      <c r="C128"/>
      <c r="D128"/>
      <c r="E128"/>
      <c r="F128"/>
      <c r="G128"/>
      <c r="H128"/>
      <c r="I128"/>
      <c r="J128"/>
      <c r="K128" s="26"/>
      <c r="L128" s="97"/>
      <c r="N128" s="99"/>
      <c r="O128" s="98"/>
      <c r="P128"/>
      <c r="Q128"/>
      <c r="R128"/>
      <c r="S128"/>
    </row>
    <row r="129" spans="1:19" s="43" customFormat="1" x14ac:dyDescent="0.25">
      <c r="A129"/>
      <c r="B129"/>
      <c r="C129"/>
      <c r="D129"/>
      <c r="E129"/>
      <c r="F129"/>
      <c r="G129"/>
      <c r="H129"/>
      <c r="I129"/>
      <c r="J129"/>
      <c r="K129" s="26"/>
      <c r="L129" s="97"/>
      <c r="N129" s="99"/>
      <c r="O129" s="98"/>
      <c r="P129"/>
      <c r="Q129"/>
      <c r="R129"/>
      <c r="S129"/>
    </row>
    <row r="130" spans="1:19" s="43" customFormat="1" x14ac:dyDescent="0.25">
      <c r="A130"/>
      <c r="B130"/>
      <c r="C130"/>
      <c r="D130"/>
      <c r="E130"/>
      <c r="F130"/>
      <c r="G130"/>
      <c r="H130"/>
      <c r="I130"/>
      <c r="J130"/>
      <c r="K130" s="26"/>
      <c r="L130" s="97"/>
      <c r="N130" s="99"/>
      <c r="O130" s="98"/>
      <c r="P130"/>
      <c r="Q130"/>
      <c r="R130"/>
      <c r="S130"/>
    </row>
    <row r="131" spans="1:19" s="43" customFormat="1" x14ac:dyDescent="0.25">
      <c r="A131"/>
      <c r="B131"/>
      <c r="C131"/>
      <c r="D131"/>
      <c r="E131"/>
      <c r="F131"/>
      <c r="G131"/>
      <c r="H131"/>
      <c r="I131"/>
      <c r="J131"/>
      <c r="K131" s="26"/>
      <c r="L131" s="97"/>
      <c r="N131" s="99"/>
      <c r="O131" s="98"/>
      <c r="P131"/>
      <c r="Q131"/>
      <c r="R131"/>
      <c r="S131"/>
    </row>
    <row r="132" spans="1:19" s="43" customFormat="1" x14ac:dyDescent="0.25">
      <c r="A132"/>
      <c r="B132"/>
      <c r="C132"/>
      <c r="D132"/>
      <c r="E132"/>
      <c r="F132"/>
      <c r="G132"/>
      <c r="H132"/>
      <c r="I132"/>
      <c r="J132"/>
      <c r="K132" s="26"/>
      <c r="L132" s="97"/>
      <c r="N132" s="99"/>
      <c r="O132" s="98"/>
      <c r="P132"/>
      <c r="Q132"/>
      <c r="R132"/>
      <c r="S132"/>
    </row>
    <row r="133" spans="1:19" s="43" customFormat="1" x14ac:dyDescent="0.25">
      <c r="A133"/>
      <c r="B133"/>
      <c r="C133"/>
      <c r="D133"/>
      <c r="E133"/>
      <c r="F133"/>
      <c r="G133"/>
      <c r="H133"/>
      <c r="I133"/>
      <c r="J133"/>
      <c r="K133" s="26"/>
      <c r="L133" s="97"/>
      <c r="N133" s="99"/>
      <c r="O133" s="98"/>
      <c r="P133"/>
      <c r="Q133"/>
      <c r="R133"/>
      <c r="S133"/>
    </row>
    <row r="134" spans="1:19" s="43" customFormat="1" x14ac:dyDescent="0.25">
      <c r="A134"/>
      <c r="B134"/>
      <c r="C134"/>
      <c r="D134"/>
      <c r="E134"/>
      <c r="F134"/>
      <c r="G134"/>
      <c r="H134"/>
      <c r="I134"/>
      <c r="J134"/>
      <c r="K134" s="26"/>
      <c r="L134" s="97"/>
      <c r="N134" s="99"/>
      <c r="O134" s="98"/>
      <c r="P134"/>
      <c r="Q134"/>
      <c r="R134"/>
      <c r="S134"/>
    </row>
    <row r="135" spans="1:19" s="43" customFormat="1" x14ac:dyDescent="0.25">
      <c r="A135"/>
      <c r="B135"/>
      <c r="C135"/>
      <c r="D135"/>
      <c r="E135"/>
      <c r="F135"/>
      <c r="G135"/>
      <c r="H135"/>
      <c r="I135"/>
      <c r="J135"/>
      <c r="K135" s="26"/>
      <c r="L135" s="100"/>
      <c r="N135" s="99"/>
      <c r="O135" s="98"/>
      <c r="P135"/>
      <c r="Q135"/>
      <c r="R135"/>
      <c r="S135"/>
    </row>
    <row r="136" spans="1:19" s="43" customFormat="1" x14ac:dyDescent="0.25">
      <c r="A136"/>
      <c r="B136"/>
      <c r="C136"/>
      <c r="D136"/>
      <c r="E136"/>
      <c r="F136"/>
      <c r="G136"/>
      <c r="H136"/>
      <c r="I136"/>
      <c r="J136"/>
      <c r="K136" s="26"/>
      <c r="L136" s="97"/>
      <c r="N136" s="99"/>
      <c r="O136" s="98"/>
      <c r="P136"/>
      <c r="Q136"/>
      <c r="R136"/>
      <c r="S136"/>
    </row>
    <row r="137" spans="1:19" s="43" customFormat="1" x14ac:dyDescent="0.25">
      <c r="A137"/>
      <c r="B137"/>
      <c r="C137"/>
      <c r="D137"/>
      <c r="E137"/>
      <c r="F137"/>
      <c r="G137"/>
      <c r="H137"/>
      <c r="I137"/>
      <c r="J137"/>
      <c r="K137" s="26"/>
      <c r="L137" s="100">
        <f>SUM(L13:L136)</f>
        <v>18825000</v>
      </c>
      <c r="N137" s="99"/>
      <c r="O137" s="98"/>
      <c r="P137"/>
      <c r="Q137"/>
      <c r="R137"/>
      <c r="S137"/>
    </row>
  </sheetData>
  <mergeCells count="1">
    <mergeCell ref="A1:I1"/>
  </mergeCells>
  <pageMargins left="0.7" right="0.7" top="0.75" bottom="0.75" header="0.3" footer="0.3"/>
  <pageSetup paperSize="9" scale="7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7"/>
  <sheetViews>
    <sheetView view="pageBreakPreview" topLeftCell="A19" zoomScaleSheetLayoutView="100" workbookViewId="0">
      <selection activeCell="K31" sqref="K31"/>
    </sheetView>
  </sheetViews>
  <sheetFormatPr defaultRowHeight="15" x14ac:dyDescent="0.25"/>
  <cols>
    <col min="1" max="1" width="15.85546875" customWidth="1"/>
    <col min="2" max="2" width="11.85546875" customWidth="1"/>
    <col min="3" max="3" width="13.7109375" customWidth="1"/>
    <col min="4" max="4" width="4.85546875" customWidth="1"/>
    <col min="5" max="5" width="14.28515625" customWidth="1"/>
    <col min="6" max="6" width="4.140625" customWidth="1"/>
    <col min="7" max="7" width="13.85546875" customWidth="1"/>
    <col min="8" max="8" width="22" customWidth="1"/>
    <col min="9" max="9" width="20.7109375" customWidth="1"/>
    <col min="10" max="10" width="21.5703125" customWidth="1"/>
    <col min="11" max="11" width="12.140625" bestFit="1" customWidth="1"/>
    <col min="12" max="12" width="17.42578125" style="97" bestFit="1" customWidth="1"/>
    <col min="13" max="13" width="16.140625" style="43" bestFit="1" customWidth="1"/>
    <col min="14" max="14" width="15.5703125" style="99" customWidth="1"/>
    <col min="15" max="15" width="16.140625" style="98" bestFit="1" customWidth="1"/>
    <col min="16" max="16" width="11.85546875" bestFit="1" customWidth="1"/>
    <col min="18" max="18" width="22.42578125" customWidth="1"/>
    <col min="19" max="19" width="20.140625" customWidth="1"/>
  </cols>
  <sheetData>
    <row r="1" spans="1:19" ht="15.75" x14ac:dyDescent="0.25">
      <c r="A1" s="132" t="s">
        <v>0</v>
      </c>
      <c r="B1" s="132"/>
      <c r="C1" s="132"/>
      <c r="D1" s="132"/>
      <c r="E1" s="132"/>
      <c r="F1" s="132"/>
      <c r="G1" s="132"/>
      <c r="H1" s="132"/>
      <c r="I1" s="132"/>
      <c r="J1" s="113"/>
      <c r="K1" s="2"/>
      <c r="L1" s="101"/>
      <c r="M1" s="104"/>
      <c r="N1" s="4"/>
      <c r="O1" s="5"/>
      <c r="P1" s="2"/>
      <c r="Q1" s="2"/>
      <c r="R1" s="2"/>
      <c r="S1" s="2"/>
    </row>
    <row r="2" spans="1:19" x14ac:dyDescent="0.25">
      <c r="A2" s="6"/>
      <c r="B2" s="6"/>
      <c r="C2" s="6"/>
      <c r="D2" s="6"/>
      <c r="E2" s="6"/>
      <c r="F2" s="6"/>
      <c r="G2" s="6"/>
      <c r="H2" s="7"/>
      <c r="I2" s="6"/>
      <c r="J2" s="6"/>
      <c r="K2" s="8"/>
      <c r="L2" s="101"/>
      <c r="M2" s="104"/>
      <c r="N2" s="4"/>
      <c r="O2" s="9"/>
      <c r="P2" s="8"/>
      <c r="Q2" s="8"/>
      <c r="R2" s="8"/>
      <c r="S2" s="8"/>
    </row>
    <row r="3" spans="1:19" x14ac:dyDescent="0.25">
      <c r="A3" s="6" t="s">
        <v>1</v>
      </c>
      <c r="B3" s="9" t="s">
        <v>60</v>
      </c>
      <c r="C3" s="9"/>
      <c r="D3" s="6"/>
      <c r="E3" s="6"/>
      <c r="F3" s="6"/>
      <c r="G3" s="6"/>
      <c r="H3" s="6" t="s">
        <v>3</v>
      </c>
      <c r="I3" s="106">
        <v>43040</v>
      </c>
      <c r="J3" s="10"/>
      <c r="K3" s="8"/>
      <c r="L3" s="102"/>
      <c r="M3" s="104"/>
      <c r="N3" s="4"/>
      <c r="O3" s="9"/>
      <c r="P3" s="8"/>
      <c r="Q3" s="8"/>
      <c r="R3" s="8"/>
      <c r="S3" s="8"/>
    </row>
    <row r="4" spans="1:19" x14ac:dyDescent="0.25">
      <c r="A4" s="6" t="s">
        <v>4</v>
      </c>
      <c r="B4" s="11" t="s">
        <v>5</v>
      </c>
      <c r="C4" s="6"/>
      <c r="D4" s="6"/>
      <c r="E4" s="6"/>
      <c r="F4" s="6"/>
      <c r="G4" s="6"/>
      <c r="H4" s="6" t="s">
        <v>6</v>
      </c>
      <c r="I4" s="12">
        <v>0.66666666666666663</v>
      </c>
      <c r="J4" s="12"/>
      <c r="K4" s="8"/>
      <c r="L4" s="102"/>
      <c r="M4" s="104"/>
      <c r="N4" s="4"/>
      <c r="O4" s="9"/>
      <c r="P4" s="8"/>
      <c r="Q4" s="8"/>
      <c r="R4" s="8"/>
      <c r="S4" s="8"/>
    </row>
    <row r="5" spans="1:19" x14ac:dyDescent="0.25">
      <c r="A5" s="6"/>
      <c r="B5" s="6"/>
      <c r="C5" s="6"/>
      <c r="D5" s="6"/>
      <c r="E5" s="6"/>
      <c r="F5" s="6"/>
      <c r="G5" s="6"/>
      <c r="H5" s="7"/>
      <c r="I5" s="12"/>
      <c r="J5" s="13"/>
      <c r="K5" s="8"/>
      <c r="L5" s="102"/>
      <c r="M5" s="19"/>
      <c r="N5" s="14"/>
      <c r="O5" s="5"/>
      <c r="P5" s="8"/>
      <c r="Q5" s="8"/>
      <c r="R5" s="8"/>
      <c r="S5" s="8"/>
    </row>
    <row r="6" spans="1:19" x14ac:dyDescent="0.25">
      <c r="A6" s="15" t="s">
        <v>7</v>
      </c>
      <c r="B6" s="6"/>
      <c r="C6" s="6"/>
      <c r="D6" s="6"/>
      <c r="E6" s="6"/>
      <c r="F6" s="6"/>
      <c r="G6" s="6" t="s">
        <v>8</v>
      </c>
      <c r="H6" s="7"/>
      <c r="I6" s="6"/>
      <c r="J6" s="6"/>
      <c r="K6" s="8"/>
      <c r="L6" s="102"/>
      <c r="M6" s="104"/>
      <c r="N6" s="14"/>
      <c r="O6" s="6"/>
      <c r="P6" s="8"/>
      <c r="Q6" s="8"/>
      <c r="R6" s="8"/>
      <c r="S6" s="8"/>
    </row>
    <row r="7" spans="1:19" x14ac:dyDescent="0.25">
      <c r="A7" s="6"/>
      <c r="B7" s="6"/>
      <c r="C7" s="16" t="s">
        <v>9</v>
      </c>
      <c r="D7" s="16"/>
      <c r="E7" s="16" t="s">
        <v>10</v>
      </c>
      <c r="F7" s="16"/>
      <c r="G7" s="16" t="s">
        <v>11</v>
      </c>
      <c r="H7" s="7"/>
      <c r="I7" s="6"/>
      <c r="J7" s="6"/>
      <c r="K7" s="8"/>
      <c r="L7" s="102"/>
      <c r="M7" s="104"/>
      <c r="N7" s="4"/>
      <c r="O7" s="6"/>
      <c r="P7" s="8"/>
      <c r="Q7" s="8"/>
      <c r="R7" s="8"/>
      <c r="S7" s="8"/>
    </row>
    <row r="8" spans="1:19" x14ac:dyDescent="0.25">
      <c r="A8" s="6"/>
      <c r="B8" s="6"/>
      <c r="C8" s="17">
        <v>100000</v>
      </c>
      <c r="D8" s="6"/>
      <c r="E8" s="18">
        <v>250</v>
      </c>
      <c r="F8" s="18"/>
      <c r="G8" s="19">
        <f>C8*E8</f>
        <v>25000000</v>
      </c>
      <c r="H8" s="7"/>
      <c r="I8" s="19"/>
      <c r="J8" s="19"/>
      <c r="K8" s="8"/>
      <c r="L8" s="102"/>
      <c r="M8" s="104"/>
      <c r="N8" s="4"/>
      <c r="O8" s="6"/>
      <c r="P8" s="8"/>
      <c r="Q8" s="8"/>
      <c r="R8" s="8"/>
      <c r="S8" s="8"/>
    </row>
    <row r="9" spans="1:19" x14ac:dyDescent="0.25">
      <c r="A9" s="6"/>
      <c r="B9" s="6"/>
      <c r="C9" s="17">
        <v>50000</v>
      </c>
      <c r="D9" s="6"/>
      <c r="E9" s="18">
        <v>346</v>
      </c>
      <c r="F9" s="18"/>
      <c r="G9" s="19">
        <f t="shared" ref="G9:G16" si="0">C9*E9</f>
        <v>17300000</v>
      </c>
      <c r="H9" s="7"/>
      <c r="I9" s="19"/>
      <c r="J9" s="19"/>
      <c r="K9" s="8"/>
      <c r="L9" s="101"/>
      <c r="M9" s="104"/>
      <c r="N9" s="4"/>
      <c r="O9" s="5"/>
      <c r="P9" s="8"/>
      <c r="Q9" s="8"/>
      <c r="R9" s="8"/>
      <c r="S9" s="8"/>
    </row>
    <row r="10" spans="1:19" x14ac:dyDescent="0.25">
      <c r="A10" s="6"/>
      <c r="B10" s="6"/>
      <c r="C10" s="17">
        <v>20000</v>
      </c>
      <c r="D10" s="6"/>
      <c r="E10" s="18">
        <v>90</v>
      </c>
      <c r="F10" s="18"/>
      <c r="G10" s="19">
        <f t="shared" si="0"/>
        <v>1800000</v>
      </c>
      <c r="H10" s="7"/>
      <c r="I10" s="7"/>
      <c r="J10" s="19"/>
      <c r="K10" s="20"/>
      <c r="L10" s="101"/>
      <c r="M10" s="104"/>
      <c r="N10" s="4"/>
      <c r="O10" s="6"/>
      <c r="P10" s="8"/>
      <c r="Q10" s="8"/>
      <c r="R10" s="8"/>
      <c r="S10" s="8"/>
    </row>
    <row r="11" spans="1:19" x14ac:dyDescent="0.25">
      <c r="A11" s="6"/>
      <c r="B11" s="6"/>
      <c r="C11" s="17">
        <v>10000</v>
      </c>
      <c r="D11" s="6"/>
      <c r="E11" s="18">
        <v>102</v>
      </c>
      <c r="F11" s="18"/>
      <c r="G11" s="19">
        <f t="shared" si="0"/>
        <v>1020000</v>
      </c>
      <c r="H11" s="7"/>
      <c r="I11" s="19"/>
      <c r="J11" s="19"/>
      <c r="K11" s="8"/>
      <c r="L11" s="101"/>
      <c r="M11" s="104"/>
      <c r="N11" s="21"/>
      <c r="O11" s="7"/>
      <c r="P11" s="8"/>
      <c r="Q11" s="8"/>
      <c r="R11" s="8" t="s">
        <v>12</v>
      </c>
      <c r="S11" s="8"/>
    </row>
    <row r="12" spans="1:19" x14ac:dyDescent="0.25">
      <c r="A12" s="6"/>
      <c r="B12" s="6"/>
      <c r="C12" s="17">
        <v>5000</v>
      </c>
      <c r="D12" s="6"/>
      <c r="E12" s="18">
        <v>101</v>
      </c>
      <c r="F12" s="18"/>
      <c r="G12" s="19">
        <f t="shared" si="0"/>
        <v>505000</v>
      </c>
      <c r="H12" s="7"/>
      <c r="I12" s="19"/>
      <c r="J12" s="19"/>
      <c r="K12" s="22" t="s">
        <v>13</v>
      </c>
      <c r="L12" s="103" t="s">
        <v>14</v>
      </c>
      <c r="M12" s="23" t="s">
        <v>15</v>
      </c>
      <c r="N12" s="24" t="s">
        <v>16</v>
      </c>
      <c r="O12" s="25" t="s">
        <v>12</v>
      </c>
      <c r="P12" s="8" t="s">
        <v>17</v>
      </c>
      <c r="Q12" s="8" t="s">
        <v>18</v>
      </c>
      <c r="R12" s="8" t="s">
        <v>19</v>
      </c>
      <c r="S12" s="8"/>
    </row>
    <row r="13" spans="1:19" x14ac:dyDescent="0.25">
      <c r="A13" s="6"/>
      <c r="B13" s="6"/>
      <c r="C13" s="17">
        <v>2000</v>
      </c>
      <c r="D13" s="6"/>
      <c r="E13" s="18">
        <v>101</v>
      </c>
      <c r="F13" s="18"/>
      <c r="G13" s="19">
        <f t="shared" si="0"/>
        <v>202000</v>
      </c>
      <c r="H13" s="7"/>
      <c r="I13" s="19"/>
      <c r="J13" s="19"/>
      <c r="K13" s="26">
        <v>38889</v>
      </c>
      <c r="L13" s="114">
        <v>700000</v>
      </c>
      <c r="M13" s="28">
        <v>110000</v>
      </c>
      <c r="N13" s="28"/>
      <c r="O13" s="8" t="s">
        <v>20</v>
      </c>
      <c r="P13" s="8" t="s">
        <v>18</v>
      </c>
    </row>
    <row r="14" spans="1:19" x14ac:dyDescent="0.25">
      <c r="A14" s="6"/>
      <c r="B14" s="6"/>
      <c r="C14" s="17">
        <v>1000</v>
      </c>
      <c r="D14" s="6"/>
      <c r="E14" s="18">
        <v>98</v>
      </c>
      <c r="F14" s="18"/>
      <c r="G14" s="19">
        <f t="shared" si="0"/>
        <v>98000</v>
      </c>
      <c r="H14" s="7"/>
      <c r="I14" s="19"/>
      <c r="J14" s="9"/>
      <c r="K14" s="26">
        <v>38890</v>
      </c>
      <c r="L14" s="114">
        <v>800000</v>
      </c>
      <c r="M14" s="29">
        <v>20000</v>
      </c>
      <c r="N14" s="30"/>
      <c r="O14" s="31"/>
      <c r="P14" s="32"/>
    </row>
    <row r="15" spans="1:19" x14ac:dyDescent="0.25">
      <c r="A15" s="6"/>
      <c r="B15" s="6"/>
      <c r="C15" s="17">
        <v>500</v>
      </c>
      <c r="D15" s="6"/>
      <c r="E15" s="18">
        <v>0</v>
      </c>
      <c r="F15" s="18"/>
      <c r="G15" s="19">
        <f t="shared" si="0"/>
        <v>0</v>
      </c>
      <c r="H15" s="7" t="s">
        <v>21</v>
      </c>
      <c r="I15" s="9"/>
      <c r="K15" s="26">
        <v>38891</v>
      </c>
      <c r="L15" s="114">
        <v>510000</v>
      </c>
      <c r="M15" s="29">
        <v>1152000</v>
      </c>
      <c r="N15" s="30"/>
      <c r="O15" s="31"/>
      <c r="P15" s="32"/>
    </row>
    <row r="16" spans="1:19" x14ac:dyDescent="0.25">
      <c r="A16" s="6"/>
      <c r="B16" s="6"/>
      <c r="C16" s="17">
        <v>100</v>
      </c>
      <c r="D16" s="6"/>
      <c r="E16" s="18">
        <v>0</v>
      </c>
      <c r="F16" s="18"/>
      <c r="G16" s="19">
        <f t="shared" si="0"/>
        <v>0</v>
      </c>
      <c r="H16" s="7"/>
      <c r="I16" s="9"/>
      <c r="J16" s="9"/>
      <c r="K16" s="26">
        <v>38892</v>
      </c>
      <c r="L16" s="114">
        <v>850000</v>
      </c>
      <c r="M16" s="29">
        <v>20000</v>
      </c>
      <c r="N16" s="30"/>
      <c r="O16" s="31"/>
      <c r="P16" s="32"/>
    </row>
    <row r="17" spans="1:19" x14ac:dyDescent="0.25">
      <c r="A17" s="6"/>
      <c r="B17" s="6"/>
      <c r="C17" s="15" t="s">
        <v>22</v>
      </c>
      <c r="D17" s="6"/>
      <c r="E17" s="18"/>
      <c r="F17" s="6"/>
      <c r="G17" s="6"/>
      <c r="H17" s="7">
        <f>SUM(G8:G16)</f>
        <v>45925000</v>
      </c>
      <c r="I17" s="9"/>
      <c r="K17" s="26">
        <v>38893</v>
      </c>
      <c r="L17" s="114">
        <v>600000</v>
      </c>
      <c r="M17" s="29">
        <v>22000</v>
      </c>
      <c r="N17" s="30"/>
      <c r="O17" s="31"/>
      <c r="P17" s="32"/>
    </row>
    <row r="18" spans="1:19" x14ac:dyDescent="0.25">
      <c r="A18" s="6"/>
      <c r="B18" s="6"/>
      <c r="C18" s="6"/>
      <c r="D18" s="6"/>
      <c r="E18" s="6"/>
      <c r="F18" s="6"/>
      <c r="G18" s="6"/>
      <c r="H18" s="7"/>
      <c r="I18" s="9"/>
      <c r="J18" s="33"/>
      <c r="K18" s="26">
        <v>38894</v>
      </c>
      <c r="L18" s="114">
        <v>800000</v>
      </c>
      <c r="M18" s="29">
        <v>40000</v>
      </c>
      <c r="N18" s="30"/>
      <c r="O18" s="31"/>
      <c r="P18" s="34"/>
    </row>
    <row r="19" spans="1:19" x14ac:dyDescent="0.25">
      <c r="A19" s="6"/>
      <c r="B19" s="6"/>
      <c r="C19" s="6" t="s">
        <v>9</v>
      </c>
      <c r="D19" s="6"/>
      <c r="E19" s="6" t="s">
        <v>23</v>
      </c>
      <c r="F19" s="6"/>
      <c r="G19" s="6" t="s">
        <v>11</v>
      </c>
      <c r="H19" s="7"/>
      <c r="I19" s="17"/>
      <c r="K19" s="26">
        <v>38895</v>
      </c>
      <c r="L19" s="114">
        <v>500000</v>
      </c>
      <c r="M19" s="29">
        <v>70000</v>
      </c>
      <c r="N19" s="30"/>
      <c r="O19" s="31"/>
      <c r="P19" s="34"/>
    </row>
    <row r="20" spans="1:19" x14ac:dyDescent="0.25">
      <c r="A20" s="6"/>
      <c r="B20" s="6"/>
      <c r="C20" s="17">
        <v>1000</v>
      </c>
      <c r="D20" s="6"/>
      <c r="E20" s="6">
        <v>54</v>
      </c>
      <c r="F20" s="6"/>
      <c r="G20" s="17">
        <f>C20*E20</f>
        <v>54000</v>
      </c>
      <c r="H20" s="7"/>
      <c r="I20" s="17"/>
      <c r="K20" s="26">
        <v>38896</v>
      </c>
      <c r="L20" s="114">
        <v>1050000</v>
      </c>
      <c r="M20" s="29">
        <v>40000</v>
      </c>
      <c r="N20" s="30"/>
      <c r="O20" s="31"/>
      <c r="P20" s="34"/>
    </row>
    <row r="21" spans="1:19" x14ac:dyDescent="0.25">
      <c r="A21" s="6"/>
      <c r="B21" s="6"/>
      <c r="C21" s="17">
        <v>500</v>
      </c>
      <c r="D21" s="6"/>
      <c r="E21" s="6">
        <v>105</v>
      </c>
      <c r="F21" s="6"/>
      <c r="G21" s="17">
        <f>C21*E21</f>
        <v>52500</v>
      </c>
      <c r="H21" s="7"/>
      <c r="I21" s="17"/>
      <c r="K21" s="26">
        <v>38897</v>
      </c>
      <c r="L21" s="114">
        <v>3600000</v>
      </c>
      <c r="M21" s="30">
        <v>105000</v>
      </c>
      <c r="N21" s="36"/>
      <c r="O21" s="37"/>
      <c r="P21" s="37"/>
    </row>
    <row r="22" spans="1:19" x14ac:dyDescent="0.25">
      <c r="A22" s="6"/>
      <c r="B22" s="6"/>
      <c r="C22" s="17">
        <v>200</v>
      </c>
      <c r="D22" s="6"/>
      <c r="E22" s="6">
        <v>0</v>
      </c>
      <c r="F22" s="6"/>
      <c r="G22" s="17">
        <f>C22*E22</f>
        <v>0</v>
      </c>
      <c r="H22" s="7"/>
      <c r="I22" s="9"/>
      <c r="K22" s="26">
        <v>38898</v>
      </c>
      <c r="L22" s="114">
        <v>410000</v>
      </c>
      <c r="M22" s="108">
        <v>192000</v>
      </c>
      <c r="N22" s="35"/>
      <c r="O22" s="7"/>
      <c r="P22" s="30"/>
      <c r="Q22" s="36"/>
      <c r="R22" s="37"/>
      <c r="S22" s="37"/>
    </row>
    <row r="23" spans="1:19" x14ac:dyDescent="0.25">
      <c r="A23" s="6"/>
      <c r="B23" s="6"/>
      <c r="C23" s="17">
        <v>100</v>
      </c>
      <c r="D23" s="6"/>
      <c r="E23" s="6">
        <v>1</v>
      </c>
      <c r="F23" s="6"/>
      <c r="G23" s="17">
        <f>C23*E23</f>
        <v>100</v>
      </c>
      <c r="H23" s="7"/>
      <c r="I23" s="9"/>
      <c r="K23" s="26">
        <v>38899</v>
      </c>
      <c r="L23" s="114">
        <v>600000</v>
      </c>
      <c r="M23" s="38">
        <v>150000</v>
      </c>
      <c r="N23" s="35"/>
      <c r="O23" s="27"/>
      <c r="P23" s="30"/>
      <c r="Q23" s="36"/>
      <c r="R23" s="37">
        <f>SUM(R14:R22)</f>
        <v>0</v>
      </c>
      <c r="S23" s="37">
        <f>SUM(S14:S22)</f>
        <v>0</v>
      </c>
    </row>
    <row r="24" spans="1:19" x14ac:dyDescent="0.25">
      <c r="A24" s="6"/>
      <c r="B24" s="6"/>
      <c r="C24" s="17">
        <v>50</v>
      </c>
      <c r="D24" s="6"/>
      <c r="E24" s="6">
        <v>0</v>
      </c>
      <c r="F24" s="6"/>
      <c r="G24" s="17">
        <f>C24*E24</f>
        <v>0</v>
      </c>
      <c r="H24" s="7"/>
      <c r="I24" s="6"/>
      <c r="K24" s="26">
        <v>38900</v>
      </c>
      <c r="L24" s="114">
        <v>800000</v>
      </c>
      <c r="M24" s="38"/>
      <c r="N24" s="39"/>
      <c r="O24" s="27"/>
      <c r="P24" s="30"/>
      <c r="Q24" s="36"/>
      <c r="R24" s="40" t="s">
        <v>24</v>
      </c>
      <c r="S24" s="36"/>
    </row>
    <row r="25" spans="1:19" x14ac:dyDescent="0.25">
      <c r="A25" s="6"/>
      <c r="B25" s="6"/>
      <c r="C25" s="17">
        <v>25</v>
      </c>
      <c r="D25" s="6"/>
      <c r="E25" s="6">
        <v>0</v>
      </c>
      <c r="F25" s="6"/>
      <c r="G25" s="41">
        <v>0</v>
      </c>
      <c r="H25" s="7"/>
      <c r="I25" s="6" t="s">
        <v>8</v>
      </c>
      <c r="K25" s="26">
        <v>38901</v>
      </c>
      <c r="L25" s="114">
        <v>800000</v>
      </c>
      <c r="M25" s="38"/>
      <c r="N25" s="39"/>
      <c r="O25" s="27"/>
      <c r="P25" s="30"/>
      <c r="Q25" s="36"/>
      <c r="R25" s="40"/>
      <c r="S25" s="36"/>
    </row>
    <row r="26" spans="1:19" x14ac:dyDescent="0.25">
      <c r="A26" s="6"/>
      <c r="B26" s="6"/>
      <c r="C26" s="15" t="s">
        <v>22</v>
      </c>
      <c r="D26" s="6"/>
      <c r="E26" s="6"/>
      <c r="F26" s="6"/>
      <c r="G26" s="6"/>
      <c r="H26" s="42">
        <f>SUM(G20:G25)</f>
        <v>106600</v>
      </c>
      <c r="I26" s="7"/>
      <c r="K26" s="26">
        <v>38902</v>
      </c>
      <c r="L26" s="114">
        <v>325000</v>
      </c>
      <c r="N26" s="35"/>
      <c r="O26" s="44"/>
      <c r="P26" s="30"/>
      <c r="Q26" s="36"/>
      <c r="R26" s="40"/>
      <c r="S26" s="36"/>
    </row>
    <row r="27" spans="1:19" x14ac:dyDescent="0.25">
      <c r="A27" s="6"/>
      <c r="B27" s="6"/>
      <c r="C27" s="6"/>
      <c r="D27" s="6"/>
      <c r="E27" s="6"/>
      <c r="F27" s="6"/>
      <c r="G27" s="6"/>
      <c r="H27" s="7"/>
      <c r="I27" s="7">
        <f>H17+H26</f>
        <v>46031600</v>
      </c>
      <c r="K27" s="26">
        <v>38903</v>
      </c>
      <c r="L27" s="114">
        <v>800000</v>
      </c>
      <c r="M27" s="45"/>
      <c r="N27" s="35"/>
      <c r="O27" s="44"/>
      <c r="P27" s="30"/>
      <c r="Q27" s="36"/>
      <c r="R27" s="40"/>
      <c r="S27" s="36"/>
    </row>
    <row r="28" spans="1:19" x14ac:dyDescent="0.25">
      <c r="A28" s="6"/>
      <c r="B28" s="6"/>
      <c r="C28" s="15" t="s">
        <v>25</v>
      </c>
      <c r="D28" s="6"/>
      <c r="E28" s="6"/>
      <c r="F28" s="6"/>
      <c r="G28" s="6"/>
      <c r="H28" s="7"/>
      <c r="I28" s="7"/>
      <c r="K28" s="26">
        <v>38904</v>
      </c>
      <c r="L28" s="114">
        <v>1050000</v>
      </c>
      <c r="M28" s="46"/>
      <c r="N28" s="35"/>
      <c r="O28" s="44"/>
      <c r="P28" s="30"/>
      <c r="Q28" s="36"/>
      <c r="R28" s="40"/>
      <c r="S28" s="36"/>
    </row>
    <row r="29" spans="1:19" x14ac:dyDescent="0.25">
      <c r="A29" s="6"/>
      <c r="B29" s="6"/>
      <c r="C29" s="6" t="s">
        <v>26</v>
      </c>
      <c r="D29" s="6"/>
      <c r="E29" s="6"/>
      <c r="F29" s="6"/>
      <c r="G29" s="6" t="s">
        <v>8</v>
      </c>
      <c r="H29" s="7"/>
      <c r="I29" s="7">
        <f>'5 Januari 2017'!I37</f>
        <v>530248741</v>
      </c>
      <c r="K29" s="26">
        <v>38905</v>
      </c>
      <c r="L29" s="114">
        <v>700000</v>
      </c>
      <c r="N29" s="35"/>
      <c r="O29" s="44"/>
      <c r="P29" s="30"/>
      <c r="Q29" s="36"/>
      <c r="R29" s="48"/>
      <c r="S29" s="36"/>
    </row>
    <row r="30" spans="1:19" x14ac:dyDescent="0.25">
      <c r="A30" s="6"/>
      <c r="B30" s="6"/>
      <c r="C30" s="6" t="s">
        <v>27</v>
      </c>
      <c r="D30" s="6"/>
      <c r="E30" s="6"/>
      <c r="F30" s="6"/>
      <c r="G30" s="6"/>
      <c r="H30" s="7" t="s">
        <v>28</v>
      </c>
      <c r="I30" s="49">
        <f>'10 Januari 2017  '!I52</f>
        <v>32432000</v>
      </c>
      <c r="K30" s="26">
        <v>38906</v>
      </c>
      <c r="L30" s="114">
        <v>650000</v>
      </c>
      <c r="M30" s="50"/>
      <c r="N30" s="35"/>
      <c r="O30" s="44"/>
      <c r="P30" s="30"/>
      <c r="Q30" s="36"/>
      <c r="R30" s="40"/>
      <c r="S30" s="36"/>
    </row>
    <row r="31" spans="1:19" x14ac:dyDescent="0.25">
      <c r="A31" s="6"/>
      <c r="B31" s="6"/>
      <c r="C31" s="6"/>
      <c r="D31" s="6"/>
      <c r="E31" s="6"/>
      <c r="F31" s="6"/>
      <c r="G31" s="6"/>
      <c r="H31" s="7"/>
      <c r="I31" s="7"/>
      <c r="K31" s="26">
        <v>38907</v>
      </c>
      <c r="L31" s="27"/>
      <c r="N31" s="39"/>
      <c r="O31" s="44"/>
      <c r="P31" s="8"/>
      <c r="Q31" s="36"/>
      <c r="R31" s="8"/>
      <c r="S31" s="36"/>
    </row>
    <row r="32" spans="1:19" x14ac:dyDescent="0.25">
      <c r="A32" s="6"/>
      <c r="B32" s="6"/>
      <c r="C32" s="15" t="s">
        <v>29</v>
      </c>
      <c r="D32" s="6"/>
      <c r="E32" s="6"/>
      <c r="F32" s="6"/>
      <c r="G32" s="6"/>
      <c r="H32" s="7"/>
      <c r="I32" s="30"/>
      <c r="J32" s="30"/>
      <c r="K32" s="26">
        <v>38908</v>
      </c>
      <c r="L32" s="27"/>
      <c r="N32" s="35"/>
      <c r="O32" s="44"/>
      <c r="P32" s="8"/>
      <c r="Q32" s="36"/>
      <c r="R32" s="8"/>
      <c r="S32" s="36"/>
    </row>
    <row r="33" spans="1:19" x14ac:dyDescent="0.25">
      <c r="A33" s="6"/>
      <c r="B33" s="15">
        <v>1</v>
      </c>
      <c r="C33" s="15" t="s">
        <v>30</v>
      </c>
      <c r="D33" s="6"/>
      <c r="E33" s="6"/>
      <c r="F33" s="6"/>
      <c r="G33" s="6"/>
      <c r="H33" s="7"/>
      <c r="I33" s="7"/>
      <c r="J33" s="7"/>
      <c r="K33" s="26">
        <v>38909</v>
      </c>
      <c r="L33" s="27"/>
      <c r="N33" s="35"/>
      <c r="O33" s="44"/>
      <c r="P33" s="8"/>
      <c r="Q33" s="36"/>
      <c r="R33" s="8"/>
      <c r="S33" s="36"/>
    </row>
    <row r="34" spans="1:19" x14ac:dyDescent="0.25">
      <c r="A34" s="6"/>
      <c r="B34" s="15"/>
      <c r="C34" s="15" t="s">
        <v>12</v>
      </c>
      <c r="D34" s="6"/>
      <c r="E34" s="6"/>
      <c r="F34" s="6"/>
      <c r="G34" s="6"/>
      <c r="H34" s="7"/>
      <c r="I34" s="7"/>
      <c r="J34" s="7"/>
      <c r="K34" s="26"/>
      <c r="L34" s="38"/>
      <c r="N34" s="35"/>
      <c r="O34" s="44"/>
      <c r="P34" s="8"/>
      <c r="Q34" s="36"/>
      <c r="R34" s="51"/>
      <c r="S34" s="36"/>
    </row>
    <row r="35" spans="1:19" x14ac:dyDescent="0.25">
      <c r="A35" s="6"/>
      <c r="B35" s="6"/>
      <c r="C35" s="6" t="s">
        <v>31</v>
      </c>
      <c r="D35" s="6"/>
      <c r="E35" s="6"/>
      <c r="F35" s="6"/>
      <c r="G35" s="17"/>
      <c r="H35" s="42">
        <f>+O111</f>
        <v>0</v>
      </c>
      <c r="I35" s="7"/>
      <c r="J35" s="7"/>
      <c r="K35" s="26"/>
      <c r="L35" s="38"/>
      <c r="M35" s="45"/>
      <c r="N35" s="35" t="s">
        <v>75</v>
      </c>
      <c r="O35" s="44"/>
      <c r="P35" s="36"/>
      <c r="Q35" s="36"/>
      <c r="R35" s="8"/>
      <c r="S35" s="36"/>
    </row>
    <row r="36" spans="1:19" x14ac:dyDescent="0.25">
      <c r="A36" s="6"/>
      <c r="B36" s="6"/>
      <c r="C36" s="6" t="s">
        <v>32</v>
      </c>
      <c r="D36" s="6"/>
      <c r="E36" s="6"/>
      <c r="F36" s="6"/>
      <c r="G36" s="6"/>
      <c r="H36" s="52">
        <f>H92</f>
        <v>0</v>
      </c>
      <c r="I36" s="6" t="s">
        <v>8</v>
      </c>
      <c r="J36" s="6"/>
      <c r="K36" s="26"/>
      <c r="L36" s="38"/>
      <c r="M36" s="45"/>
      <c r="N36" s="35"/>
      <c r="O36" s="44"/>
      <c r="P36" s="9"/>
      <c r="Q36" s="36"/>
      <c r="R36" s="8"/>
      <c r="S36" s="8"/>
    </row>
    <row r="37" spans="1:19" x14ac:dyDescent="0.25">
      <c r="A37" s="6"/>
      <c r="B37" s="6"/>
      <c r="C37" s="6" t="s">
        <v>33</v>
      </c>
      <c r="D37" s="6"/>
      <c r="E37" s="6"/>
      <c r="F37" s="6"/>
      <c r="G37" s="6"/>
      <c r="H37" s="7"/>
      <c r="I37" s="7">
        <f>I29-H36</f>
        <v>530248741</v>
      </c>
      <c r="J37" s="7"/>
      <c r="K37" s="26"/>
      <c r="L37" s="38"/>
      <c r="M37" s="45"/>
      <c r="N37" s="35"/>
      <c r="O37" s="44"/>
      <c r="Q37" s="36"/>
      <c r="R37" s="8"/>
      <c r="S37" s="8"/>
    </row>
    <row r="38" spans="1:19" x14ac:dyDescent="0.25">
      <c r="A38" s="6"/>
      <c r="B38" s="6"/>
      <c r="C38" s="6"/>
      <c r="D38" s="6"/>
      <c r="E38" s="6"/>
      <c r="F38" s="6"/>
      <c r="G38" s="6"/>
      <c r="H38" s="7"/>
      <c r="I38" s="7"/>
      <c r="J38" s="7"/>
      <c r="K38" s="26"/>
      <c r="L38" s="38"/>
      <c r="M38" s="53"/>
      <c r="N38" s="35"/>
      <c r="O38" s="44"/>
      <c r="Q38" s="36"/>
      <c r="R38" s="8"/>
      <c r="S38" s="8"/>
    </row>
    <row r="39" spans="1:19" x14ac:dyDescent="0.25">
      <c r="A39" s="6"/>
      <c r="B39" s="6"/>
      <c r="C39" s="15" t="s">
        <v>34</v>
      </c>
      <c r="D39" s="6"/>
      <c r="E39" s="6"/>
      <c r="F39" s="6"/>
      <c r="G39" s="6"/>
      <c r="H39" s="42">
        <v>30244114</v>
      </c>
      <c r="J39" s="7"/>
      <c r="K39" s="26"/>
      <c r="L39" s="38"/>
      <c r="M39" s="45"/>
      <c r="N39" s="35"/>
      <c r="O39" s="44"/>
      <c r="Q39" s="36"/>
      <c r="R39" s="8"/>
      <c r="S39" s="8"/>
    </row>
    <row r="40" spans="1:19" x14ac:dyDescent="0.25">
      <c r="A40" s="6"/>
      <c r="B40" s="6"/>
      <c r="C40" s="15" t="s">
        <v>35</v>
      </c>
      <c r="D40" s="6"/>
      <c r="E40" s="6"/>
      <c r="F40" s="6"/>
      <c r="G40" s="6"/>
      <c r="H40" s="7">
        <v>102932724</v>
      </c>
      <c r="I40" s="7"/>
      <c r="J40" s="7"/>
      <c r="K40" s="26"/>
      <c r="L40" s="38"/>
      <c r="M40" s="45"/>
      <c r="N40" s="35"/>
      <c r="O40" s="44"/>
      <c r="Q40" s="36"/>
      <c r="R40" s="8"/>
      <c r="S40" s="8"/>
    </row>
    <row r="41" spans="1:19" ht="16.5" x14ac:dyDescent="0.35">
      <c r="A41" s="6"/>
      <c r="B41" s="6"/>
      <c r="C41" s="15" t="s">
        <v>36</v>
      </c>
      <c r="D41" s="6"/>
      <c r="E41" s="6"/>
      <c r="F41" s="6"/>
      <c r="G41" s="6"/>
      <c r="H41" s="54">
        <v>33034812</v>
      </c>
      <c r="I41" s="7"/>
      <c r="J41" s="7"/>
      <c r="K41" s="26"/>
      <c r="L41" s="38"/>
      <c r="M41" s="45"/>
      <c r="N41" s="35"/>
      <c r="O41" s="44"/>
      <c r="Q41" s="36"/>
      <c r="R41" s="8"/>
      <c r="S41" s="8"/>
    </row>
    <row r="42" spans="1:19" ht="16.5" x14ac:dyDescent="0.35">
      <c r="A42" s="6"/>
      <c r="B42" s="6"/>
      <c r="C42" s="6"/>
      <c r="D42" s="6"/>
      <c r="E42" s="6"/>
      <c r="F42" s="6"/>
      <c r="G42" s="6"/>
      <c r="H42" s="7"/>
      <c r="I42" s="55">
        <f>SUM(H39:H41)</f>
        <v>166211650</v>
      </c>
      <c r="J42" s="7"/>
      <c r="K42" s="26"/>
      <c r="L42" s="38"/>
      <c r="M42" s="45"/>
      <c r="N42" s="35"/>
      <c r="O42" s="44"/>
      <c r="Q42" s="36"/>
      <c r="R42" s="8"/>
      <c r="S42" s="8"/>
    </row>
    <row r="43" spans="1:19" x14ac:dyDescent="0.25">
      <c r="A43" s="6"/>
      <c r="B43" s="6"/>
      <c r="C43" s="6"/>
      <c r="D43" s="6"/>
      <c r="E43" s="6"/>
      <c r="F43" s="6"/>
      <c r="G43" s="6"/>
      <c r="H43" s="7"/>
      <c r="I43" s="56">
        <f>SUM(I37:I42)</f>
        <v>696460391</v>
      </c>
      <c r="J43" s="7"/>
      <c r="K43" s="26"/>
      <c r="L43" s="38"/>
      <c r="M43" s="45"/>
      <c r="N43" s="35"/>
      <c r="O43" s="44"/>
      <c r="Q43" s="36"/>
      <c r="R43" s="8"/>
      <c r="S43" s="8"/>
    </row>
    <row r="44" spans="1:19" x14ac:dyDescent="0.25">
      <c r="A44" s="6"/>
      <c r="B44" s="15">
        <v>2</v>
      </c>
      <c r="C44" s="15" t="s">
        <v>37</v>
      </c>
      <c r="D44" s="6"/>
      <c r="E44" s="6"/>
      <c r="F44" s="6"/>
      <c r="G44" s="6"/>
      <c r="H44" s="7"/>
      <c r="I44" s="7"/>
      <c r="J44" s="7"/>
      <c r="K44" s="26"/>
      <c r="L44" s="38"/>
      <c r="M44" s="45"/>
      <c r="N44" s="35"/>
      <c r="O44" s="44"/>
      <c r="P44" s="57"/>
      <c r="Q44" s="30"/>
      <c r="R44" s="58"/>
      <c r="S44" s="58"/>
    </row>
    <row r="45" spans="1:19" x14ac:dyDescent="0.25">
      <c r="A45" s="6"/>
      <c r="B45" s="6"/>
      <c r="C45" s="6" t="s">
        <v>32</v>
      </c>
      <c r="D45" s="6"/>
      <c r="E45" s="6"/>
      <c r="F45" s="6"/>
      <c r="G45" s="19"/>
      <c r="H45" s="7">
        <f>M96</f>
        <v>1921000</v>
      </c>
      <c r="I45" s="7"/>
      <c r="J45" s="7"/>
      <c r="K45" s="26"/>
      <c r="L45" s="38"/>
      <c r="M45" s="45"/>
      <c r="N45" s="35"/>
      <c r="O45" s="44"/>
      <c r="P45" s="57"/>
      <c r="Q45" s="30"/>
      <c r="R45" s="59"/>
      <c r="S45" s="58"/>
    </row>
    <row r="46" spans="1:19" x14ac:dyDescent="0.25">
      <c r="A46" s="6"/>
      <c r="B46" s="6"/>
      <c r="C46" s="6" t="s">
        <v>38</v>
      </c>
      <c r="D46" s="6"/>
      <c r="E46" s="6"/>
      <c r="F46" s="6"/>
      <c r="G46" s="18"/>
      <c r="H46" s="60">
        <f>+E92</f>
        <v>27300</v>
      </c>
      <c r="I46" s="7" t="s">
        <v>8</v>
      </c>
      <c r="J46" s="7"/>
      <c r="K46" s="26"/>
      <c r="L46" s="38"/>
      <c r="M46" s="45"/>
      <c r="N46" s="35"/>
      <c r="O46" s="44"/>
      <c r="P46" s="57"/>
      <c r="Q46" s="30"/>
      <c r="R46" s="57"/>
      <c r="S46" s="58"/>
    </row>
    <row r="47" spans="1:19" x14ac:dyDescent="0.25">
      <c r="A47" s="6"/>
      <c r="B47" s="6"/>
      <c r="C47" s="6"/>
      <c r="D47" s="6"/>
      <c r="E47" s="6"/>
      <c r="F47" s="6"/>
      <c r="G47" s="18" t="s">
        <v>8</v>
      </c>
      <c r="H47" s="61"/>
      <c r="I47" s="7">
        <f>H45+H46</f>
        <v>1948300</v>
      </c>
      <c r="J47" s="7"/>
      <c r="K47" s="26"/>
      <c r="L47" s="38"/>
      <c r="M47" s="45"/>
      <c r="N47" s="35"/>
      <c r="O47" s="44"/>
      <c r="P47" s="57"/>
      <c r="Q47" s="58"/>
      <c r="R47" s="57"/>
      <c r="S47" s="58"/>
    </row>
    <row r="48" spans="1:19" x14ac:dyDescent="0.25">
      <c r="A48" s="6"/>
      <c r="B48" s="6"/>
      <c r="C48" s="6"/>
      <c r="D48" s="6"/>
      <c r="E48" s="6"/>
      <c r="F48" s="6"/>
      <c r="G48" s="18"/>
      <c r="H48" s="62"/>
      <c r="I48" s="7" t="s">
        <v>8</v>
      </c>
      <c r="J48" s="7"/>
      <c r="K48" s="26"/>
      <c r="L48" s="38"/>
      <c r="M48" s="53"/>
      <c r="N48" s="35"/>
      <c r="O48" s="44"/>
      <c r="P48" s="63"/>
      <c r="Q48" s="63">
        <f>SUM(Q13:Q46)</f>
        <v>0</v>
      </c>
      <c r="R48" s="57"/>
      <c r="S48" s="58"/>
    </row>
    <row r="49" spans="1:19" x14ac:dyDescent="0.25">
      <c r="A49" s="6"/>
      <c r="B49" s="6"/>
      <c r="C49" s="6" t="s">
        <v>39</v>
      </c>
      <c r="D49" s="6"/>
      <c r="E49" s="6"/>
      <c r="F49" s="6"/>
      <c r="G49" s="19"/>
      <c r="H49" s="42">
        <f>L137</f>
        <v>15545000</v>
      </c>
      <c r="I49" s="7">
        <v>0</v>
      </c>
      <c r="K49" s="26"/>
      <c r="L49" s="38"/>
      <c r="M49" s="53"/>
      <c r="N49" s="35"/>
      <c r="O49" s="44"/>
      <c r="Q49" s="8"/>
      <c r="S49" s="8"/>
    </row>
    <row r="50" spans="1:19" x14ac:dyDescent="0.25">
      <c r="A50" s="6"/>
      <c r="B50" s="6"/>
      <c r="C50" s="6" t="s">
        <v>40</v>
      </c>
      <c r="D50" s="6"/>
      <c r="E50" s="6"/>
      <c r="F50" s="6"/>
      <c r="G50" s="6"/>
      <c r="H50" s="52">
        <f>A92</f>
        <v>2900</v>
      </c>
      <c r="I50" s="7"/>
      <c r="K50" s="26"/>
      <c r="L50" s="38"/>
      <c r="M50" s="53"/>
      <c r="N50" s="35"/>
      <c r="O50" s="44"/>
      <c r="P50" s="64"/>
      <c r="Q50" s="8" t="s">
        <v>41</v>
      </c>
      <c r="S50" s="8"/>
    </row>
    <row r="51" spans="1:19" x14ac:dyDescent="0.25">
      <c r="A51" s="6"/>
      <c r="B51" s="6"/>
      <c r="C51" s="6"/>
      <c r="D51" s="6"/>
      <c r="E51" s="6"/>
      <c r="F51" s="6"/>
      <c r="G51" s="6"/>
      <c r="H51" s="19"/>
      <c r="I51" s="52">
        <f>SUM(H49:H50)</f>
        <v>15547900</v>
      </c>
      <c r="J51" s="42"/>
      <c r="K51" s="26"/>
      <c r="L51" s="38"/>
      <c r="M51" s="53"/>
      <c r="N51" s="35"/>
      <c r="O51" s="44"/>
      <c r="P51" s="65"/>
      <c r="Q51" s="51"/>
      <c r="R51" s="65"/>
      <c r="S51" s="51"/>
    </row>
    <row r="52" spans="1:19" x14ac:dyDescent="0.25">
      <c r="A52" s="6"/>
      <c r="B52" s="6"/>
      <c r="C52" s="15" t="s">
        <v>42</v>
      </c>
      <c r="D52" s="6"/>
      <c r="E52" s="6"/>
      <c r="F52" s="6"/>
      <c r="G52" s="6"/>
      <c r="H52" s="7"/>
      <c r="I52" s="7">
        <f>I30-I47+I51</f>
        <v>46031600</v>
      </c>
      <c r="J52" s="66"/>
      <c r="K52" s="26"/>
      <c r="L52" s="38"/>
      <c r="N52" s="35"/>
      <c r="O52" s="44"/>
      <c r="P52" s="65"/>
      <c r="Q52" s="51"/>
      <c r="R52" s="65"/>
      <c r="S52" s="51"/>
    </row>
    <row r="53" spans="1:19" x14ac:dyDescent="0.25">
      <c r="A53" s="6"/>
      <c r="B53" s="6"/>
      <c r="C53" s="6" t="s">
        <v>43</v>
      </c>
      <c r="D53" s="6"/>
      <c r="E53" s="6"/>
      <c r="F53" s="6"/>
      <c r="G53" s="6"/>
      <c r="H53" s="7"/>
      <c r="I53" s="7">
        <f>+I27</f>
        <v>46031600</v>
      </c>
      <c r="J53" s="66"/>
      <c r="K53" s="26"/>
      <c r="L53" s="38"/>
      <c r="N53" s="35"/>
      <c r="O53" s="44"/>
      <c r="P53" s="65"/>
      <c r="Q53" s="51"/>
      <c r="R53" s="65"/>
      <c r="S53" s="51"/>
    </row>
    <row r="54" spans="1:19" x14ac:dyDescent="0.25">
      <c r="A54" s="6"/>
      <c r="B54" s="6"/>
      <c r="C54" s="6"/>
      <c r="D54" s="6"/>
      <c r="E54" s="6"/>
      <c r="F54" s="6"/>
      <c r="G54" s="6"/>
      <c r="H54" s="7" t="s">
        <v>8</v>
      </c>
      <c r="I54" s="52">
        <v>0</v>
      </c>
      <c r="J54" s="67"/>
      <c r="K54" s="26"/>
      <c r="L54" s="38"/>
      <c r="N54" s="35"/>
      <c r="O54" s="44"/>
      <c r="P54" s="65"/>
      <c r="Q54" s="51"/>
      <c r="R54" s="65"/>
      <c r="S54" s="68"/>
    </row>
    <row r="55" spans="1:19" x14ac:dyDescent="0.25">
      <c r="A55" s="6"/>
      <c r="B55" s="6"/>
      <c r="C55" s="6"/>
      <c r="D55" s="6"/>
      <c r="E55" s="6" t="s">
        <v>44</v>
      </c>
      <c r="F55" s="6"/>
      <c r="G55" s="6"/>
      <c r="H55" s="7"/>
      <c r="I55" s="7">
        <f>+I53-I52</f>
        <v>0</v>
      </c>
      <c r="J55" s="66"/>
      <c r="K55" s="26"/>
      <c r="L55" s="38"/>
      <c r="N55" s="35"/>
      <c r="O55" s="44"/>
      <c r="P55" s="65"/>
      <c r="Q55" s="51"/>
      <c r="R55" s="65"/>
      <c r="S55" s="65"/>
    </row>
    <row r="56" spans="1:19" x14ac:dyDescent="0.25">
      <c r="A56" s="6"/>
      <c r="B56" s="6"/>
      <c r="C56" s="6"/>
      <c r="D56" s="6"/>
      <c r="E56" s="6"/>
      <c r="F56" s="6"/>
      <c r="G56" s="6"/>
      <c r="H56" s="7"/>
      <c r="I56" s="7"/>
      <c r="J56" s="66"/>
      <c r="K56" s="26"/>
      <c r="L56" s="38"/>
      <c r="N56" s="35"/>
      <c r="O56" s="44"/>
      <c r="P56" s="65"/>
      <c r="Q56" s="51"/>
      <c r="R56" s="65"/>
      <c r="S56" s="65"/>
    </row>
    <row r="57" spans="1:19" x14ac:dyDescent="0.25">
      <c r="A57" s="6" t="s">
        <v>45</v>
      </c>
      <c r="B57" s="6"/>
      <c r="C57" s="6"/>
      <c r="D57" s="6"/>
      <c r="E57" s="6"/>
      <c r="F57" s="6"/>
      <c r="G57" s="6"/>
      <c r="H57" s="7"/>
      <c r="I57" s="49"/>
      <c r="J57" s="69"/>
      <c r="K57" s="26"/>
      <c r="L57" s="38"/>
      <c r="N57" s="35"/>
      <c r="O57" s="44"/>
      <c r="P57" s="65"/>
      <c r="Q57" s="51"/>
      <c r="R57" s="65"/>
      <c r="S57" s="65"/>
    </row>
    <row r="58" spans="1:19" x14ac:dyDescent="0.25">
      <c r="A58" s="6" t="s">
        <v>46</v>
      </c>
      <c r="B58" s="6"/>
      <c r="C58" s="6"/>
      <c r="D58" s="6"/>
      <c r="E58" s="6" t="s">
        <v>8</v>
      </c>
      <c r="F58" s="6"/>
      <c r="G58" s="6" t="s">
        <v>47</v>
      </c>
      <c r="H58" s="7"/>
      <c r="I58" s="17"/>
      <c r="J58" s="70"/>
      <c r="K58" s="26"/>
      <c r="L58" s="38"/>
      <c r="N58" s="35"/>
      <c r="O58" s="44"/>
      <c r="P58" s="65"/>
      <c r="Q58" s="51"/>
      <c r="R58" s="65"/>
      <c r="S58" s="65"/>
    </row>
    <row r="59" spans="1:19" x14ac:dyDescent="0.25">
      <c r="A59" s="6"/>
      <c r="B59" s="6"/>
      <c r="C59" s="6"/>
      <c r="D59" s="6"/>
      <c r="E59" s="6"/>
      <c r="F59" s="6"/>
      <c r="G59" s="6"/>
      <c r="H59" s="7" t="s">
        <v>8</v>
      </c>
      <c r="I59" s="17"/>
      <c r="J59" s="70"/>
      <c r="K59" s="26"/>
      <c r="L59" s="38"/>
      <c r="N59" s="35"/>
      <c r="O59" s="44"/>
      <c r="Q59" s="36"/>
    </row>
    <row r="60" spans="1:19" x14ac:dyDescent="0.25">
      <c r="K60" s="26"/>
      <c r="L60" s="38"/>
      <c r="N60" s="35"/>
      <c r="O60" s="44"/>
    </row>
    <row r="61" spans="1:19" x14ac:dyDescent="0.25">
      <c r="A61" s="71"/>
      <c r="B61" s="72"/>
      <c r="C61" s="72"/>
      <c r="D61" s="73"/>
      <c r="E61" s="73"/>
      <c r="F61" s="73"/>
      <c r="G61" s="73"/>
      <c r="H61" s="9"/>
      <c r="J61" s="74"/>
      <c r="K61" s="26"/>
      <c r="L61" s="38"/>
      <c r="N61" s="35"/>
      <c r="O61" s="44"/>
      <c r="Q61" s="9"/>
      <c r="R61" s="75"/>
    </row>
    <row r="62" spans="1:19" x14ac:dyDescent="0.25">
      <c r="A62" s="71" t="s">
        <v>59</v>
      </c>
      <c r="B62" s="72"/>
      <c r="C62" s="72"/>
      <c r="D62" s="73"/>
      <c r="E62" s="73"/>
      <c r="F62" s="73"/>
      <c r="G62" s="73" t="s">
        <v>49</v>
      </c>
      <c r="H62" s="9"/>
      <c r="J62" s="74"/>
      <c r="K62" s="26"/>
      <c r="L62" s="38"/>
      <c r="N62" s="35"/>
      <c r="O62" s="44"/>
      <c r="Q62" s="9"/>
      <c r="R62" s="75"/>
    </row>
    <row r="63" spans="1:19" x14ac:dyDescent="0.25">
      <c r="A63" s="71"/>
      <c r="B63" s="72"/>
      <c r="C63" s="72"/>
      <c r="D63" s="73"/>
      <c r="E63" s="73"/>
      <c r="F63" s="73"/>
      <c r="G63" s="73"/>
      <c r="H63" s="9"/>
      <c r="J63" s="74"/>
      <c r="K63" s="26"/>
      <c r="L63" s="38"/>
      <c r="N63" s="35"/>
      <c r="O63" s="44"/>
      <c r="Q63" s="9"/>
      <c r="R63" s="75"/>
    </row>
    <row r="64" spans="1:19" x14ac:dyDescent="0.25">
      <c r="A64" s="71" t="s">
        <v>50</v>
      </c>
      <c r="B64" s="72"/>
      <c r="C64" s="72"/>
      <c r="D64" s="73"/>
      <c r="E64" s="73"/>
      <c r="F64" s="73"/>
      <c r="G64" s="73"/>
      <c r="H64" s="9" t="s">
        <v>51</v>
      </c>
      <c r="J64" s="74"/>
      <c r="K64" s="26"/>
      <c r="L64" s="38"/>
      <c r="N64" s="35"/>
      <c r="O64" s="44"/>
      <c r="Q64" s="9"/>
      <c r="R64" s="75"/>
    </row>
    <row r="65" spans="1:17" x14ac:dyDescent="0.25">
      <c r="A65" s="71"/>
      <c r="B65" s="72"/>
      <c r="C65" s="72"/>
      <c r="D65" s="73"/>
      <c r="E65" s="73"/>
      <c r="F65" s="73"/>
      <c r="G65" s="73"/>
      <c r="H65" s="73"/>
      <c r="J65" s="74"/>
      <c r="K65" s="26"/>
      <c r="L65" s="38"/>
      <c r="N65" s="35"/>
      <c r="O65" s="44"/>
    </row>
    <row r="66" spans="1:17" x14ac:dyDescent="0.25">
      <c r="A66" s="8"/>
      <c r="B66" s="8"/>
      <c r="C66" s="8"/>
      <c r="D66" s="8"/>
      <c r="E66" s="8"/>
      <c r="F66" s="8"/>
      <c r="G66" s="73" t="s">
        <v>52</v>
      </c>
      <c r="H66" s="8"/>
      <c r="I66" s="8"/>
      <c r="J66" s="76"/>
      <c r="K66" s="26"/>
      <c r="L66" s="38"/>
      <c r="M66" s="53"/>
      <c r="N66" s="35"/>
      <c r="O66" s="44"/>
      <c r="Q66" s="64"/>
    </row>
    <row r="67" spans="1:17" x14ac:dyDescent="0.25">
      <c r="A67" s="8"/>
      <c r="B67" s="8"/>
      <c r="C67" s="8"/>
      <c r="D67" s="8"/>
      <c r="E67" s="8"/>
      <c r="F67" s="8"/>
      <c r="G67" s="8"/>
      <c r="H67" s="8"/>
      <c r="I67" s="8"/>
      <c r="J67" s="76"/>
      <c r="K67" s="26"/>
      <c r="L67" s="38"/>
      <c r="M67" s="53"/>
      <c r="N67" s="35"/>
      <c r="O67" s="44"/>
    </row>
    <row r="68" spans="1:17" x14ac:dyDescent="0.25">
      <c r="A68" s="8"/>
      <c r="B68" s="8"/>
      <c r="C68" s="8"/>
      <c r="D68" s="8"/>
      <c r="E68" s="8" t="s">
        <v>53</v>
      </c>
      <c r="F68" s="8"/>
      <c r="G68" s="8"/>
      <c r="H68" s="8"/>
      <c r="I68" s="8"/>
      <c r="J68" s="76"/>
      <c r="K68" s="26"/>
      <c r="L68" s="38"/>
      <c r="M68" s="3"/>
      <c r="N68" s="35"/>
      <c r="O68" s="44"/>
    </row>
    <row r="69" spans="1:17" x14ac:dyDescent="0.25">
      <c r="A69" s="8"/>
      <c r="B69" s="8"/>
      <c r="C69" s="8"/>
      <c r="D69" s="8"/>
      <c r="E69" s="8"/>
      <c r="F69" s="8"/>
      <c r="G69" s="8"/>
      <c r="H69" s="8"/>
      <c r="I69" s="77"/>
      <c r="J69" s="76"/>
      <c r="K69" s="26"/>
      <c r="L69" s="38"/>
      <c r="M69" s="3"/>
      <c r="N69" s="35"/>
      <c r="O69" s="44"/>
    </row>
    <row r="70" spans="1:17" x14ac:dyDescent="0.25">
      <c r="A70" s="73"/>
      <c r="B70" s="73"/>
      <c r="C70" s="73"/>
      <c r="D70" s="73"/>
      <c r="E70" s="73"/>
      <c r="F70" s="73"/>
      <c r="G70" s="78"/>
      <c r="H70" s="79"/>
      <c r="I70" s="73"/>
      <c r="J70" s="74"/>
      <c r="K70" s="26"/>
      <c r="L70" s="38"/>
      <c r="M70" s="80"/>
      <c r="N70" s="35"/>
      <c r="O70" s="44"/>
    </row>
    <row r="71" spans="1:17" x14ac:dyDescent="0.25">
      <c r="A71" s="73"/>
      <c r="B71" s="73"/>
      <c r="C71" s="73"/>
      <c r="D71" s="73"/>
      <c r="E71" s="73"/>
      <c r="F71" s="73"/>
      <c r="G71" s="78" t="s">
        <v>54</v>
      </c>
      <c r="H71" s="81"/>
      <c r="I71" s="73"/>
      <c r="J71" s="74"/>
      <c r="K71" s="26"/>
      <c r="L71" s="38"/>
      <c r="M71" s="53"/>
      <c r="N71" s="35"/>
      <c r="O71" s="44"/>
    </row>
    <row r="72" spans="1:17" x14ac:dyDescent="0.25">
      <c r="A72" s="8"/>
      <c r="B72" s="8"/>
      <c r="C72" s="8"/>
      <c r="D72" s="8"/>
      <c r="E72" s="8"/>
      <c r="F72" s="8"/>
      <c r="G72" s="8"/>
      <c r="H72" s="8"/>
      <c r="I72" s="8"/>
      <c r="J72" s="76"/>
      <c r="K72" s="26"/>
      <c r="L72" s="38"/>
      <c r="N72" s="35"/>
      <c r="O72" s="82"/>
    </row>
    <row r="73" spans="1:17" x14ac:dyDescent="0.25">
      <c r="A73" s="8" t="s">
        <v>40</v>
      </c>
      <c r="B73" s="8"/>
      <c r="C73" s="8"/>
      <c r="D73" s="8" t="s">
        <v>38</v>
      </c>
      <c r="E73" s="8"/>
      <c r="F73" s="8"/>
      <c r="G73" s="8"/>
      <c r="H73" s="8" t="s">
        <v>55</v>
      </c>
      <c r="I73" s="77" t="s">
        <v>56</v>
      </c>
      <c r="J73" s="76"/>
      <c r="K73" s="26"/>
      <c r="L73" s="38"/>
      <c r="M73" s="80"/>
      <c r="N73" s="35"/>
      <c r="O73" s="83"/>
    </row>
    <row r="74" spans="1:17" x14ac:dyDescent="0.25">
      <c r="A74" s="84">
        <v>400</v>
      </c>
      <c r="B74" s="85" t="s">
        <v>81</v>
      </c>
      <c r="C74" s="85"/>
      <c r="D74" s="85"/>
      <c r="E74" s="86">
        <v>9300</v>
      </c>
      <c r="F74" s="109" t="s">
        <v>80</v>
      </c>
      <c r="G74" s="8"/>
      <c r="H74" s="51"/>
      <c r="I74" s="8"/>
      <c r="J74" s="76"/>
      <c r="K74" s="26"/>
      <c r="L74" s="38"/>
      <c r="M74" s="80"/>
      <c r="N74" s="35"/>
      <c r="O74" s="82"/>
    </row>
    <row r="75" spans="1:17" x14ac:dyDescent="0.25">
      <c r="A75" s="84">
        <v>2500</v>
      </c>
      <c r="B75" s="85" t="s">
        <v>70</v>
      </c>
      <c r="C75" s="85"/>
      <c r="D75" s="85"/>
      <c r="E75" s="86">
        <v>17500</v>
      </c>
      <c r="F75" s="109" t="s">
        <v>65</v>
      </c>
      <c r="G75" s="8"/>
      <c r="H75" s="51"/>
      <c r="I75" s="8"/>
      <c r="J75" s="8"/>
      <c r="K75" s="26"/>
      <c r="L75" s="38"/>
      <c r="M75" s="80"/>
      <c r="N75" s="35"/>
      <c r="O75" s="82"/>
    </row>
    <row r="76" spans="1:17" x14ac:dyDescent="0.25">
      <c r="A76" s="87"/>
      <c r="B76" s="85"/>
      <c r="C76" s="85"/>
      <c r="D76" s="85"/>
      <c r="E76" s="86">
        <v>500</v>
      </c>
      <c r="F76" s="109" t="s">
        <v>70</v>
      </c>
      <c r="G76" s="8"/>
      <c r="H76" s="51"/>
      <c r="I76" s="8"/>
      <c r="J76" s="8"/>
      <c r="K76" s="26"/>
      <c r="L76" s="38"/>
      <c r="M76" s="80"/>
      <c r="N76" s="35"/>
      <c r="O76" s="82"/>
    </row>
    <row r="77" spans="1:17" x14ac:dyDescent="0.25">
      <c r="A77" s="87"/>
      <c r="B77" s="85"/>
      <c r="C77" s="88"/>
      <c r="D77" s="85"/>
      <c r="E77" s="89"/>
      <c r="F77" s="8"/>
      <c r="G77" s="8"/>
      <c r="H77" s="51"/>
      <c r="I77" s="8"/>
      <c r="J77" s="8"/>
      <c r="K77" s="26"/>
      <c r="L77" s="38"/>
      <c r="M77" s="80"/>
      <c r="N77" s="35"/>
      <c r="O77" s="82"/>
    </row>
    <row r="78" spans="1:17" x14ac:dyDescent="0.25">
      <c r="A78" s="86"/>
      <c r="B78" s="85"/>
      <c r="C78" s="88"/>
      <c r="D78" s="88"/>
      <c r="E78" s="90"/>
      <c r="F78" s="64"/>
      <c r="H78" s="65"/>
      <c r="K78" s="26"/>
      <c r="L78" s="38"/>
      <c r="M78" s="80"/>
      <c r="N78" s="35"/>
      <c r="O78" s="82"/>
    </row>
    <row r="79" spans="1:17" x14ac:dyDescent="0.25">
      <c r="A79" s="91"/>
      <c r="B79" s="85"/>
      <c r="C79" s="92"/>
      <c r="D79" s="92"/>
      <c r="E79" s="90"/>
      <c r="H79" s="65"/>
      <c r="K79" s="26"/>
      <c r="L79" s="38"/>
      <c r="M79" s="80"/>
      <c r="N79" s="35"/>
      <c r="O79" s="82"/>
    </row>
    <row r="80" spans="1:17" x14ac:dyDescent="0.25">
      <c r="A80" s="93"/>
      <c r="B80" s="85"/>
      <c r="C80" s="92"/>
      <c r="D80" s="92"/>
      <c r="E80" s="90"/>
      <c r="H80" s="65"/>
      <c r="K80" s="26"/>
      <c r="L80" s="38"/>
      <c r="M80" s="80"/>
      <c r="N80" s="35"/>
      <c r="O80" s="83"/>
    </row>
    <row r="81" spans="1:15" x14ac:dyDescent="0.25">
      <c r="A81" s="93"/>
      <c r="B81" s="85"/>
      <c r="C81" s="92"/>
      <c r="D81" s="92"/>
      <c r="E81" s="90"/>
      <c r="H81" s="65"/>
      <c r="K81" s="26"/>
      <c r="L81" s="38"/>
      <c r="M81" s="80"/>
      <c r="N81" s="35"/>
      <c r="O81" s="83"/>
    </row>
    <row r="82" spans="1:15" x14ac:dyDescent="0.25">
      <c r="A82" s="91"/>
      <c r="B82" s="92"/>
      <c r="C82" s="92"/>
      <c r="D82" s="92"/>
      <c r="E82" s="90"/>
      <c r="H82" s="65"/>
      <c r="K82" s="26"/>
      <c r="L82" s="38"/>
      <c r="M82" s="94"/>
      <c r="N82" s="35"/>
      <c r="O82" s="82"/>
    </row>
    <row r="83" spans="1:15" x14ac:dyDescent="0.25">
      <c r="A83" s="91"/>
      <c r="B83" s="92"/>
      <c r="C83" s="92"/>
      <c r="D83" s="92"/>
      <c r="E83" s="90"/>
      <c r="H83" s="65"/>
      <c r="K83" s="26"/>
      <c r="L83" s="38"/>
      <c r="M83" s="95"/>
      <c r="N83" s="35"/>
      <c r="O83" s="82"/>
    </row>
    <row r="84" spans="1:15" x14ac:dyDescent="0.25">
      <c r="A84" s="91"/>
      <c r="B84" s="96"/>
      <c r="E84" s="65"/>
      <c r="H84" s="65"/>
      <c r="K84" s="26"/>
      <c r="L84" s="38"/>
      <c r="N84" s="35"/>
      <c r="O84" s="82"/>
    </row>
    <row r="85" spans="1:15" x14ac:dyDescent="0.25">
      <c r="A85" s="91"/>
      <c r="B85" s="96"/>
      <c r="H85" s="65"/>
      <c r="K85" s="26"/>
      <c r="L85" s="38"/>
      <c r="N85" s="35"/>
      <c r="O85" s="82"/>
    </row>
    <row r="86" spans="1:15" x14ac:dyDescent="0.25">
      <c r="A86" s="91"/>
      <c r="B86" s="96"/>
      <c r="K86" s="26"/>
      <c r="L86" s="38"/>
      <c r="N86" s="35"/>
      <c r="O86" s="82"/>
    </row>
    <row r="87" spans="1:15" x14ac:dyDescent="0.25">
      <c r="A87" s="91"/>
      <c r="B87" s="96"/>
      <c r="K87" s="26"/>
      <c r="L87" s="38"/>
      <c r="N87" s="35"/>
      <c r="O87" s="82"/>
    </row>
    <row r="88" spans="1:15" x14ac:dyDescent="0.25">
      <c r="A88" s="65"/>
      <c r="B88" s="96"/>
      <c r="K88" s="26"/>
      <c r="L88" s="38"/>
      <c r="M88" s="80"/>
      <c r="N88" s="35"/>
      <c r="O88" s="82"/>
    </row>
    <row r="89" spans="1:15" x14ac:dyDescent="0.25">
      <c r="K89" s="26"/>
      <c r="L89" s="38"/>
      <c r="N89" s="35"/>
      <c r="O89" s="82"/>
    </row>
    <row r="90" spans="1:15" x14ac:dyDescent="0.25">
      <c r="K90" s="26"/>
      <c r="L90" s="38"/>
      <c r="N90" s="35"/>
      <c r="O90" s="82"/>
    </row>
    <row r="91" spans="1:15" x14ac:dyDescent="0.25">
      <c r="K91" s="26"/>
      <c r="L91" s="38"/>
      <c r="N91" s="35"/>
      <c r="O91" s="82"/>
    </row>
    <row r="92" spans="1:15" x14ac:dyDescent="0.25">
      <c r="A92" s="75">
        <f>SUM(A74:A91)</f>
        <v>2900</v>
      </c>
      <c r="E92" s="65">
        <f>SUM(E74:E91)</f>
        <v>27300</v>
      </c>
      <c r="H92" s="65">
        <f>SUM(H74:H91)</f>
        <v>0</v>
      </c>
      <c r="K92" s="26"/>
      <c r="L92" s="38"/>
      <c r="N92" s="35"/>
      <c r="O92" s="82"/>
    </row>
    <row r="93" spans="1:15" x14ac:dyDescent="0.25">
      <c r="K93" s="26"/>
      <c r="L93" s="38"/>
      <c r="N93" s="35"/>
      <c r="O93" s="82"/>
    </row>
    <row r="94" spans="1:15" x14ac:dyDescent="0.25">
      <c r="K94" s="26"/>
      <c r="N94" s="35"/>
      <c r="O94" s="82"/>
    </row>
    <row r="95" spans="1:15" x14ac:dyDescent="0.25">
      <c r="K95" s="26"/>
      <c r="N95" s="35"/>
      <c r="O95" s="82"/>
    </row>
    <row r="96" spans="1:15" x14ac:dyDescent="0.25">
      <c r="K96" s="26"/>
      <c r="M96" s="43">
        <f>SUM(M13:M95)</f>
        <v>1921000</v>
      </c>
      <c r="N96" s="35"/>
      <c r="O96" s="82"/>
    </row>
    <row r="97" spans="11:15" x14ac:dyDescent="0.25">
      <c r="K97" s="26">
        <v>38741</v>
      </c>
      <c r="N97" s="35"/>
      <c r="O97" s="82"/>
    </row>
    <row r="98" spans="11:15" x14ac:dyDescent="0.25">
      <c r="K98" s="26"/>
      <c r="N98" s="35"/>
      <c r="O98" s="82"/>
    </row>
    <row r="99" spans="11:15" x14ac:dyDescent="0.25">
      <c r="K99" s="26"/>
      <c r="N99" s="35"/>
      <c r="O99" s="82"/>
    </row>
    <row r="100" spans="11:15" x14ac:dyDescent="0.25">
      <c r="K100" s="26"/>
      <c r="N100" s="35"/>
      <c r="O100" s="82"/>
    </row>
    <row r="101" spans="11:15" x14ac:dyDescent="0.25">
      <c r="K101" s="26"/>
      <c r="N101" s="35"/>
      <c r="O101" s="82"/>
    </row>
    <row r="102" spans="11:15" x14ac:dyDescent="0.25">
      <c r="K102" s="26"/>
      <c r="N102" s="35"/>
      <c r="O102" s="82"/>
    </row>
    <row r="103" spans="11:15" x14ac:dyDescent="0.25">
      <c r="K103" s="26"/>
      <c r="N103" s="35"/>
      <c r="O103" s="82"/>
    </row>
    <row r="104" spans="11:15" x14ac:dyDescent="0.25">
      <c r="K104" s="26"/>
      <c r="N104" s="35"/>
      <c r="O104" s="82"/>
    </row>
    <row r="105" spans="11:15" x14ac:dyDescent="0.25">
      <c r="K105" s="26"/>
      <c r="N105" s="35"/>
      <c r="O105" s="82"/>
    </row>
    <row r="106" spans="11:15" x14ac:dyDescent="0.25">
      <c r="K106" s="26"/>
      <c r="N106" s="35"/>
      <c r="O106" s="82"/>
    </row>
    <row r="107" spans="11:15" x14ac:dyDescent="0.25">
      <c r="K107" s="26"/>
      <c r="N107" s="35"/>
      <c r="O107" s="82"/>
    </row>
    <row r="108" spans="11:15" x14ac:dyDescent="0.25">
      <c r="K108" s="26"/>
      <c r="N108" s="35"/>
    </row>
    <row r="109" spans="11:15" x14ac:dyDescent="0.25">
      <c r="K109" s="26"/>
    </row>
    <row r="110" spans="11:15" x14ac:dyDescent="0.25">
      <c r="K110" s="26"/>
    </row>
    <row r="111" spans="11:15" x14ac:dyDescent="0.25">
      <c r="K111" s="26"/>
      <c r="O111" s="80">
        <f>SUM(O13:O110)</f>
        <v>0</v>
      </c>
    </row>
    <row r="112" spans="11:15" x14ac:dyDescent="0.25">
      <c r="K112" s="26"/>
    </row>
    <row r="113" spans="1:19" x14ac:dyDescent="0.25">
      <c r="K113" s="26"/>
    </row>
    <row r="114" spans="1:19" s="43" customFormat="1" x14ac:dyDescent="0.25">
      <c r="A114"/>
      <c r="B114"/>
      <c r="C114"/>
      <c r="D114"/>
      <c r="E114"/>
      <c r="F114"/>
      <c r="G114"/>
      <c r="H114"/>
      <c r="I114"/>
      <c r="J114"/>
      <c r="K114" s="26"/>
      <c r="L114" s="97"/>
      <c r="N114" s="99"/>
      <c r="O114" s="98"/>
      <c r="P114"/>
      <c r="Q114"/>
      <c r="R114"/>
      <c r="S114"/>
    </row>
    <row r="115" spans="1:19" s="43" customFormat="1" x14ac:dyDescent="0.25">
      <c r="A115"/>
      <c r="B115"/>
      <c r="C115"/>
      <c r="D115"/>
      <c r="E115"/>
      <c r="F115"/>
      <c r="G115"/>
      <c r="H115"/>
      <c r="I115"/>
      <c r="J115"/>
      <c r="K115" s="26"/>
      <c r="L115" s="97"/>
      <c r="N115" s="99"/>
      <c r="O115" s="98"/>
      <c r="P115"/>
      <c r="Q115"/>
      <c r="R115"/>
      <c r="S115"/>
    </row>
    <row r="116" spans="1:19" s="43" customFormat="1" x14ac:dyDescent="0.25">
      <c r="A116"/>
      <c r="B116"/>
      <c r="C116"/>
      <c r="D116"/>
      <c r="E116"/>
      <c r="F116"/>
      <c r="G116"/>
      <c r="H116"/>
      <c r="I116"/>
      <c r="J116"/>
      <c r="K116" s="26"/>
      <c r="L116" s="97"/>
      <c r="N116" s="99"/>
      <c r="O116" s="98"/>
      <c r="P116"/>
      <c r="Q116"/>
      <c r="R116"/>
      <c r="S116"/>
    </row>
    <row r="117" spans="1:19" s="43" customFormat="1" x14ac:dyDescent="0.25">
      <c r="A117"/>
      <c r="B117"/>
      <c r="C117"/>
      <c r="D117"/>
      <c r="E117"/>
      <c r="F117"/>
      <c r="G117"/>
      <c r="H117"/>
      <c r="I117"/>
      <c r="J117"/>
      <c r="K117" s="26"/>
      <c r="L117" s="97"/>
      <c r="N117" s="99"/>
      <c r="O117" s="98"/>
      <c r="P117"/>
      <c r="Q117"/>
      <c r="R117"/>
      <c r="S117"/>
    </row>
    <row r="118" spans="1:19" s="43" customFormat="1" x14ac:dyDescent="0.25">
      <c r="A118"/>
      <c r="B118"/>
      <c r="C118"/>
      <c r="D118"/>
      <c r="E118"/>
      <c r="F118"/>
      <c r="G118"/>
      <c r="H118"/>
      <c r="I118"/>
      <c r="J118"/>
      <c r="K118" s="26"/>
      <c r="L118" s="97"/>
      <c r="N118" s="99"/>
      <c r="O118" s="98"/>
      <c r="P118"/>
      <c r="Q118"/>
      <c r="R118"/>
      <c r="S118"/>
    </row>
    <row r="119" spans="1:19" s="43" customFormat="1" x14ac:dyDescent="0.25">
      <c r="A119"/>
      <c r="B119"/>
      <c r="C119"/>
      <c r="D119"/>
      <c r="E119"/>
      <c r="F119"/>
      <c r="G119"/>
      <c r="H119"/>
      <c r="I119"/>
      <c r="J119"/>
      <c r="K119" s="26"/>
      <c r="L119" s="97"/>
      <c r="N119" s="99"/>
      <c r="O119" s="98"/>
      <c r="P119"/>
      <c r="Q119"/>
      <c r="R119"/>
      <c r="S119"/>
    </row>
    <row r="120" spans="1:19" s="43" customFormat="1" x14ac:dyDescent="0.25">
      <c r="A120"/>
      <c r="B120"/>
      <c r="C120"/>
      <c r="D120"/>
      <c r="E120"/>
      <c r="F120"/>
      <c r="G120"/>
      <c r="H120"/>
      <c r="I120"/>
      <c r="J120"/>
      <c r="K120" s="26"/>
      <c r="L120" s="97"/>
      <c r="N120" s="99"/>
      <c r="O120" s="98"/>
      <c r="P120"/>
      <c r="Q120"/>
      <c r="R120"/>
      <c r="S120"/>
    </row>
    <row r="121" spans="1:19" s="43" customFormat="1" x14ac:dyDescent="0.25">
      <c r="A121"/>
      <c r="B121"/>
      <c r="C121"/>
      <c r="D121"/>
      <c r="E121"/>
      <c r="F121"/>
      <c r="G121"/>
      <c r="H121"/>
      <c r="I121"/>
      <c r="J121"/>
      <c r="K121" s="26"/>
      <c r="L121" s="97"/>
      <c r="N121" s="99"/>
      <c r="O121" s="98"/>
      <c r="P121"/>
      <c r="Q121"/>
      <c r="R121"/>
      <c r="S121"/>
    </row>
    <row r="122" spans="1:19" s="43" customFormat="1" x14ac:dyDescent="0.25">
      <c r="A122"/>
      <c r="B122"/>
      <c r="C122"/>
      <c r="D122"/>
      <c r="E122"/>
      <c r="F122"/>
      <c r="G122"/>
      <c r="H122"/>
      <c r="I122"/>
      <c r="J122"/>
      <c r="K122" s="26"/>
      <c r="L122" s="97"/>
      <c r="N122" s="99"/>
      <c r="O122" s="98"/>
      <c r="P122"/>
      <c r="Q122"/>
      <c r="R122"/>
      <c r="S122"/>
    </row>
    <row r="123" spans="1:19" s="43" customFormat="1" x14ac:dyDescent="0.25">
      <c r="A123"/>
      <c r="B123"/>
      <c r="C123"/>
      <c r="D123"/>
      <c r="E123"/>
      <c r="F123"/>
      <c r="G123"/>
      <c r="H123"/>
      <c r="I123"/>
      <c r="J123"/>
      <c r="K123" s="26"/>
      <c r="L123" s="97"/>
      <c r="N123" s="99"/>
      <c r="O123" s="98"/>
      <c r="P123"/>
      <c r="Q123"/>
      <c r="R123"/>
      <c r="S123"/>
    </row>
    <row r="124" spans="1:19" s="43" customFormat="1" x14ac:dyDescent="0.25">
      <c r="A124"/>
      <c r="B124"/>
      <c r="C124"/>
      <c r="D124"/>
      <c r="E124"/>
      <c r="F124"/>
      <c r="G124"/>
      <c r="H124"/>
      <c r="I124"/>
      <c r="J124"/>
      <c r="K124" s="26"/>
      <c r="L124" s="100"/>
      <c r="N124" s="99"/>
      <c r="O124" s="98"/>
      <c r="P124"/>
      <c r="Q124"/>
      <c r="R124"/>
      <c r="S124"/>
    </row>
    <row r="125" spans="1:19" s="43" customFormat="1" x14ac:dyDescent="0.25">
      <c r="A125"/>
      <c r="B125"/>
      <c r="C125"/>
      <c r="D125"/>
      <c r="E125"/>
      <c r="F125"/>
      <c r="G125"/>
      <c r="H125"/>
      <c r="I125"/>
      <c r="J125"/>
      <c r="K125" s="26"/>
      <c r="L125" s="97"/>
      <c r="N125" s="99"/>
      <c r="O125" s="98"/>
      <c r="P125"/>
      <c r="Q125"/>
      <c r="R125"/>
      <c r="S125"/>
    </row>
    <row r="126" spans="1:19" s="43" customFormat="1" x14ac:dyDescent="0.25">
      <c r="A126"/>
      <c r="B126"/>
      <c r="C126"/>
      <c r="D126"/>
      <c r="E126"/>
      <c r="F126"/>
      <c r="G126"/>
      <c r="H126"/>
      <c r="I126"/>
      <c r="J126"/>
      <c r="K126" s="26"/>
      <c r="L126" s="97"/>
      <c r="N126" s="99"/>
      <c r="O126" s="98"/>
      <c r="P126"/>
      <c r="Q126"/>
      <c r="R126"/>
      <c r="S126"/>
    </row>
    <row r="127" spans="1:19" s="43" customFormat="1" x14ac:dyDescent="0.25">
      <c r="A127"/>
      <c r="B127"/>
      <c r="C127"/>
      <c r="D127"/>
      <c r="E127"/>
      <c r="F127"/>
      <c r="G127"/>
      <c r="H127"/>
      <c r="I127"/>
      <c r="J127"/>
      <c r="K127" s="26"/>
      <c r="L127" s="97"/>
      <c r="N127" s="99"/>
      <c r="O127" s="98"/>
      <c r="P127"/>
      <c r="Q127"/>
      <c r="R127"/>
      <c r="S127"/>
    </row>
    <row r="128" spans="1:19" s="43" customFormat="1" x14ac:dyDescent="0.25">
      <c r="A128"/>
      <c r="B128"/>
      <c r="C128"/>
      <c r="D128"/>
      <c r="E128"/>
      <c r="F128"/>
      <c r="G128"/>
      <c r="H128"/>
      <c r="I128"/>
      <c r="J128"/>
      <c r="K128" s="26"/>
      <c r="L128" s="97"/>
      <c r="N128" s="99"/>
      <c r="O128" s="98"/>
      <c r="P128"/>
      <c r="Q128"/>
      <c r="R128"/>
      <c r="S128"/>
    </row>
    <row r="129" spans="1:19" s="43" customFormat="1" x14ac:dyDescent="0.25">
      <c r="A129"/>
      <c r="B129"/>
      <c r="C129"/>
      <c r="D129"/>
      <c r="E129"/>
      <c r="F129"/>
      <c r="G129"/>
      <c r="H129"/>
      <c r="I129"/>
      <c r="J129"/>
      <c r="K129" s="26"/>
      <c r="L129" s="97"/>
      <c r="N129" s="99"/>
      <c r="O129" s="98"/>
      <c r="P129"/>
      <c r="Q129"/>
      <c r="R129"/>
      <c r="S129"/>
    </row>
    <row r="130" spans="1:19" s="43" customFormat="1" x14ac:dyDescent="0.25">
      <c r="A130"/>
      <c r="B130"/>
      <c r="C130"/>
      <c r="D130"/>
      <c r="E130"/>
      <c r="F130"/>
      <c r="G130"/>
      <c r="H130"/>
      <c r="I130"/>
      <c r="J130"/>
      <c r="K130" s="26"/>
      <c r="L130" s="97"/>
      <c r="N130" s="99"/>
      <c r="O130" s="98"/>
      <c r="P130"/>
      <c r="Q130"/>
      <c r="R130"/>
      <c r="S130"/>
    </row>
    <row r="131" spans="1:19" s="43" customFormat="1" x14ac:dyDescent="0.25">
      <c r="A131"/>
      <c r="B131"/>
      <c r="C131"/>
      <c r="D131"/>
      <c r="E131"/>
      <c r="F131"/>
      <c r="G131"/>
      <c r="H131"/>
      <c r="I131"/>
      <c r="J131"/>
      <c r="K131" s="26"/>
      <c r="L131" s="97"/>
      <c r="N131" s="99"/>
      <c r="O131" s="98"/>
      <c r="P131"/>
      <c r="Q131"/>
      <c r="R131"/>
      <c r="S131"/>
    </row>
    <row r="132" spans="1:19" s="43" customFormat="1" x14ac:dyDescent="0.25">
      <c r="A132"/>
      <c r="B132"/>
      <c r="C132"/>
      <c r="D132"/>
      <c r="E132"/>
      <c r="F132"/>
      <c r="G132"/>
      <c r="H132"/>
      <c r="I132"/>
      <c r="J132"/>
      <c r="K132" s="26"/>
      <c r="L132" s="97"/>
      <c r="N132" s="99"/>
      <c r="O132" s="98"/>
      <c r="P132"/>
      <c r="Q132"/>
      <c r="R132"/>
      <c r="S132"/>
    </row>
    <row r="133" spans="1:19" s="43" customFormat="1" x14ac:dyDescent="0.25">
      <c r="A133"/>
      <c r="B133"/>
      <c r="C133"/>
      <c r="D133"/>
      <c r="E133"/>
      <c r="F133"/>
      <c r="G133"/>
      <c r="H133"/>
      <c r="I133"/>
      <c r="J133"/>
      <c r="K133" s="26"/>
      <c r="L133" s="97"/>
      <c r="N133" s="99"/>
      <c r="O133" s="98"/>
      <c r="P133"/>
      <c r="Q133"/>
      <c r="R133"/>
      <c r="S133"/>
    </row>
    <row r="134" spans="1:19" s="43" customFormat="1" x14ac:dyDescent="0.25">
      <c r="A134"/>
      <c r="B134"/>
      <c r="C134"/>
      <c r="D134"/>
      <c r="E134"/>
      <c r="F134"/>
      <c r="G134"/>
      <c r="H134"/>
      <c r="I134"/>
      <c r="J134"/>
      <c r="K134" s="26"/>
      <c r="L134" s="97"/>
      <c r="N134" s="99"/>
      <c r="O134" s="98"/>
      <c r="P134"/>
      <c r="Q134"/>
      <c r="R134"/>
      <c r="S134"/>
    </row>
    <row r="135" spans="1:19" s="43" customFormat="1" x14ac:dyDescent="0.25">
      <c r="A135"/>
      <c r="B135"/>
      <c r="C135"/>
      <c r="D135"/>
      <c r="E135"/>
      <c r="F135"/>
      <c r="G135"/>
      <c r="H135"/>
      <c r="I135"/>
      <c r="J135"/>
      <c r="K135" s="26"/>
      <c r="L135" s="100"/>
      <c r="N135" s="99"/>
      <c r="O135" s="98"/>
      <c r="P135"/>
      <c r="Q135"/>
      <c r="R135"/>
      <c r="S135"/>
    </row>
    <row r="136" spans="1:19" s="43" customFormat="1" x14ac:dyDescent="0.25">
      <c r="A136"/>
      <c r="B136"/>
      <c r="C136"/>
      <c r="D136"/>
      <c r="E136"/>
      <c r="F136"/>
      <c r="G136"/>
      <c r="H136"/>
      <c r="I136"/>
      <c r="J136"/>
      <c r="K136" s="26"/>
      <c r="L136" s="97"/>
      <c r="N136" s="99"/>
      <c r="O136" s="98"/>
      <c r="P136"/>
      <c r="Q136"/>
      <c r="R136"/>
      <c r="S136"/>
    </row>
    <row r="137" spans="1:19" s="43" customFormat="1" x14ac:dyDescent="0.25">
      <c r="A137"/>
      <c r="B137"/>
      <c r="C137"/>
      <c r="D137"/>
      <c r="E137"/>
      <c r="F137"/>
      <c r="G137"/>
      <c r="H137"/>
      <c r="I137"/>
      <c r="J137"/>
      <c r="K137" s="26"/>
      <c r="L137" s="100">
        <f>SUM(L13:L136)</f>
        <v>15545000</v>
      </c>
      <c r="N137" s="99"/>
      <c r="O137" s="98"/>
      <c r="P137"/>
      <c r="Q137"/>
      <c r="R137"/>
      <c r="S137"/>
    </row>
  </sheetData>
  <mergeCells count="1">
    <mergeCell ref="A1:I1"/>
  </mergeCells>
  <pageMargins left="0.7" right="0.7" top="0.75" bottom="0.75" header="0.3" footer="0.3"/>
  <pageSetup paperSize="9" scale="7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7"/>
  <sheetViews>
    <sheetView view="pageBreakPreview" topLeftCell="A55" zoomScaleSheetLayoutView="100" workbookViewId="0">
      <selection activeCell="K33" sqref="K33"/>
    </sheetView>
  </sheetViews>
  <sheetFormatPr defaultRowHeight="15" x14ac:dyDescent="0.25"/>
  <cols>
    <col min="1" max="1" width="15.85546875" customWidth="1"/>
    <col min="2" max="2" width="11.85546875" customWidth="1"/>
    <col min="3" max="3" width="13.7109375" customWidth="1"/>
    <col min="4" max="4" width="4.85546875" customWidth="1"/>
    <col min="5" max="5" width="14.28515625" customWidth="1"/>
    <col min="6" max="6" width="4.140625" customWidth="1"/>
    <col min="7" max="7" width="13.85546875" customWidth="1"/>
    <col min="8" max="8" width="22" customWidth="1"/>
    <col min="9" max="9" width="20.7109375" customWidth="1"/>
    <col min="10" max="10" width="21.5703125" customWidth="1"/>
    <col min="11" max="11" width="12.140625" bestFit="1" customWidth="1"/>
    <col min="12" max="12" width="17.42578125" style="97" bestFit="1" customWidth="1"/>
    <col min="13" max="13" width="16.140625" style="43" bestFit="1" customWidth="1"/>
    <col min="14" max="14" width="15.5703125" style="99" customWidth="1"/>
    <col min="15" max="15" width="16.140625" style="98" bestFit="1" customWidth="1"/>
    <col min="16" max="16" width="11.85546875" bestFit="1" customWidth="1"/>
    <col min="18" max="18" width="22.42578125" customWidth="1"/>
    <col min="19" max="19" width="20.140625" customWidth="1"/>
  </cols>
  <sheetData>
    <row r="1" spans="1:19" ht="15.75" x14ac:dyDescent="0.25">
      <c r="A1" s="132" t="s">
        <v>0</v>
      </c>
      <c r="B1" s="132"/>
      <c r="C1" s="132"/>
      <c r="D1" s="132"/>
      <c r="E1" s="132"/>
      <c r="F1" s="132"/>
      <c r="G1" s="132"/>
      <c r="H1" s="132"/>
      <c r="I1" s="132"/>
      <c r="J1" s="115"/>
      <c r="K1" s="2"/>
      <c r="L1" s="101"/>
      <c r="M1" s="104"/>
      <c r="N1" s="4"/>
      <c r="O1" s="5"/>
      <c r="P1" s="2"/>
      <c r="Q1" s="2"/>
      <c r="R1" s="2"/>
      <c r="S1" s="2"/>
    </row>
    <row r="2" spans="1:19" x14ac:dyDescent="0.25">
      <c r="A2" s="6"/>
      <c r="B2" s="6"/>
      <c r="C2" s="6"/>
      <c r="D2" s="6"/>
      <c r="E2" s="6"/>
      <c r="F2" s="6"/>
      <c r="G2" s="6"/>
      <c r="H2" s="7"/>
      <c r="I2" s="6"/>
      <c r="J2" s="6"/>
      <c r="K2" s="8"/>
      <c r="L2" s="101"/>
      <c r="M2" s="104"/>
      <c r="N2" s="4"/>
      <c r="O2" s="9"/>
      <c r="P2" s="8"/>
      <c r="Q2" s="8"/>
      <c r="R2" s="8"/>
      <c r="S2" s="8"/>
    </row>
    <row r="3" spans="1:19" x14ac:dyDescent="0.25">
      <c r="A3" s="6" t="s">
        <v>1</v>
      </c>
      <c r="B3" s="9" t="s">
        <v>64</v>
      </c>
      <c r="C3" s="9"/>
      <c r="D3" s="6"/>
      <c r="E3" s="6"/>
      <c r="F3" s="6"/>
      <c r="G3" s="6"/>
      <c r="H3" s="6" t="s">
        <v>3</v>
      </c>
      <c r="I3" s="106">
        <v>43070</v>
      </c>
      <c r="J3" s="10"/>
      <c r="K3" s="8"/>
      <c r="L3" s="102"/>
      <c r="M3" s="104"/>
      <c r="N3" s="4"/>
      <c r="O3" s="9"/>
      <c r="P3" s="8"/>
      <c r="Q3" s="8"/>
      <c r="R3" s="8"/>
      <c r="S3" s="8"/>
    </row>
    <row r="4" spans="1:19" x14ac:dyDescent="0.25">
      <c r="A4" s="6" t="s">
        <v>4</v>
      </c>
      <c r="B4" s="11" t="s">
        <v>5</v>
      </c>
      <c r="C4" s="6"/>
      <c r="D4" s="6"/>
      <c r="E4" s="6"/>
      <c r="F4" s="6"/>
      <c r="G4" s="6"/>
      <c r="H4" s="6" t="s">
        <v>6</v>
      </c>
      <c r="I4" s="12">
        <v>0.66666666666666663</v>
      </c>
      <c r="J4" s="12"/>
      <c r="K4" s="8"/>
      <c r="L4" s="102"/>
      <c r="M4" s="104"/>
      <c r="N4" s="4"/>
      <c r="O4" s="9"/>
      <c r="P4" s="8"/>
      <c r="Q4" s="8"/>
      <c r="R4" s="8"/>
      <c r="S4" s="8"/>
    </row>
    <row r="5" spans="1:19" x14ac:dyDescent="0.25">
      <c r="A5" s="6"/>
      <c r="B5" s="6"/>
      <c r="C5" s="6"/>
      <c r="D5" s="6"/>
      <c r="E5" s="6"/>
      <c r="F5" s="6"/>
      <c r="G5" s="6"/>
      <c r="H5" s="7"/>
      <c r="I5" s="12"/>
      <c r="J5" s="13"/>
      <c r="K5" s="8"/>
      <c r="L5" s="102"/>
      <c r="M5" s="19"/>
      <c r="N5" s="14"/>
      <c r="O5" s="5"/>
      <c r="P5" s="8"/>
      <c r="Q5" s="8"/>
      <c r="R5" s="8"/>
      <c r="S5" s="8"/>
    </row>
    <row r="6" spans="1:19" x14ac:dyDescent="0.25">
      <c r="A6" s="15" t="s">
        <v>7</v>
      </c>
      <c r="B6" s="6"/>
      <c r="C6" s="6"/>
      <c r="D6" s="6"/>
      <c r="E6" s="6"/>
      <c r="F6" s="6"/>
      <c r="G6" s="6" t="s">
        <v>8</v>
      </c>
      <c r="H6" s="7"/>
      <c r="I6" s="6"/>
      <c r="J6" s="6"/>
      <c r="K6" s="8"/>
      <c r="L6" s="102"/>
      <c r="M6" s="104"/>
      <c r="N6" s="14"/>
      <c r="O6" s="6"/>
      <c r="P6" s="8"/>
      <c r="Q6" s="8"/>
      <c r="R6" s="8"/>
      <c r="S6" s="8"/>
    </row>
    <row r="7" spans="1:19" x14ac:dyDescent="0.25">
      <c r="A7" s="6"/>
      <c r="B7" s="6"/>
      <c r="C7" s="16" t="s">
        <v>9</v>
      </c>
      <c r="D7" s="16"/>
      <c r="E7" s="16" t="s">
        <v>10</v>
      </c>
      <c r="F7" s="16"/>
      <c r="G7" s="16" t="s">
        <v>11</v>
      </c>
      <c r="H7" s="7"/>
      <c r="I7" s="6"/>
      <c r="J7" s="6"/>
      <c r="K7" s="8"/>
      <c r="L7" s="102"/>
      <c r="M7" s="104"/>
      <c r="N7" s="4"/>
      <c r="O7" s="6"/>
      <c r="P7" s="8"/>
      <c r="Q7" s="8"/>
      <c r="R7" s="8"/>
      <c r="S7" s="8"/>
    </row>
    <row r="8" spans="1:19" x14ac:dyDescent="0.25">
      <c r="A8" s="6"/>
      <c r="B8" s="6"/>
      <c r="C8" s="17">
        <v>100000</v>
      </c>
      <c r="D8" s="6"/>
      <c r="E8" s="18">
        <v>13</v>
      </c>
      <c r="F8" s="18"/>
      <c r="G8" s="19">
        <f>C8*E8</f>
        <v>1300000</v>
      </c>
      <c r="H8" s="7"/>
      <c r="I8" s="19"/>
      <c r="J8" s="19"/>
      <c r="K8" s="8"/>
      <c r="L8" s="102"/>
      <c r="M8" s="104"/>
      <c r="N8" s="4"/>
      <c r="O8" s="6"/>
      <c r="P8" s="8"/>
      <c r="Q8" s="8"/>
      <c r="R8" s="8"/>
      <c r="S8" s="8"/>
    </row>
    <row r="9" spans="1:19" x14ac:dyDescent="0.25">
      <c r="A9" s="6"/>
      <c r="B9" s="6"/>
      <c r="C9" s="17">
        <v>50000</v>
      </c>
      <c r="D9" s="6"/>
      <c r="E9" s="18">
        <v>35</v>
      </c>
      <c r="F9" s="18"/>
      <c r="G9" s="19">
        <f t="shared" ref="G9:G16" si="0">C9*E9</f>
        <v>1750000</v>
      </c>
      <c r="H9" s="7"/>
      <c r="I9" s="19"/>
      <c r="J9" s="19"/>
      <c r="K9" s="8"/>
      <c r="L9" s="101"/>
      <c r="M9" s="104"/>
      <c r="N9" s="4"/>
      <c r="O9" s="5"/>
      <c r="P9" s="8"/>
      <c r="Q9" s="8"/>
      <c r="R9" s="8"/>
      <c r="S9" s="8"/>
    </row>
    <row r="10" spans="1:19" x14ac:dyDescent="0.25">
      <c r="A10" s="6"/>
      <c r="B10" s="6"/>
      <c r="C10" s="17">
        <v>20000</v>
      </c>
      <c r="D10" s="6"/>
      <c r="E10" s="18">
        <v>90</v>
      </c>
      <c r="F10" s="18"/>
      <c r="G10" s="19">
        <f t="shared" si="0"/>
        <v>1800000</v>
      </c>
      <c r="H10" s="7"/>
      <c r="I10" s="7"/>
      <c r="J10" s="19"/>
      <c r="K10" s="20"/>
      <c r="L10" s="101"/>
      <c r="M10" s="104"/>
      <c r="N10" s="4"/>
      <c r="O10" s="6"/>
      <c r="P10" s="8"/>
      <c r="Q10" s="8"/>
      <c r="R10" s="8"/>
      <c r="S10" s="8"/>
    </row>
    <row r="11" spans="1:19" x14ac:dyDescent="0.25">
      <c r="A11" s="6"/>
      <c r="B11" s="6"/>
      <c r="C11" s="17">
        <v>10000</v>
      </c>
      <c r="D11" s="6"/>
      <c r="E11" s="18">
        <v>105</v>
      </c>
      <c r="F11" s="18"/>
      <c r="G11" s="19">
        <f t="shared" si="0"/>
        <v>1050000</v>
      </c>
      <c r="H11" s="7"/>
      <c r="I11" s="19"/>
      <c r="J11" s="19"/>
      <c r="K11" s="8"/>
      <c r="L11" s="101"/>
      <c r="M11" s="104"/>
      <c r="N11" s="21"/>
      <c r="O11" s="7"/>
      <c r="P11" s="8"/>
      <c r="Q11" s="8"/>
      <c r="R11" s="8" t="s">
        <v>12</v>
      </c>
      <c r="S11" s="8"/>
    </row>
    <row r="12" spans="1:19" x14ac:dyDescent="0.25">
      <c r="A12" s="6"/>
      <c r="B12" s="6"/>
      <c r="C12" s="17">
        <v>5000</v>
      </c>
      <c r="D12" s="6"/>
      <c r="E12" s="18">
        <v>104</v>
      </c>
      <c r="F12" s="18"/>
      <c r="G12" s="19">
        <f t="shared" si="0"/>
        <v>520000</v>
      </c>
      <c r="H12" s="7"/>
      <c r="I12" s="19"/>
      <c r="J12" s="19"/>
      <c r="K12" s="22" t="s">
        <v>13</v>
      </c>
      <c r="L12" s="103" t="s">
        <v>14</v>
      </c>
      <c r="M12" s="23" t="s">
        <v>15</v>
      </c>
      <c r="N12" s="24" t="s">
        <v>16</v>
      </c>
      <c r="O12" s="25" t="s">
        <v>12</v>
      </c>
      <c r="P12" s="8" t="s">
        <v>17</v>
      </c>
      <c r="Q12" s="8" t="s">
        <v>18</v>
      </c>
      <c r="R12" s="8" t="s">
        <v>19</v>
      </c>
      <c r="S12" s="8"/>
    </row>
    <row r="13" spans="1:19" x14ac:dyDescent="0.25">
      <c r="A13" s="6"/>
      <c r="B13" s="6"/>
      <c r="C13" s="17">
        <v>2000</v>
      </c>
      <c r="D13" s="6"/>
      <c r="E13" s="18">
        <v>115</v>
      </c>
      <c r="F13" s="18"/>
      <c r="G13" s="19">
        <f t="shared" si="0"/>
        <v>230000</v>
      </c>
      <c r="H13" s="7"/>
      <c r="I13" s="19"/>
      <c r="J13" s="19"/>
      <c r="K13" s="26">
        <v>38907</v>
      </c>
      <c r="L13" s="114">
        <v>800000</v>
      </c>
      <c r="M13" s="28">
        <v>780000</v>
      </c>
      <c r="N13" s="28"/>
      <c r="O13" s="8" t="s">
        <v>20</v>
      </c>
      <c r="P13" s="8" t="s">
        <v>18</v>
      </c>
    </row>
    <row r="14" spans="1:19" x14ac:dyDescent="0.25">
      <c r="A14" s="6"/>
      <c r="B14" s="6"/>
      <c r="C14" s="17">
        <v>1000</v>
      </c>
      <c r="D14" s="6"/>
      <c r="E14" s="18">
        <v>99</v>
      </c>
      <c r="F14" s="18"/>
      <c r="G14" s="19">
        <f t="shared" si="0"/>
        <v>99000</v>
      </c>
      <c r="H14" s="7"/>
      <c r="I14" s="19"/>
      <c r="J14" s="9"/>
      <c r="K14" s="26">
        <v>38908</v>
      </c>
      <c r="L14" s="114">
        <v>525000</v>
      </c>
      <c r="M14" s="29">
        <v>60000</v>
      </c>
      <c r="N14" s="30"/>
      <c r="O14" s="31"/>
      <c r="P14" s="32"/>
    </row>
    <row r="15" spans="1:19" x14ac:dyDescent="0.25">
      <c r="A15" s="6"/>
      <c r="B15" s="6"/>
      <c r="C15" s="17">
        <v>500</v>
      </c>
      <c r="D15" s="6"/>
      <c r="E15" s="18">
        <v>0</v>
      </c>
      <c r="F15" s="18"/>
      <c r="G15" s="19">
        <f t="shared" si="0"/>
        <v>0</v>
      </c>
      <c r="H15" s="7" t="s">
        <v>21</v>
      </c>
      <c r="I15" s="9"/>
      <c r="K15" s="26">
        <v>38909</v>
      </c>
      <c r="L15" s="114">
        <v>1000000</v>
      </c>
      <c r="M15" s="29">
        <v>20000</v>
      </c>
      <c r="N15" s="30"/>
      <c r="O15" s="31"/>
      <c r="P15" s="32"/>
    </row>
    <row r="16" spans="1:19" x14ac:dyDescent="0.25">
      <c r="A16" s="6"/>
      <c r="B16" s="6"/>
      <c r="C16" s="17">
        <v>100</v>
      </c>
      <c r="D16" s="6"/>
      <c r="E16" s="18">
        <v>0</v>
      </c>
      <c r="F16" s="18"/>
      <c r="G16" s="19">
        <f t="shared" si="0"/>
        <v>0</v>
      </c>
      <c r="H16" s="7"/>
      <c r="I16" s="9"/>
      <c r="J16" s="9"/>
      <c r="K16" s="26">
        <v>38910</v>
      </c>
      <c r="L16" s="114">
        <v>100000</v>
      </c>
      <c r="M16" s="29">
        <v>50000</v>
      </c>
      <c r="N16" s="30"/>
      <c r="O16" s="31"/>
      <c r="P16" s="32"/>
    </row>
    <row r="17" spans="1:19" x14ac:dyDescent="0.25">
      <c r="A17" s="6"/>
      <c r="B17" s="6"/>
      <c r="C17" s="15" t="s">
        <v>22</v>
      </c>
      <c r="D17" s="6"/>
      <c r="E17" s="18"/>
      <c r="F17" s="6"/>
      <c r="G17" s="6"/>
      <c r="H17" s="7">
        <f>SUM(G8:G16)</f>
        <v>6749000</v>
      </c>
      <c r="I17" s="9"/>
      <c r="K17" s="26">
        <v>38911</v>
      </c>
      <c r="L17" s="114">
        <v>4600000</v>
      </c>
      <c r="M17" s="29">
        <v>60005000</v>
      </c>
      <c r="N17" s="30"/>
      <c r="O17" s="31"/>
      <c r="P17" s="32"/>
    </row>
    <row r="18" spans="1:19" x14ac:dyDescent="0.25">
      <c r="A18" s="6"/>
      <c r="B18" s="6"/>
      <c r="C18" s="6"/>
      <c r="D18" s="6"/>
      <c r="E18" s="6"/>
      <c r="F18" s="6"/>
      <c r="G18" s="6"/>
      <c r="H18" s="7"/>
      <c r="I18" s="9"/>
      <c r="J18" s="33"/>
      <c r="K18" s="26">
        <v>38912</v>
      </c>
      <c r="L18" s="114">
        <v>800000</v>
      </c>
      <c r="M18" s="29">
        <v>200000</v>
      </c>
      <c r="N18" s="30"/>
      <c r="O18" s="31"/>
      <c r="P18" s="34"/>
    </row>
    <row r="19" spans="1:19" x14ac:dyDescent="0.25">
      <c r="A19" s="6"/>
      <c r="B19" s="6"/>
      <c r="C19" s="6" t="s">
        <v>9</v>
      </c>
      <c r="D19" s="6"/>
      <c r="E19" s="6" t="s">
        <v>23</v>
      </c>
      <c r="F19" s="6"/>
      <c r="G19" s="6" t="s">
        <v>11</v>
      </c>
      <c r="H19" s="7"/>
      <c r="I19" s="17"/>
      <c r="K19" s="26">
        <v>38913</v>
      </c>
      <c r="L19" s="114">
        <v>800000</v>
      </c>
      <c r="M19" s="29">
        <v>200000</v>
      </c>
      <c r="N19" s="30"/>
      <c r="O19" s="31"/>
      <c r="P19" s="34"/>
    </row>
    <row r="20" spans="1:19" x14ac:dyDescent="0.25">
      <c r="A20" s="6"/>
      <c r="B20" s="6"/>
      <c r="C20" s="17">
        <v>1000</v>
      </c>
      <c r="D20" s="6"/>
      <c r="E20" s="6">
        <v>54</v>
      </c>
      <c r="F20" s="6"/>
      <c r="G20" s="17">
        <f>C20*E20</f>
        <v>54000</v>
      </c>
      <c r="H20" s="7"/>
      <c r="I20" s="17"/>
      <c r="K20" s="26">
        <v>38914</v>
      </c>
      <c r="L20" s="114">
        <v>525000</v>
      </c>
      <c r="M20" s="29">
        <v>520000</v>
      </c>
      <c r="N20" s="30"/>
      <c r="O20" s="31"/>
      <c r="P20" s="34"/>
    </row>
    <row r="21" spans="1:19" x14ac:dyDescent="0.25">
      <c r="A21" s="6"/>
      <c r="B21" s="6"/>
      <c r="C21" s="17">
        <v>500</v>
      </c>
      <c r="D21" s="6"/>
      <c r="E21" s="6">
        <v>106</v>
      </c>
      <c r="F21" s="6"/>
      <c r="G21" s="17">
        <f>C21*E21</f>
        <v>53000</v>
      </c>
      <c r="H21" s="7"/>
      <c r="I21" s="17"/>
      <c r="K21" s="26">
        <v>38915</v>
      </c>
      <c r="L21" s="114">
        <v>3000000</v>
      </c>
      <c r="M21" s="30"/>
      <c r="N21" s="36"/>
      <c r="O21" s="37"/>
      <c r="P21" s="37"/>
    </row>
    <row r="22" spans="1:19" x14ac:dyDescent="0.25">
      <c r="A22" s="6"/>
      <c r="B22" s="6"/>
      <c r="C22" s="17">
        <v>200</v>
      </c>
      <c r="D22" s="6"/>
      <c r="E22" s="6">
        <v>0</v>
      </c>
      <c r="F22" s="6"/>
      <c r="G22" s="17">
        <f>C22*E22</f>
        <v>0</v>
      </c>
      <c r="H22" s="7"/>
      <c r="I22" s="9"/>
      <c r="K22" s="26">
        <v>38916</v>
      </c>
      <c r="L22" s="114">
        <v>1200000</v>
      </c>
      <c r="M22" s="108"/>
      <c r="N22" s="35"/>
      <c r="O22" s="7"/>
      <c r="P22" s="30"/>
      <c r="Q22" s="36"/>
      <c r="R22" s="37"/>
      <c r="S22" s="37"/>
    </row>
    <row r="23" spans="1:19" x14ac:dyDescent="0.25">
      <c r="A23" s="6"/>
      <c r="B23" s="6"/>
      <c r="C23" s="17">
        <v>100</v>
      </c>
      <c r="D23" s="6"/>
      <c r="E23" s="6">
        <v>1</v>
      </c>
      <c r="F23" s="6"/>
      <c r="G23" s="17">
        <f>C23*E23</f>
        <v>100</v>
      </c>
      <c r="H23" s="7"/>
      <c r="I23" s="9"/>
      <c r="K23" s="26">
        <v>38917</v>
      </c>
      <c r="L23" s="114">
        <v>800000</v>
      </c>
      <c r="M23" s="38"/>
      <c r="N23" s="35"/>
      <c r="O23" s="27"/>
      <c r="P23" s="30"/>
      <c r="Q23" s="36"/>
      <c r="R23" s="37">
        <f>SUM(R14:R22)</f>
        <v>0</v>
      </c>
      <c r="S23" s="37">
        <f>SUM(S14:S22)</f>
        <v>0</v>
      </c>
    </row>
    <row r="24" spans="1:19" x14ac:dyDescent="0.25">
      <c r="A24" s="6"/>
      <c r="B24" s="6"/>
      <c r="C24" s="17">
        <v>50</v>
      </c>
      <c r="D24" s="6"/>
      <c r="E24" s="6">
        <v>0</v>
      </c>
      <c r="F24" s="6"/>
      <c r="G24" s="17">
        <f>C24*E24</f>
        <v>0</v>
      </c>
      <c r="H24" s="7"/>
      <c r="I24" s="6"/>
      <c r="K24" s="26">
        <v>38918</v>
      </c>
      <c r="L24" s="114">
        <v>820000</v>
      </c>
      <c r="M24" s="38"/>
      <c r="N24" s="39"/>
      <c r="O24" s="27"/>
      <c r="P24" s="30"/>
      <c r="Q24" s="36"/>
      <c r="R24" s="40" t="s">
        <v>24</v>
      </c>
      <c r="S24" s="36"/>
    </row>
    <row r="25" spans="1:19" x14ac:dyDescent="0.25">
      <c r="A25" s="6"/>
      <c r="B25" s="6"/>
      <c r="C25" s="17">
        <v>25</v>
      </c>
      <c r="D25" s="6"/>
      <c r="E25" s="6">
        <v>0</v>
      </c>
      <c r="F25" s="6"/>
      <c r="G25" s="41">
        <v>0</v>
      </c>
      <c r="H25" s="7"/>
      <c r="I25" s="6" t="s">
        <v>8</v>
      </c>
      <c r="K25" s="26">
        <v>38919</v>
      </c>
      <c r="L25" s="114">
        <v>800000</v>
      </c>
      <c r="M25" s="38"/>
      <c r="N25" s="39"/>
      <c r="O25" s="27"/>
      <c r="P25" s="30"/>
      <c r="Q25" s="36"/>
      <c r="R25" s="40"/>
      <c r="S25" s="36"/>
    </row>
    <row r="26" spans="1:19" x14ac:dyDescent="0.25">
      <c r="A26" s="6"/>
      <c r="B26" s="6"/>
      <c r="C26" s="15" t="s">
        <v>22</v>
      </c>
      <c r="D26" s="6"/>
      <c r="E26" s="6"/>
      <c r="F26" s="6"/>
      <c r="G26" s="6"/>
      <c r="H26" s="42">
        <f>SUM(G20:G25)</f>
        <v>107100</v>
      </c>
      <c r="I26" s="7"/>
      <c r="K26" s="26">
        <v>38920</v>
      </c>
      <c r="L26" s="114">
        <v>500000</v>
      </c>
      <c r="N26" s="35"/>
      <c r="O26" s="44"/>
      <c r="P26" s="30"/>
      <c r="Q26" s="36"/>
      <c r="R26" s="40"/>
      <c r="S26" s="36"/>
    </row>
    <row r="27" spans="1:19" x14ac:dyDescent="0.25">
      <c r="A27" s="6"/>
      <c r="B27" s="6"/>
      <c r="C27" s="6"/>
      <c r="D27" s="6"/>
      <c r="E27" s="6"/>
      <c r="F27" s="6"/>
      <c r="G27" s="6"/>
      <c r="H27" s="7"/>
      <c r="I27" s="7">
        <f>H17+H26</f>
        <v>6856100</v>
      </c>
      <c r="K27" s="26">
        <v>38921</v>
      </c>
      <c r="L27" s="114">
        <v>1150000</v>
      </c>
      <c r="M27" s="45"/>
      <c r="N27" s="35"/>
      <c r="O27" s="44"/>
      <c r="P27" s="30"/>
      <c r="Q27" s="36"/>
      <c r="R27" s="40"/>
      <c r="S27" s="36"/>
    </row>
    <row r="28" spans="1:19" x14ac:dyDescent="0.25">
      <c r="A28" s="6"/>
      <c r="B28" s="6"/>
      <c r="C28" s="15" t="s">
        <v>25</v>
      </c>
      <c r="D28" s="6"/>
      <c r="E28" s="6"/>
      <c r="F28" s="6"/>
      <c r="G28" s="6"/>
      <c r="H28" s="7"/>
      <c r="I28" s="7"/>
      <c r="K28" s="26">
        <v>38922</v>
      </c>
      <c r="L28" s="114">
        <v>750000</v>
      </c>
      <c r="M28" s="46"/>
      <c r="N28" s="35"/>
      <c r="O28" s="44"/>
      <c r="P28" s="30"/>
      <c r="Q28" s="36"/>
      <c r="R28" s="40"/>
      <c r="S28" s="36"/>
    </row>
    <row r="29" spans="1:19" x14ac:dyDescent="0.25">
      <c r="A29" s="6"/>
      <c r="B29" s="6"/>
      <c r="C29" s="6" t="s">
        <v>26</v>
      </c>
      <c r="D29" s="6"/>
      <c r="E29" s="6"/>
      <c r="F29" s="6"/>
      <c r="G29" s="6" t="s">
        <v>8</v>
      </c>
      <c r="H29" s="7"/>
      <c r="I29" s="7">
        <f>'5 Januari 2017'!I37</f>
        <v>530248741</v>
      </c>
      <c r="K29" s="26">
        <v>38923</v>
      </c>
      <c r="L29" s="114">
        <v>2500000</v>
      </c>
      <c r="N29" s="35"/>
      <c r="O29" s="44"/>
      <c r="P29" s="30"/>
      <c r="Q29" s="36"/>
      <c r="R29" s="48"/>
      <c r="S29" s="36"/>
    </row>
    <row r="30" spans="1:19" x14ac:dyDescent="0.25">
      <c r="A30" s="6"/>
      <c r="B30" s="6"/>
      <c r="C30" s="6" t="s">
        <v>27</v>
      </c>
      <c r="D30" s="6"/>
      <c r="E30" s="6"/>
      <c r="F30" s="6"/>
      <c r="G30" s="6"/>
      <c r="H30" s="7" t="s">
        <v>28</v>
      </c>
      <c r="I30" s="49">
        <f>'11 Januari 2017 '!I52</f>
        <v>46031600</v>
      </c>
      <c r="K30" s="26">
        <v>38924</v>
      </c>
      <c r="L30" s="114">
        <v>850000</v>
      </c>
      <c r="M30" s="50"/>
      <c r="N30" s="35"/>
      <c r="O30" s="44"/>
      <c r="P30" s="30"/>
      <c r="Q30" s="36"/>
      <c r="R30" s="40"/>
      <c r="S30" s="36"/>
    </row>
    <row r="31" spans="1:19" x14ac:dyDescent="0.25">
      <c r="A31" s="6"/>
      <c r="B31" s="6"/>
      <c r="C31" s="6"/>
      <c r="D31" s="6"/>
      <c r="E31" s="6"/>
      <c r="F31" s="6"/>
      <c r="G31" s="6"/>
      <c r="H31" s="7"/>
      <c r="I31" s="7"/>
      <c r="K31" s="26">
        <v>38925</v>
      </c>
      <c r="L31" s="27">
        <v>525000</v>
      </c>
      <c r="N31" s="39"/>
      <c r="O31" s="44"/>
      <c r="P31" s="8"/>
      <c r="Q31" s="36"/>
      <c r="R31" s="8"/>
      <c r="S31" s="36"/>
    </row>
    <row r="32" spans="1:19" x14ac:dyDescent="0.25">
      <c r="A32" s="6"/>
      <c r="B32" s="6"/>
      <c r="C32" s="15" t="s">
        <v>29</v>
      </c>
      <c r="D32" s="6"/>
      <c r="E32" s="6"/>
      <c r="F32" s="6"/>
      <c r="G32" s="6"/>
      <c r="H32" s="7"/>
      <c r="I32" s="30"/>
      <c r="J32" s="30"/>
      <c r="K32" s="26">
        <v>38926</v>
      </c>
      <c r="L32" s="27">
        <v>525000</v>
      </c>
      <c r="N32" s="35"/>
      <c r="O32" s="44"/>
      <c r="P32" s="8"/>
      <c r="Q32" s="36"/>
      <c r="R32" s="8"/>
      <c r="S32" s="36"/>
    </row>
    <row r="33" spans="1:19" x14ac:dyDescent="0.25">
      <c r="A33" s="6"/>
      <c r="B33" s="15">
        <v>1</v>
      </c>
      <c r="C33" s="15" t="s">
        <v>30</v>
      </c>
      <c r="D33" s="6"/>
      <c r="E33" s="6"/>
      <c r="F33" s="6"/>
      <c r="G33" s="6"/>
      <c r="H33" s="7"/>
      <c r="I33" s="7"/>
      <c r="J33" s="7"/>
      <c r="K33" s="26">
        <v>38927</v>
      </c>
      <c r="L33" s="27"/>
      <c r="N33" s="35"/>
      <c r="O33" s="44"/>
      <c r="P33" s="8"/>
      <c r="Q33" s="36"/>
      <c r="R33" s="8"/>
      <c r="S33" s="36"/>
    </row>
    <row r="34" spans="1:19" x14ac:dyDescent="0.25">
      <c r="A34" s="6"/>
      <c r="B34" s="15"/>
      <c r="C34" s="15" t="s">
        <v>12</v>
      </c>
      <c r="D34" s="6"/>
      <c r="E34" s="6"/>
      <c r="F34" s="6"/>
      <c r="G34" s="6"/>
      <c r="H34" s="7"/>
      <c r="I34" s="7"/>
      <c r="J34" s="7"/>
      <c r="K34" s="26"/>
      <c r="L34" s="38"/>
      <c r="N34" s="35"/>
      <c r="O34" s="44"/>
      <c r="P34" s="8"/>
      <c r="Q34" s="36"/>
      <c r="R34" s="51"/>
      <c r="S34" s="36"/>
    </row>
    <row r="35" spans="1:19" x14ac:dyDescent="0.25">
      <c r="A35" s="6"/>
      <c r="B35" s="6"/>
      <c r="C35" s="6" t="s">
        <v>31</v>
      </c>
      <c r="D35" s="6"/>
      <c r="E35" s="6"/>
      <c r="F35" s="6"/>
      <c r="G35" s="17"/>
      <c r="H35" s="42">
        <f>+O111</f>
        <v>0</v>
      </c>
      <c r="I35" s="7"/>
      <c r="J35" s="7"/>
      <c r="K35" s="26"/>
      <c r="L35" s="38"/>
      <c r="M35" s="45"/>
      <c r="N35" s="35" t="s">
        <v>75</v>
      </c>
      <c r="O35" s="44"/>
      <c r="P35" s="36"/>
      <c r="Q35" s="36"/>
      <c r="R35" s="8"/>
      <c r="S35" s="36"/>
    </row>
    <row r="36" spans="1:19" x14ac:dyDescent="0.25">
      <c r="A36" s="6"/>
      <c r="B36" s="6"/>
      <c r="C36" s="6" t="s">
        <v>32</v>
      </c>
      <c r="D36" s="6"/>
      <c r="E36" s="6"/>
      <c r="F36" s="6"/>
      <c r="G36" s="6"/>
      <c r="H36" s="52">
        <f>H92</f>
        <v>0</v>
      </c>
      <c r="I36" s="6" t="s">
        <v>8</v>
      </c>
      <c r="J36" s="6"/>
      <c r="K36" s="26"/>
      <c r="L36" s="38"/>
      <c r="M36" s="45"/>
      <c r="N36" s="35"/>
      <c r="O36" s="44"/>
      <c r="P36" s="9"/>
      <c r="Q36" s="36"/>
      <c r="R36" s="8"/>
      <c r="S36" s="8"/>
    </row>
    <row r="37" spans="1:19" x14ac:dyDescent="0.25">
      <c r="A37" s="6"/>
      <c r="B37" s="6"/>
      <c r="C37" s="6" t="s">
        <v>33</v>
      </c>
      <c r="D37" s="6"/>
      <c r="E37" s="6"/>
      <c r="F37" s="6"/>
      <c r="G37" s="6"/>
      <c r="H37" s="7"/>
      <c r="I37" s="7">
        <f>I29-H36</f>
        <v>530248741</v>
      </c>
      <c r="J37" s="7"/>
      <c r="K37" s="26"/>
      <c r="L37" s="38"/>
      <c r="M37" s="45"/>
      <c r="N37" s="35"/>
      <c r="O37" s="44"/>
      <c r="Q37" s="36"/>
      <c r="R37" s="8"/>
      <c r="S37" s="8"/>
    </row>
    <row r="38" spans="1:19" x14ac:dyDescent="0.25">
      <c r="A38" s="6"/>
      <c r="B38" s="6"/>
      <c r="C38" s="6"/>
      <c r="D38" s="6"/>
      <c r="E38" s="6"/>
      <c r="F38" s="6"/>
      <c r="G38" s="6"/>
      <c r="H38" s="7"/>
      <c r="I38" s="7"/>
      <c r="J38" s="7"/>
      <c r="K38" s="26"/>
      <c r="L38" s="38"/>
      <c r="M38" s="53"/>
      <c r="N38" s="35"/>
      <c r="O38" s="44"/>
      <c r="Q38" s="36"/>
      <c r="R38" s="8"/>
      <c r="S38" s="8"/>
    </row>
    <row r="39" spans="1:19" x14ac:dyDescent="0.25">
      <c r="A39" s="6"/>
      <c r="B39" s="6"/>
      <c r="C39" s="15" t="s">
        <v>34</v>
      </c>
      <c r="D39" s="6"/>
      <c r="E39" s="6"/>
      <c r="F39" s="6"/>
      <c r="G39" s="6"/>
      <c r="H39" s="42">
        <v>30244114</v>
      </c>
      <c r="J39" s="7"/>
      <c r="K39" s="26"/>
      <c r="L39" s="38"/>
      <c r="M39" s="45"/>
      <c r="N39" s="35"/>
      <c r="O39" s="44"/>
      <c r="Q39" s="36"/>
      <c r="R39" s="8"/>
      <c r="S39" s="8"/>
    </row>
    <row r="40" spans="1:19" x14ac:dyDescent="0.25">
      <c r="A40" s="6"/>
      <c r="B40" s="6"/>
      <c r="C40" s="15" t="s">
        <v>35</v>
      </c>
      <c r="D40" s="6"/>
      <c r="E40" s="6"/>
      <c r="F40" s="6"/>
      <c r="G40" s="6"/>
      <c r="H40" s="7">
        <v>102932724</v>
      </c>
      <c r="I40" s="7"/>
      <c r="J40" s="7"/>
      <c r="K40" s="26"/>
      <c r="L40" s="38"/>
      <c r="M40" s="45"/>
      <c r="N40" s="35"/>
      <c r="O40" s="44"/>
      <c r="Q40" s="36"/>
      <c r="R40" s="8"/>
      <c r="S40" s="8"/>
    </row>
    <row r="41" spans="1:19" ht="16.5" x14ac:dyDescent="0.35">
      <c r="A41" s="6"/>
      <c r="B41" s="6"/>
      <c r="C41" s="15" t="s">
        <v>36</v>
      </c>
      <c r="D41" s="6"/>
      <c r="E41" s="6"/>
      <c r="F41" s="6"/>
      <c r="G41" s="6"/>
      <c r="H41" s="54">
        <v>33034812</v>
      </c>
      <c r="I41" s="7"/>
      <c r="J41" s="7"/>
      <c r="K41" s="26"/>
      <c r="L41" s="38"/>
      <c r="M41" s="45"/>
      <c r="N41" s="35"/>
      <c r="O41" s="44"/>
      <c r="Q41" s="36"/>
      <c r="R41" s="8"/>
      <c r="S41" s="8"/>
    </row>
    <row r="42" spans="1:19" ht="16.5" x14ac:dyDescent="0.35">
      <c r="A42" s="6"/>
      <c r="B42" s="6"/>
      <c r="C42" s="6"/>
      <c r="D42" s="6"/>
      <c r="E42" s="6"/>
      <c r="F42" s="6"/>
      <c r="G42" s="6"/>
      <c r="H42" s="7"/>
      <c r="I42" s="55">
        <f>SUM(H39:H41)</f>
        <v>166211650</v>
      </c>
      <c r="J42" s="7"/>
      <c r="K42" s="26"/>
      <c r="L42" s="38"/>
      <c r="M42" s="45"/>
      <c r="N42" s="35"/>
      <c r="O42" s="44"/>
      <c r="Q42" s="36"/>
      <c r="R42" s="8"/>
      <c r="S42" s="8"/>
    </row>
    <row r="43" spans="1:19" x14ac:dyDescent="0.25">
      <c r="A43" s="6"/>
      <c r="B43" s="6"/>
      <c r="C43" s="6"/>
      <c r="D43" s="6"/>
      <c r="E43" s="6"/>
      <c r="F43" s="6"/>
      <c r="G43" s="6"/>
      <c r="H43" s="7"/>
      <c r="I43" s="56">
        <f>SUM(I37:I42)</f>
        <v>696460391</v>
      </c>
      <c r="J43" s="7"/>
      <c r="K43" s="26"/>
      <c r="L43" s="38"/>
      <c r="M43" s="45"/>
      <c r="N43" s="35"/>
      <c r="O43" s="44"/>
      <c r="Q43" s="36"/>
      <c r="R43" s="8"/>
      <c r="S43" s="8"/>
    </row>
    <row r="44" spans="1:19" x14ac:dyDescent="0.25">
      <c r="A44" s="6"/>
      <c r="B44" s="15">
        <v>2</v>
      </c>
      <c r="C44" s="15" t="s">
        <v>37</v>
      </c>
      <c r="D44" s="6"/>
      <c r="E44" s="6"/>
      <c r="F44" s="6"/>
      <c r="G44" s="6"/>
      <c r="H44" s="7"/>
      <c r="I44" s="7"/>
      <c r="J44" s="7"/>
      <c r="K44" s="26"/>
      <c r="L44" s="38"/>
      <c r="M44" s="45"/>
      <c r="N44" s="35"/>
      <c r="O44" s="44"/>
      <c r="P44" s="57"/>
      <c r="Q44" s="30"/>
      <c r="R44" s="58"/>
      <c r="S44" s="58"/>
    </row>
    <row r="45" spans="1:19" x14ac:dyDescent="0.25">
      <c r="A45" s="6"/>
      <c r="B45" s="6"/>
      <c r="C45" s="6" t="s">
        <v>32</v>
      </c>
      <c r="D45" s="6"/>
      <c r="E45" s="6"/>
      <c r="F45" s="6"/>
      <c r="G45" s="19"/>
      <c r="H45" s="7">
        <f>M96</f>
        <v>61835000</v>
      </c>
      <c r="I45" s="7"/>
      <c r="J45" s="7"/>
      <c r="K45" s="26"/>
      <c r="L45" s="38"/>
      <c r="M45" s="45"/>
      <c r="N45" s="35"/>
      <c r="O45" s="44"/>
      <c r="P45" s="57"/>
      <c r="Q45" s="30"/>
      <c r="R45" s="59"/>
      <c r="S45" s="58"/>
    </row>
    <row r="46" spans="1:19" x14ac:dyDescent="0.25">
      <c r="A46" s="6"/>
      <c r="B46" s="6"/>
      <c r="C46" s="6" t="s">
        <v>38</v>
      </c>
      <c r="D46" s="6"/>
      <c r="E46" s="6"/>
      <c r="F46" s="6"/>
      <c r="G46" s="18"/>
      <c r="H46" s="60">
        <f>+E92</f>
        <v>0</v>
      </c>
      <c r="I46" s="7" t="s">
        <v>8</v>
      </c>
      <c r="J46" s="7"/>
      <c r="K46" s="26"/>
      <c r="L46" s="38"/>
      <c r="M46" s="45"/>
      <c r="N46" s="35"/>
      <c r="O46" s="44"/>
      <c r="P46" s="57"/>
      <c r="Q46" s="30"/>
      <c r="R46" s="57"/>
      <c r="S46" s="58"/>
    </row>
    <row r="47" spans="1:19" x14ac:dyDescent="0.25">
      <c r="A47" s="6"/>
      <c r="B47" s="6"/>
      <c r="C47" s="6"/>
      <c r="D47" s="6"/>
      <c r="E47" s="6"/>
      <c r="F47" s="6"/>
      <c r="G47" s="18" t="s">
        <v>8</v>
      </c>
      <c r="H47" s="61"/>
      <c r="I47" s="7">
        <f>H45+H46</f>
        <v>61835000</v>
      </c>
      <c r="J47" s="7"/>
      <c r="K47" s="26"/>
      <c r="L47" s="38"/>
      <c r="M47" s="45"/>
      <c r="N47" s="35"/>
      <c r="O47" s="44"/>
      <c r="P47" s="57"/>
      <c r="Q47" s="58"/>
      <c r="R47" s="57"/>
      <c r="S47" s="58"/>
    </row>
    <row r="48" spans="1:19" x14ac:dyDescent="0.25">
      <c r="A48" s="6"/>
      <c r="B48" s="6"/>
      <c r="C48" s="6"/>
      <c r="D48" s="6"/>
      <c r="E48" s="6"/>
      <c r="F48" s="6"/>
      <c r="G48" s="18"/>
      <c r="H48" s="62"/>
      <c r="I48" s="7" t="s">
        <v>8</v>
      </c>
      <c r="J48" s="7"/>
      <c r="K48" s="26"/>
      <c r="L48" s="38"/>
      <c r="M48" s="53"/>
      <c r="N48" s="35"/>
      <c r="O48" s="44"/>
      <c r="P48" s="63"/>
      <c r="Q48" s="63">
        <f>SUM(Q13:Q46)</f>
        <v>0</v>
      </c>
      <c r="R48" s="57"/>
      <c r="S48" s="58"/>
    </row>
    <row r="49" spans="1:19" x14ac:dyDescent="0.25">
      <c r="A49" s="6"/>
      <c r="B49" s="6"/>
      <c r="C49" s="6" t="s">
        <v>39</v>
      </c>
      <c r="D49" s="6"/>
      <c r="E49" s="6"/>
      <c r="F49" s="6"/>
      <c r="G49" s="19"/>
      <c r="H49" s="42">
        <f>L137</f>
        <v>22570000</v>
      </c>
      <c r="I49" s="7">
        <v>0</v>
      </c>
      <c r="K49" s="26"/>
      <c r="L49" s="38"/>
      <c r="M49" s="53"/>
      <c r="N49" s="35"/>
      <c r="O49" s="44"/>
      <c r="Q49" s="8"/>
      <c r="S49" s="8"/>
    </row>
    <row r="50" spans="1:19" x14ac:dyDescent="0.25">
      <c r="A50" s="6"/>
      <c r="B50" s="6"/>
      <c r="C50" s="6" t="s">
        <v>40</v>
      </c>
      <c r="D50" s="6"/>
      <c r="E50" s="6"/>
      <c r="F50" s="6"/>
      <c r="G50" s="6"/>
      <c r="H50" s="52">
        <f>A92</f>
        <v>89500</v>
      </c>
      <c r="I50" s="7"/>
      <c r="K50" s="26"/>
      <c r="L50" s="38"/>
      <c r="M50" s="53"/>
      <c r="N50" s="35"/>
      <c r="O50" s="44"/>
      <c r="P50" s="64"/>
      <c r="Q50" s="8" t="s">
        <v>41</v>
      </c>
      <c r="S50" s="8"/>
    </row>
    <row r="51" spans="1:19" x14ac:dyDescent="0.25">
      <c r="A51" s="6"/>
      <c r="B51" s="6"/>
      <c r="C51" s="6"/>
      <c r="D51" s="6"/>
      <c r="E51" s="6"/>
      <c r="F51" s="6"/>
      <c r="G51" s="6"/>
      <c r="H51" s="19"/>
      <c r="I51" s="52">
        <f>SUM(H49:H50)</f>
        <v>22659500</v>
      </c>
      <c r="J51" s="42"/>
      <c r="K51" s="26"/>
      <c r="L51" s="38"/>
      <c r="M51" s="53"/>
      <c r="N51" s="35"/>
      <c r="O51" s="44"/>
      <c r="P51" s="65"/>
      <c r="Q51" s="51"/>
      <c r="R51" s="65"/>
      <c r="S51" s="51"/>
    </row>
    <row r="52" spans="1:19" x14ac:dyDescent="0.25">
      <c r="A52" s="6"/>
      <c r="B52" s="6"/>
      <c r="C52" s="15" t="s">
        <v>42</v>
      </c>
      <c r="D52" s="6"/>
      <c r="E52" s="6"/>
      <c r="F52" s="6"/>
      <c r="G52" s="6"/>
      <c r="H52" s="7"/>
      <c r="I52" s="7">
        <f>I30-I47+I51</f>
        <v>6856100</v>
      </c>
      <c r="J52" s="66"/>
      <c r="K52" s="26"/>
      <c r="L52" s="38"/>
      <c r="N52" s="35"/>
      <c r="O52" s="44"/>
      <c r="P52" s="65"/>
      <c r="Q52" s="51"/>
      <c r="R52" s="65"/>
      <c r="S52" s="51"/>
    </row>
    <row r="53" spans="1:19" x14ac:dyDescent="0.25">
      <c r="A53" s="6"/>
      <c r="B53" s="6"/>
      <c r="C53" s="6" t="s">
        <v>43</v>
      </c>
      <c r="D53" s="6"/>
      <c r="E53" s="6"/>
      <c r="F53" s="6"/>
      <c r="G53" s="6"/>
      <c r="H53" s="7"/>
      <c r="I53" s="7">
        <f>+I27</f>
        <v>6856100</v>
      </c>
      <c r="J53" s="66"/>
      <c r="K53" s="26"/>
      <c r="L53" s="38"/>
      <c r="N53" s="35"/>
      <c r="O53" s="44"/>
      <c r="P53" s="65"/>
      <c r="Q53" s="51"/>
      <c r="R53" s="65"/>
      <c r="S53" s="51"/>
    </row>
    <row r="54" spans="1:19" x14ac:dyDescent="0.25">
      <c r="A54" s="6"/>
      <c r="B54" s="6"/>
      <c r="C54" s="6"/>
      <c r="D54" s="6"/>
      <c r="E54" s="6"/>
      <c r="F54" s="6"/>
      <c r="G54" s="6"/>
      <c r="H54" s="7" t="s">
        <v>8</v>
      </c>
      <c r="I54" s="52">
        <v>0</v>
      </c>
      <c r="J54" s="67"/>
      <c r="K54" s="26"/>
      <c r="L54" s="38"/>
      <c r="N54" s="35"/>
      <c r="O54" s="44"/>
      <c r="P54" s="65"/>
      <c r="Q54" s="51"/>
      <c r="R54" s="65"/>
      <c r="S54" s="68"/>
    </row>
    <row r="55" spans="1:19" x14ac:dyDescent="0.25">
      <c r="A55" s="6"/>
      <c r="B55" s="6"/>
      <c r="C55" s="6"/>
      <c r="D55" s="6"/>
      <c r="E55" s="6" t="s">
        <v>44</v>
      </c>
      <c r="F55" s="6"/>
      <c r="G55" s="6"/>
      <c r="H55" s="7"/>
      <c r="I55" s="7">
        <f>+I53-I52</f>
        <v>0</v>
      </c>
      <c r="J55" s="66"/>
      <c r="K55" s="26"/>
      <c r="L55" s="38"/>
      <c r="N55" s="35"/>
      <c r="O55" s="44"/>
      <c r="P55" s="65"/>
      <c r="Q55" s="51"/>
      <c r="R55" s="65"/>
      <c r="S55" s="65"/>
    </row>
    <row r="56" spans="1:19" x14ac:dyDescent="0.25">
      <c r="A56" s="6"/>
      <c r="B56" s="6"/>
      <c r="C56" s="6"/>
      <c r="D56" s="6"/>
      <c r="E56" s="6"/>
      <c r="F56" s="6"/>
      <c r="G56" s="6"/>
      <c r="H56" s="7"/>
      <c r="I56" s="7"/>
      <c r="J56" s="66"/>
      <c r="K56" s="26"/>
      <c r="L56" s="38"/>
      <c r="N56" s="35"/>
      <c r="O56" s="44"/>
      <c r="P56" s="65"/>
      <c r="Q56" s="51"/>
      <c r="R56" s="65"/>
      <c r="S56" s="65"/>
    </row>
    <row r="57" spans="1:19" x14ac:dyDescent="0.25">
      <c r="A57" s="6" t="s">
        <v>45</v>
      </c>
      <c r="B57" s="6"/>
      <c r="C57" s="6"/>
      <c r="D57" s="6"/>
      <c r="E57" s="6"/>
      <c r="F57" s="6"/>
      <c r="G57" s="6"/>
      <c r="H57" s="7"/>
      <c r="I57" s="49"/>
      <c r="J57" s="69"/>
      <c r="K57" s="26"/>
      <c r="L57" s="38"/>
      <c r="N57" s="35"/>
      <c r="O57" s="44"/>
      <c r="P57" s="65"/>
      <c r="Q57" s="51"/>
      <c r="R57" s="65"/>
      <c r="S57" s="65"/>
    </row>
    <row r="58" spans="1:19" x14ac:dyDescent="0.25">
      <c r="A58" s="6" t="s">
        <v>46</v>
      </c>
      <c r="B58" s="6"/>
      <c r="C58" s="6"/>
      <c r="D58" s="6"/>
      <c r="E58" s="6" t="s">
        <v>8</v>
      </c>
      <c r="F58" s="6"/>
      <c r="G58" s="6" t="s">
        <v>47</v>
      </c>
      <c r="H58" s="7"/>
      <c r="I58" s="17"/>
      <c r="J58" s="70"/>
      <c r="K58" s="26"/>
      <c r="L58" s="38"/>
      <c r="N58" s="35"/>
      <c r="O58" s="44"/>
      <c r="P58" s="65"/>
      <c r="Q58" s="51"/>
      <c r="R58" s="65"/>
      <c r="S58" s="65"/>
    </row>
    <row r="59" spans="1:19" x14ac:dyDescent="0.25">
      <c r="A59" s="6"/>
      <c r="B59" s="6"/>
      <c r="C59" s="6"/>
      <c r="D59" s="6"/>
      <c r="E59" s="6"/>
      <c r="F59" s="6"/>
      <c r="G59" s="6"/>
      <c r="H59" s="7" t="s">
        <v>8</v>
      </c>
      <c r="I59" s="17"/>
      <c r="J59" s="70"/>
      <c r="K59" s="26"/>
      <c r="L59" s="38"/>
      <c r="N59" s="35"/>
      <c r="O59" s="44"/>
      <c r="Q59" s="36"/>
    </row>
    <row r="60" spans="1:19" x14ac:dyDescent="0.25">
      <c r="K60" s="26"/>
      <c r="L60" s="38"/>
      <c r="N60" s="35"/>
      <c r="O60" s="44"/>
    </row>
    <row r="61" spans="1:19" x14ac:dyDescent="0.25">
      <c r="A61" s="71"/>
      <c r="B61" s="72"/>
      <c r="C61" s="72"/>
      <c r="D61" s="73"/>
      <c r="E61" s="73"/>
      <c r="F61" s="73"/>
      <c r="G61" s="73"/>
      <c r="H61" s="9"/>
      <c r="J61" s="74"/>
      <c r="K61" s="26"/>
      <c r="L61" s="38"/>
      <c r="N61" s="35"/>
      <c r="O61" s="44"/>
      <c r="Q61" s="9"/>
      <c r="R61" s="75"/>
    </row>
    <row r="62" spans="1:19" x14ac:dyDescent="0.25">
      <c r="A62" s="71" t="s">
        <v>59</v>
      </c>
      <c r="B62" s="72"/>
      <c r="C62" s="72"/>
      <c r="D62" s="73"/>
      <c r="E62" s="73"/>
      <c r="F62" s="73"/>
      <c r="G62" s="73" t="s">
        <v>49</v>
      </c>
      <c r="H62" s="9"/>
      <c r="J62" s="74"/>
      <c r="K62" s="26"/>
      <c r="L62" s="38"/>
      <c r="N62" s="35"/>
      <c r="O62" s="44"/>
      <c r="Q62" s="9"/>
      <c r="R62" s="75"/>
    </row>
    <row r="63" spans="1:19" x14ac:dyDescent="0.25">
      <c r="A63" s="71"/>
      <c r="B63" s="72"/>
      <c r="C63" s="72"/>
      <c r="D63" s="73"/>
      <c r="E63" s="73"/>
      <c r="F63" s="73"/>
      <c r="G63" s="73"/>
      <c r="H63" s="9"/>
      <c r="J63" s="74"/>
      <c r="K63" s="26"/>
      <c r="L63" s="38"/>
      <c r="N63" s="35"/>
      <c r="O63" s="44"/>
      <c r="Q63" s="9"/>
      <c r="R63" s="75"/>
    </row>
    <row r="64" spans="1:19" x14ac:dyDescent="0.25">
      <c r="A64" s="71" t="s">
        <v>50</v>
      </c>
      <c r="B64" s="72"/>
      <c r="C64" s="72"/>
      <c r="D64" s="73"/>
      <c r="E64" s="73"/>
      <c r="F64" s="73"/>
      <c r="G64" s="73"/>
      <c r="H64" s="9" t="s">
        <v>51</v>
      </c>
      <c r="J64" s="74"/>
      <c r="K64" s="26"/>
      <c r="L64" s="38"/>
      <c r="N64" s="35"/>
      <c r="O64" s="44"/>
      <c r="Q64" s="9"/>
      <c r="R64" s="75"/>
    </row>
    <row r="65" spans="1:17" x14ac:dyDescent="0.25">
      <c r="A65" s="71"/>
      <c r="B65" s="72"/>
      <c r="C65" s="72"/>
      <c r="D65" s="73"/>
      <c r="E65" s="73"/>
      <c r="F65" s="73"/>
      <c r="G65" s="73"/>
      <c r="H65" s="73"/>
      <c r="J65" s="74"/>
      <c r="K65" s="26"/>
      <c r="L65" s="38"/>
      <c r="N65" s="35"/>
      <c r="O65" s="44"/>
    </row>
    <row r="66" spans="1:17" x14ac:dyDescent="0.25">
      <c r="A66" s="8"/>
      <c r="B66" s="8"/>
      <c r="C66" s="8"/>
      <c r="D66" s="8"/>
      <c r="E66" s="8"/>
      <c r="F66" s="8"/>
      <c r="G66" s="73" t="s">
        <v>52</v>
      </c>
      <c r="H66" s="8"/>
      <c r="I66" s="8"/>
      <c r="J66" s="76"/>
      <c r="K66" s="26"/>
      <c r="L66" s="38"/>
      <c r="M66" s="53"/>
      <c r="N66" s="35"/>
      <c r="O66" s="44"/>
      <c r="Q66" s="64"/>
    </row>
    <row r="67" spans="1:17" x14ac:dyDescent="0.25">
      <c r="A67" s="8"/>
      <c r="B67" s="8"/>
      <c r="C67" s="8"/>
      <c r="D67" s="8"/>
      <c r="E67" s="8"/>
      <c r="F67" s="8"/>
      <c r="G67" s="8"/>
      <c r="H67" s="8"/>
      <c r="I67" s="8"/>
      <c r="J67" s="76"/>
      <c r="K67" s="26"/>
      <c r="L67" s="38"/>
      <c r="M67" s="53"/>
      <c r="N67" s="35"/>
      <c r="O67" s="44"/>
    </row>
    <row r="68" spans="1:17" x14ac:dyDescent="0.25">
      <c r="A68" s="8"/>
      <c r="B68" s="8"/>
      <c r="C68" s="8"/>
      <c r="D68" s="8"/>
      <c r="E68" s="8" t="s">
        <v>53</v>
      </c>
      <c r="F68" s="8"/>
      <c r="G68" s="8"/>
      <c r="H68" s="8"/>
      <c r="I68" s="8"/>
      <c r="J68" s="76"/>
      <c r="K68" s="26"/>
      <c r="L68" s="38"/>
      <c r="M68" s="3"/>
      <c r="N68" s="35"/>
      <c r="O68" s="44"/>
    </row>
    <row r="69" spans="1:17" x14ac:dyDescent="0.25">
      <c r="A69" s="8"/>
      <c r="B69" s="8"/>
      <c r="C69" s="8"/>
      <c r="D69" s="8"/>
      <c r="E69" s="8"/>
      <c r="F69" s="8"/>
      <c r="G69" s="8"/>
      <c r="H69" s="8"/>
      <c r="I69" s="77"/>
      <c r="J69" s="76"/>
      <c r="K69" s="26"/>
      <c r="L69" s="38"/>
      <c r="M69" s="3"/>
      <c r="N69" s="35"/>
      <c r="O69" s="44"/>
    </row>
    <row r="70" spans="1:17" x14ac:dyDescent="0.25">
      <c r="A70" s="73"/>
      <c r="B70" s="73"/>
      <c r="C70" s="73"/>
      <c r="D70" s="73"/>
      <c r="E70" s="73"/>
      <c r="F70" s="73"/>
      <c r="G70" s="78"/>
      <c r="H70" s="79"/>
      <c r="I70" s="73"/>
      <c r="J70" s="74"/>
      <c r="K70" s="26"/>
      <c r="L70" s="38"/>
      <c r="M70" s="80"/>
      <c r="N70" s="35"/>
      <c r="O70" s="44"/>
    </row>
    <row r="71" spans="1:17" x14ac:dyDescent="0.25">
      <c r="A71" s="73"/>
      <c r="B71" s="73"/>
      <c r="C71" s="73"/>
      <c r="D71" s="73"/>
      <c r="E71" s="73"/>
      <c r="F71" s="73"/>
      <c r="G71" s="78" t="s">
        <v>54</v>
      </c>
      <c r="H71" s="81"/>
      <c r="I71" s="73"/>
      <c r="J71" s="74"/>
      <c r="K71" s="26"/>
      <c r="L71" s="38"/>
      <c r="M71" s="53"/>
      <c r="N71" s="35"/>
      <c r="O71" s="44"/>
    </row>
    <row r="72" spans="1:17" x14ac:dyDescent="0.25">
      <c r="A72" s="8"/>
      <c r="B72" s="8"/>
      <c r="C72" s="8"/>
      <c r="D72" s="8"/>
      <c r="E72" s="8"/>
      <c r="F72" s="8"/>
      <c r="G72" s="8"/>
      <c r="H72" s="8"/>
      <c r="I72" s="8"/>
      <c r="J72" s="76"/>
      <c r="K72" s="26"/>
      <c r="L72" s="38"/>
      <c r="N72" s="35"/>
      <c r="O72" s="82"/>
    </row>
    <row r="73" spans="1:17" x14ac:dyDescent="0.25">
      <c r="A73" s="8" t="s">
        <v>40</v>
      </c>
      <c r="B73" s="8"/>
      <c r="C73" s="8"/>
      <c r="D73" s="8" t="s">
        <v>38</v>
      </c>
      <c r="E73" s="8"/>
      <c r="F73" s="8"/>
      <c r="G73" s="8"/>
      <c r="H73" s="8" t="s">
        <v>55</v>
      </c>
      <c r="I73" s="77" t="s">
        <v>56</v>
      </c>
      <c r="J73" s="76"/>
      <c r="K73" s="26"/>
      <c r="L73" s="38"/>
      <c r="M73" s="80"/>
      <c r="N73" s="35"/>
      <c r="O73" s="83"/>
    </row>
    <row r="74" spans="1:17" x14ac:dyDescent="0.25">
      <c r="A74" s="84">
        <v>50000</v>
      </c>
      <c r="B74" s="85"/>
      <c r="C74" s="85"/>
      <c r="D74" s="85"/>
      <c r="E74" s="86"/>
      <c r="F74" s="109"/>
      <c r="G74" s="8"/>
      <c r="H74" s="51"/>
      <c r="I74" s="8"/>
      <c r="J74" s="76"/>
      <c r="K74" s="26"/>
      <c r="L74" s="38"/>
      <c r="M74" s="80"/>
      <c r="N74" s="35"/>
      <c r="O74" s="82"/>
    </row>
    <row r="75" spans="1:17" x14ac:dyDescent="0.25">
      <c r="A75" s="84">
        <v>39500</v>
      </c>
      <c r="B75" s="85"/>
      <c r="C75" s="85"/>
      <c r="D75" s="85"/>
      <c r="E75" s="86"/>
      <c r="F75" s="109"/>
      <c r="G75" s="8"/>
      <c r="H75" s="51"/>
      <c r="I75" s="8"/>
      <c r="J75" s="8"/>
      <c r="K75" s="26"/>
      <c r="L75" s="38"/>
      <c r="M75" s="80"/>
      <c r="N75" s="35"/>
      <c r="O75" s="82"/>
    </row>
    <row r="76" spans="1:17" x14ac:dyDescent="0.25">
      <c r="A76" s="87"/>
      <c r="B76" s="85"/>
      <c r="C76" s="85"/>
      <c r="D76" s="85"/>
      <c r="E76" s="86"/>
      <c r="F76" s="109"/>
      <c r="G76" s="8"/>
      <c r="H76" s="51"/>
      <c r="I76" s="8"/>
      <c r="J76" s="8"/>
      <c r="K76" s="26"/>
      <c r="L76" s="38"/>
      <c r="M76" s="80"/>
      <c r="N76" s="35"/>
      <c r="O76" s="82"/>
    </row>
    <row r="77" spans="1:17" x14ac:dyDescent="0.25">
      <c r="A77" s="87"/>
      <c r="B77" s="85"/>
      <c r="C77" s="88"/>
      <c r="D77" s="85"/>
      <c r="E77" s="89"/>
      <c r="F77" s="8"/>
      <c r="G77" s="8"/>
      <c r="H77" s="51"/>
      <c r="I77" s="8"/>
      <c r="J77" s="8"/>
      <c r="K77" s="26"/>
      <c r="L77" s="38"/>
      <c r="M77" s="80"/>
      <c r="N77" s="35"/>
      <c r="O77" s="82"/>
    </row>
    <row r="78" spans="1:17" x14ac:dyDescent="0.25">
      <c r="A78" s="86"/>
      <c r="B78" s="85"/>
      <c r="C78" s="88"/>
      <c r="D78" s="88"/>
      <c r="E78" s="90"/>
      <c r="F78" s="64"/>
      <c r="H78" s="65"/>
      <c r="K78" s="26"/>
      <c r="L78" s="38"/>
      <c r="M78" s="80"/>
      <c r="N78" s="35"/>
      <c r="O78" s="82"/>
    </row>
    <row r="79" spans="1:17" x14ac:dyDescent="0.25">
      <c r="A79" s="91"/>
      <c r="B79" s="85"/>
      <c r="C79" s="92"/>
      <c r="D79" s="92"/>
      <c r="E79" s="90"/>
      <c r="H79" s="65"/>
      <c r="K79" s="26"/>
      <c r="L79" s="38"/>
      <c r="M79" s="80"/>
      <c r="N79" s="35"/>
      <c r="O79" s="82"/>
    </row>
    <row r="80" spans="1:17" x14ac:dyDescent="0.25">
      <c r="A80" s="93"/>
      <c r="B80" s="85"/>
      <c r="C80" s="92"/>
      <c r="D80" s="92"/>
      <c r="E80" s="90"/>
      <c r="H80" s="65"/>
      <c r="K80" s="26"/>
      <c r="L80" s="38"/>
      <c r="M80" s="80"/>
      <c r="N80" s="35"/>
      <c r="O80" s="83"/>
    </row>
    <row r="81" spans="1:15" x14ac:dyDescent="0.25">
      <c r="A81" s="93"/>
      <c r="B81" s="85"/>
      <c r="C81" s="92"/>
      <c r="D81" s="92"/>
      <c r="E81" s="90"/>
      <c r="H81" s="65"/>
      <c r="K81" s="26"/>
      <c r="L81" s="38"/>
      <c r="M81" s="80"/>
      <c r="N81" s="35"/>
      <c r="O81" s="83"/>
    </row>
    <row r="82" spans="1:15" x14ac:dyDescent="0.25">
      <c r="A82" s="91"/>
      <c r="B82" s="92"/>
      <c r="C82" s="92"/>
      <c r="D82" s="92"/>
      <c r="E82" s="90"/>
      <c r="H82" s="65"/>
      <c r="K82" s="26"/>
      <c r="L82" s="38"/>
      <c r="M82" s="94"/>
      <c r="N82" s="35"/>
      <c r="O82" s="82"/>
    </row>
    <row r="83" spans="1:15" x14ac:dyDescent="0.25">
      <c r="A83" s="91"/>
      <c r="B83" s="92"/>
      <c r="C83" s="92"/>
      <c r="D83" s="92"/>
      <c r="E83" s="90"/>
      <c r="H83" s="65"/>
      <c r="K83" s="26"/>
      <c r="L83" s="38"/>
      <c r="M83" s="95"/>
      <c r="N83" s="35"/>
      <c r="O83" s="82"/>
    </row>
    <row r="84" spans="1:15" x14ac:dyDescent="0.25">
      <c r="A84" s="91"/>
      <c r="B84" s="96"/>
      <c r="E84" s="65"/>
      <c r="H84" s="65"/>
      <c r="K84" s="26"/>
      <c r="L84" s="38"/>
      <c r="N84" s="35"/>
      <c r="O84" s="82"/>
    </row>
    <row r="85" spans="1:15" x14ac:dyDescent="0.25">
      <c r="A85" s="91"/>
      <c r="B85" s="96"/>
      <c r="H85" s="65"/>
      <c r="K85" s="26"/>
      <c r="L85" s="38"/>
      <c r="N85" s="35"/>
      <c r="O85" s="82"/>
    </row>
    <row r="86" spans="1:15" x14ac:dyDescent="0.25">
      <c r="A86" s="91"/>
      <c r="B86" s="96"/>
      <c r="K86" s="26"/>
      <c r="L86" s="38"/>
      <c r="N86" s="35"/>
      <c r="O86" s="82"/>
    </row>
    <row r="87" spans="1:15" x14ac:dyDescent="0.25">
      <c r="A87" s="91"/>
      <c r="B87" s="96"/>
      <c r="K87" s="26"/>
      <c r="L87" s="38"/>
      <c r="N87" s="35"/>
      <c r="O87" s="82"/>
    </row>
    <row r="88" spans="1:15" x14ac:dyDescent="0.25">
      <c r="A88" s="65"/>
      <c r="B88" s="96"/>
      <c r="K88" s="26"/>
      <c r="L88" s="38"/>
      <c r="M88" s="80"/>
      <c r="N88" s="35"/>
      <c r="O88" s="82"/>
    </row>
    <row r="89" spans="1:15" x14ac:dyDescent="0.25">
      <c r="K89" s="26"/>
      <c r="L89" s="38"/>
      <c r="N89" s="35"/>
      <c r="O89" s="82"/>
    </row>
    <row r="90" spans="1:15" x14ac:dyDescent="0.25">
      <c r="K90" s="26"/>
      <c r="L90" s="38"/>
      <c r="N90" s="35"/>
      <c r="O90" s="82"/>
    </row>
    <row r="91" spans="1:15" x14ac:dyDescent="0.25">
      <c r="K91" s="26"/>
      <c r="L91" s="38"/>
      <c r="N91" s="35"/>
      <c r="O91" s="82"/>
    </row>
    <row r="92" spans="1:15" x14ac:dyDescent="0.25">
      <c r="A92" s="75">
        <f>SUM(A74:A91)</f>
        <v>89500</v>
      </c>
      <c r="E92" s="65">
        <f>SUM(E74:E91)</f>
        <v>0</v>
      </c>
      <c r="H92" s="65">
        <f>SUM(H74:H91)</f>
        <v>0</v>
      </c>
      <c r="K92" s="26"/>
      <c r="L92" s="38"/>
      <c r="N92" s="35"/>
      <c r="O92" s="82"/>
    </row>
    <row r="93" spans="1:15" x14ac:dyDescent="0.25">
      <c r="K93" s="26"/>
      <c r="L93" s="38"/>
      <c r="N93" s="35"/>
      <c r="O93" s="82"/>
    </row>
    <row r="94" spans="1:15" x14ac:dyDescent="0.25">
      <c r="K94" s="26"/>
      <c r="N94" s="35"/>
      <c r="O94" s="82"/>
    </row>
    <row r="95" spans="1:15" x14ac:dyDescent="0.25">
      <c r="K95" s="26"/>
      <c r="N95" s="35"/>
      <c r="O95" s="82"/>
    </row>
    <row r="96" spans="1:15" x14ac:dyDescent="0.25">
      <c r="K96" s="26"/>
      <c r="M96" s="43">
        <f>SUM(M13:M95)</f>
        <v>61835000</v>
      </c>
      <c r="N96" s="35"/>
      <c r="O96" s="82"/>
    </row>
    <row r="97" spans="11:15" x14ac:dyDescent="0.25">
      <c r="K97" s="26">
        <v>38741</v>
      </c>
      <c r="N97" s="35"/>
      <c r="O97" s="82"/>
    </row>
    <row r="98" spans="11:15" x14ac:dyDescent="0.25">
      <c r="K98" s="26"/>
      <c r="N98" s="35"/>
      <c r="O98" s="82"/>
    </row>
    <row r="99" spans="11:15" x14ac:dyDescent="0.25">
      <c r="K99" s="26"/>
      <c r="N99" s="35"/>
      <c r="O99" s="82"/>
    </row>
    <row r="100" spans="11:15" x14ac:dyDescent="0.25">
      <c r="K100" s="26"/>
      <c r="N100" s="35"/>
      <c r="O100" s="82"/>
    </row>
    <row r="101" spans="11:15" x14ac:dyDescent="0.25">
      <c r="K101" s="26"/>
      <c r="N101" s="35"/>
      <c r="O101" s="82"/>
    </row>
    <row r="102" spans="11:15" x14ac:dyDescent="0.25">
      <c r="K102" s="26"/>
      <c r="N102" s="35"/>
      <c r="O102" s="82"/>
    </row>
    <row r="103" spans="11:15" x14ac:dyDescent="0.25">
      <c r="K103" s="26"/>
      <c r="N103" s="35"/>
      <c r="O103" s="82"/>
    </row>
    <row r="104" spans="11:15" x14ac:dyDescent="0.25">
      <c r="K104" s="26"/>
      <c r="N104" s="35"/>
      <c r="O104" s="82"/>
    </row>
    <row r="105" spans="11:15" x14ac:dyDescent="0.25">
      <c r="K105" s="26"/>
      <c r="N105" s="35"/>
      <c r="O105" s="82"/>
    </row>
    <row r="106" spans="11:15" x14ac:dyDescent="0.25">
      <c r="K106" s="26"/>
      <c r="N106" s="35"/>
      <c r="O106" s="82"/>
    </row>
    <row r="107" spans="11:15" x14ac:dyDescent="0.25">
      <c r="K107" s="26"/>
      <c r="N107" s="35"/>
      <c r="O107" s="82"/>
    </row>
    <row r="108" spans="11:15" x14ac:dyDescent="0.25">
      <c r="K108" s="26"/>
      <c r="N108" s="35"/>
    </row>
    <row r="109" spans="11:15" x14ac:dyDescent="0.25">
      <c r="K109" s="26"/>
    </row>
    <row r="110" spans="11:15" x14ac:dyDescent="0.25">
      <c r="K110" s="26"/>
    </row>
    <row r="111" spans="11:15" x14ac:dyDescent="0.25">
      <c r="K111" s="26"/>
      <c r="O111" s="80">
        <f>SUM(O13:O110)</f>
        <v>0</v>
      </c>
    </row>
    <row r="112" spans="11:15" x14ac:dyDescent="0.25">
      <c r="K112" s="26"/>
    </row>
    <row r="113" spans="1:19" x14ac:dyDescent="0.25">
      <c r="K113" s="26"/>
    </row>
    <row r="114" spans="1:19" s="43" customFormat="1" x14ac:dyDescent="0.25">
      <c r="A114"/>
      <c r="B114"/>
      <c r="C114"/>
      <c r="D114"/>
      <c r="E114"/>
      <c r="F114"/>
      <c r="G114"/>
      <c r="H114"/>
      <c r="I114"/>
      <c r="J114"/>
      <c r="K114" s="26"/>
      <c r="L114" s="97"/>
      <c r="N114" s="99"/>
      <c r="O114" s="98"/>
      <c r="P114"/>
      <c r="Q114"/>
      <c r="R114"/>
      <c r="S114"/>
    </row>
    <row r="115" spans="1:19" s="43" customFormat="1" x14ac:dyDescent="0.25">
      <c r="A115"/>
      <c r="B115"/>
      <c r="C115"/>
      <c r="D115"/>
      <c r="E115"/>
      <c r="F115"/>
      <c r="G115"/>
      <c r="H115"/>
      <c r="I115"/>
      <c r="J115"/>
      <c r="K115" s="26"/>
      <c r="L115" s="97"/>
      <c r="N115" s="99"/>
      <c r="O115" s="98"/>
      <c r="P115"/>
      <c r="Q115"/>
      <c r="R115"/>
      <c r="S115"/>
    </row>
    <row r="116" spans="1:19" s="43" customFormat="1" x14ac:dyDescent="0.25">
      <c r="A116"/>
      <c r="B116"/>
      <c r="C116"/>
      <c r="D116"/>
      <c r="E116"/>
      <c r="F116"/>
      <c r="G116"/>
      <c r="H116"/>
      <c r="I116"/>
      <c r="J116"/>
      <c r="K116" s="26"/>
      <c r="L116" s="97"/>
      <c r="N116" s="99"/>
      <c r="O116" s="98"/>
      <c r="P116"/>
      <c r="Q116"/>
      <c r="R116"/>
      <c r="S116"/>
    </row>
    <row r="117" spans="1:19" s="43" customFormat="1" x14ac:dyDescent="0.25">
      <c r="A117"/>
      <c r="B117"/>
      <c r="C117"/>
      <c r="D117"/>
      <c r="E117"/>
      <c r="F117"/>
      <c r="G117"/>
      <c r="H117"/>
      <c r="I117"/>
      <c r="J117"/>
      <c r="K117" s="26"/>
      <c r="L117" s="97"/>
      <c r="N117" s="99"/>
      <c r="O117" s="98"/>
      <c r="P117"/>
      <c r="Q117"/>
      <c r="R117"/>
      <c r="S117"/>
    </row>
    <row r="118" spans="1:19" s="43" customFormat="1" x14ac:dyDescent="0.25">
      <c r="A118"/>
      <c r="B118"/>
      <c r="C118"/>
      <c r="D118"/>
      <c r="E118"/>
      <c r="F118"/>
      <c r="G118"/>
      <c r="H118"/>
      <c r="I118"/>
      <c r="J118"/>
      <c r="K118" s="26"/>
      <c r="L118" s="97"/>
      <c r="N118" s="99"/>
      <c r="O118" s="98"/>
      <c r="P118"/>
      <c r="Q118"/>
      <c r="R118"/>
      <c r="S118"/>
    </row>
    <row r="119" spans="1:19" s="43" customFormat="1" x14ac:dyDescent="0.25">
      <c r="A119"/>
      <c r="B119"/>
      <c r="C119"/>
      <c r="D119"/>
      <c r="E119"/>
      <c r="F119"/>
      <c r="G119"/>
      <c r="H119"/>
      <c r="I119"/>
      <c r="J119"/>
      <c r="K119" s="26"/>
      <c r="L119" s="97"/>
      <c r="N119" s="99"/>
      <c r="O119" s="98"/>
      <c r="P119"/>
      <c r="Q119"/>
      <c r="R119"/>
      <c r="S119"/>
    </row>
    <row r="120" spans="1:19" s="43" customFormat="1" x14ac:dyDescent="0.25">
      <c r="A120"/>
      <c r="B120"/>
      <c r="C120"/>
      <c r="D120"/>
      <c r="E120"/>
      <c r="F120"/>
      <c r="G120"/>
      <c r="H120"/>
      <c r="I120"/>
      <c r="J120"/>
      <c r="K120" s="26"/>
      <c r="L120" s="97"/>
      <c r="N120" s="99"/>
      <c r="O120" s="98"/>
      <c r="P120"/>
      <c r="Q120"/>
      <c r="R120"/>
      <c r="S120"/>
    </row>
    <row r="121" spans="1:19" s="43" customFormat="1" x14ac:dyDescent="0.25">
      <c r="A121"/>
      <c r="B121"/>
      <c r="C121"/>
      <c r="D121"/>
      <c r="E121"/>
      <c r="F121"/>
      <c r="G121"/>
      <c r="H121"/>
      <c r="I121"/>
      <c r="J121"/>
      <c r="K121" s="26"/>
      <c r="L121" s="97"/>
      <c r="N121" s="99"/>
      <c r="O121" s="98"/>
      <c r="P121"/>
      <c r="Q121"/>
      <c r="R121"/>
      <c r="S121"/>
    </row>
    <row r="122" spans="1:19" s="43" customFormat="1" x14ac:dyDescent="0.25">
      <c r="A122"/>
      <c r="B122"/>
      <c r="C122"/>
      <c r="D122"/>
      <c r="E122"/>
      <c r="F122"/>
      <c r="G122"/>
      <c r="H122"/>
      <c r="I122"/>
      <c r="J122"/>
      <c r="K122" s="26"/>
      <c r="L122" s="97"/>
      <c r="N122" s="99"/>
      <c r="O122" s="98"/>
      <c r="P122"/>
      <c r="Q122"/>
      <c r="R122"/>
      <c r="S122"/>
    </row>
    <row r="123" spans="1:19" s="43" customFormat="1" x14ac:dyDescent="0.25">
      <c r="A123"/>
      <c r="B123"/>
      <c r="C123"/>
      <c r="D123"/>
      <c r="E123"/>
      <c r="F123"/>
      <c r="G123"/>
      <c r="H123"/>
      <c r="I123"/>
      <c r="J123"/>
      <c r="K123" s="26"/>
      <c r="L123" s="97"/>
      <c r="N123" s="99"/>
      <c r="O123" s="98"/>
      <c r="P123"/>
      <c r="Q123"/>
      <c r="R123"/>
      <c r="S123"/>
    </row>
    <row r="124" spans="1:19" s="43" customFormat="1" x14ac:dyDescent="0.25">
      <c r="A124"/>
      <c r="B124"/>
      <c r="C124"/>
      <c r="D124"/>
      <c r="E124"/>
      <c r="F124"/>
      <c r="G124"/>
      <c r="H124"/>
      <c r="I124"/>
      <c r="J124"/>
      <c r="K124" s="26"/>
      <c r="L124" s="100"/>
      <c r="N124" s="99"/>
      <c r="O124" s="98"/>
      <c r="P124"/>
      <c r="Q124"/>
      <c r="R124"/>
      <c r="S124"/>
    </row>
    <row r="125" spans="1:19" s="43" customFormat="1" x14ac:dyDescent="0.25">
      <c r="A125"/>
      <c r="B125"/>
      <c r="C125"/>
      <c r="D125"/>
      <c r="E125"/>
      <c r="F125"/>
      <c r="G125"/>
      <c r="H125"/>
      <c r="I125"/>
      <c r="J125"/>
      <c r="K125" s="26"/>
      <c r="L125" s="97"/>
      <c r="N125" s="99"/>
      <c r="O125" s="98"/>
      <c r="P125"/>
      <c r="Q125"/>
      <c r="R125"/>
      <c r="S125"/>
    </row>
    <row r="126" spans="1:19" s="43" customFormat="1" x14ac:dyDescent="0.25">
      <c r="A126"/>
      <c r="B126"/>
      <c r="C126"/>
      <c r="D126"/>
      <c r="E126"/>
      <c r="F126"/>
      <c r="G126"/>
      <c r="H126"/>
      <c r="I126"/>
      <c r="J126"/>
      <c r="K126" s="26"/>
      <c r="L126" s="97"/>
      <c r="N126" s="99"/>
      <c r="O126" s="98"/>
      <c r="P126"/>
      <c r="Q126"/>
      <c r="R126"/>
      <c r="S126"/>
    </row>
    <row r="127" spans="1:19" s="43" customFormat="1" x14ac:dyDescent="0.25">
      <c r="A127"/>
      <c r="B127"/>
      <c r="C127"/>
      <c r="D127"/>
      <c r="E127"/>
      <c r="F127"/>
      <c r="G127"/>
      <c r="H127"/>
      <c r="I127"/>
      <c r="J127"/>
      <c r="K127" s="26"/>
      <c r="L127" s="97"/>
      <c r="N127" s="99"/>
      <c r="O127" s="98"/>
      <c r="P127"/>
      <c r="Q127"/>
      <c r="R127"/>
      <c r="S127"/>
    </row>
    <row r="128" spans="1:19" s="43" customFormat="1" x14ac:dyDescent="0.25">
      <c r="A128"/>
      <c r="B128"/>
      <c r="C128"/>
      <c r="D128"/>
      <c r="E128"/>
      <c r="F128"/>
      <c r="G128"/>
      <c r="H128"/>
      <c r="I128"/>
      <c r="J128"/>
      <c r="K128" s="26"/>
      <c r="L128" s="97"/>
      <c r="N128" s="99"/>
      <c r="O128" s="98"/>
      <c r="P128"/>
      <c r="Q128"/>
      <c r="R128"/>
      <c r="S128"/>
    </row>
    <row r="129" spans="1:19" s="43" customFormat="1" x14ac:dyDescent="0.25">
      <c r="A129"/>
      <c r="B129"/>
      <c r="C129"/>
      <c r="D129"/>
      <c r="E129"/>
      <c r="F129"/>
      <c r="G129"/>
      <c r="H129"/>
      <c r="I129"/>
      <c r="J129"/>
      <c r="K129" s="26"/>
      <c r="L129" s="97"/>
      <c r="N129" s="99"/>
      <c r="O129" s="98"/>
      <c r="P129"/>
      <c r="Q129"/>
      <c r="R129"/>
      <c r="S129"/>
    </row>
    <row r="130" spans="1:19" s="43" customFormat="1" x14ac:dyDescent="0.25">
      <c r="A130"/>
      <c r="B130"/>
      <c r="C130"/>
      <c r="D130"/>
      <c r="E130"/>
      <c r="F130"/>
      <c r="G130"/>
      <c r="H130"/>
      <c r="I130"/>
      <c r="J130"/>
      <c r="K130" s="26"/>
      <c r="L130" s="97"/>
      <c r="N130" s="99"/>
      <c r="O130" s="98"/>
      <c r="P130"/>
      <c r="Q130"/>
      <c r="R130"/>
      <c r="S130"/>
    </row>
    <row r="131" spans="1:19" s="43" customFormat="1" x14ac:dyDescent="0.25">
      <c r="A131"/>
      <c r="B131"/>
      <c r="C131"/>
      <c r="D131"/>
      <c r="E131"/>
      <c r="F131"/>
      <c r="G131"/>
      <c r="H131"/>
      <c r="I131"/>
      <c r="J131"/>
      <c r="K131" s="26"/>
      <c r="L131" s="97"/>
      <c r="N131" s="99"/>
      <c r="O131" s="98"/>
      <c r="P131"/>
      <c r="Q131"/>
      <c r="R131"/>
      <c r="S131"/>
    </row>
    <row r="132" spans="1:19" s="43" customFormat="1" x14ac:dyDescent="0.25">
      <c r="A132"/>
      <c r="B132"/>
      <c r="C132"/>
      <c r="D132"/>
      <c r="E132"/>
      <c r="F132"/>
      <c r="G132"/>
      <c r="H132"/>
      <c r="I132"/>
      <c r="J132"/>
      <c r="K132" s="26"/>
      <c r="L132" s="97"/>
      <c r="N132" s="99"/>
      <c r="O132" s="98"/>
      <c r="P132"/>
      <c r="Q132"/>
      <c r="R132"/>
      <c r="S132"/>
    </row>
    <row r="133" spans="1:19" s="43" customFormat="1" x14ac:dyDescent="0.25">
      <c r="A133"/>
      <c r="B133"/>
      <c r="C133"/>
      <c r="D133"/>
      <c r="E133"/>
      <c r="F133"/>
      <c r="G133"/>
      <c r="H133"/>
      <c r="I133"/>
      <c r="J133"/>
      <c r="K133" s="26"/>
      <c r="L133" s="97"/>
      <c r="N133" s="99"/>
      <c r="O133" s="98"/>
      <c r="P133"/>
      <c r="Q133"/>
      <c r="R133"/>
      <c r="S133"/>
    </row>
    <row r="134" spans="1:19" s="43" customFormat="1" x14ac:dyDescent="0.25">
      <c r="A134"/>
      <c r="B134"/>
      <c r="C134"/>
      <c r="D134"/>
      <c r="E134"/>
      <c r="F134"/>
      <c r="G134"/>
      <c r="H134"/>
      <c r="I134"/>
      <c r="J134"/>
      <c r="K134" s="26"/>
      <c r="L134" s="97"/>
      <c r="N134" s="99"/>
      <c r="O134" s="98"/>
      <c r="P134"/>
      <c r="Q134"/>
      <c r="R134"/>
      <c r="S134"/>
    </row>
    <row r="135" spans="1:19" s="43" customFormat="1" x14ac:dyDescent="0.25">
      <c r="A135"/>
      <c r="B135"/>
      <c r="C135"/>
      <c r="D135"/>
      <c r="E135"/>
      <c r="F135"/>
      <c r="G135"/>
      <c r="H135"/>
      <c r="I135"/>
      <c r="J135"/>
      <c r="K135" s="26"/>
      <c r="L135" s="100"/>
      <c r="N135" s="99"/>
      <c r="O135" s="98"/>
      <c r="P135"/>
      <c r="Q135"/>
      <c r="R135"/>
      <c r="S135"/>
    </row>
    <row r="136" spans="1:19" s="43" customFormat="1" x14ac:dyDescent="0.25">
      <c r="A136"/>
      <c r="B136"/>
      <c r="C136"/>
      <c r="D136"/>
      <c r="E136"/>
      <c r="F136"/>
      <c r="G136"/>
      <c r="H136"/>
      <c r="I136"/>
      <c r="J136"/>
      <c r="K136" s="26"/>
      <c r="L136" s="97"/>
      <c r="N136" s="99"/>
      <c r="O136" s="98"/>
      <c r="P136"/>
      <c r="Q136"/>
      <c r="R136"/>
      <c r="S136"/>
    </row>
    <row r="137" spans="1:19" s="43" customFormat="1" x14ac:dyDescent="0.25">
      <c r="A137"/>
      <c r="B137"/>
      <c r="C137"/>
      <c r="D137"/>
      <c r="E137"/>
      <c r="F137"/>
      <c r="G137"/>
      <c r="H137"/>
      <c r="I137"/>
      <c r="J137"/>
      <c r="K137" s="26"/>
      <c r="L137" s="100">
        <f>SUM(L13:L136)</f>
        <v>22570000</v>
      </c>
      <c r="N137" s="99"/>
      <c r="O137" s="98"/>
      <c r="P137"/>
      <c r="Q137"/>
      <c r="R137"/>
      <c r="S137"/>
    </row>
  </sheetData>
  <mergeCells count="1">
    <mergeCell ref="A1:I1"/>
  </mergeCells>
  <pageMargins left="0.7" right="0.7" top="0.75" bottom="0.75" header="0.3" footer="0.3"/>
  <pageSetup paperSize="9"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23</vt:i4>
      </vt:variant>
    </vt:vector>
  </HeadingPairs>
  <TitlesOfParts>
    <vt:vector size="48" baseType="lpstr">
      <vt:lpstr>31 Desember 16</vt:lpstr>
      <vt:lpstr>3 Januari 2017</vt:lpstr>
      <vt:lpstr>4 Januari 2017</vt:lpstr>
      <vt:lpstr>5 Januari 2017</vt:lpstr>
      <vt:lpstr>6 Januari 2017</vt:lpstr>
      <vt:lpstr>9 Januari 2017 </vt:lpstr>
      <vt:lpstr>10 Januari 2017  </vt:lpstr>
      <vt:lpstr>11 Januari 2017 </vt:lpstr>
      <vt:lpstr>12 Januari 2017 </vt:lpstr>
      <vt:lpstr>13 Januari 2017 </vt:lpstr>
      <vt:lpstr>16 Januari 2017 </vt:lpstr>
      <vt:lpstr>17 Januari 2017 </vt:lpstr>
      <vt:lpstr>18 Januari 2017</vt:lpstr>
      <vt:lpstr>19 Januari 2017 </vt:lpstr>
      <vt:lpstr>20 Januari 2017 </vt:lpstr>
      <vt:lpstr>21 Januari 2017 </vt:lpstr>
      <vt:lpstr>23 Januari 2017</vt:lpstr>
      <vt:lpstr>24 Januari 2017</vt:lpstr>
      <vt:lpstr>25 Januari 2017</vt:lpstr>
      <vt:lpstr>26 Januari 2017</vt:lpstr>
      <vt:lpstr>27 Januari 2017 </vt:lpstr>
      <vt:lpstr>30 Januari 2017 </vt:lpstr>
      <vt:lpstr>31 Januari 2017</vt:lpstr>
      <vt:lpstr>Sheet2</vt:lpstr>
      <vt:lpstr>Sheet3</vt:lpstr>
      <vt:lpstr>'10 Januari 2017  '!Print_Area</vt:lpstr>
      <vt:lpstr>'11 Januari 2017 '!Print_Area</vt:lpstr>
      <vt:lpstr>'12 Januari 2017 '!Print_Area</vt:lpstr>
      <vt:lpstr>'13 Januari 2017 '!Print_Area</vt:lpstr>
      <vt:lpstr>'16 Januari 2017 '!Print_Area</vt:lpstr>
      <vt:lpstr>'17 Januari 2017 '!Print_Area</vt:lpstr>
      <vt:lpstr>'18 Januari 2017'!Print_Area</vt:lpstr>
      <vt:lpstr>'19 Januari 2017 '!Print_Area</vt:lpstr>
      <vt:lpstr>'20 Januari 2017 '!Print_Area</vt:lpstr>
      <vt:lpstr>'21 Januari 2017 '!Print_Area</vt:lpstr>
      <vt:lpstr>'23 Januari 2017'!Print_Area</vt:lpstr>
      <vt:lpstr>'24 Januari 2017'!Print_Area</vt:lpstr>
      <vt:lpstr>'25 Januari 2017'!Print_Area</vt:lpstr>
      <vt:lpstr>'26 Januari 2017'!Print_Area</vt:lpstr>
      <vt:lpstr>'27 Januari 2017 '!Print_Area</vt:lpstr>
      <vt:lpstr>'3 Januari 2017'!Print_Area</vt:lpstr>
      <vt:lpstr>'30 Januari 2017 '!Print_Area</vt:lpstr>
      <vt:lpstr>'31 Desember 16'!Print_Area</vt:lpstr>
      <vt:lpstr>'31 Januari 2017'!Print_Area</vt:lpstr>
      <vt:lpstr>'4 Januari 2017'!Print_Area</vt:lpstr>
      <vt:lpstr>'5 Januari 2017'!Print_Area</vt:lpstr>
      <vt:lpstr>'6 Januari 2017'!Print_Area</vt:lpstr>
      <vt:lpstr>'9 Januari 2017 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 Oi</dc:creator>
  <cp:lastModifiedBy>Nijar</cp:lastModifiedBy>
  <cp:lastPrinted>2017-01-30T13:53:51Z</cp:lastPrinted>
  <dcterms:created xsi:type="dcterms:W3CDTF">2016-12-31T15:46:54Z</dcterms:created>
  <dcterms:modified xsi:type="dcterms:W3CDTF">2017-02-01T13:15:38Z</dcterms:modified>
</cp:coreProperties>
</file>