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95" windowWidth="20115" windowHeight="7875" firstSheet="18" activeTab="24"/>
  </bookViews>
  <sheets>
    <sheet name="01 MAret 17" sheetId="1" r:id="rId1"/>
    <sheet name="02 Maret 17" sheetId="2" r:id="rId2"/>
    <sheet name="03 Maret 17 " sheetId="4" r:id="rId3"/>
    <sheet name="06 Maret 17 " sheetId="5" r:id="rId4"/>
    <sheet name="07 Maret 17 " sheetId="6" r:id="rId5"/>
    <sheet name="08 Maret 17 " sheetId="7" r:id="rId6"/>
    <sheet name="9 Maret 17 " sheetId="8" r:id="rId7"/>
    <sheet name="10 Maret 17 " sheetId="9" r:id="rId8"/>
    <sheet name="11 Maret 17" sheetId="3" r:id="rId9"/>
    <sheet name="13 Maret 17" sheetId="10" r:id="rId10"/>
    <sheet name="14 Maret 17" sheetId="11" r:id="rId11"/>
    <sheet name="15 Maret 17" sheetId="12" r:id="rId12"/>
    <sheet name="16 Maret 2017" sheetId="13" r:id="rId13"/>
    <sheet name="17 Maret 17" sheetId="14" r:id="rId14"/>
    <sheet name="20 Maret 17" sheetId="15" r:id="rId15"/>
    <sheet name="21 Maret 17 " sheetId="16" r:id="rId16"/>
    <sheet name="22 Maret 17 " sheetId="17" r:id="rId17"/>
    <sheet name="23 Maret 17" sheetId="18" r:id="rId18"/>
    <sheet name="24 Maret 17  " sheetId="20" r:id="rId19"/>
    <sheet name="25 Maret 17 " sheetId="19" r:id="rId20"/>
    <sheet name="28 Maret 17" sheetId="21" r:id="rId21"/>
    <sheet name="29 Maret 17" sheetId="22" r:id="rId22"/>
    <sheet name="30 Maret 17" sheetId="23" r:id="rId23"/>
    <sheet name="31 Maret 17" sheetId="24" r:id="rId24"/>
    <sheet name="01 April 17" sheetId="26" r:id="rId25"/>
  </sheets>
  <externalReferences>
    <externalReference r:id="rId26"/>
  </externalReferences>
  <definedNames>
    <definedName name="_xlnm.Print_Area" localSheetId="24">'01 April 17'!$A$1:$I$70</definedName>
    <definedName name="_xlnm.Print_Area" localSheetId="0">'01 MAret 17'!$A$1:$I$71</definedName>
    <definedName name="_xlnm.Print_Area" localSheetId="1">'02 Maret 17'!$A$1:$I$71</definedName>
    <definedName name="_xlnm.Print_Area" localSheetId="2">'03 Maret 17 '!$A$1:$I$71</definedName>
    <definedName name="_xlnm.Print_Area" localSheetId="3">'06 Maret 17 '!$A$1:$I$71</definedName>
    <definedName name="_xlnm.Print_Area" localSheetId="4">'07 Maret 17 '!$A$1:$I$71</definedName>
    <definedName name="_xlnm.Print_Area" localSheetId="5">'08 Maret 17 '!$A$1:$I$71</definedName>
    <definedName name="_xlnm.Print_Area" localSheetId="7">'10 Maret 17 '!$A$1:$I$71</definedName>
    <definedName name="_xlnm.Print_Area" localSheetId="8">'11 Maret 17'!$A$1:$I$69</definedName>
    <definedName name="_xlnm.Print_Area" localSheetId="9">'13 Maret 17'!$A$1:$I$70</definedName>
    <definedName name="_xlnm.Print_Area" localSheetId="10">'14 Maret 17'!$A$1:$I$70</definedName>
    <definedName name="_xlnm.Print_Area" localSheetId="11">'15 Maret 17'!$A$1:$I$70</definedName>
    <definedName name="_xlnm.Print_Area" localSheetId="12">'16 Maret 2017'!$A$1:$I$70</definedName>
    <definedName name="_xlnm.Print_Area" localSheetId="13">'17 Maret 17'!$A$1:$I$70</definedName>
    <definedName name="_xlnm.Print_Area" localSheetId="14">'20 Maret 17'!$A$1:$I$70</definedName>
    <definedName name="_xlnm.Print_Area" localSheetId="15">'21 Maret 17 '!$A$1:$I$70</definedName>
    <definedName name="_xlnm.Print_Area" localSheetId="16">'22 Maret 17 '!$A$1:$I$70</definedName>
    <definedName name="_xlnm.Print_Area" localSheetId="17">'23 Maret 17'!$A$1:$I$70</definedName>
    <definedName name="_xlnm.Print_Area" localSheetId="18">'24 Maret 17  '!$A$1:$I$70</definedName>
    <definedName name="_xlnm.Print_Area" localSheetId="19">'25 Maret 17 '!$A$1:$I$70</definedName>
    <definedName name="_xlnm.Print_Area" localSheetId="20">'28 Maret 17'!$A$1:$I$70</definedName>
    <definedName name="_xlnm.Print_Area" localSheetId="21">'29 Maret 17'!$A$1:$I$70</definedName>
    <definedName name="_xlnm.Print_Area" localSheetId="22">'30 Maret 17'!$A$1:$I$70</definedName>
    <definedName name="_xlnm.Print_Area" localSheetId="23">'31 Maret 17'!$A$1:$I$70</definedName>
    <definedName name="_xlnm.Print_Area" localSheetId="6">'9 Maret 17 '!$A$1:$I$71</definedName>
  </definedNames>
  <calcPr calcId="144525"/>
</workbook>
</file>

<file path=xl/calcChain.xml><?xml version="1.0" encoding="utf-8"?>
<calcChain xmlns="http://schemas.openxmlformats.org/spreadsheetml/2006/main">
  <c r="I30" i="26" l="1"/>
  <c r="I29" i="26"/>
  <c r="L136" i="26"/>
  <c r="H49" i="26" s="1"/>
  <c r="O110" i="26"/>
  <c r="M95" i="26"/>
  <c r="H45" i="26" s="1"/>
  <c r="H91" i="26"/>
  <c r="E91" i="26"/>
  <c r="H46" i="26" s="1"/>
  <c r="A91" i="26"/>
  <c r="H50" i="26"/>
  <c r="Q48" i="26"/>
  <c r="I42" i="26"/>
  <c r="H36" i="26"/>
  <c r="H35" i="26"/>
  <c r="G24" i="26"/>
  <c r="S23" i="26"/>
  <c r="R23" i="26"/>
  <c r="G23" i="26"/>
  <c r="G22" i="26"/>
  <c r="G21" i="26"/>
  <c r="H26" i="26" s="1"/>
  <c r="G20" i="26"/>
  <c r="G16" i="26"/>
  <c r="G15" i="26"/>
  <c r="G14" i="26"/>
  <c r="G13" i="26"/>
  <c r="G12" i="26"/>
  <c r="G11" i="26"/>
  <c r="G10" i="26"/>
  <c r="G9" i="26"/>
  <c r="H17" i="26" s="1"/>
  <c r="G8" i="26"/>
  <c r="I27" i="26" l="1"/>
  <c r="I53" i="26" s="1"/>
  <c r="I37" i="26"/>
  <c r="I43" i="26" s="1"/>
  <c r="I47" i="26"/>
  <c r="I51" i="26"/>
  <c r="I30" i="24"/>
  <c r="L136" i="24"/>
  <c r="H49" i="24" s="1"/>
  <c r="O110" i="24"/>
  <c r="M95" i="24"/>
  <c r="H45" i="24" s="1"/>
  <c r="H91" i="24"/>
  <c r="E91" i="24"/>
  <c r="H46" i="24" s="1"/>
  <c r="A91" i="24"/>
  <c r="H50" i="24" s="1"/>
  <c r="Q48" i="24"/>
  <c r="I42" i="24"/>
  <c r="H36" i="24"/>
  <c r="H35" i="24"/>
  <c r="I29" i="24"/>
  <c r="G24" i="24"/>
  <c r="S23" i="24"/>
  <c r="R23" i="24"/>
  <c r="G23" i="24"/>
  <c r="G22" i="24"/>
  <c r="G21" i="24"/>
  <c r="G20" i="24"/>
  <c r="G16" i="24"/>
  <c r="G15" i="24"/>
  <c r="G14" i="24"/>
  <c r="G13" i="24"/>
  <c r="G12" i="24"/>
  <c r="G11" i="24"/>
  <c r="G10" i="24"/>
  <c r="G9" i="24"/>
  <c r="G8" i="24"/>
  <c r="I52" i="26" l="1"/>
  <c r="I55" i="26" s="1"/>
  <c r="H26" i="24"/>
  <c r="I47" i="24"/>
  <c r="H17" i="24"/>
  <c r="I27" i="24" s="1"/>
  <c r="I53" i="24" s="1"/>
  <c r="I37" i="24"/>
  <c r="I43" i="24" s="1"/>
  <c r="I51" i="24"/>
  <c r="I30" i="23"/>
  <c r="L136" i="23"/>
  <c r="H49" i="23" s="1"/>
  <c r="O110" i="23"/>
  <c r="M95" i="23"/>
  <c r="H45" i="23" s="1"/>
  <c r="I47" i="23" s="1"/>
  <c r="H91" i="23"/>
  <c r="E91" i="23"/>
  <c r="A91" i="23"/>
  <c r="H50" i="23" s="1"/>
  <c r="Q48" i="23"/>
  <c r="H46" i="23"/>
  <c r="I42" i="23"/>
  <c r="H36" i="23"/>
  <c r="H35" i="23"/>
  <c r="I29" i="23"/>
  <c r="I37" i="23" s="1"/>
  <c r="I43" i="23" s="1"/>
  <c r="G24" i="23"/>
  <c r="S23" i="23"/>
  <c r="R23" i="23"/>
  <c r="G23" i="23"/>
  <c r="G22" i="23"/>
  <c r="G21" i="23"/>
  <c r="G20" i="23"/>
  <c r="H26" i="23" s="1"/>
  <c r="G16" i="23"/>
  <c r="G15" i="23"/>
  <c r="G14" i="23"/>
  <c r="G13" i="23"/>
  <c r="G12" i="23"/>
  <c r="G11" i="23"/>
  <c r="G10" i="23"/>
  <c r="G9" i="23"/>
  <c r="G8" i="23"/>
  <c r="I52" i="24" l="1"/>
  <c r="I55" i="24" s="1"/>
  <c r="H17" i="23"/>
  <c r="I27" i="23" s="1"/>
  <c r="I53" i="23" s="1"/>
  <c r="I51" i="23"/>
  <c r="I52" i="23" s="1"/>
  <c r="I30" i="22"/>
  <c r="L136" i="22"/>
  <c r="H49" i="22" s="1"/>
  <c r="O110" i="22"/>
  <c r="M95" i="22"/>
  <c r="H45" i="22" s="1"/>
  <c r="H91" i="22"/>
  <c r="E91" i="22"/>
  <c r="H46" i="22" s="1"/>
  <c r="A91" i="22"/>
  <c r="H50" i="22" s="1"/>
  <c r="Q48" i="22"/>
  <c r="I42" i="22"/>
  <c r="H36" i="22"/>
  <c r="H35" i="22"/>
  <c r="I29" i="22"/>
  <c r="I37" i="22" s="1"/>
  <c r="I43" i="22" s="1"/>
  <c r="G24" i="22"/>
  <c r="S23" i="22"/>
  <c r="R23" i="22"/>
  <c r="G23" i="22"/>
  <c r="G22" i="22"/>
  <c r="G21" i="22"/>
  <c r="G20" i="22"/>
  <c r="G16" i="22"/>
  <c r="G15" i="22"/>
  <c r="G14" i="22"/>
  <c r="G13" i="22"/>
  <c r="G12" i="22"/>
  <c r="G11" i="22"/>
  <c r="G10" i="22"/>
  <c r="G9" i="22"/>
  <c r="G8" i="22"/>
  <c r="I55" i="23" l="1"/>
  <c r="I47" i="22"/>
  <c r="H26" i="22"/>
  <c r="H17" i="22"/>
  <c r="I51" i="22"/>
  <c r="I30" i="21"/>
  <c r="L136" i="21"/>
  <c r="H49" i="21" s="1"/>
  <c r="O110" i="21"/>
  <c r="M95" i="21"/>
  <c r="H45" i="21" s="1"/>
  <c r="I47" i="21" s="1"/>
  <c r="H91" i="21"/>
  <c r="E91" i="21"/>
  <c r="A91" i="21"/>
  <c r="H50" i="21" s="1"/>
  <c r="Q48" i="21"/>
  <c r="H46" i="21"/>
  <c r="I42" i="21"/>
  <c r="H36" i="21"/>
  <c r="H35" i="21"/>
  <c r="G24" i="21"/>
  <c r="S23" i="21"/>
  <c r="R23" i="21"/>
  <c r="G23" i="21"/>
  <c r="G22" i="21"/>
  <c r="G21" i="21"/>
  <c r="G20" i="21"/>
  <c r="G16" i="21"/>
  <c r="G15" i="21"/>
  <c r="G14" i="21"/>
  <c r="G13" i="21"/>
  <c r="G12" i="21"/>
  <c r="G11" i="21"/>
  <c r="G10" i="21"/>
  <c r="G9" i="21"/>
  <c r="G8" i="21"/>
  <c r="I52" i="22" l="1"/>
  <c r="I27" i="22"/>
  <c r="I53" i="22" s="1"/>
  <c r="H26" i="21"/>
  <c r="H17" i="21"/>
  <c r="I51" i="21"/>
  <c r="I52" i="21" s="1"/>
  <c r="E8" i="19"/>
  <c r="I30" i="19"/>
  <c r="L136" i="20"/>
  <c r="H49" i="20" s="1"/>
  <c r="I51" i="20" s="1"/>
  <c r="O110" i="20"/>
  <c r="M95" i="20"/>
  <c r="H45" i="20" s="1"/>
  <c r="I47" i="20" s="1"/>
  <c r="I52" i="20" s="1"/>
  <c r="H91" i="20"/>
  <c r="E91" i="20"/>
  <c r="A91" i="20"/>
  <c r="H50" i="20"/>
  <c r="Q48" i="20"/>
  <c r="H46" i="20"/>
  <c r="I42" i="20"/>
  <c r="H36" i="20"/>
  <c r="H35" i="20"/>
  <c r="I30" i="20"/>
  <c r="G24" i="20"/>
  <c r="S23" i="20"/>
  <c r="R23" i="20"/>
  <c r="G23" i="20"/>
  <c r="G22" i="20"/>
  <c r="G21" i="20"/>
  <c r="H26" i="20" s="1"/>
  <c r="G20" i="20"/>
  <c r="G16" i="20"/>
  <c r="G15" i="20"/>
  <c r="G14" i="20"/>
  <c r="G13" i="20"/>
  <c r="G12" i="20"/>
  <c r="G11" i="20"/>
  <c r="G10" i="20"/>
  <c r="G9" i="20"/>
  <c r="H17" i="20" s="1"/>
  <c r="I27" i="20" s="1"/>
  <c r="I53" i="20" s="1"/>
  <c r="G8" i="20"/>
  <c r="I55" i="22" l="1"/>
  <c r="I27" i="21"/>
  <c r="I53" i="21" s="1"/>
  <c r="I55" i="21" s="1"/>
  <c r="I55" i="20"/>
  <c r="L136" i="19"/>
  <c r="H49" i="19" s="1"/>
  <c r="O110" i="19"/>
  <c r="M95" i="19"/>
  <c r="H45" i="19" s="1"/>
  <c r="I47" i="19" s="1"/>
  <c r="H91" i="19"/>
  <c r="E91" i="19"/>
  <c r="A91" i="19"/>
  <c r="H50" i="19" s="1"/>
  <c r="Q48" i="19"/>
  <c r="H46" i="19"/>
  <c r="I42" i="19"/>
  <c r="H36" i="19"/>
  <c r="H35" i="19"/>
  <c r="G24" i="19"/>
  <c r="S23" i="19"/>
  <c r="R23" i="19"/>
  <c r="G23" i="19"/>
  <c r="G22" i="19"/>
  <c r="G21" i="19"/>
  <c r="G20" i="19"/>
  <c r="G16" i="19"/>
  <c r="G15" i="19"/>
  <c r="G14" i="19"/>
  <c r="G13" i="19"/>
  <c r="G12" i="19"/>
  <c r="G11" i="19"/>
  <c r="G10" i="19"/>
  <c r="G9" i="19"/>
  <c r="G8" i="19"/>
  <c r="H17" i="19" l="1"/>
  <c r="H26" i="19"/>
  <c r="I51" i="19"/>
  <c r="I52" i="19" s="1"/>
  <c r="I30" i="18"/>
  <c r="L136" i="18"/>
  <c r="H49" i="18" s="1"/>
  <c r="O110" i="18"/>
  <c r="M95" i="18"/>
  <c r="H45" i="18" s="1"/>
  <c r="I47" i="18" s="1"/>
  <c r="H91" i="18"/>
  <c r="E91" i="18"/>
  <c r="A91" i="18"/>
  <c r="H50" i="18"/>
  <c r="Q48" i="18"/>
  <c r="H46" i="18"/>
  <c r="I42" i="18"/>
  <c r="H36" i="18"/>
  <c r="H35" i="18"/>
  <c r="G24" i="18"/>
  <c r="S23" i="18"/>
  <c r="R23" i="18"/>
  <c r="G23" i="18"/>
  <c r="G22" i="18"/>
  <c r="G21" i="18"/>
  <c r="G20" i="18"/>
  <c r="H26" i="18" s="1"/>
  <c r="G16" i="18"/>
  <c r="G15" i="18"/>
  <c r="G14" i="18"/>
  <c r="G13" i="18"/>
  <c r="G12" i="18"/>
  <c r="G11" i="18"/>
  <c r="G10" i="18"/>
  <c r="G9" i="18"/>
  <c r="G8" i="18"/>
  <c r="I27" i="19" l="1"/>
  <c r="I53" i="19" s="1"/>
  <c r="I55" i="19" s="1"/>
  <c r="H17" i="18"/>
  <c r="I27" i="18" s="1"/>
  <c r="I53" i="18" s="1"/>
  <c r="I51" i="18"/>
  <c r="I52" i="18" s="1"/>
  <c r="I55" i="18" l="1"/>
  <c r="I30" i="17"/>
  <c r="L136" i="17"/>
  <c r="H49" i="17" s="1"/>
  <c r="O110" i="17"/>
  <c r="M95" i="17"/>
  <c r="H45" i="17" s="1"/>
  <c r="H91" i="17"/>
  <c r="E91" i="17"/>
  <c r="H46" i="17" s="1"/>
  <c r="A91" i="17"/>
  <c r="H50" i="17" s="1"/>
  <c r="Q48" i="17"/>
  <c r="I42" i="17"/>
  <c r="H36" i="17"/>
  <c r="H35" i="17"/>
  <c r="G24" i="17"/>
  <c r="S23" i="17"/>
  <c r="R23" i="17"/>
  <c r="G23" i="17"/>
  <c r="G22" i="17"/>
  <c r="G21" i="17"/>
  <c r="G20" i="17"/>
  <c r="G16" i="17"/>
  <c r="G15" i="17"/>
  <c r="G14" i="17"/>
  <c r="G13" i="17"/>
  <c r="G12" i="17"/>
  <c r="G11" i="17"/>
  <c r="G10" i="17"/>
  <c r="G9" i="17"/>
  <c r="G8" i="17"/>
  <c r="H26" i="17" l="1"/>
  <c r="H17" i="17"/>
  <c r="I47" i="17"/>
  <c r="I51" i="17"/>
  <c r="I30" i="16"/>
  <c r="L136" i="16"/>
  <c r="H49" i="16" s="1"/>
  <c r="O110" i="16"/>
  <c r="M95" i="16"/>
  <c r="H45" i="16" s="1"/>
  <c r="H91" i="16"/>
  <c r="E91" i="16"/>
  <c r="H46" i="16" s="1"/>
  <c r="A91" i="16"/>
  <c r="H50" i="16" s="1"/>
  <c r="Q48" i="16"/>
  <c r="I42" i="16"/>
  <c r="H36" i="16"/>
  <c r="H35" i="16"/>
  <c r="G24" i="16"/>
  <c r="S23" i="16"/>
  <c r="R23" i="16"/>
  <c r="G23" i="16"/>
  <c r="G22" i="16"/>
  <c r="G21" i="16"/>
  <c r="G20" i="16"/>
  <c r="H26" i="16" s="1"/>
  <c r="G16" i="16"/>
  <c r="G15" i="16"/>
  <c r="G14" i="16"/>
  <c r="G13" i="16"/>
  <c r="G12" i="16"/>
  <c r="G11" i="16"/>
  <c r="G10" i="16"/>
  <c r="G9" i="16"/>
  <c r="G8" i="16"/>
  <c r="I27" i="17" l="1"/>
  <c r="I53" i="17" s="1"/>
  <c r="I52" i="17"/>
  <c r="I47" i="16"/>
  <c r="H17" i="16"/>
  <c r="I27" i="16" s="1"/>
  <c r="I53" i="16" s="1"/>
  <c r="I51" i="16"/>
  <c r="I52" i="16" s="1"/>
  <c r="I30" i="15"/>
  <c r="L136" i="14"/>
  <c r="H49" i="14" s="1"/>
  <c r="I55" i="17" l="1"/>
  <c r="I55" i="16"/>
  <c r="L136" i="15"/>
  <c r="H49" i="15" s="1"/>
  <c r="O110" i="15"/>
  <c r="M95" i="15"/>
  <c r="H45" i="15" s="1"/>
  <c r="I47" i="15" s="1"/>
  <c r="H91" i="15"/>
  <c r="E91" i="15"/>
  <c r="A91" i="15"/>
  <c r="H50" i="15" s="1"/>
  <c r="Q48" i="15"/>
  <c r="H46" i="15"/>
  <c r="I42" i="15"/>
  <c r="H36" i="15"/>
  <c r="H35" i="15"/>
  <c r="G24" i="15"/>
  <c r="S23" i="15"/>
  <c r="R23" i="15"/>
  <c r="G23" i="15"/>
  <c r="G22" i="15"/>
  <c r="G21" i="15"/>
  <c r="G20" i="15"/>
  <c r="G16" i="15"/>
  <c r="G15" i="15"/>
  <c r="G14" i="15"/>
  <c r="G13" i="15"/>
  <c r="G12" i="15"/>
  <c r="G11" i="15"/>
  <c r="G10" i="15"/>
  <c r="G9" i="15"/>
  <c r="G8" i="15"/>
  <c r="H17" i="15" s="1"/>
  <c r="H26" i="15" l="1"/>
  <c r="I27" i="15" s="1"/>
  <c r="I53" i="15" s="1"/>
  <c r="I51" i="15"/>
  <c r="I52" i="15" s="1"/>
  <c r="I30" i="14"/>
  <c r="O110" i="14"/>
  <c r="M95" i="14"/>
  <c r="H45" i="14" s="1"/>
  <c r="I47" i="14" s="1"/>
  <c r="H91" i="14"/>
  <c r="E91" i="14"/>
  <c r="A91" i="14"/>
  <c r="H50" i="14"/>
  <c r="Q48" i="14"/>
  <c r="H46" i="14"/>
  <c r="I42" i="14"/>
  <c r="H36" i="14"/>
  <c r="H35" i="14"/>
  <c r="G24" i="14"/>
  <c r="S23" i="14"/>
  <c r="R23" i="14"/>
  <c r="G23" i="14"/>
  <c r="G22" i="14"/>
  <c r="G21" i="14"/>
  <c r="H26" i="14" s="1"/>
  <c r="G20" i="14"/>
  <c r="G16" i="14"/>
  <c r="G15" i="14"/>
  <c r="G14" i="14"/>
  <c r="G13" i="14"/>
  <c r="G12" i="14"/>
  <c r="G11" i="14"/>
  <c r="G10" i="14"/>
  <c r="G9" i="14"/>
  <c r="G8" i="14"/>
  <c r="I55" i="15" l="1"/>
  <c r="J56" i="15" s="1"/>
  <c r="I51" i="14"/>
  <c r="H17" i="14"/>
  <c r="I27" i="14" s="1"/>
  <c r="I53" i="14" s="1"/>
  <c r="I52" i="14"/>
  <c r="I30" i="13"/>
  <c r="L136" i="13"/>
  <c r="H49" i="13" s="1"/>
  <c r="O110" i="13"/>
  <c r="M95" i="13"/>
  <c r="H45" i="13" s="1"/>
  <c r="H91" i="13"/>
  <c r="E91" i="13"/>
  <c r="H46" i="13" s="1"/>
  <c r="A91" i="13"/>
  <c r="H50" i="13" s="1"/>
  <c r="Q48" i="13"/>
  <c r="I42" i="13"/>
  <c r="H36" i="13"/>
  <c r="H35" i="13"/>
  <c r="G24" i="13"/>
  <c r="S23" i="13"/>
  <c r="R23" i="13"/>
  <c r="G23" i="13"/>
  <c r="G22" i="13"/>
  <c r="G21" i="13"/>
  <c r="G20" i="13"/>
  <c r="G16" i="13"/>
  <c r="G15" i="13"/>
  <c r="G14" i="13"/>
  <c r="G13" i="13"/>
  <c r="G12" i="13"/>
  <c r="G11" i="13"/>
  <c r="G10" i="13"/>
  <c r="G9" i="13"/>
  <c r="G8" i="13"/>
  <c r="I55" i="14" l="1"/>
  <c r="J56" i="14" s="1"/>
  <c r="H26" i="13"/>
  <c r="H17" i="13"/>
  <c r="I47" i="13"/>
  <c r="I51" i="13"/>
  <c r="J35" i="12"/>
  <c r="I27" i="13" l="1"/>
  <c r="I53" i="13" s="1"/>
  <c r="I52" i="13"/>
  <c r="I30" i="12"/>
  <c r="L136" i="12"/>
  <c r="H49" i="12" s="1"/>
  <c r="O110" i="12"/>
  <c r="M95" i="12"/>
  <c r="H45" i="12" s="1"/>
  <c r="H91" i="12"/>
  <c r="E91" i="12"/>
  <c r="A91" i="12"/>
  <c r="H50" i="12"/>
  <c r="Q48" i="12"/>
  <c r="H46" i="12"/>
  <c r="I42" i="12"/>
  <c r="H36" i="12"/>
  <c r="H35" i="12"/>
  <c r="G24" i="12"/>
  <c r="S23" i="12"/>
  <c r="R23" i="12"/>
  <c r="G23" i="12"/>
  <c r="G22" i="12"/>
  <c r="G21" i="12"/>
  <c r="G20" i="12"/>
  <c r="G16" i="12"/>
  <c r="G15" i="12"/>
  <c r="G14" i="12"/>
  <c r="G13" i="12"/>
  <c r="G12" i="12"/>
  <c r="G11" i="12"/>
  <c r="G10" i="12"/>
  <c r="G9" i="12"/>
  <c r="G8" i="12"/>
  <c r="I55" i="13" l="1"/>
  <c r="J56" i="13" s="1"/>
  <c r="H26" i="12"/>
  <c r="H17" i="12"/>
  <c r="I27" i="12" s="1"/>
  <c r="I53" i="12" s="1"/>
  <c r="I47" i="12"/>
  <c r="I51" i="12"/>
  <c r="L136" i="11"/>
  <c r="H49" i="11" s="1"/>
  <c r="O110" i="11"/>
  <c r="M95" i="11"/>
  <c r="H45" i="11" s="1"/>
  <c r="H91" i="11"/>
  <c r="E91" i="11"/>
  <c r="A91" i="11"/>
  <c r="H50" i="11" s="1"/>
  <c r="Q48" i="11"/>
  <c r="H46" i="11"/>
  <c r="I42" i="11"/>
  <c r="H36" i="11"/>
  <c r="H35" i="11"/>
  <c r="G24" i="11"/>
  <c r="S23" i="11"/>
  <c r="R23" i="11"/>
  <c r="G23" i="11"/>
  <c r="G22" i="11"/>
  <c r="G21" i="11"/>
  <c r="G20" i="11"/>
  <c r="G16" i="11"/>
  <c r="G15" i="11"/>
  <c r="G14" i="11"/>
  <c r="G13" i="11"/>
  <c r="G12" i="11"/>
  <c r="G11" i="11"/>
  <c r="G10" i="11"/>
  <c r="G9" i="11"/>
  <c r="G8" i="11"/>
  <c r="I52" i="12" l="1"/>
  <c r="I55" i="12" s="1"/>
  <c r="H26" i="11"/>
  <c r="H17" i="11"/>
  <c r="I47" i="11"/>
  <c r="I51" i="11"/>
  <c r="I30" i="10"/>
  <c r="L136" i="10"/>
  <c r="H49" i="10" s="1"/>
  <c r="O110" i="10"/>
  <c r="M95" i="10"/>
  <c r="H45" i="10" s="1"/>
  <c r="H91" i="10"/>
  <c r="E91" i="10"/>
  <c r="H46" i="10" s="1"/>
  <c r="A91" i="10"/>
  <c r="H50" i="10" s="1"/>
  <c r="Q48" i="10"/>
  <c r="I42" i="10"/>
  <c r="H36" i="10"/>
  <c r="H35" i="10"/>
  <c r="G24" i="10"/>
  <c r="S23" i="10"/>
  <c r="R23" i="10"/>
  <c r="G23" i="10"/>
  <c r="G22" i="10"/>
  <c r="G21" i="10"/>
  <c r="G20" i="10"/>
  <c r="G16" i="10"/>
  <c r="G15" i="10"/>
  <c r="G14" i="10"/>
  <c r="G13" i="10"/>
  <c r="G12" i="10"/>
  <c r="G11" i="10"/>
  <c r="G10" i="10"/>
  <c r="G9" i="10"/>
  <c r="G8" i="10"/>
  <c r="I27" i="11" l="1"/>
  <c r="I53" i="11" s="1"/>
  <c r="I47" i="10"/>
  <c r="H26" i="10"/>
  <c r="I51" i="10"/>
  <c r="I52" i="10" s="1"/>
  <c r="I30" i="11" s="1"/>
  <c r="I52" i="11" s="1"/>
  <c r="H17" i="10"/>
  <c r="I30" i="3"/>
  <c r="I55" i="11" l="1"/>
  <c r="I27" i="10"/>
  <c r="I53" i="10" s="1"/>
  <c r="I55" i="10" s="1"/>
  <c r="L135" i="3"/>
  <c r="H49" i="3" s="1"/>
  <c r="O109" i="3"/>
  <c r="M94" i="3"/>
  <c r="H45" i="3" s="1"/>
  <c r="H90" i="3"/>
  <c r="E90" i="3"/>
  <c r="H46" i="3" s="1"/>
  <c r="A90" i="3"/>
  <c r="H50" i="3"/>
  <c r="Q48" i="3"/>
  <c r="I42" i="3"/>
  <c r="H36" i="3"/>
  <c r="H35" i="3"/>
  <c r="G24" i="3"/>
  <c r="S23" i="3"/>
  <c r="R23" i="3"/>
  <c r="G23" i="3"/>
  <c r="G22" i="3"/>
  <c r="G21" i="3"/>
  <c r="H26" i="3" s="1"/>
  <c r="G20" i="3"/>
  <c r="G16" i="3"/>
  <c r="G15" i="3"/>
  <c r="G14" i="3"/>
  <c r="G13" i="3"/>
  <c r="G12" i="3"/>
  <c r="G11" i="3"/>
  <c r="G10" i="3"/>
  <c r="G9" i="3"/>
  <c r="G8" i="3"/>
  <c r="I47" i="3" l="1"/>
  <c r="I51" i="3"/>
  <c r="I52" i="3" s="1"/>
  <c r="H17" i="3"/>
  <c r="I27" i="3" s="1"/>
  <c r="I53" i="3" s="1"/>
  <c r="L137" i="9"/>
  <c r="H49" i="9" s="1"/>
  <c r="O111" i="9"/>
  <c r="M96" i="9"/>
  <c r="H45" i="9" s="1"/>
  <c r="H92" i="9"/>
  <c r="E92" i="9"/>
  <c r="H46" i="9" s="1"/>
  <c r="A92" i="9"/>
  <c r="H50" i="9" s="1"/>
  <c r="Q48" i="9"/>
  <c r="I42" i="9"/>
  <c r="H36" i="9"/>
  <c r="H35" i="9"/>
  <c r="G24" i="9"/>
  <c r="S23" i="9"/>
  <c r="R23" i="9"/>
  <c r="G23" i="9"/>
  <c r="G22" i="9"/>
  <c r="G21" i="9"/>
  <c r="G20" i="9"/>
  <c r="H26" i="9" s="1"/>
  <c r="G16" i="9"/>
  <c r="G15" i="9"/>
  <c r="G14" i="9"/>
  <c r="G13" i="9"/>
  <c r="G12" i="9"/>
  <c r="G11" i="9"/>
  <c r="G10" i="9"/>
  <c r="G9" i="9"/>
  <c r="G8" i="9"/>
  <c r="I55" i="3" l="1"/>
  <c r="H17" i="9"/>
  <c r="I27" i="9" s="1"/>
  <c r="I53" i="9" s="1"/>
  <c r="I47" i="9"/>
  <c r="I51" i="9"/>
  <c r="H40" i="2"/>
  <c r="H39" i="2"/>
  <c r="L137" i="8" l="1"/>
  <c r="H49" i="8" s="1"/>
  <c r="O111" i="8"/>
  <c r="M96" i="8"/>
  <c r="H45" i="8" s="1"/>
  <c r="H92" i="8"/>
  <c r="E92" i="8"/>
  <c r="H46" i="8" s="1"/>
  <c r="A92" i="8"/>
  <c r="H50" i="8" s="1"/>
  <c r="Q48" i="8"/>
  <c r="I42" i="8"/>
  <c r="H36" i="8"/>
  <c r="H35" i="8"/>
  <c r="G24" i="8"/>
  <c r="S23" i="8"/>
  <c r="R23" i="8"/>
  <c r="G23" i="8"/>
  <c r="G22" i="8"/>
  <c r="G21" i="8"/>
  <c r="G20" i="8"/>
  <c r="G16" i="8"/>
  <c r="G15" i="8"/>
  <c r="G14" i="8"/>
  <c r="G13" i="8"/>
  <c r="G12" i="8"/>
  <c r="G11" i="8"/>
  <c r="G10" i="8"/>
  <c r="G9" i="8"/>
  <c r="G8" i="8"/>
  <c r="H17" i="8" l="1"/>
  <c r="H26" i="8"/>
  <c r="I51" i="8"/>
  <c r="I47" i="8"/>
  <c r="E8" i="7"/>
  <c r="G8" i="7" s="1"/>
  <c r="E9" i="7"/>
  <c r="L137" i="7"/>
  <c r="H49" i="7" s="1"/>
  <c r="I51" i="7" s="1"/>
  <c r="O111" i="7"/>
  <c r="M96" i="7"/>
  <c r="H45" i="7" s="1"/>
  <c r="H92" i="7"/>
  <c r="E92" i="7"/>
  <c r="H46" i="7" s="1"/>
  <c r="A92" i="7"/>
  <c r="H50" i="7"/>
  <c r="Q48" i="7"/>
  <c r="I42" i="7"/>
  <c r="H36" i="7"/>
  <c r="H35" i="7"/>
  <c r="G24" i="7"/>
  <c r="S23" i="7"/>
  <c r="R23" i="7"/>
  <c r="G23" i="7"/>
  <c r="G22" i="7"/>
  <c r="G21" i="7"/>
  <c r="G20" i="7"/>
  <c r="G16" i="7"/>
  <c r="G15" i="7"/>
  <c r="G14" i="7"/>
  <c r="G13" i="7"/>
  <c r="G12" i="7"/>
  <c r="G11" i="7"/>
  <c r="G10" i="7"/>
  <c r="G9" i="7"/>
  <c r="I27" i="8" l="1"/>
  <c r="I53" i="8" s="1"/>
  <c r="H26" i="7"/>
  <c r="H17" i="7"/>
  <c r="I27" i="7" s="1"/>
  <c r="I53" i="7" s="1"/>
  <c r="I47" i="7"/>
  <c r="L137" i="6"/>
  <c r="H49" i="6" s="1"/>
  <c r="O111" i="6"/>
  <c r="M96" i="6"/>
  <c r="H45" i="6" s="1"/>
  <c r="H92" i="6"/>
  <c r="E92" i="6"/>
  <c r="H46" i="6" s="1"/>
  <c r="A92" i="6"/>
  <c r="H50" i="6" s="1"/>
  <c r="Q48" i="6"/>
  <c r="I42" i="6"/>
  <c r="H36" i="6"/>
  <c r="H35" i="6"/>
  <c r="G24" i="6"/>
  <c r="S23" i="6"/>
  <c r="R23" i="6"/>
  <c r="G23" i="6"/>
  <c r="G22" i="6"/>
  <c r="G21" i="6"/>
  <c r="G20" i="6"/>
  <c r="G16" i="6"/>
  <c r="G15" i="6"/>
  <c r="G14" i="6"/>
  <c r="G13" i="6"/>
  <c r="G12" i="6"/>
  <c r="G11" i="6"/>
  <c r="G10" i="6"/>
  <c r="G9" i="6"/>
  <c r="G8" i="6"/>
  <c r="I47" i="6" l="1"/>
  <c r="H26" i="6"/>
  <c r="H17" i="6"/>
  <c r="I51" i="6"/>
  <c r="I27" i="6" l="1"/>
  <c r="I53" i="6" s="1"/>
  <c r="L137" i="5" l="1"/>
  <c r="H49" i="5" s="1"/>
  <c r="O111" i="5"/>
  <c r="M96" i="5"/>
  <c r="H45" i="5" s="1"/>
  <c r="H92" i="5"/>
  <c r="E92" i="5"/>
  <c r="H46" i="5" s="1"/>
  <c r="A92" i="5"/>
  <c r="H50" i="5" s="1"/>
  <c r="Q48" i="5"/>
  <c r="I42" i="5"/>
  <c r="H36" i="5"/>
  <c r="H35" i="5"/>
  <c r="G24" i="5"/>
  <c r="S23" i="5"/>
  <c r="R23" i="5"/>
  <c r="G23" i="5"/>
  <c r="G22" i="5"/>
  <c r="G21" i="5"/>
  <c r="G20" i="5"/>
  <c r="G16" i="5"/>
  <c r="G15" i="5"/>
  <c r="G14" i="5"/>
  <c r="G13" i="5"/>
  <c r="G12" i="5"/>
  <c r="G11" i="5"/>
  <c r="G10" i="5"/>
  <c r="G9" i="5"/>
  <c r="G8" i="5"/>
  <c r="H26" i="5" l="1"/>
  <c r="H17" i="5"/>
  <c r="I47" i="5"/>
  <c r="I51" i="5"/>
  <c r="E8" i="4"/>
  <c r="L137" i="4"/>
  <c r="H49" i="4" s="1"/>
  <c r="I51" i="4" s="1"/>
  <c r="O111" i="4"/>
  <c r="M96" i="4"/>
  <c r="H45" i="4" s="1"/>
  <c r="H92" i="4"/>
  <c r="E92" i="4"/>
  <c r="A92" i="4"/>
  <c r="H50" i="4"/>
  <c r="Q48" i="4"/>
  <c r="H46" i="4"/>
  <c r="I42" i="4"/>
  <c r="H36" i="4"/>
  <c r="H35" i="4"/>
  <c r="I29" i="4"/>
  <c r="G24" i="4"/>
  <c r="S23" i="4"/>
  <c r="R23" i="4"/>
  <c r="G23" i="4"/>
  <c r="G22" i="4"/>
  <c r="G21" i="4"/>
  <c r="G20" i="4"/>
  <c r="G16" i="4"/>
  <c r="G15" i="4"/>
  <c r="G14" i="4"/>
  <c r="G13" i="4"/>
  <c r="G12" i="4"/>
  <c r="G11" i="4"/>
  <c r="G10" i="4"/>
  <c r="G9" i="4"/>
  <c r="G8" i="4"/>
  <c r="L137" i="2"/>
  <c r="O111" i="2"/>
  <c r="M96" i="2"/>
  <c r="H92" i="2"/>
  <c r="E92" i="2"/>
  <c r="A92" i="2"/>
  <c r="H50" i="2"/>
  <c r="H49" i="2"/>
  <c r="I51" i="2" s="1"/>
  <c r="Q48" i="2"/>
  <c r="H46" i="2"/>
  <c r="H45" i="2"/>
  <c r="I47" i="2" s="1"/>
  <c r="I42" i="2"/>
  <c r="H36" i="2"/>
  <c r="H35" i="2"/>
  <c r="I30" i="2"/>
  <c r="I52" i="2" s="1"/>
  <c r="I30" i="4" s="1"/>
  <c r="I29" i="2"/>
  <c r="I37" i="2" s="1"/>
  <c r="G24" i="2"/>
  <c r="S23" i="2"/>
  <c r="R23" i="2"/>
  <c r="G23" i="2"/>
  <c r="G22" i="2"/>
  <c r="G21" i="2"/>
  <c r="G20" i="2"/>
  <c r="H26" i="2" s="1"/>
  <c r="G16" i="2"/>
  <c r="G15" i="2"/>
  <c r="G14" i="2"/>
  <c r="G13" i="2"/>
  <c r="G12" i="2"/>
  <c r="G11" i="2"/>
  <c r="G10" i="2"/>
  <c r="G9" i="2"/>
  <c r="G8" i="2"/>
  <c r="H17" i="2" s="1"/>
  <c r="I27" i="2" s="1"/>
  <c r="I53" i="2" s="1"/>
  <c r="I55" i="2" s="1"/>
  <c r="L137" i="1"/>
  <c r="O111" i="1"/>
  <c r="M96" i="1"/>
  <c r="H92" i="1"/>
  <c r="E92" i="1"/>
  <c r="A92" i="1"/>
  <c r="H50" i="1" s="1"/>
  <c r="H49" i="1"/>
  <c r="Q48" i="1"/>
  <c r="H46" i="1"/>
  <c r="H45" i="1"/>
  <c r="I47" i="1" s="1"/>
  <c r="I42" i="1"/>
  <c r="H36" i="1"/>
  <c r="H35" i="1"/>
  <c r="I37" i="1" s="1"/>
  <c r="I43" i="1" s="1"/>
  <c r="I30" i="1"/>
  <c r="G24" i="1"/>
  <c r="S23" i="1"/>
  <c r="R23" i="1"/>
  <c r="G23" i="1"/>
  <c r="G22" i="1"/>
  <c r="G21" i="1"/>
  <c r="H26" i="1" s="1"/>
  <c r="G20" i="1"/>
  <c r="G16" i="1"/>
  <c r="G15" i="1"/>
  <c r="G14" i="1"/>
  <c r="G13" i="1"/>
  <c r="G12" i="1"/>
  <c r="G11" i="1"/>
  <c r="G10" i="1"/>
  <c r="G9" i="1"/>
  <c r="H17" i="1" s="1"/>
  <c r="G8" i="1"/>
  <c r="I43" i="2" l="1"/>
  <c r="I27" i="5"/>
  <c r="I53" i="5" s="1"/>
  <c r="H17" i="4"/>
  <c r="H26" i="4"/>
  <c r="I37" i="4"/>
  <c r="I47" i="4"/>
  <c r="I52" i="4" s="1"/>
  <c r="I30" i="5" s="1"/>
  <c r="I52" i="5" s="1"/>
  <c r="I30" i="6" s="1"/>
  <c r="I52" i="6" s="1"/>
  <c r="I27" i="1"/>
  <c r="I53" i="1" s="1"/>
  <c r="I51" i="1"/>
  <c r="I52" i="1" s="1"/>
  <c r="I30" i="7" l="1"/>
  <c r="I52" i="7" s="1"/>
  <c r="I55" i="6"/>
  <c r="I43" i="4"/>
  <c r="I29" i="5"/>
  <c r="I37" i="5" s="1"/>
  <c r="I55" i="5"/>
  <c r="I27" i="4"/>
  <c r="I53" i="4" s="1"/>
  <c r="I55" i="4" s="1"/>
  <c r="I55" i="1"/>
  <c r="I43" i="5" l="1"/>
  <c r="I29" i="6"/>
  <c r="I37" i="6" s="1"/>
  <c r="I30" i="8"/>
  <c r="I52" i="8" s="1"/>
  <c r="I55" i="7"/>
  <c r="I43" i="6" l="1"/>
  <c r="I29" i="11"/>
  <c r="I37" i="11" s="1"/>
  <c r="I29" i="10"/>
  <c r="I37" i="10" s="1"/>
  <c r="I43" i="10" s="1"/>
  <c r="I29" i="3"/>
  <c r="I37" i="3" s="1"/>
  <c r="I43" i="3" s="1"/>
  <c r="I29" i="9"/>
  <c r="I37" i="9" s="1"/>
  <c r="I43" i="9" s="1"/>
  <c r="I29" i="8"/>
  <c r="I37" i="8" s="1"/>
  <c r="I43" i="8" s="1"/>
  <c r="I29" i="7"/>
  <c r="I37" i="7" s="1"/>
  <c r="I43" i="7" s="1"/>
  <c r="I30" i="9"/>
  <c r="I52" i="9" s="1"/>
  <c r="I55" i="9" s="1"/>
  <c r="I55" i="8"/>
  <c r="I43" i="11" l="1"/>
  <c r="I29" i="12"/>
  <c r="I37" i="12" s="1"/>
  <c r="I43" i="12" l="1"/>
  <c r="I29" i="13"/>
  <c r="I37" i="13" s="1"/>
  <c r="I43" i="13" l="1"/>
  <c r="I29" i="14"/>
  <c r="I37" i="14" s="1"/>
  <c r="I43" i="14" l="1"/>
  <c r="I29" i="15"/>
  <c r="I37" i="15" s="1"/>
  <c r="I43" i="15" l="1"/>
  <c r="I29" i="16"/>
  <c r="I37" i="16"/>
  <c r="I29" i="17" l="1"/>
  <c r="I37" i="17" s="1"/>
  <c r="I43" i="16"/>
  <c r="I29" i="20" l="1"/>
  <c r="I37" i="20" s="1"/>
  <c r="I29" i="18"/>
  <c r="I37" i="18" s="1"/>
  <c r="I43" i="18" s="1"/>
  <c r="I43" i="17"/>
  <c r="I43" i="20" l="1"/>
  <c r="I29" i="21"/>
  <c r="I37" i="21" s="1"/>
  <c r="I43" i="21" s="1"/>
  <c r="I29" i="19"/>
  <c r="I37" i="19" s="1"/>
  <c r="I43" i="19" s="1"/>
</calcChain>
</file>

<file path=xl/sharedStrings.xml><?xml version="1.0" encoding="utf-8"?>
<sst xmlns="http://schemas.openxmlformats.org/spreadsheetml/2006/main" count="1924" uniqueCount="85">
  <si>
    <t>CASH OPNAME</t>
  </si>
  <si>
    <t>Hari           :</t>
  </si>
  <si>
    <t>Rabu</t>
  </si>
  <si>
    <t>Tanggal:</t>
  </si>
  <si>
    <t>Pelaksana :</t>
  </si>
  <si>
    <t>Keuangan</t>
  </si>
  <si>
    <t>Pukul:</t>
  </si>
  <si>
    <t>16:00:00 PM</t>
  </si>
  <si>
    <t>UANG KERTAS</t>
  </si>
  <si>
    <t xml:space="preserve"> </t>
  </si>
  <si>
    <t>NOMINAL</t>
  </si>
  <si>
    <t>LEMBAR</t>
  </si>
  <si>
    <t>JUMLAH</t>
  </si>
  <si>
    <t>BPRSA</t>
  </si>
  <si>
    <t>in</t>
  </si>
  <si>
    <t>out</t>
  </si>
  <si>
    <t>NO</t>
  </si>
  <si>
    <t>lebih</t>
  </si>
  <si>
    <t>kurang</t>
  </si>
  <si>
    <t>MUTASI</t>
  </si>
  <si>
    <t xml:space="preserve">lebih </t>
  </si>
  <si>
    <t>Sub Total</t>
  </si>
  <si>
    <t>KEPING</t>
  </si>
  <si>
    <t>penyesuaian</t>
  </si>
  <si>
    <t>Jumlah Kas Sebelumnya :</t>
  </si>
  <si>
    <t>Bank BPRSA</t>
  </si>
  <si>
    <t>Kas</t>
  </si>
  <si>
    <t xml:space="preserve">    </t>
  </si>
  <si>
    <t>Jumlah Kas Hari Ini :</t>
  </si>
  <si>
    <t>Bank:</t>
  </si>
  <si>
    <t>Penerimaan BPRSA</t>
  </si>
  <si>
    <t>cb</t>
  </si>
  <si>
    <t>Pengeluaran</t>
  </si>
  <si>
    <t>Jumlah Kas di Bank</t>
  </si>
  <si>
    <t>BTN</t>
  </si>
  <si>
    <t>BNI</t>
  </si>
  <si>
    <t>BRI Syariah</t>
  </si>
  <si>
    <t>Kas:</t>
  </si>
  <si>
    <t>Realisasi Kurang</t>
  </si>
  <si>
    <t>Penerimaan</t>
  </si>
  <si>
    <t>Realisasi Lebih</t>
  </si>
  <si>
    <t xml:space="preserve">Penyesuaian </t>
  </si>
  <si>
    <t>Total</t>
  </si>
  <si>
    <t>Menurut kas hari ini (Kas Ditangan)</t>
  </si>
  <si>
    <t>Selisih</t>
  </si>
  <si>
    <t>Demikian berita acara ini dibuat dan dilaksanakan oleh:</t>
  </si>
  <si>
    <t>LP3I</t>
  </si>
  <si>
    <t>Tanda Tangan</t>
  </si>
  <si>
    <t>1. Nijar Kurnia Romdoni, A.Md</t>
  </si>
  <si>
    <t>1 ………………….</t>
  </si>
  <si>
    <t>2. Dheri Febiyani Lestari, S.Pd</t>
  </si>
  <si>
    <t>2…………………..</t>
  </si>
  <si>
    <t>Mengetahui,</t>
  </si>
  <si>
    <t xml:space="preserve">                                                                                                                                                                                                    </t>
  </si>
  <si>
    <t>H. Rudi Kurniawan, ST,MM</t>
  </si>
  <si>
    <t>Pengambilan Bank</t>
  </si>
  <si>
    <t xml:space="preserve">  </t>
  </si>
  <si>
    <t>Kamis</t>
  </si>
  <si>
    <t>Ririn</t>
  </si>
  <si>
    <t>galon</t>
  </si>
  <si>
    <t>fc</t>
  </si>
  <si>
    <t>to</t>
  </si>
  <si>
    <t>proposal</t>
  </si>
  <si>
    <t>dosen</t>
  </si>
  <si>
    <t>yanti</t>
  </si>
  <si>
    <t>daber</t>
  </si>
  <si>
    <t>um</t>
  </si>
  <si>
    <t>Jumat</t>
  </si>
  <si>
    <t>Senin</t>
  </si>
  <si>
    <t>Selasa</t>
  </si>
  <si>
    <t>bensin</t>
  </si>
  <si>
    <t>sidang (silmi)</t>
  </si>
  <si>
    <t>Sabtu</t>
  </si>
  <si>
    <t>1. Dheri Febiyani Lestari, S.Pd</t>
  </si>
  <si>
    <t>1…………………..</t>
  </si>
  <si>
    <t>2. Dheri Febiyani Lestari, S.Pd., M.M</t>
  </si>
  <si>
    <t>yofi</t>
  </si>
  <si>
    <t>asep</t>
  </si>
  <si>
    <t>wafa</t>
  </si>
  <si>
    <t>indri</t>
  </si>
  <si>
    <t>uday</t>
  </si>
  <si>
    <t>Jum'at</t>
  </si>
  <si>
    <t>1. Wafa Tsamrotul Fuadah,S.Pd</t>
  </si>
  <si>
    <t>CB</t>
  </si>
  <si>
    <t>1. Silmi Nur Addini.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</si>
</sst>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2" formatCode="_(&quot;Rp&quot;* #,##0_);_(&quot;Rp&quot;* \(#,##0\);_(&quot;Rp&quot;* &quot;-&quot;_);_(@_)"/>
    <numFmt numFmtId="41" formatCode="_(* #,##0_);_(* \(#,##0\);_(* &quot;-&quot;_);_(@_)"/>
    <numFmt numFmtId="43" formatCode="_(* #,##0.00_);_(* \(#,##0.00\);_(* &quot;-&quot;??_);_(@_)"/>
    <numFmt numFmtId="164" formatCode="_([$Rp-421]* #,##0_);_([$Rp-421]* \(#,##0\);_([$Rp-421]* &quot;-&quot;_);_(@_)"/>
    <numFmt numFmtId="165" formatCode="_(* #,##0_);_(* \(#,##0\);_(* &quot;-&quot;??_);_(@_)"/>
    <numFmt numFmtId="166" formatCode="_([$Rp-421]* #,##0.00_);_([$Rp-421]* \(#,##0.00\);_([$Rp-421]* &quot;-&quot;??_);_(@_)"/>
    <numFmt numFmtId="167" formatCode="_([$Rp-421]* #,##0_);_([$Rp-421]* \(#,##0\);_([$Rp-421]* &quot;-&quot;??_);_(@_)"/>
  </numFmts>
  <fonts count="3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name val="Calibri"/>
      <family val="2"/>
      <charset val="1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color rgb="FFFF0000"/>
      <name val="Arial"/>
      <family val="2"/>
    </font>
    <font>
      <sz val="10"/>
      <name val="Times New Roman"/>
      <family val="1"/>
    </font>
    <font>
      <sz val="11"/>
      <name val="Times New Roman"/>
      <family val="1"/>
    </font>
    <font>
      <sz val="11"/>
      <name val="Arial"/>
      <family val="2"/>
    </font>
    <font>
      <sz val="10"/>
      <color rgb="FFFF0000"/>
      <name val="Arial"/>
      <family val="2"/>
    </font>
    <font>
      <u val="singleAccounting"/>
      <sz val="10"/>
      <name val="Arial"/>
      <family val="2"/>
    </font>
    <font>
      <sz val="10"/>
      <color theme="5" tint="-0.249977111117893"/>
      <name val="Arial"/>
      <family val="2"/>
    </font>
    <font>
      <sz val="9"/>
      <name val="Arial"/>
      <family val="2"/>
    </font>
    <font>
      <sz val="11"/>
      <color theme="5" tint="-0.249977111117893"/>
      <name val="Calibri"/>
      <family val="2"/>
      <charset val="1"/>
      <scheme val="minor"/>
    </font>
    <font>
      <b/>
      <u/>
      <sz val="10"/>
      <name val="Arial"/>
      <family val="2"/>
    </font>
    <font>
      <u/>
      <sz val="10"/>
      <name val="Arial"/>
      <family val="2"/>
    </font>
    <font>
      <sz val="11"/>
      <color rgb="FFFFFF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FF00"/>
      <name val="Arial"/>
      <family val="2"/>
    </font>
    <font>
      <sz val="10"/>
      <color rgb="FFFFFF00"/>
      <name val="Times New Roman"/>
      <family val="1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sz val="11"/>
      <color theme="5" tint="-0.249977111117893"/>
      <name val="Arial"/>
      <family val="2"/>
    </font>
    <font>
      <sz val="11"/>
      <color rgb="FFFFFF00"/>
      <name val="Arial"/>
      <family val="2"/>
    </font>
    <font>
      <sz val="11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5" fillId="0" borderId="0"/>
    <xf numFmtId="0" fontId="1" fillId="0" borderId="0"/>
    <xf numFmtId="41" fontId="5" fillId="0" borderId="0" applyFont="0" applyFill="0" applyBorder="0" applyAlignment="0" applyProtection="0"/>
    <xf numFmtId="0" fontId="1" fillId="0" borderId="0"/>
  </cellStyleXfs>
  <cellXfs count="193">
    <xf numFmtId="0" fontId="0" fillId="0" borderId="0" xfId="0"/>
    <xf numFmtId="0" fontId="6" fillId="0" borderId="0" xfId="3" applyFont="1" applyAlignment="1">
      <alignment horizontal="center"/>
    </xf>
    <xf numFmtId="0" fontId="1" fillId="0" borderId="0" xfId="4"/>
    <xf numFmtId="0" fontId="7" fillId="3" borderId="0" xfId="4" applyFont="1" applyFill="1" applyAlignment="1">
      <alignment horizontal="right"/>
    </xf>
    <xf numFmtId="41" fontId="7" fillId="0" borderId="0" xfId="4" applyNumberFormat="1" applyFont="1" applyFill="1"/>
    <xf numFmtId="0" fontId="7" fillId="0" borderId="0" xfId="4" applyFont="1" applyAlignment="1">
      <alignment horizontal="center" wrapText="1"/>
    </xf>
    <xf numFmtId="0" fontId="7" fillId="0" borderId="0" xfId="4" applyFont="1"/>
    <xf numFmtId="0" fontId="5" fillId="0" borderId="0" xfId="3" applyFont="1" applyAlignment="1"/>
    <xf numFmtId="164" fontId="5" fillId="0" borderId="0" xfId="3" applyNumberFormat="1" applyFont="1" applyAlignment="1"/>
    <xf numFmtId="0" fontId="1" fillId="0" borderId="0" xfId="4" applyFont="1"/>
    <xf numFmtId="41" fontId="5" fillId="0" borderId="0" xfId="3" applyNumberFormat="1" applyFont="1"/>
    <xf numFmtId="14" fontId="5" fillId="0" borderId="0" xfId="3" applyNumberFormat="1" applyFont="1" applyAlignment="1">
      <alignment horizontal="left"/>
    </xf>
    <xf numFmtId="15" fontId="5" fillId="0" borderId="0" xfId="3" applyNumberFormat="1" applyFont="1" applyAlignment="1">
      <alignment horizontal="left"/>
    </xf>
    <xf numFmtId="41" fontId="5" fillId="3" borderId="0" xfId="3" applyNumberFormat="1" applyFont="1" applyFill="1" applyAlignment="1">
      <alignment horizontal="right"/>
    </xf>
    <xf numFmtId="0" fontId="5" fillId="0" borderId="0" xfId="3" applyFont="1" applyAlignment="1">
      <alignment horizontal="left"/>
    </xf>
    <xf numFmtId="20" fontId="5" fillId="0" borderId="0" xfId="3" applyNumberFormat="1" applyFont="1" applyAlignment="1">
      <alignment horizontal="left"/>
    </xf>
    <xf numFmtId="20" fontId="5" fillId="0" borderId="0" xfId="3" applyNumberFormat="1" applyFont="1" applyAlignment="1"/>
    <xf numFmtId="41" fontId="5" fillId="0" borderId="0" xfId="3" applyNumberFormat="1" applyFont="1" applyFill="1" applyAlignment="1"/>
    <xf numFmtId="0" fontId="8" fillId="0" borderId="0" xfId="0" applyFont="1" applyAlignment="1">
      <alignment horizontal="center" wrapText="1"/>
    </xf>
    <xf numFmtId="0" fontId="9" fillId="0" borderId="0" xfId="3" applyFont="1" applyAlignment="1"/>
    <xf numFmtId="0" fontId="5" fillId="0" borderId="0" xfId="3" applyFont="1" applyAlignment="1">
      <alignment horizontal="center"/>
    </xf>
    <xf numFmtId="41" fontId="5" fillId="0" borderId="0" xfId="3" applyNumberFormat="1" applyFont="1" applyAlignment="1"/>
    <xf numFmtId="0" fontId="5" fillId="0" borderId="0" xfId="3" applyFont="1" applyFill="1" applyAlignment="1"/>
    <xf numFmtId="0" fontId="5" fillId="0" borderId="0" xfId="3" applyNumberFormat="1" applyFont="1" applyFill="1" applyBorder="1"/>
    <xf numFmtId="0" fontId="5" fillId="0" borderId="0" xfId="3" applyFont="1" applyAlignment="1">
      <alignment horizontal="center" wrapText="1"/>
    </xf>
    <xf numFmtId="0" fontId="10" fillId="0" borderId="0" xfId="3" applyNumberFormat="1" applyFont="1" applyBorder="1" applyAlignment="1">
      <alignment horizontal="center"/>
    </xf>
    <xf numFmtId="41" fontId="9" fillId="3" borderId="0" xfId="3" applyNumberFormat="1" applyFont="1" applyFill="1" applyBorder="1" applyAlignment="1">
      <alignment horizontal="center"/>
    </xf>
    <xf numFmtId="41" fontId="11" fillId="3" borderId="0" xfId="3" applyNumberFormat="1" applyFont="1" applyFill="1" applyAlignment="1">
      <alignment horizontal="center"/>
    </xf>
    <xf numFmtId="0" fontId="2" fillId="0" borderId="0" xfId="4" applyFont="1" applyAlignment="1">
      <alignment horizontal="center" wrapText="1"/>
    </xf>
    <xf numFmtId="0" fontId="9" fillId="0" borderId="0" xfId="3" applyFont="1" applyAlignment="1">
      <alignment horizontal="center"/>
    </xf>
    <xf numFmtId="0" fontId="0" fillId="0" borderId="0" xfId="0" applyAlignment="1">
      <alignment horizontal="center"/>
    </xf>
    <xf numFmtId="165" fontId="12" fillId="3" borderId="0" xfId="1" applyNumberFormat="1" applyFont="1" applyFill="1" applyBorder="1" applyAlignment="1">
      <alignment vertical="center" wrapText="1"/>
    </xf>
    <xf numFmtId="41" fontId="5" fillId="0" borderId="0" xfId="3" applyNumberFormat="1" applyFont="1" applyFill="1" applyBorder="1" applyAlignment="1"/>
    <xf numFmtId="3" fontId="1" fillId="0" borderId="0" xfId="4" applyNumberFormat="1" applyFont="1" applyFill="1"/>
    <xf numFmtId="41" fontId="5" fillId="0" borderId="0" xfId="3" applyNumberFormat="1" applyFont="1" applyFill="1" applyBorder="1"/>
    <xf numFmtId="166" fontId="1" fillId="0" borderId="0" xfId="4" applyNumberFormat="1" applyFont="1"/>
    <xf numFmtId="166" fontId="13" fillId="0" borderId="0" xfId="4" applyNumberFormat="1" applyFont="1" applyBorder="1"/>
    <xf numFmtId="41" fontId="8" fillId="3" borderId="0" xfId="0" applyNumberFormat="1" applyFont="1" applyFill="1"/>
    <xf numFmtId="0" fontId="0" fillId="4" borderId="0" xfId="0" applyFill="1"/>
    <xf numFmtId="166" fontId="14" fillId="0" borderId="0" xfId="5" applyNumberFormat="1" applyFont="1" applyFill="1" applyBorder="1" applyAlignment="1"/>
    <xf numFmtId="41" fontId="15" fillId="4" borderId="0" xfId="3" applyNumberFormat="1" applyFont="1" applyFill="1" applyBorder="1" applyAlignment="1"/>
    <xf numFmtId="41" fontId="5" fillId="0" borderId="0" xfId="3" applyNumberFormat="1" applyFont="1" applyFill="1"/>
    <xf numFmtId="166" fontId="5" fillId="0" borderId="0" xfId="3" applyNumberFormat="1" applyFont="1" applyFill="1"/>
    <xf numFmtId="165" fontId="12" fillId="0" borderId="0" xfId="1" applyNumberFormat="1" applyFont="1" applyFill="1" applyBorder="1" applyAlignment="1">
      <alignment horizontal="right" vertical="center"/>
    </xf>
    <xf numFmtId="1" fontId="13" fillId="0" borderId="0" xfId="4" quotePrefix="1" applyNumberFormat="1" applyFont="1" applyFill="1" applyBorder="1" applyAlignment="1">
      <alignment horizontal="center" wrapText="1"/>
    </xf>
    <xf numFmtId="167" fontId="12" fillId="0" borderId="0" xfId="0" applyNumberFormat="1" applyFont="1" applyFill="1" applyBorder="1" applyAlignment="1">
      <alignment horizontal="right" vertical="center"/>
    </xf>
    <xf numFmtId="41" fontId="5" fillId="0" borderId="0" xfId="4" applyNumberFormat="1" applyFont="1" applyFill="1" applyBorder="1"/>
    <xf numFmtId="1" fontId="13" fillId="0" borderId="0" xfId="4" applyNumberFormat="1" applyFont="1" applyFill="1" applyBorder="1" applyAlignment="1">
      <alignment horizontal="center" wrapText="1"/>
    </xf>
    <xf numFmtId="0" fontId="5" fillId="0" borderId="0" xfId="3" applyFont="1" applyFill="1"/>
    <xf numFmtId="41" fontId="5" fillId="0" borderId="1" xfId="3" applyNumberFormat="1" applyFont="1" applyBorder="1" applyAlignment="1"/>
    <xf numFmtId="164" fontId="5" fillId="0" borderId="0" xfId="3" applyNumberFormat="1" applyFont="1" applyBorder="1" applyAlignment="1"/>
    <xf numFmtId="41" fontId="13" fillId="0" borderId="0" xfId="4" applyNumberFormat="1" applyFont="1" applyFill="1" applyBorder="1"/>
    <xf numFmtId="41" fontId="5" fillId="3" borderId="0" xfId="3" applyNumberFormat="1" applyFont="1" applyFill="1" applyBorder="1" applyAlignment="1"/>
    <xf numFmtId="41" fontId="8" fillId="5" borderId="0" xfId="0" applyNumberFormat="1" applyFont="1" applyFill="1"/>
    <xf numFmtId="16" fontId="5" fillId="0" borderId="0" xfId="3" applyNumberFormat="1" applyFont="1" applyFill="1"/>
    <xf numFmtId="164" fontId="5" fillId="0" borderId="0" xfId="3" applyNumberFormat="1" applyFont="1" applyFill="1" applyAlignment="1"/>
    <xf numFmtId="41" fontId="8" fillId="4" borderId="0" xfId="0" applyNumberFormat="1" applyFont="1" applyFill="1"/>
    <xf numFmtId="42" fontId="1" fillId="0" borderId="0" xfId="4" applyNumberFormat="1" applyFont="1"/>
    <xf numFmtId="164" fontId="5" fillId="0" borderId="1" xfId="3" applyNumberFormat="1" applyFont="1" applyBorder="1" applyAlignment="1"/>
    <xf numFmtId="41" fontId="5" fillId="3" borderId="0" xfId="3" applyNumberFormat="1" applyFont="1" applyFill="1"/>
    <xf numFmtId="164" fontId="16" fillId="0" borderId="0" xfId="3" applyNumberFormat="1" applyFont="1" applyBorder="1" applyAlignment="1"/>
    <xf numFmtId="164" fontId="16" fillId="0" borderId="0" xfId="3" applyNumberFormat="1" applyFont="1" applyAlignment="1"/>
    <xf numFmtId="164" fontId="9" fillId="0" borderId="0" xfId="3" applyNumberFormat="1" applyFont="1" applyAlignment="1"/>
    <xf numFmtId="0" fontId="0" fillId="0" borderId="0" xfId="0" applyBorder="1"/>
    <xf numFmtId="0" fontId="1" fillId="0" borderId="0" xfId="4" applyFont="1" applyBorder="1"/>
    <xf numFmtId="41" fontId="5" fillId="0" borderId="0" xfId="3" applyNumberFormat="1" applyFont="1" applyBorder="1"/>
    <xf numFmtId="164" fontId="5" fillId="0" borderId="1" xfId="5" applyNumberFormat="1" applyFont="1" applyFill="1" applyBorder="1" applyAlignment="1">
      <alignment horizontal="left"/>
    </xf>
    <xf numFmtId="41" fontId="5" fillId="0" borderId="0" xfId="5" applyNumberFormat="1" applyFont="1" applyFill="1" applyBorder="1" applyAlignment="1"/>
    <xf numFmtId="41" fontId="5" fillId="0" borderId="0" xfId="5" applyNumberFormat="1" applyFont="1" applyFill="1" applyAlignment="1"/>
    <xf numFmtId="41" fontId="3" fillId="0" borderId="0" xfId="2" applyNumberFormat="1" applyFont="1" applyFill="1" applyBorder="1"/>
    <xf numFmtId="0" fontId="1" fillId="0" borderId="0" xfId="4" applyFont="1" applyFill="1"/>
    <xf numFmtId="42" fontId="0" fillId="0" borderId="0" xfId="0" applyNumberFormat="1"/>
    <xf numFmtId="164" fontId="17" fillId="0" borderId="0" xfId="3" applyNumberFormat="1" applyFont="1" applyAlignment="1"/>
    <xf numFmtId="164" fontId="17" fillId="0" borderId="0" xfId="3" applyNumberFormat="1" applyFont="1" applyBorder="1" applyAlignment="1"/>
    <xf numFmtId="42" fontId="5" fillId="0" borderId="0" xfId="3" applyNumberFormat="1" applyFont="1"/>
    <xf numFmtId="164" fontId="17" fillId="0" borderId="0" xfId="3" applyNumberFormat="1" applyFont="1" applyFill="1" applyAlignment="1"/>
    <xf numFmtId="41" fontId="17" fillId="0" borderId="0" xfId="3" applyNumberFormat="1" applyFont="1" applyAlignment="1"/>
    <xf numFmtId="0" fontId="18" fillId="0" borderId="0" xfId="3" applyFont="1" applyAlignment="1">
      <alignment horizontal="left"/>
    </xf>
    <xf numFmtId="0" fontId="18" fillId="0" borderId="0" xfId="3" applyFont="1"/>
    <xf numFmtId="0" fontId="5" fillId="0" borderId="0" xfId="3" applyFont="1"/>
    <xf numFmtId="0" fontId="17" fillId="0" borderId="0" xfId="3" applyFont="1"/>
    <xf numFmtId="41" fontId="0" fillId="0" borderId="0" xfId="0" applyNumberFormat="1"/>
    <xf numFmtId="167" fontId="12" fillId="3" borderId="0" xfId="0" applyNumberFormat="1" applyFont="1" applyFill="1" applyBorder="1" applyAlignment="1">
      <alignment horizontal="right" vertical="center"/>
    </xf>
    <xf numFmtId="0" fontId="19" fillId="0" borderId="0" xfId="4" applyFont="1"/>
    <xf numFmtId="41" fontId="7" fillId="3" borderId="0" xfId="4" applyNumberFormat="1" applyFont="1" applyFill="1"/>
    <xf numFmtId="164" fontId="1" fillId="0" borderId="0" xfId="4" applyNumberFormat="1" applyFont="1"/>
    <xf numFmtId="0" fontId="20" fillId="0" borderId="0" xfId="3" applyFont="1" applyBorder="1"/>
    <xf numFmtId="164" fontId="21" fillId="0" borderId="0" xfId="3" applyNumberFormat="1" applyFont="1" applyBorder="1"/>
    <xf numFmtId="41" fontId="8" fillId="0" borderId="0" xfId="0" applyNumberFormat="1" applyFont="1"/>
    <xf numFmtId="164" fontId="5" fillId="0" borderId="0" xfId="3" applyNumberFormat="1" applyFont="1"/>
    <xf numFmtId="42" fontId="7" fillId="0" borderId="0" xfId="2" applyNumberFormat="1" applyFont="1" applyFill="1"/>
    <xf numFmtId="41" fontId="7" fillId="0" borderId="0" xfId="2" applyNumberFormat="1" applyFont="1" applyFill="1"/>
    <xf numFmtId="41" fontId="22" fillId="0" borderId="0" xfId="0" applyNumberFormat="1" applyFont="1"/>
    <xf numFmtId="0" fontId="23" fillId="0" borderId="0" xfId="4" applyFont="1"/>
    <xf numFmtId="42" fontId="24" fillId="0" borderId="0" xfId="4" applyNumberFormat="1" applyFont="1"/>
    <xf numFmtId="0" fontId="0" fillId="0" borderId="0" xfId="4" applyFont="1"/>
    <xf numFmtId="41" fontId="24" fillId="0" borderId="0" xfId="0" applyNumberFormat="1" applyFont="1"/>
    <xf numFmtId="0" fontId="23" fillId="0" borderId="0" xfId="0" applyFont="1"/>
    <xf numFmtId="42" fontId="23" fillId="0" borderId="0" xfId="4" applyNumberFormat="1" applyFont="1"/>
    <xf numFmtId="42" fontId="23" fillId="0" borderId="0" xfId="0" applyNumberFormat="1" applyFont="1"/>
    <xf numFmtId="42" fontId="8" fillId="0" borderId="0" xfId="0" applyNumberFormat="1" applyFont="1"/>
    <xf numFmtId="0" fontId="24" fillId="0" borderId="0" xfId="0" applyFont="1"/>
    <xf numFmtId="42" fontId="24" fillId="0" borderId="0" xfId="0" applyNumberFormat="1" applyFont="1"/>
    <xf numFmtId="42" fontId="7" fillId="0" borderId="0" xfId="6" applyNumberFormat="1" applyFont="1" applyFill="1"/>
    <xf numFmtId="41" fontId="7" fillId="3" borderId="0" xfId="6" applyNumberFormat="1" applyFont="1" applyFill="1"/>
    <xf numFmtId="0" fontId="23" fillId="0" borderId="0" xfId="4" applyFont="1" applyFill="1"/>
    <xf numFmtId="0" fontId="8" fillId="3" borderId="0" xfId="0" applyFont="1" applyFill="1" applyAlignment="1">
      <alignment horizontal="right"/>
    </xf>
    <xf numFmtId="0" fontId="8" fillId="0" borderId="0" xfId="0" applyFont="1"/>
    <xf numFmtId="0" fontId="8" fillId="0" borderId="0" xfId="0" applyFont="1" applyAlignment="1">
      <alignment wrapText="1"/>
    </xf>
    <xf numFmtId="41" fontId="8" fillId="3" borderId="0" xfId="0" applyNumberFormat="1" applyFont="1" applyFill="1" applyAlignment="1">
      <alignment horizontal="right"/>
    </xf>
    <xf numFmtId="0" fontId="6" fillId="0" borderId="0" xfId="3" applyFont="1" applyAlignment="1">
      <alignment horizontal="center"/>
    </xf>
    <xf numFmtId="0" fontId="6" fillId="0" borderId="0" xfId="3" applyFont="1" applyAlignment="1">
      <alignment horizontal="center"/>
    </xf>
    <xf numFmtId="0" fontId="6" fillId="0" borderId="0" xfId="3" applyFont="1" applyAlignment="1">
      <alignment horizontal="center"/>
    </xf>
    <xf numFmtId="41" fontId="25" fillId="4" borderId="0" xfId="3" applyNumberFormat="1" applyFont="1" applyFill="1" applyBorder="1" applyAlignment="1"/>
    <xf numFmtId="41" fontId="25" fillId="0" borderId="0" xfId="3" applyNumberFormat="1" applyFont="1" applyFill="1" applyBorder="1"/>
    <xf numFmtId="165" fontId="26" fillId="0" borderId="0" xfId="1" applyNumberFormat="1" applyFont="1" applyFill="1" applyBorder="1" applyAlignment="1">
      <alignment horizontal="right" vertical="center"/>
    </xf>
    <xf numFmtId="41" fontId="22" fillId="3" borderId="0" xfId="0" applyNumberFormat="1" applyFont="1" applyFill="1"/>
    <xf numFmtId="41" fontId="25" fillId="0" borderId="0" xfId="3" applyNumberFormat="1" applyFont="1" applyFill="1" applyBorder="1" applyAlignment="1"/>
    <xf numFmtId="0" fontId="6" fillId="0" borderId="0" xfId="3" applyFont="1" applyAlignment="1">
      <alignment horizontal="center"/>
    </xf>
    <xf numFmtId="0" fontId="6" fillId="0" borderId="0" xfId="3" applyFont="1" applyAlignment="1">
      <alignment horizontal="center"/>
    </xf>
    <xf numFmtId="0" fontId="6" fillId="0" borderId="0" xfId="3" applyFont="1" applyAlignment="1">
      <alignment horizontal="center"/>
    </xf>
    <xf numFmtId="0" fontId="9" fillId="0" borderId="0" xfId="3" applyFont="1" applyFill="1" applyAlignment="1"/>
    <xf numFmtId="0" fontId="6" fillId="0" borderId="0" xfId="3" applyFont="1" applyAlignment="1">
      <alignment horizontal="center"/>
    </xf>
    <xf numFmtId="0" fontId="6" fillId="0" borderId="0" xfId="3" applyFont="1" applyAlignment="1">
      <alignment horizontal="center"/>
    </xf>
    <xf numFmtId="0" fontId="6" fillId="0" borderId="0" xfId="3" applyFont="1" applyAlignment="1">
      <alignment horizontal="center"/>
    </xf>
    <xf numFmtId="165" fontId="12" fillId="0" borderId="0" xfId="1" applyNumberFormat="1" applyFont="1" applyFill="1" applyBorder="1" applyAlignment="1">
      <alignment vertical="center" wrapText="1"/>
    </xf>
    <xf numFmtId="0" fontId="6" fillId="0" borderId="0" xfId="3" applyFont="1" applyAlignment="1">
      <alignment horizontal="center"/>
    </xf>
    <xf numFmtId="0" fontId="6" fillId="0" borderId="0" xfId="3" applyFont="1" applyAlignment="1">
      <alignment horizontal="center"/>
    </xf>
    <xf numFmtId="0" fontId="6" fillId="0" borderId="0" xfId="3" applyFont="1" applyAlignment="1">
      <alignment horizontal="center"/>
    </xf>
    <xf numFmtId="0" fontId="6" fillId="0" borderId="0" xfId="3" applyFont="1" applyAlignment="1">
      <alignment horizontal="center"/>
    </xf>
    <xf numFmtId="0" fontId="6" fillId="0" borderId="0" xfId="3" applyFont="1" applyAlignment="1">
      <alignment horizontal="center"/>
    </xf>
    <xf numFmtId="0" fontId="6" fillId="0" borderId="0" xfId="3" applyFont="1" applyAlignment="1">
      <alignment horizontal="center"/>
    </xf>
    <xf numFmtId="0" fontId="6" fillId="0" borderId="0" xfId="3" applyFont="1" applyAlignment="1">
      <alignment horizontal="center"/>
    </xf>
    <xf numFmtId="0" fontId="6" fillId="0" borderId="0" xfId="3" applyFont="1" applyAlignment="1">
      <alignment horizontal="center"/>
    </xf>
    <xf numFmtId="0" fontId="8" fillId="0" borderId="0" xfId="3" applyFont="1" applyAlignment="1">
      <alignment horizontal="left"/>
    </xf>
    <xf numFmtId="0" fontId="27" fillId="0" borderId="0" xfId="4" applyFont="1"/>
    <xf numFmtId="0" fontId="14" fillId="3" borderId="0" xfId="4" applyFont="1" applyFill="1" applyAlignment="1">
      <alignment horizontal="right"/>
    </xf>
    <xf numFmtId="41" fontId="14" fillId="0" borderId="0" xfId="4" applyNumberFormat="1" applyFont="1" applyFill="1"/>
    <xf numFmtId="0" fontId="14" fillId="0" borderId="0" xfId="4" applyFont="1" applyAlignment="1">
      <alignment horizontal="center" wrapText="1"/>
    </xf>
    <xf numFmtId="0" fontId="14" fillId="0" borderId="0" xfId="4" applyFont="1"/>
    <xf numFmtId="0" fontId="27" fillId="0" borderId="0" xfId="0" applyFont="1"/>
    <xf numFmtId="0" fontId="14" fillId="0" borderId="0" xfId="0" applyFont="1" applyAlignment="1">
      <alignment horizontal="center" wrapText="1"/>
    </xf>
    <xf numFmtId="0" fontId="28" fillId="0" borderId="0" xfId="4" applyFont="1" applyAlignment="1">
      <alignment horizontal="center" wrapText="1"/>
    </xf>
    <xf numFmtId="0" fontId="27" fillId="0" borderId="0" xfId="0" applyFont="1" applyAlignment="1">
      <alignment horizontal="center"/>
    </xf>
    <xf numFmtId="165" fontId="5" fillId="0" borderId="0" xfId="1" applyNumberFormat="1" applyFont="1" applyFill="1" applyBorder="1" applyAlignment="1">
      <alignment vertical="center" wrapText="1"/>
    </xf>
    <xf numFmtId="3" fontId="27" fillId="0" borderId="0" xfId="4" applyNumberFormat="1" applyFont="1" applyFill="1"/>
    <xf numFmtId="166" fontId="27" fillId="0" borderId="0" xfId="4" applyNumberFormat="1" applyFont="1"/>
    <xf numFmtId="166" fontId="14" fillId="0" borderId="0" xfId="4" applyNumberFormat="1" applyFont="1" applyBorder="1"/>
    <xf numFmtId="41" fontId="14" fillId="3" borderId="0" xfId="0" applyNumberFormat="1" applyFont="1" applyFill="1"/>
    <xf numFmtId="165" fontId="5" fillId="0" borderId="0" xfId="1" applyNumberFormat="1" applyFont="1" applyFill="1" applyBorder="1" applyAlignment="1">
      <alignment horizontal="right" vertical="center"/>
    </xf>
    <xf numFmtId="1" fontId="14" fillId="0" borderId="0" xfId="4" quotePrefix="1" applyNumberFormat="1" applyFont="1" applyFill="1" applyBorder="1" applyAlignment="1">
      <alignment horizontal="center" wrapText="1"/>
    </xf>
    <xf numFmtId="167" fontId="5" fillId="0" borderId="0" xfId="0" applyNumberFormat="1" applyFont="1" applyFill="1" applyBorder="1" applyAlignment="1">
      <alignment horizontal="right" vertical="center"/>
    </xf>
    <xf numFmtId="1" fontId="14" fillId="0" borderId="0" xfId="4" applyNumberFormat="1" applyFont="1" applyFill="1" applyBorder="1" applyAlignment="1">
      <alignment horizontal="center" wrapText="1"/>
    </xf>
    <xf numFmtId="41" fontId="14" fillId="0" borderId="0" xfId="4" applyNumberFormat="1" applyFont="1" applyFill="1" applyBorder="1"/>
    <xf numFmtId="41" fontId="14" fillId="5" borderId="0" xfId="0" applyNumberFormat="1" applyFont="1" applyFill="1"/>
    <xf numFmtId="42" fontId="27" fillId="0" borderId="0" xfId="4" applyNumberFormat="1" applyFont="1"/>
    <xf numFmtId="165" fontId="5" fillId="3" borderId="0" xfId="1" applyNumberFormat="1" applyFont="1" applyFill="1" applyBorder="1" applyAlignment="1">
      <alignment vertical="center" wrapText="1"/>
    </xf>
    <xf numFmtId="0" fontId="14" fillId="3" borderId="0" xfId="0" applyFont="1" applyFill="1" applyAlignment="1">
      <alignment horizontal="right"/>
    </xf>
    <xf numFmtId="0" fontId="27" fillId="0" borderId="0" xfId="0" applyFont="1" applyBorder="1"/>
    <xf numFmtId="0" fontId="27" fillId="0" borderId="0" xfId="4" applyFont="1" applyBorder="1"/>
    <xf numFmtId="41" fontId="29" fillId="0" borderId="0" xfId="2" applyNumberFormat="1" applyFont="1" applyFill="1" applyBorder="1"/>
    <xf numFmtId="0" fontId="27" fillId="0" borderId="0" xfId="4" applyFont="1" applyFill="1"/>
    <xf numFmtId="42" fontId="27" fillId="0" borderId="0" xfId="0" applyNumberFormat="1" applyFont="1"/>
    <xf numFmtId="167" fontId="5" fillId="3" borderId="0" xfId="0" applyNumberFormat="1" applyFont="1" applyFill="1" applyBorder="1" applyAlignment="1">
      <alignment horizontal="right" vertical="center"/>
    </xf>
    <xf numFmtId="41" fontId="27" fillId="0" borderId="0" xfId="0" applyNumberFormat="1" applyFont="1"/>
    <xf numFmtId="0" fontId="14" fillId="0" borderId="0" xfId="3" applyFont="1" applyAlignment="1">
      <alignment horizontal="left"/>
    </xf>
    <xf numFmtId="0" fontId="30" fillId="0" borderId="0" xfId="4" applyFont="1"/>
    <xf numFmtId="41" fontId="14" fillId="3" borderId="0" xfId="4" applyNumberFormat="1" applyFont="1" applyFill="1"/>
    <xf numFmtId="164" fontId="27" fillId="0" borderId="0" xfId="4" applyNumberFormat="1" applyFont="1"/>
    <xf numFmtId="41" fontId="14" fillId="0" borderId="0" xfId="0" applyNumberFormat="1" applyFont="1"/>
    <xf numFmtId="42" fontId="14" fillId="0" borderId="0" xfId="2" applyNumberFormat="1" applyFont="1" applyFill="1"/>
    <xf numFmtId="41" fontId="14" fillId="0" borderId="0" xfId="2" applyNumberFormat="1" applyFont="1" applyFill="1"/>
    <xf numFmtId="41" fontId="31" fillId="0" borderId="0" xfId="0" applyNumberFormat="1" applyFont="1"/>
    <xf numFmtId="0" fontId="32" fillId="0" borderId="0" xfId="4" applyFont="1"/>
    <xf numFmtId="42" fontId="29" fillId="0" borderId="0" xfId="4" applyNumberFormat="1" applyFont="1"/>
    <xf numFmtId="41" fontId="29" fillId="0" borderId="0" xfId="0" applyNumberFormat="1" applyFont="1"/>
    <xf numFmtId="0" fontId="32" fillId="0" borderId="0" xfId="0" applyFont="1"/>
    <xf numFmtId="42" fontId="32" fillId="0" borderId="0" xfId="4" applyNumberFormat="1" applyFont="1"/>
    <xf numFmtId="42" fontId="32" fillId="0" borderId="0" xfId="0" applyNumberFormat="1" applyFont="1"/>
    <xf numFmtId="42" fontId="14" fillId="0" borderId="0" xfId="0" applyNumberFormat="1" applyFont="1"/>
    <xf numFmtId="0" fontId="29" fillId="0" borderId="0" xfId="0" applyFont="1"/>
    <xf numFmtId="42" fontId="29" fillId="0" borderId="0" xfId="0" applyNumberFormat="1" applyFont="1"/>
    <xf numFmtId="42" fontId="14" fillId="0" borderId="0" xfId="6" applyNumberFormat="1" applyFont="1" applyFill="1"/>
    <xf numFmtId="41" fontId="14" fillId="3" borderId="0" xfId="6" applyNumberFormat="1" applyFont="1" applyFill="1"/>
    <xf numFmtId="0" fontId="32" fillId="0" borderId="0" xfId="4" applyFont="1" applyFill="1"/>
    <xf numFmtId="0" fontId="14" fillId="0" borderId="0" xfId="0" applyFont="1"/>
    <xf numFmtId="0" fontId="14" fillId="0" borderId="0" xfId="0" applyFont="1" applyAlignment="1">
      <alignment wrapText="1"/>
    </xf>
    <xf numFmtId="41" fontId="14" fillId="3" borderId="0" xfId="0" applyNumberFormat="1" applyFont="1" applyFill="1" applyAlignment="1">
      <alignment horizontal="right"/>
    </xf>
    <xf numFmtId="0" fontId="6" fillId="0" borderId="0" xfId="3" applyFont="1" applyAlignment="1">
      <alignment horizontal="center"/>
    </xf>
    <xf numFmtId="0" fontId="6" fillId="0" borderId="0" xfId="3" applyFont="1" applyAlignment="1">
      <alignment horizontal="center"/>
    </xf>
    <xf numFmtId="0" fontId="6" fillId="0" borderId="0" xfId="3" applyFont="1" applyAlignment="1">
      <alignment horizontal="center"/>
    </xf>
    <xf numFmtId="0" fontId="6" fillId="0" borderId="0" xfId="3" applyFont="1" applyAlignment="1">
      <alignment horizontal="center"/>
    </xf>
    <xf numFmtId="0" fontId="6" fillId="0" borderId="0" xfId="3" applyFont="1" applyAlignment="1">
      <alignment horizontal="center"/>
    </xf>
  </cellXfs>
  <cellStyles count="7">
    <cellStyle name="Accent3" xfId="2" builtinId="37"/>
    <cellStyle name="Comma" xfId="1" builtinId="3"/>
    <cellStyle name="Comma [0] 2" xfId="5"/>
    <cellStyle name="Normal" xfId="0" builtinId="0"/>
    <cellStyle name="Normal 2" xfId="4"/>
    <cellStyle name="Normal 2 2" xfId="3"/>
    <cellStyle name="Normal 3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%20P/2.%20CASH%20OF%20NAME%20DAILY/2.%20Februari/Cash%20Of%20NAme%20Daily%20-%20Februari%20(Repair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 Februari 17"/>
      <sheetName val="2 Februari 17"/>
      <sheetName val="3 Februari 17"/>
      <sheetName val="4 Februari 17 "/>
      <sheetName val="6 Februari 17 "/>
      <sheetName val="7 Februari 17  "/>
      <sheetName val="8 Februari 17 "/>
      <sheetName val="9 Februari 17"/>
      <sheetName val="10 Februari 17"/>
      <sheetName val="13 Februari 17 "/>
      <sheetName val="14 Februari 17"/>
      <sheetName val="16 Februari 17"/>
      <sheetName val="17 Februari 17 "/>
      <sheetName val="20 Februari 17 "/>
      <sheetName val="21 Februari 17  "/>
      <sheetName val="22 Februari 17 "/>
      <sheetName val="23 Februari 17"/>
      <sheetName val="24 Februari 17"/>
      <sheetName val="25 Februari 17 (2)"/>
      <sheetName val="27 Februari 17"/>
      <sheetName val="28 Februari 17 (2)"/>
      <sheetName val="01 Maret  17 "/>
      <sheetName val="02 Maret  17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52">
          <cell r="I52">
            <v>34916900</v>
          </cell>
        </row>
      </sheetData>
      <sheetData sheetId="21">
        <row r="37">
          <cell r="I37">
            <v>1145806472</v>
          </cell>
        </row>
        <row r="52">
          <cell r="I52">
            <v>15340900</v>
          </cell>
        </row>
      </sheetData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7"/>
  <sheetViews>
    <sheetView view="pageBreakPreview" topLeftCell="A12" zoomScale="77" zoomScaleNormal="100" zoomScaleSheetLayoutView="77" workbookViewId="0">
      <selection activeCell="M24" sqref="M24"/>
    </sheetView>
  </sheetViews>
  <sheetFormatPr defaultRowHeight="15" x14ac:dyDescent="0.25"/>
  <cols>
    <col min="1" max="1" width="15.85546875" customWidth="1"/>
    <col min="2" max="2" width="11.85546875" customWidth="1"/>
    <col min="3" max="3" width="13.7109375" customWidth="1"/>
    <col min="4" max="4" width="4.85546875" customWidth="1"/>
    <col min="5" max="5" width="14.28515625" customWidth="1"/>
    <col min="6" max="6" width="4.140625" customWidth="1"/>
    <col min="7" max="7" width="13.85546875" customWidth="1"/>
    <col min="8" max="8" width="22" customWidth="1"/>
    <col min="9" max="9" width="20.7109375" customWidth="1"/>
    <col min="10" max="10" width="21.5703125" customWidth="1"/>
    <col min="11" max="11" width="12.140625" bestFit="1" customWidth="1"/>
    <col min="12" max="12" width="17.42578125" style="106" bestFit="1" customWidth="1"/>
    <col min="13" max="13" width="16.140625" style="37" bestFit="1" customWidth="1"/>
    <col min="14" max="14" width="15.5703125" style="108" customWidth="1"/>
    <col min="15" max="15" width="20" style="107" bestFit="1" customWidth="1"/>
    <col min="16" max="16" width="18" bestFit="1" customWidth="1"/>
    <col min="18" max="18" width="22.42578125" customWidth="1"/>
    <col min="19" max="19" width="20.140625" customWidth="1"/>
  </cols>
  <sheetData>
    <row r="1" spans="1:19" ht="15.75" x14ac:dyDescent="0.25">
      <c r="A1" s="192" t="s">
        <v>0</v>
      </c>
      <c r="B1" s="192"/>
      <c r="C1" s="192"/>
      <c r="D1" s="192"/>
      <c r="E1" s="192"/>
      <c r="F1" s="192"/>
      <c r="G1" s="192"/>
      <c r="H1" s="192"/>
      <c r="I1" s="192"/>
      <c r="J1" s="1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9"/>
      <c r="L2" s="3"/>
      <c r="M2" s="4"/>
      <c r="N2" s="5"/>
      <c r="O2" s="10"/>
      <c r="P2" s="9"/>
      <c r="Q2" s="9"/>
      <c r="R2" s="9"/>
      <c r="S2" s="9"/>
    </row>
    <row r="3" spans="1:19" x14ac:dyDescent="0.25">
      <c r="A3" s="7" t="s">
        <v>1</v>
      </c>
      <c r="B3" s="10" t="s">
        <v>2</v>
      </c>
      <c r="C3" s="10"/>
      <c r="D3" s="7"/>
      <c r="E3" s="7"/>
      <c r="F3" s="7"/>
      <c r="G3" s="7"/>
      <c r="H3" s="7" t="s">
        <v>3</v>
      </c>
      <c r="I3" s="11">
        <v>42795</v>
      </c>
      <c r="J3" s="12"/>
      <c r="K3" s="9"/>
      <c r="L3" s="13"/>
      <c r="M3" s="4"/>
      <c r="N3" s="5"/>
      <c r="O3" s="10"/>
      <c r="P3" s="9"/>
      <c r="Q3" s="9"/>
      <c r="R3" s="9"/>
      <c r="S3" s="9"/>
    </row>
    <row r="4" spans="1:19" x14ac:dyDescent="0.25">
      <c r="A4" s="7" t="s">
        <v>4</v>
      </c>
      <c r="B4" s="14" t="s">
        <v>5</v>
      </c>
      <c r="C4" s="7"/>
      <c r="D4" s="7"/>
      <c r="E4" s="7"/>
      <c r="F4" s="7"/>
      <c r="G4" s="7"/>
      <c r="H4" s="7" t="s">
        <v>6</v>
      </c>
      <c r="I4" s="15" t="s">
        <v>7</v>
      </c>
      <c r="J4" s="15"/>
      <c r="K4" s="9"/>
      <c r="L4" s="13"/>
      <c r="M4" s="4"/>
      <c r="N4" s="5"/>
      <c r="O4" s="10"/>
      <c r="P4" s="9"/>
      <c r="Q4" s="9"/>
      <c r="R4" s="9"/>
      <c r="S4" s="9"/>
    </row>
    <row r="5" spans="1:19" x14ac:dyDescent="0.25">
      <c r="A5" s="7"/>
      <c r="B5" s="7"/>
      <c r="C5" s="7"/>
      <c r="D5" s="7"/>
      <c r="E5" s="7"/>
      <c r="F5" s="7"/>
      <c r="G5" s="7"/>
      <c r="H5" s="8"/>
      <c r="I5" s="15"/>
      <c r="J5" s="16"/>
      <c r="K5" s="9"/>
      <c r="L5" s="13"/>
      <c r="M5" s="17"/>
      <c r="N5" s="18"/>
      <c r="O5" s="6"/>
      <c r="P5" s="9"/>
      <c r="Q5" s="9"/>
      <c r="R5" s="9"/>
      <c r="S5" s="9"/>
    </row>
    <row r="6" spans="1:19" x14ac:dyDescent="0.25">
      <c r="A6" s="19" t="s">
        <v>8</v>
      </c>
      <c r="B6" s="7"/>
      <c r="C6" s="7"/>
      <c r="D6" s="7"/>
      <c r="E6" s="7"/>
      <c r="F6" s="7"/>
      <c r="G6" s="7" t="s">
        <v>9</v>
      </c>
      <c r="H6" s="8"/>
      <c r="I6" s="7"/>
      <c r="J6" s="7"/>
      <c r="K6" s="9"/>
      <c r="L6" s="13"/>
      <c r="M6" s="4"/>
      <c r="N6" s="18"/>
      <c r="O6" s="7"/>
      <c r="P6" s="9"/>
      <c r="Q6" s="9"/>
      <c r="R6" s="9"/>
      <c r="S6" s="9"/>
    </row>
    <row r="7" spans="1:19" x14ac:dyDescent="0.25">
      <c r="A7" s="7"/>
      <c r="B7" s="7"/>
      <c r="C7" s="20" t="s">
        <v>10</v>
      </c>
      <c r="D7" s="20"/>
      <c r="E7" s="20" t="s">
        <v>11</v>
      </c>
      <c r="F7" s="20"/>
      <c r="G7" s="20" t="s">
        <v>12</v>
      </c>
      <c r="H7" s="8"/>
      <c r="I7" s="7"/>
      <c r="J7" s="7"/>
      <c r="K7" s="9"/>
      <c r="L7" s="13"/>
      <c r="M7" s="4"/>
      <c r="N7" s="5"/>
      <c r="O7" s="7"/>
      <c r="P7" s="9"/>
      <c r="Q7" s="9"/>
      <c r="R7" s="9"/>
      <c r="S7" s="9"/>
    </row>
    <row r="8" spans="1:19" x14ac:dyDescent="0.25">
      <c r="A8" s="7"/>
      <c r="B8" s="7"/>
      <c r="C8" s="21">
        <v>100000</v>
      </c>
      <c r="D8" s="7"/>
      <c r="E8" s="22">
        <v>74</v>
      </c>
      <c r="F8" s="22"/>
      <c r="G8" s="17">
        <f>C8*E8</f>
        <v>7400000</v>
      </c>
      <c r="H8" s="8"/>
      <c r="I8" s="17"/>
      <c r="J8" s="17"/>
      <c r="K8" s="9"/>
      <c r="L8" s="13"/>
      <c r="M8" s="4"/>
      <c r="N8" s="5"/>
      <c r="O8" s="7"/>
      <c r="P8" s="9"/>
      <c r="Q8" s="9"/>
      <c r="R8" s="9"/>
      <c r="S8" s="9"/>
    </row>
    <row r="9" spans="1:19" x14ac:dyDescent="0.25">
      <c r="A9" s="7"/>
      <c r="B9" s="7"/>
      <c r="C9" s="21">
        <v>50000</v>
      </c>
      <c r="D9" s="7"/>
      <c r="E9" s="22">
        <v>119</v>
      </c>
      <c r="F9" s="22"/>
      <c r="G9" s="17">
        <f t="shared" ref="G9:G16" si="0">C9*E9</f>
        <v>5950000</v>
      </c>
      <c r="H9" s="8"/>
      <c r="I9" s="17"/>
      <c r="J9" s="17"/>
      <c r="K9" s="9"/>
      <c r="L9" s="3"/>
      <c r="M9" s="4"/>
      <c r="N9" s="5"/>
      <c r="O9" s="6"/>
      <c r="P9" s="9"/>
      <c r="Q9" s="9"/>
      <c r="R9" s="9"/>
      <c r="S9" s="9"/>
    </row>
    <row r="10" spans="1:19" x14ac:dyDescent="0.25">
      <c r="A10" s="7"/>
      <c r="B10" s="7"/>
      <c r="C10" s="21">
        <v>20000</v>
      </c>
      <c r="D10" s="7"/>
      <c r="E10" s="22">
        <v>59</v>
      </c>
      <c r="F10" s="22"/>
      <c r="G10" s="17">
        <f t="shared" si="0"/>
        <v>1180000</v>
      </c>
      <c r="H10" s="8"/>
      <c r="I10" s="8"/>
      <c r="J10" s="17"/>
      <c r="K10" s="23"/>
      <c r="L10" s="3"/>
      <c r="M10" s="4"/>
      <c r="N10" s="5"/>
      <c r="O10" s="7"/>
      <c r="P10" s="9"/>
      <c r="Q10" s="9"/>
      <c r="R10" s="9"/>
      <c r="S10" s="9"/>
    </row>
    <row r="11" spans="1:19" x14ac:dyDescent="0.25">
      <c r="A11" s="7"/>
      <c r="B11" s="7"/>
      <c r="C11" s="21">
        <v>10000</v>
      </c>
      <c r="D11" s="7"/>
      <c r="E11" s="22">
        <v>33</v>
      </c>
      <c r="F11" s="22"/>
      <c r="G11" s="17">
        <f t="shared" si="0"/>
        <v>330000</v>
      </c>
      <c r="H11" s="8"/>
      <c r="I11" s="17"/>
      <c r="J11" s="17"/>
      <c r="K11" s="9"/>
      <c r="L11" s="3"/>
      <c r="M11" s="4"/>
      <c r="N11" s="24"/>
      <c r="O11" s="8"/>
      <c r="P11" s="9"/>
      <c r="Q11" s="9"/>
      <c r="R11" s="9" t="s">
        <v>13</v>
      </c>
      <c r="S11" s="9"/>
    </row>
    <row r="12" spans="1:19" x14ac:dyDescent="0.25">
      <c r="A12" s="7"/>
      <c r="B12" s="7"/>
      <c r="C12" s="21">
        <v>5000</v>
      </c>
      <c r="D12" s="7"/>
      <c r="E12" s="22">
        <v>94</v>
      </c>
      <c r="F12" s="22"/>
      <c r="G12" s="17">
        <f>C12*E12</f>
        <v>470000</v>
      </c>
      <c r="H12" s="8"/>
      <c r="I12" s="17"/>
      <c r="J12" s="17"/>
      <c r="K12" s="25" t="s">
        <v>9</v>
      </c>
      <c r="L12" s="26" t="s">
        <v>14</v>
      </c>
      <c r="M12" s="27" t="s">
        <v>15</v>
      </c>
      <c r="N12" s="28" t="s">
        <v>16</v>
      </c>
      <c r="O12" s="29" t="s">
        <v>13</v>
      </c>
      <c r="P12" s="9" t="s">
        <v>17</v>
      </c>
      <c r="Q12" s="9" t="s">
        <v>18</v>
      </c>
      <c r="R12" s="9" t="s">
        <v>19</v>
      </c>
      <c r="S12" s="9"/>
    </row>
    <row r="13" spans="1:19" x14ac:dyDescent="0.25">
      <c r="A13" s="7"/>
      <c r="B13" s="7"/>
      <c r="C13" s="21">
        <v>2000</v>
      </c>
      <c r="D13" s="7"/>
      <c r="E13" s="22">
        <v>3</v>
      </c>
      <c r="F13" s="22"/>
      <c r="G13" s="17">
        <f t="shared" si="0"/>
        <v>6000</v>
      </c>
      <c r="H13" s="8"/>
      <c r="I13" s="17"/>
      <c r="J13" s="17"/>
      <c r="K13" s="30">
        <v>39906</v>
      </c>
      <c r="L13" s="31">
        <v>1050000</v>
      </c>
      <c r="M13" s="32">
        <v>230000</v>
      </c>
      <c r="N13" s="33"/>
      <c r="O13" s="9" t="s">
        <v>20</v>
      </c>
      <c r="P13" s="9" t="s">
        <v>18</v>
      </c>
    </row>
    <row r="14" spans="1:19" x14ac:dyDescent="0.25">
      <c r="A14" s="7"/>
      <c r="B14" s="7"/>
      <c r="C14" s="21">
        <v>1000</v>
      </c>
      <c r="D14" s="7"/>
      <c r="E14" s="22">
        <v>2</v>
      </c>
      <c r="F14" s="22"/>
      <c r="G14" s="17">
        <f t="shared" si="0"/>
        <v>2000</v>
      </c>
      <c r="H14" s="8"/>
      <c r="I14" s="17"/>
      <c r="J14" s="10"/>
      <c r="K14" s="30">
        <v>39907</v>
      </c>
      <c r="L14" s="31">
        <v>1280000</v>
      </c>
      <c r="M14" s="32">
        <v>400000</v>
      </c>
      <c r="N14" s="34"/>
      <c r="O14" s="35">
        <v>50000000</v>
      </c>
      <c r="P14" s="36">
        <v>345000000</v>
      </c>
    </row>
    <row r="15" spans="1:19" x14ac:dyDescent="0.25">
      <c r="A15" s="7"/>
      <c r="B15" s="7"/>
      <c r="C15" s="21">
        <v>500</v>
      </c>
      <c r="D15" s="7"/>
      <c r="E15" s="22">
        <v>0</v>
      </c>
      <c r="F15" s="22"/>
      <c r="G15" s="17">
        <f t="shared" si="0"/>
        <v>0</v>
      </c>
      <c r="H15" s="8"/>
      <c r="I15" s="10"/>
      <c r="K15" s="30">
        <v>39908</v>
      </c>
      <c r="L15" s="31">
        <v>1000000</v>
      </c>
      <c r="M15" s="32">
        <v>340000</v>
      </c>
      <c r="N15" s="34"/>
      <c r="O15" s="35"/>
      <c r="P15" s="36"/>
    </row>
    <row r="16" spans="1:19" x14ac:dyDescent="0.25">
      <c r="A16" s="7"/>
      <c r="B16" s="7"/>
      <c r="C16" s="21">
        <v>100</v>
      </c>
      <c r="D16" s="7"/>
      <c r="E16" s="22">
        <v>0</v>
      </c>
      <c r="F16" s="22"/>
      <c r="G16" s="17">
        <f t="shared" si="0"/>
        <v>0</v>
      </c>
      <c r="H16" s="8"/>
      <c r="I16" s="10"/>
      <c r="J16" s="10"/>
      <c r="K16" s="30">
        <v>39909</v>
      </c>
      <c r="L16" s="31">
        <v>1000000</v>
      </c>
      <c r="M16" s="116">
        <v>50000</v>
      </c>
      <c r="N16" s="34"/>
      <c r="O16" s="35"/>
      <c r="P16" s="36"/>
    </row>
    <row r="17" spans="1:19" x14ac:dyDescent="0.25">
      <c r="A17" s="7"/>
      <c r="B17" s="7"/>
      <c r="C17" s="19" t="s">
        <v>21</v>
      </c>
      <c r="D17" s="7"/>
      <c r="E17" s="22"/>
      <c r="F17" s="7"/>
      <c r="G17" s="7"/>
      <c r="H17" s="8">
        <f>SUM(G8:G16)</f>
        <v>15338000</v>
      </c>
      <c r="I17" s="10"/>
      <c r="K17" s="30">
        <v>39910</v>
      </c>
      <c r="L17" s="31">
        <v>2400000</v>
      </c>
      <c r="M17" s="117">
        <v>200000</v>
      </c>
      <c r="N17" s="34"/>
      <c r="O17" s="35"/>
      <c r="P17" s="36"/>
    </row>
    <row r="18" spans="1:19" x14ac:dyDescent="0.25">
      <c r="A18" s="7"/>
      <c r="B18" s="7"/>
      <c r="C18" s="7"/>
      <c r="D18" s="7"/>
      <c r="E18" s="7"/>
      <c r="F18" s="7"/>
      <c r="G18" s="7"/>
      <c r="H18" s="8"/>
      <c r="I18" s="10"/>
      <c r="J18" s="38"/>
      <c r="K18" s="30">
        <v>39911</v>
      </c>
      <c r="L18" s="31">
        <v>850000</v>
      </c>
      <c r="M18" s="32">
        <v>300000</v>
      </c>
      <c r="N18" s="34"/>
      <c r="O18" s="35"/>
      <c r="P18" s="39"/>
    </row>
    <row r="19" spans="1:19" x14ac:dyDescent="0.25">
      <c r="A19" s="7"/>
      <c r="B19" s="7"/>
      <c r="C19" s="7" t="s">
        <v>10</v>
      </c>
      <c r="D19" s="7"/>
      <c r="E19" s="7" t="s">
        <v>22</v>
      </c>
      <c r="F19" s="7"/>
      <c r="G19" s="7" t="s">
        <v>12</v>
      </c>
      <c r="H19" s="8"/>
      <c r="I19" s="21"/>
      <c r="K19" s="30">
        <v>39912</v>
      </c>
      <c r="L19" s="31">
        <v>3000000</v>
      </c>
      <c r="M19" s="40">
        <v>4400000</v>
      </c>
      <c r="N19" s="34" t="s">
        <v>71</v>
      </c>
      <c r="O19" s="35"/>
      <c r="P19" s="39"/>
    </row>
    <row r="20" spans="1:19" x14ac:dyDescent="0.25">
      <c r="A20" s="7"/>
      <c r="B20" s="7"/>
      <c r="C20" s="21">
        <v>1000</v>
      </c>
      <c r="D20" s="7"/>
      <c r="E20" s="7">
        <v>1</v>
      </c>
      <c r="F20" s="7"/>
      <c r="G20" s="21">
        <f>C20*E20</f>
        <v>1000</v>
      </c>
      <c r="H20" s="8"/>
      <c r="I20" s="21"/>
      <c r="K20" s="30">
        <v>39913</v>
      </c>
      <c r="L20" s="31">
        <v>100000</v>
      </c>
      <c r="M20" s="113">
        <v>35000</v>
      </c>
      <c r="N20" s="34"/>
      <c r="O20" s="35"/>
      <c r="P20" s="39"/>
    </row>
    <row r="21" spans="1:19" x14ac:dyDescent="0.25">
      <c r="A21" s="7"/>
      <c r="B21" s="7"/>
      <c r="C21" s="21">
        <v>500</v>
      </c>
      <c r="D21" s="7"/>
      <c r="E21" s="7">
        <v>3</v>
      </c>
      <c r="F21" s="7"/>
      <c r="G21" s="21">
        <f>C21*E21</f>
        <v>1500</v>
      </c>
      <c r="H21" s="8"/>
      <c r="I21" s="21"/>
      <c r="K21" s="30">
        <v>39914</v>
      </c>
      <c r="L21" s="31">
        <v>4000000</v>
      </c>
      <c r="M21" s="114">
        <v>50000</v>
      </c>
      <c r="N21" s="41"/>
      <c r="O21" s="42"/>
      <c r="P21" s="42"/>
    </row>
    <row r="22" spans="1:19" x14ac:dyDescent="0.25">
      <c r="A22" s="7"/>
      <c r="B22" s="7"/>
      <c r="C22" s="21">
        <v>200</v>
      </c>
      <c r="D22" s="7"/>
      <c r="E22" s="7">
        <v>1</v>
      </c>
      <c r="F22" s="7"/>
      <c r="G22" s="21">
        <f>C22*E22</f>
        <v>200</v>
      </c>
      <c r="H22" s="8"/>
      <c r="I22" s="10"/>
      <c r="K22" s="30">
        <v>39915</v>
      </c>
      <c r="L22" s="31">
        <v>1000000</v>
      </c>
      <c r="M22" s="115">
        <v>300000</v>
      </c>
      <c r="N22" s="44"/>
      <c r="O22" s="8"/>
      <c r="P22" s="34"/>
      <c r="Q22" s="41"/>
      <c r="R22" s="42"/>
      <c r="S22" s="42"/>
    </row>
    <row r="23" spans="1:19" x14ac:dyDescent="0.25">
      <c r="A23" s="7"/>
      <c r="B23" s="7"/>
      <c r="C23" s="21">
        <v>100</v>
      </c>
      <c r="D23" s="7"/>
      <c r="E23" s="7">
        <v>2</v>
      </c>
      <c r="F23" s="7"/>
      <c r="G23" s="21">
        <f>C23*E23</f>
        <v>200</v>
      </c>
      <c r="H23" s="8"/>
      <c r="I23" s="10"/>
      <c r="K23" s="30">
        <v>39916</v>
      </c>
      <c r="L23" s="31">
        <v>500000</v>
      </c>
      <c r="M23" s="45">
        <v>10000</v>
      </c>
      <c r="N23" s="44" t="s">
        <v>70</v>
      </c>
      <c r="O23" s="46"/>
      <c r="P23" s="34"/>
      <c r="Q23" s="41"/>
      <c r="R23" s="42">
        <f>SUM(R14:R22)</f>
        <v>0</v>
      </c>
      <c r="S23" s="42">
        <f>SUM(S14:S22)</f>
        <v>0</v>
      </c>
    </row>
    <row r="24" spans="1:19" x14ac:dyDescent="0.25">
      <c r="A24" s="7"/>
      <c r="B24" s="7"/>
      <c r="C24" s="21">
        <v>50</v>
      </c>
      <c r="D24" s="7"/>
      <c r="E24" s="7">
        <v>0</v>
      </c>
      <c r="F24" s="7"/>
      <c r="G24" s="21">
        <f>C24*E24</f>
        <v>0</v>
      </c>
      <c r="H24" s="8"/>
      <c r="I24" s="7"/>
      <c r="K24" s="30">
        <v>39917</v>
      </c>
      <c r="L24" s="31">
        <v>1000000</v>
      </c>
      <c r="M24" s="45">
        <v>900000</v>
      </c>
      <c r="N24" s="47"/>
      <c r="O24" s="46"/>
      <c r="P24" s="34"/>
      <c r="Q24" s="41"/>
      <c r="R24" s="48" t="s">
        <v>23</v>
      </c>
      <c r="S24" s="41"/>
    </row>
    <row r="25" spans="1:19" x14ac:dyDescent="0.25">
      <c r="A25" s="7"/>
      <c r="B25" s="7"/>
      <c r="C25" s="21">
        <v>25</v>
      </c>
      <c r="D25" s="7"/>
      <c r="E25" s="7">
        <v>0</v>
      </c>
      <c r="F25" s="7"/>
      <c r="G25" s="49">
        <v>0</v>
      </c>
      <c r="H25" s="8"/>
      <c r="I25" s="7" t="s">
        <v>9</v>
      </c>
      <c r="K25" s="30">
        <v>39918</v>
      </c>
      <c r="L25" s="31">
        <v>2700000</v>
      </c>
      <c r="M25" s="45">
        <v>50000000</v>
      </c>
      <c r="N25" s="47"/>
      <c r="O25" s="46"/>
      <c r="P25" s="34"/>
      <c r="Q25" s="41"/>
      <c r="R25" s="48"/>
      <c r="S25" s="41"/>
    </row>
    <row r="26" spans="1:19" x14ac:dyDescent="0.25">
      <c r="A26" s="7"/>
      <c r="B26" s="7"/>
      <c r="C26" s="19" t="s">
        <v>21</v>
      </c>
      <c r="D26" s="7"/>
      <c r="E26" s="7"/>
      <c r="F26" s="7"/>
      <c r="G26" s="7"/>
      <c r="H26" s="50">
        <f>SUM(G20:G25)</f>
        <v>2900</v>
      </c>
      <c r="I26" s="8"/>
      <c r="K26" s="30">
        <v>39919</v>
      </c>
      <c r="L26" s="31">
        <v>1000000</v>
      </c>
      <c r="M26" s="37">
        <v>650000</v>
      </c>
      <c r="N26" s="44"/>
      <c r="O26" s="51"/>
      <c r="P26" s="34"/>
      <c r="Q26" s="41"/>
      <c r="R26" s="48"/>
      <c r="S26" s="41"/>
    </row>
    <row r="27" spans="1:19" x14ac:dyDescent="0.25">
      <c r="A27" s="7"/>
      <c r="B27" s="7"/>
      <c r="C27" s="7"/>
      <c r="D27" s="7"/>
      <c r="E27" s="7"/>
      <c r="F27" s="7"/>
      <c r="G27" s="7"/>
      <c r="H27" s="8"/>
      <c r="I27" s="8">
        <f>H17+H26</f>
        <v>15340900</v>
      </c>
      <c r="K27" s="30">
        <v>39920</v>
      </c>
      <c r="L27" s="31">
        <v>2000000</v>
      </c>
      <c r="M27" s="52"/>
      <c r="N27" s="44"/>
      <c r="O27" s="51"/>
      <c r="P27" s="34"/>
      <c r="Q27" s="41"/>
      <c r="R27" s="48"/>
      <c r="S27" s="41"/>
    </row>
    <row r="28" spans="1:19" x14ac:dyDescent="0.25">
      <c r="A28" s="7"/>
      <c r="B28" s="7"/>
      <c r="C28" s="19" t="s">
        <v>24</v>
      </c>
      <c r="D28" s="7"/>
      <c r="E28" s="7"/>
      <c r="F28" s="7"/>
      <c r="G28" s="7"/>
      <c r="H28" s="8"/>
      <c r="I28" s="8"/>
      <c r="K28" s="30">
        <v>39921</v>
      </c>
      <c r="L28" s="31">
        <v>4000000</v>
      </c>
      <c r="M28" s="53"/>
      <c r="N28" s="44"/>
      <c r="O28" s="51"/>
      <c r="P28" s="34"/>
      <c r="Q28" s="41"/>
      <c r="R28" s="48"/>
      <c r="S28" s="41"/>
    </row>
    <row r="29" spans="1:19" x14ac:dyDescent="0.25">
      <c r="A29" s="7"/>
      <c r="B29" s="7"/>
      <c r="C29" s="7" t="s">
        <v>25</v>
      </c>
      <c r="D29" s="7"/>
      <c r="E29" s="7"/>
      <c r="F29" s="7"/>
      <c r="G29" s="7" t="s">
        <v>9</v>
      </c>
      <c r="H29" s="8"/>
      <c r="I29" s="8">
        <v>1440806472</v>
      </c>
      <c r="K29" s="30">
        <v>39922</v>
      </c>
      <c r="L29" s="31">
        <v>800000</v>
      </c>
      <c r="N29" s="44"/>
      <c r="O29" s="51"/>
      <c r="P29" s="34"/>
      <c r="Q29" s="41"/>
      <c r="R29" s="54"/>
      <c r="S29" s="41"/>
    </row>
    <row r="30" spans="1:19" x14ac:dyDescent="0.25">
      <c r="A30" s="7"/>
      <c r="B30" s="7"/>
      <c r="C30" s="7" t="s">
        <v>26</v>
      </c>
      <c r="D30" s="7"/>
      <c r="E30" s="7"/>
      <c r="F30" s="7"/>
      <c r="G30" s="7"/>
      <c r="H30" s="8" t="s">
        <v>27</v>
      </c>
      <c r="I30" s="55">
        <f>'[1]28 Februari 17 (2)'!I52</f>
        <v>34916900</v>
      </c>
      <c r="K30" s="30">
        <v>39923</v>
      </c>
      <c r="L30" s="31">
        <v>1500000</v>
      </c>
      <c r="M30" s="56"/>
      <c r="N30" s="44"/>
      <c r="O30" s="51"/>
      <c r="P30" s="34"/>
      <c r="Q30" s="41"/>
      <c r="R30" s="48"/>
      <c r="S30" s="41"/>
    </row>
    <row r="31" spans="1:19" x14ac:dyDescent="0.25">
      <c r="A31" s="7"/>
      <c r="B31" s="7"/>
      <c r="C31" s="7"/>
      <c r="D31" s="7"/>
      <c r="E31" s="7"/>
      <c r="F31" s="7"/>
      <c r="G31" s="7"/>
      <c r="H31" s="8"/>
      <c r="I31" s="8"/>
      <c r="K31" s="30">
        <v>39924</v>
      </c>
      <c r="L31" s="31">
        <v>2000000</v>
      </c>
      <c r="N31" s="47"/>
      <c r="O31" s="51"/>
      <c r="P31" s="9"/>
      <c r="Q31" s="41"/>
      <c r="R31" s="9"/>
      <c r="S31" s="41"/>
    </row>
    <row r="32" spans="1:19" x14ac:dyDescent="0.25">
      <c r="A32" s="7"/>
      <c r="B32" s="7"/>
      <c r="C32" s="19" t="s">
        <v>28</v>
      </c>
      <c r="D32" s="7"/>
      <c r="E32" s="7"/>
      <c r="F32" s="7"/>
      <c r="G32" s="7"/>
      <c r="H32" s="8"/>
      <c r="I32" s="34"/>
      <c r="J32" s="34"/>
      <c r="K32" s="30">
        <v>39925</v>
      </c>
      <c r="L32" s="31">
        <v>350000</v>
      </c>
      <c r="N32" s="44"/>
      <c r="O32" s="51"/>
      <c r="P32" s="9"/>
      <c r="Q32" s="41"/>
      <c r="R32" s="9"/>
      <c r="S32" s="41"/>
    </row>
    <row r="33" spans="1:19" x14ac:dyDescent="0.25">
      <c r="A33" s="7"/>
      <c r="B33" s="19">
        <v>1</v>
      </c>
      <c r="C33" s="19" t="s">
        <v>29</v>
      </c>
      <c r="D33" s="7"/>
      <c r="E33" s="7"/>
      <c r="F33" s="7"/>
      <c r="G33" s="7"/>
      <c r="H33" s="8"/>
      <c r="I33" s="8"/>
      <c r="J33" s="8"/>
      <c r="K33" s="30">
        <v>39926</v>
      </c>
      <c r="L33" s="31">
        <v>1600000</v>
      </c>
      <c r="N33" s="44"/>
      <c r="O33" s="51"/>
      <c r="P33" s="9"/>
      <c r="Q33" s="41"/>
      <c r="R33" s="9"/>
      <c r="S33" s="41"/>
    </row>
    <row r="34" spans="1:19" x14ac:dyDescent="0.25">
      <c r="A34" s="7"/>
      <c r="B34" s="19"/>
      <c r="C34" s="19" t="s">
        <v>13</v>
      </c>
      <c r="D34" s="7"/>
      <c r="E34" s="7"/>
      <c r="F34" s="7"/>
      <c r="G34" s="7"/>
      <c r="H34" s="8"/>
      <c r="I34" s="8"/>
      <c r="J34" s="8"/>
      <c r="K34" s="30">
        <v>39927</v>
      </c>
      <c r="L34" s="31">
        <v>500000</v>
      </c>
      <c r="N34" s="44"/>
      <c r="O34" s="51"/>
      <c r="P34" s="9"/>
      <c r="Q34" s="41"/>
      <c r="R34" s="57"/>
      <c r="S34" s="41"/>
    </row>
    <row r="35" spans="1:19" x14ac:dyDescent="0.25">
      <c r="A35" s="7"/>
      <c r="B35" s="7"/>
      <c r="C35" s="7" t="s">
        <v>30</v>
      </c>
      <c r="D35" s="7"/>
      <c r="E35" s="7"/>
      <c r="F35" s="7"/>
      <c r="G35" s="21"/>
      <c r="H35" s="50">
        <f>O14</f>
        <v>50000000</v>
      </c>
      <c r="I35" s="8"/>
      <c r="J35" s="8"/>
      <c r="K35" s="30">
        <v>39928</v>
      </c>
      <c r="L35" s="31">
        <v>1800000</v>
      </c>
      <c r="M35" s="52"/>
      <c r="N35" s="44" t="s">
        <v>31</v>
      </c>
      <c r="O35" s="51"/>
      <c r="P35" s="41"/>
      <c r="Q35" s="41"/>
      <c r="R35" s="9"/>
      <c r="S35" s="41"/>
    </row>
    <row r="36" spans="1:19" x14ac:dyDescent="0.25">
      <c r="A36" s="7"/>
      <c r="B36" s="7"/>
      <c r="C36" s="7" t="s">
        <v>32</v>
      </c>
      <c r="D36" s="7"/>
      <c r="E36" s="7"/>
      <c r="F36" s="7"/>
      <c r="G36" s="7"/>
      <c r="H36" s="58">
        <f>P14</f>
        <v>345000000</v>
      </c>
      <c r="I36" s="7" t="s">
        <v>9</v>
      </c>
      <c r="J36" s="7"/>
      <c r="K36" s="30">
        <v>39929</v>
      </c>
      <c r="L36" s="31">
        <v>1100000</v>
      </c>
      <c r="M36" s="52"/>
      <c r="N36" s="44"/>
      <c r="O36" s="51"/>
      <c r="P36" s="10"/>
      <c r="Q36" s="41"/>
      <c r="R36" s="9"/>
      <c r="S36" s="9"/>
    </row>
    <row r="37" spans="1:19" x14ac:dyDescent="0.25">
      <c r="A37" s="7"/>
      <c r="B37" s="7"/>
      <c r="C37" s="7" t="s">
        <v>33</v>
      </c>
      <c r="D37" s="7"/>
      <c r="E37" s="7"/>
      <c r="F37" s="7"/>
      <c r="G37" s="7"/>
      <c r="H37" s="8"/>
      <c r="I37" s="8">
        <f>I29+H35-H36</f>
        <v>1145806472</v>
      </c>
      <c r="J37" s="8"/>
      <c r="K37" s="30">
        <v>39930</v>
      </c>
      <c r="L37" s="31">
        <v>1000000</v>
      </c>
      <c r="M37" s="52"/>
      <c r="N37" s="44"/>
      <c r="O37" s="51"/>
      <c r="Q37" s="41"/>
      <c r="R37" s="9"/>
      <c r="S37" s="9"/>
    </row>
    <row r="38" spans="1:19" x14ac:dyDescent="0.25">
      <c r="A38" s="7"/>
      <c r="B38" s="7"/>
      <c r="C38" s="7"/>
      <c r="D38" s="7"/>
      <c r="E38" s="7"/>
      <c r="F38" s="7"/>
      <c r="G38" s="7"/>
      <c r="H38" s="8"/>
      <c r="I38" s="8"/>
      <c r="J38" s="8"/>
      <c r="K38" s="30">
        <v>39931</v>
      </c>
      <c r="L38" s="31">
        <v>750000</v>
      </c>
      <c r="M38" s="59"/>
      <c r="N38" s="44"/>
      <c r="O38" s="51"/>
      <c r="Q38" s="41"/>
      <c r="R38" s="9"/>
      <c r="S38" s="9"/>
    </row>
    <row r="39" spans="1:19" x14ac:dyDescent="0.25">
      <c r="A39" s="7"/>
      <c r="B39" s="7"/>
      <c r="C39" s="19" t="s">
        <v>34</v>
      </c>
      <c r="D39" s="7"/>
      <c r="E39" s="7"/>
      <c r="F39" s="7"/>
      <c r="G39" s="7"/>
      <c r="H39" s="50">
        <v>4427728</v>
      </c>
      <c r="J39" s="8"/>
      <c r="K39" s="30">
        <v>39932</v>
      </c>
      <c r="L39" s="31"/>
      <c r="M39" s="52"/>
      <c r="N39" s="44"/>
      <c r="O39" s="51"/>
      <c r="Q39" s="41"/>
      <c r="R39" s="9"/>
      <c r="S39" s="9"/>
    </row>
    <row r="40" spans="1:19" x14ac:dyDescent="0.25">
      <c r="A40" s="7"/>
      <c r="B40" s="7"/>
      <c r="C40" s="19" t="s">
        <v>35</v>
      </c>
      <c r="D40" s="7"/>
      <c r="E40" s="7"/>
      <c r="F40" s="7"/>
      <c r="G40" s="7"/>
      <c r="H40" s="8">
        <v>102993494</v>
      </c>
      <c r="I40" s="8"/>
      <c r="J40" s="8"/>
      <c r="K40" s="30">
        <v>39933</v>
      </c>
      <c r="L40" s="31"/>
      <c r="M40" s="52"/>
      <c r="N40" s="44"/>
      <c r="O40" s="51"/>
      <c r="Q40" s="41"/>
      <c r="R40" s="9"/>
      <c r="S40" s="9"/>
    </row>
    <row r="41" spans="1:19" ht="16.5" x14ac:dyDescent="0.35">
      <c r="A41" s="7"/>
      <c r="B41" s="7"/>
      <c r="C41" s="19" t="s">
        <v>36</v>
      </c>
      <c r="D41" s="7"/>
      <c r="E41" s="7"/>
      <c r="F41" s="7"/>
      <c r="G41" s="7"/>
      <c r="H41" s="60">
        <v>90464837</v>
      </c>
      <c r="I41" s="8"/>
      <c r="J41" s="8"/>
      <c r="K41" s="30">
        <v>39934</v>
      </c>
      <c r="L41" s="31"/>
      <c r="M41" s="52"/>
      <c r="N41" s="44"/>
      <c r="O41" s="51"/>
      <c r="Q41" s="41"/>
      <c r="R41" s="9"/>
      <c r="S41" s="9"/>
    </row>
    <row r="42" spans="1:19" ht="16.5" x14ac:dyDescent="0.35">
      <c r="A42" s="7"/>
      <c r="B42" s="7"/>
      <c r="C42" s="7"/>
      <c r="D42" s="7"/>
      <c r="E42" s="7"/>
      <c r="F42" s="7"/>
      <c r="G42" s="7"/>
      <c r="H42" s="8"/>
      <c r="I42" s="61">
        <f>SUM(H39:H41)</f>
        <v>197886059</v>
      </c>
      <c r="J42" s="8"/>
      <c r="K42" s="30">
        <v>39935</v>
      </c>
      <c r="L42" s="31"/>
      <c r="M42" s="52"/>
      <c r="N42" s="44"/>
      <c r="O42" s="51"/>
      <c r="Q42" s="41"/>
      <c r="R42" s="9"/>
      <c r="S42" s="9"/>
    </row>
    <row r="43" spans="1:19" x14ac:dyDescent="0.25">
      <c r="A43" s="7"/>
      <c r="B43" s="7"/>
      <c r="C43" s="7"/>
      <c r="D43" s="7"/>
      <c r="E43" s="7"/>
      <c r="F43" s="7"/>
      <c r="G43" s="7"/>
      <c r="H43" s="8"/>
      <c r="I43" s="62">
        <f>SUM(I37:I42)</f>
        <v>1343692531</v>
      </c>
      <c r="J43" s="8"/>
      <c r="K43" s="30">
        <v>39936</v>
      </c>
      <c r="L43" s="31"/>
      <c r="M43" s="52"/>
      <c r="N43" s="44"/>
      <c r="O43" s="51"/>
      <c r="Q43" s="41"/>
      <c r="R43" s="9"/>
      <c r="S43" s="9"/>
    </row>
    <row r="44" spans="1:19" x14ac:dyDescent="0.25">
      <c r="A44" s="7"/>
      <c r="B44" s="19">
        <v>2</v>
      </c>
      <c r="C44" s="19" t="s">
        <v>37</v>
      </c>
      <c r="D44" s="7"/>
      <c r="E44" s="7"/>
      <c r="F44" s="7"/>
      <c r="G44" s="7"/>
      <c r="H44" s="8"/>
      <c r="I44" s="8"/>
      <c r="J44" s="8"/>
      <c r="K44" s="30">
        <v>39937</v>
      </c>
      <c r="L44" s="31"/>
      <c r="M44" s="52"/>
      <c r="N44" s="44"/>
      <c r="O44" s="51"/>
      <c r="P44" s="63"/>
      <c r="Q44" s="34"/>
      <c r="R44" s="64"/>
      <c r="S44" s="64"/>
    </row>
    <row r="45" spans="1:19" x14ac:dyDescent="0.25">
      <c r="A45" s="7"/>
      <c r="B45" s="7"/>
      <c r="C45" s="7" t="s">
        <v>32</v>
      </c>
      <c r="D45" s="7"/>
      <c r="E45" s="7"/>
      <c r="F45" s="7"/>
      <c r="G45" s="17"/>
      <c r="H45" s="8">
        <f>M96</f>
        <v>57865000</v>
      </c>
      <c r="I45" s="8"/>
      <c r="J45" s="8"/>
      <c r="K45" s="30">
        <v>39938</v>
      </c>
      <c r="L45" s="31"/>
      <c r="M45" s="52"/>
      <c r="N45" s="44"/>
      <c r="O45" s="51"/>
      <c r="P45" s="63"/>
      <c r="Q45" s="34"/>
      <c r="R45" s="65"/>
      <c r="S45" s="64"/>
    </row>
    <row r="46" spans="1:19" x14ac:dyDescent="0.25">
      <c r="A46" s="7"/>
      <c r="B46" s="7"/>
      <c r="C46" s="7" t="s">
        <v>38</v>
      </c>
      <c r="D46" s="7"/>
      <c r="E46" s="7"/>
      <c r="F46" s="7"/>
      <c r="G46" s="22"/>
      <c r="H46" s="66">
        <f>+E92</f>
        <v>0</v>
      </c>
      <c r="I46" s="8" t="s">
        <v>9</v>
      </c>
      <c r="J46" s="8"/>
      <c r="K46" s="30">
        <v>39939</v>
      </c>
      <c r="L46" s="31"/>
      <c r="M46" s="52"/>
      <c r="N46" s="44"/>
      <c r="O46" s="51"/>
      <c r="P46" s="63"/>
      <c r="Q46" s="34"/>
      <c r="R46" s="63"/>
      <c r="S46" s="64"/>
    </row>
    <row r="47" spans="1:19" x14ac:dyDescent="0.25">
      <c r="A47" s="7"/>
      <c r="B47" s="7"/>
      <c r="C47" s="7"/>
      <c r="D47" s="7"/>
      <c r="E47" s="7"/>
      <c r="F47" s="7"/>
      <c r="G47" s="22" t="s">
        <v>9</v>
      </c>
      <c r="H47" s="67"/>
      <c r="I47" s="8">
        <f>H45+H46</f>
        <v>57865000</v>
      </c>
      <c r="J47" s="8"/>
      <c r="K47" s="30">
        <v>39940</v>
      </c>
      <c r="L47" s="31"/>
      <c r="M47" s="52"/>
      <c r="N47" s="44"/>
      <c r="O47" s="51"/>
      <c r="P47" s="63"/>
      <c r="Q47" s="64"/>
      <c r="R47" s="63"/>
      <c r="S47" s="64"/>
    </row>
    <row r="48" spans="1:19" x14ac:dyDescent="0.25">
      <c r="A48" s="7"/>
      <c r="B48" s="7"/>
      <c r="C48" s="7"/>
      <c r="D48" s="7"/>
      <c r="E48" s="7"/>
      <c r="F48" s="7"/>
      <c r="G48" s="22"/>
      <c r="H48" s="68"/>
      <c r="I48" s="8" t="s">
        <v>9</v>
      </c>
      <c r="J48" s="8"/>
      <c r="K48" s="30">
        <v>39941</v>
      </c>
      <c r="L48" s="31"/>
      <c r="M48" s="59"/>
      <c r="N48" s="44"/>
      <c r="O48" s="51"/>
      <c r="P48" s="69"/>
      <c r="Q48" s="69">
        <f>SUM(Q13:Q46)</f>
        <v>0</v>
      </c>
      <c r="R48" s="63"/>
      <c r="S48" s="64"/>
    </row>
    <row r="49" spans="1:19" x14ac:dyDescent="0.25">
      <c r="A49" s="7"/>
      <c r="B49" s="7"/>
      <c r="C49" s="7" t="s">
        <v>39</v>
      </c>
      <c r="D49" s="7"/>
      <c r="E49" s="7"/>
      <c r="F49" s="7"/>
      <c r="G49" s="17"/>
      <c r="H49" s="50">
        <f>L137</f>
        <v>38280000</v>
      </c>
      <c r="I49" s="8">
        <v>0</v>
      </c>
      <c r="K49" s="30">
        <v>39942</v>
      </c>
      <c r="L49" s="31"/>
      <c r="M49" s="59"/>
      <c r="N49" s="44"/>
      <c r="O49" s="51"/>
      <c r="Q49" s="9"/>
      <c r="S49" s="9"/>
    </row>
    <row r="50" spans="1:19" x14ac:dyDescent="0.25">
      <c r="A50" s="7"/>
      <c r="B50" s="7"/>
      <c r="C50" s="7" t="s">
        <v>40</v>
      </c>
      <c r="D50" s="7"/>
      <c r="E50" s="7"/>
      <c r="F50" s="7"/>
      <c r="G50" s="7"/>
      <c r="H50" s="58">
        <f>A92</f>
        <v>9000</v>
      </c>
      <c r="I50" s="8"/>
      <c r="L50" s="31"/>
      <c r="M50" s="59"/>
      <c r="N50" s="44"/>
      <c r="O50" s="51"/>
      <c r="P50" s="70"/>
      <c r="Q50" s="9" t="s">
        <v>41</v>
      </c>
      <c r="S50" s="9"/>
    </row>
    <row r="51" spans="1:19" x14ac:dyDescent="0.25">
      <c r="A51" s="7"/>
      <c r="B51" s="7"/>
      <c r="C51" s="7"/>
      <c r="D51" s="7"/>
      <c r="E51" s="7"/>
      <c r="F51" s="7"/>
      <c r="G51" s="7"/>
      <c r="H51" s="17"/>
      <c r="I51" s="58">
        <f>SUM(H49:H50)</f>
        <v>38289000</v>
      </c>
      <c r="J51" s="50"/>
      <c r="L51" s="31"/>
      <c r="M51" s="59"/>
      <c r="N51" s="44"/>
      <c r="O51" s="51"/>
      <c r="P51" s="71"/>
      <c r="Q51" s="57"/>
      <c r="R51" s="71"/>
      <c r="S51" s="57"/>
    </row>
    <row r="52" spans="1:19" x14ac:dyDescent="0.25">
      <c r="A52" s="7"/>
      <c r="B52" s="7"/>
      <c r="C52" s="19" t="s">
        <v>42</v>
      </c>
      <c r="D52" s="7"/>
      <c r="E52" s="7"/>
      <c r="F52" s="7"/>
      <c r="G52" s="7"/>
      <c r="H52" s="8"/>
      <c r="I52" s="8">
        <f>I30-I47+I51</f>
        <v>15340900</v>
      </c>
      <c r="J52" s="72"/>
      <c r="L52" s="31"/>
      <c r="N52" s="44"/>
      <c r="O52" s="51"/>
      <c r="P52" s="71"/>
      <c r="Q52" s="57"/>
      <c r="R52" s="71"/>
      <c r="S52" s="57"/>
    </row>
    <row r="53" spans="1:19" x14ac:dyDescent="0.25">
      <c r="A53" s="7"/>
      <c r="B53" s="7"/>
      <c r="C53" s="7" t="s">
        <v>43</v>
      </c>
      <c r="D53" s="7"/>
      <c r="E53" s="7"/>
      <c r="F53" s="7"/>
      <c r="G53" s="7"/>
      <c r="H53" s="8"/>
      <c r="I53" s="8">
        <f>+I27</f>
        <v>15340900</v>
      </c>
      <c r="J53" s="72"/>
      <c r="L53" s="31"/>
      <c r="N53" s="44"/>
      <c r="O53" s="51"/>
      <c r="P53" s="71"/>
      <c r="Q53" s="57"/>
      <c r="R53" s="71"/>
      <c r="S53" s="57"/>
    </row>
    <row r="54" spans="1:19" x14ac:dyDescent="0.25">
      <c r="A54" s="7"/>
      <c r="B54" s="7"/>
      <c r="C54" s="7"/>
      <c r="D54" s="7"/>
      <c r="E54" s="7"/>
      <c r="F54" s="7"/>
      <c r="G54" s="7"/>
      <c r="H54" s="8" t="s">
        <v>9</v>
      </c>
      <c r="I54" s="58">
        <v>0</v>
      </c>
      <c r="J54" s="73"/>
      <c r="L54" s="31"/>
      <c r="N54" s="44"/>
      <c r="O54" s="51"/>
      <c r="P54" s="71"/>
      <c r="Q54" s="57"/>
      <c r="R54" s="71"/>
      <c r="S54" s="74"/>
    </row>
    <row r="55" spans="1:19" x14ac:dyDescent="0.25">
      <c r="A55" s="7"/>
      <c r="B55" s="7"/>
      <c r="C55" s="7"/>
      <c r="D55" s="7"/>
      <c r="E55" s="7" t="s">
        <v>44</v>
      </c>
      <c r="F55" s="7"/>
      <c r="G55" s="7"/>
      <c r="H55" s="8"/>
      <c r="I55" s="8">
        <f>+I53-I52</f>
        <v>0</v>
      </c>
      <c r="J55" s="72"/>
      <c r="L55" s="31"/>
      <c r="N55" s="44"/>
      <c r="O55" s="51"/>
      <c r="P55" s="71"/>
      <c r="Q55" s="57"/>
      <c r="R55" s="71"/>
      <c r="S55" s="71"/>
    </row>
    <row r="56" spans="1:19" x14ac:dyDescent="0.25">
      <c r="A56" s="7"/>
      <c r="B56" s="7"/>
      <c r="C56" s="7"/>
      <c r="D56" s="7"/>
      <c r="E56" s="7"/>
      <c r="F56" s="7"/>
      <c r="G56" s="7"/>
      <c r="H56" s="8"/>
      <c r="I56" s="8"/>
      <c r="J56" s="72"/>
      <c r="L56" s="31"/>
      <c r="N56" s="44"/>
      <c r="O56" s="51"/>
      <c r="P56" s="71"/>
      <c r="Q56" s="57"/>
      <c r="R56" s="71"/>
      <c r="S56" s="71"/>
    </row>
    <row r="57" spans="1:19" x14ac:dyDescent="0.25">
      <c r="A57" s="7" t="s">
        <v>45</v>
      </c>
      <c r="B57" s="7"/>
      <c r="C57" s="7"/>
      <c r="D57" s="7"/>
      <c r="E57" s="7"/>
      <c r="F57" s="7"/>
      <c r="G57" s="7"/>
      <c r="H57" s="8"/>
      <c r="I57" s="55"/>
      <c r="J57" s="75"/>
      <c r="L57" s="31"/>
      <c r="N57" s="44"/>
      <c r="O57" s="51"/>
      <c r="P57" s="71"/>
      <c r="Q57" s="57"/>
      <c r="R57" s="71"/>
      <c r="S57" s="71"/>
    </row>
    <row r="58" spans="1:19" x14ac:dyDescent="0.25">
      <c r="A58" s="7" t="s">
        <v>46</v>
      </c>
      <c r="B58" s="7"/>
      <c r="C58" s="7"/>
      <c r="D58" s="7"/>
      <c r="E58" s="7" t="s">
        <v>9</v>
      </c>
      <c r="F58" s="7"/>
      <c r="G58" s="7" t="s">
        <v>47</v>
      </c>
      <c r="H58" s="8"/>
      <c r="I58" s="21"/>
      <c r="J58" s="76"/>
      <c r="L58" s="31"/>
      <c r="N58" s="44"/>
      <c r="O58" s="51"/>
      <c r="P58" s="71"/>
      <c r="Q58" s="57"/>
      <c r="R58" s="71"/>
      <c r="S58" s="71"/>
    </row>
    <row r="59" spans="1:19" x14ac:dyDescent="0.25">
      <c r="A59" s="7"/>
      <c r="B59" s="7"/>
      <c r="C59" s="7"/>
      <c r="D59" s="7"/>
      <c r="E59" s="7"/>
      <c r="F59" s="7"/>
      <c r="G59" s="7"/>
      <c r="H59" s="8" t="s">
        <v>9</v>
      </c>
      <c r="I59" s="21"/>
      <c r="J59" s="76"/>
      <c r="L59" s="31"/>
      <c r="N59" s="44"/>
      <c r="O59" s="51"/>
      <c r="Q59" s="41"/>
    </row>
    <row r="60" spans="1:19" x14ac:dyDescent="0.25">
      <c r="L60" s="31"/>
      <c r="N60" s="44"/>
      <c r="O60" s="51"/>
    </row>
    <row r="61" spans="1:19" x14ac:dyDescent="0.25">
      <c r="A61" s="77"/>
      <c r="B61" s="78"/>
      <c r="C61" s="78"/>
      <c r="D61" s="79"/>
      <c r="E61" s="79"/>
      <c r="F61" s="79"/>
      <c r="G61" s="79"/>
      <c r="H61" s="10"/>
      <c r="J61" s="80"/>
      <c r="L61" s="31"/>
      <c r="N61" s="44"/>
      <c r="O61" s="51"/>
      <c r="Q61" s="10"/>
      <c r="R61" s="81"/>
    </row>
    <row r="62" spans="1:19" x14ac:dyDescent="0.25">
      <c r="A62" s="77" t="s">
        <v>48</v>
      </c>
      <c r="B62" s="78"/>
      <c r="C62" s="78"/>
      <c r="D62" s="79"/>
      <c r="E62" s="79"/>
      <c r="F62" s="79"/>
      <c r="G62" s="79" t="s">
        <v>49</v>
      </c>
      <c r="H62" s="10"/>
      <c r="J62" s="80"/>
      <c r="L62" s="82"/>
      <c r="N62" s="44"/>
      <c r="O62" s="51"/>
      <c r="Q62" s="10"/>
      <c r="R62" s="81"/>
    </row>
    <row r="63" spans="1:19" x14ac:dyDescent="0.25">
      <c r="A63" s="77"/>
      <c r="B63" s="78"/>
      <c r="C63" s="78"/>
      <c r="D63" s="79"/>
      <c r="E63" s="79"/>
      <c r="F63" s="79"/>
      <c r="G63" s="79"/>
      <c r="H63" s="10"/>
      <c r="J63" s="80"/>
      <c r="L63" s="82"/>
      <c r="N63" s="44"/>
      <c r="O63" s="51"/>
      <c r="Q63" s="10"/>
      <c r="R63" s="81"/>
    </row>
    <row r="64" spans="1:19" x14ac:dyDescent="0.25">
      <c r="A64" s="77" t="s">
        <v>50</v>
      </c>
      <c r="B64" s="78"/>
      <c r="C64" s="78"/>
      <c r="D64" s="79"/>
      <c r="E64" s="79"/>
      <c r="F64" s="79"/>
      <c r="G64" s="79"/>
      <c r="H64" s="10" t="s">
        <v>51</v>
      </c>
      <c r="J64" s="80"/>
      <c r="K64" s="30"/>
      <c r="L64" s="82"/>
      <c r="N64" s="44"/>
      <c r="O64" s="51"/>
      <c r="Q64" s="10"/>
      <c r="R64" s="81"/>
    </row>
    <row r="65" spans="1:17" x14ac:dyDescent="0.25">
      <c r="A65" s="77"/>
      <c r="B65" s="78"/>
      <c r="C65" s="78"/>
      <c r="D65" s="79"/>
      <c r="E65" s="79"/>
      <c r="F65" s="79"/>
      <c r="G65" s="79"/>
      <c r="H65" s="79"/>
      <c r="J65" s="80"/>
      <c r="L65" s="82"/>
      <c r="N65" s="44"/>
      <c r="O65" s="51"/>
    </row>
    <row r="66" spans="1:17" x14ac:dyDescent="0.25">
      <c r="A66" s="9"/>
      <c r="B66" s="9"/>
      <c r="C66" s="9"/>
      <c r="D66" s="9"/>
      <c r="E66" s="9"/>
      <c r="F66" s="9"/>
      <c r="G66" s="79" t="s">
        <v>52</v>
      </c>
      <c r="H66" s="9"/>
      <c r="I66" s="9"/>
      <c r="J66" s="83"/>
      <c r="L66" s="82"/>
      <c r="M66" s="59"/>
      <c r="N66" s="44"/>
      <c r="O66" s="51"/>
      <c r="Q66" s="70"/>
    </row>
    <row r="67" spans="1:17" x14ac:dyDescent="0.25">
      <c r="A67" s="9"/>
      <c r="B67" s="9"/>
      <c r="C67" s="9"/>
      <c r="D67" s="9"/>
      <c r="E67" s="9"/>
      <c r="F67" s="9"/>
      <c r="G67" s="9"/>
      <c r="H67" s="9"/>
      <c r="I67" s="9"/>
      <c r="J67" s="83"/>
      <c r="L67" s="82"/>
      <c r="M67" s="59"/>
      <c r="N67" s="44"/>
      <c r="O67" s="51"/>
    </row>
    <row r="68" spans="1:17" x14ac:dyDescent="0.25">
      <c r="A68" s="9"/>
      <c r="B68" s="9"/>
      <c r="C68" s="9"/>
      <c r="D68" s="9"/>
      <c r="E68" s="9" t="s">
        <v>53</v>
      </c>
      <c r="F68" s="9"/>
      <c r="G68" s="9"/>
      <c r="H68" s="9"/>
      <c r="I68" s="9"/>
      <c r="J68" s="83"/>
      <c r="L68" s="82"/>
      <c r="M68" s="84"/>
      <c r="N68" s="44"/>
      <c r="O68" s="51"/>
    </row>
    <row r="69" spans="1:17" x14ac:dyDescent="0.25">
      <c r="A69" s="9"/>
      <c r="B69" s="9"/>
      <c r="C69" s="9"/>
      <c r="D69" s="9"/>
      <c r="E69" s="9"/>
      <c r="F69" s="9"/>
      <c r="G69" s="9"/>
      <c r="H69" s="9"/>
      <c r="I69" s="85"/>
      <c r="J69" s="83"/>
      <c r="L69" s="82"/>
      <c r="M69" s="84"/>
      <c r="N69" s="44"/>
      <c r="O69" s="51"/>
    </row>
    <row r="70" spans="1:17" x14ac:dyDescent="0.25">
      <c r="A70" s="79"/>
      <c r="B70" s="79"/>
      <c r="C70" s="79"/>
      <c r="D70" s="79"/>
      <c r="E70" s="79"/>
      <c r="F70" s="79"/>
      <c r="G70" s="86"/>
      <c r="H70" s="87"/>
      <c r="I70" s="79"/>
      <c r="J70" s="80"/>
      <c r="L70" s="82"/>
      <c r="M70" s="88"/>
      <c r="N70" s="44"/>
      <c r="O70" s="51"/>
    </row>
    <row r="71" spans="1:17" x14ac:dyDescent="0.25">
      <c r="A71" s="79"/>
      <c r="B71" s="79"/>
      <c r="C71" s="79"/>
      <c r="D71" s="79"/>
      <c r="E71" s="79"/>
      <c r="F71" s="79"/>
      <c r="G71" s="86" t="s">
        <v>54</v>
      </c>
      <c r="H71" s="89"/>
      <c r="I71" s="79"/>
      <c r="J71" s="80"/>
      <c r="L71" s="82"/>
      <c r="M71" s="59"/>
      <c r="N71" s="44"/>
      <c r="O71" s="51"/>
    </row>
    <row r="72" spans="1:17" x14ac:dyDescent="0.25">
      <c r="A72" s="9"/>
      <c r="B72" s="9"/>
      <c r="C72" s="9"/>
      <c r="D72" s="9"/>
      <c r="E72" s="9"/>
      <c r="F72" s="9"/>
      <c r="G72" s="9"/>
      <c r="H72" s="9"/>
      <c r="I72" s="9"/>
      <c r="J72" s="83"/>
      <c r="L72" s="82"/>
      <c r="N72" s="44"/>
      <c r="O72" s="90"/>
    </row>
    <row r="73" spans="1:17" x14ac:dyDescent="0.25">
      <c r="A73" s="9" t="s">
        <v>40</v>
      </c>
      <c r="B73" s="9"/>
      <c r="C73" s="9"/>
      <c r="D73" s="9" t="s">
        <v>38</v>
      </c>
      <c r="E73" s="9"/>
      <c r="F73" s="9"/>
      <c r="G73" s="9"/>
      <c r="H73" s="9" t="s">
        <v>55</v>
      </c>
      <c r="I73" s="85" t="s">
        <v>56</v>
      </c>
      <c r="J73" s="83"/>
      <c r="L73" s="82"/>
      <c r="M73" s="88"/>
      <c r="N73" s="44"/>
      <c r="O73" s="91"/>
    </row>
    <row r="74" spans="1:17" x14ac:dyDescent="0.25">
      <c r="A74" s="92">
        <v>9000</v>
      </c>
      <c r="B74" s="93"/>
      <c r="C74" s="93"/>
      <c r="D74" s="93"/>
      <c r="E74" s="94"/>
      <c r="F74" s="95"/>
      <c r="G74" s="9"/>
      <c r="H74" s="57"/>
      <c r="I74" s="9"/>
      <c r="J74" s="83"/>
      <c r="L74" s="82"/>
      <c r="M74" s="88"/>
      <c r="N74" s="44"/>
      <c r="O74" s="90"/>
    </row>
    <row r="75" spans="1:17" x14ac:dyDescent="0.25">
      <c r="A75" s="92"/>
      <c r="B75" s="93"/>
      <c r="C75" s="93"/>
      <c r="D75" s="93"/>
      <c r="E75" s="94"/>
      <c r="F75" s="95"/>
      <c r="G75" s="9"/>
      <c r="H75" s="57"/>
      <c r="I75" s="9"/>
      <c r="J75" s="9"/>
      <c r="L75" s="82"/>
      <c r="M75" s="88"/>
      <c r="N75" s="44"/>
      <c r="O75" s="90"/>
    </row>
    <row r="76" spans="1:17" x14ac:dyDescent="0.25">
      <c r="A76" s="96"/>
      <c r="B76" s="93"/>
      <c r="C76" s="93"/>
      <c r="D76" s="93"/>
      <c r="E76" s="94"/>
      <c r="F76" s="95"/>
      <c r="G76" s="9"/>
      <c r="H76" s="57"/>
      <c r="I76" s="9"/>
      <c r="J76" s="9"/>
      <c r="K76" t="s">
        <v>9</v>
      </c>
      <c r="L76" s="82"/>
      <c r="M76" s="88"/>
      <c r="N76" s="44"/>
      <c r="O76" s="90"/>
    </row>
    <row r="77" spans="1:17" x14ac:dyDescent="0.25">
      <c r="A77" s="96"/>
      <c r="B77" s="93"/>
      <c r="C77" s="97"/>
      <c r="D77" s="93"/>
      <c r="E77" s="98"/>
      <c r="F77" s="9"/>
      <c r="G77" s="9"/>
      <c r="H77" s="57"/>
      <c r="I77" s="9"/>
      <c r="J77" s="9"/>
      <c r="L77" s="82"/>
      <c r="M77" s="88"/>
      <c r="N77" s="44"/>
      <c r="O77" s="90"/>
    </row>
    <row r="78" spans="1:17" x14ac:dyDescent="0.25">
      <c r="A78" s="94"/>
      <c r="B78" s="93"/>
      <c r="C78" s="97"/>
      <c r="D78" s="97"/>
      <c r="E78" s="99"/>
      <c r="F78" s="70"/>
      <c r="H78" s="71"/>
      <c r="L78" s="82"/>
      <c r="M78" s="88"/>
      <c r="N78" s="44"/>
      <c r="O78" s="90"/>
    </row>
    <row r="79" spans="1:17" x14ac:dyDescent="0.25">
      <c r="A79" s="100"/>
      <c r="B79" s="93"/>
      <c r="C79" s="101"/>
      <c r="D79" s="101"/>
      <c r="E79" s="99"/>
      <c r="H79" s="71"/>
      <c r="L79" s="82"/>
      <c r="M79" s="88"/>
      <c r="N79" s="44"/>
      <c r="O79" s="90"/>
    </row>
    <row r="80" spans="1:17" x14ac:dyDescent="0.25">
      <c r="A80" s="102"/>
      <c r="B80" s="93"/>
      <c r="C80" s="101"/>
      <c r="D80" s="101"/>
      <c r="E80" s="99"/>
      <c r="H80" s="71"/>
      <c r="L80" s="82"/>
      <c r="M80" s="88"/>
      <c r="N80" s="44"/>
      <c r="O80" s="91"/>
    </row>
    <row r="81" spans="1:15" x14ac:dyDescent="0.25">
      <c r="A81" s="102"/>
      <c r="B81" s="93"/>
      <c r="C81" s="101"/>
      <c r="D81" s="101"/>
      <c r="E81" s="99"/>
      <c r="H81" s="71"/>
      <c r="L81" s="82"/>
      <c r="M81" s="88"/>
      <c r="N81" s="44"/>
      <c r="O81" s="91"/>
    </row>
    <row r="82" spans="1:15" x14ac:dyDescent="0.25">
      <c r="A82" s="100"/>
      <c r="B82" s="101"/>
      <c r="C82" s="101"/>
      <c r="D82" s="101"/>
      <c r="E82" s="99"/>
      <c r="H82" s="71"/>
      <c r="L82" s="82"/>
      <c r="M82" s="103"/>
      <c r="N82" s="44"/>
      <c r="O82" s="90"/>
    </row>
    <row r="83" spans="1:15" x14ac:dyDescent="0.25">
      <c r="A83" s="100"/>
      <c r="B83" s="101"/>
      <c r="C83" s="101"/>
      <c r="D83" s="101"/>
      <c r="E83" s="99"/>
      <c r="H83" s="71"/>
      <c r="L83" s="82"/>
      <c r="M83" s="104"/>
      <c r="N83" s="44"/>
      <c r="O83" s="90"/>
    </row>
    <row r="84" spans="1:15" x14ac:dyDescent="0.25">
      <c r="A84" s="100"/>
      <c r="B84" s="105"/>
      <c r="E84" s="71"/>
      <c r="H84" s="71"/>
      <c r="K84" s="30"/>
      <c r="L84" s="82"/>
      <c r="N84" s="44"/>
      <c r="O84" s="90"/>
    </row>
    <row r="85" spans="1:15" x14ac:dyDescent="0.25">
      <c r="A85" s="100"/>
      <c r="B85" s="105"/>
      <c r="H85" s="71"/>
      <c r="K85" s="30"/>
      <c r="L85" s="82"/>
      <c r="N85" s="44"/>
      <c r="O85" s="90"/>
    </row>
    <row r="86" spans="1:15" x14ac:dyDescent="0.25">
      <c r="A86" s="100"/>
      <c r="B86" s="105"/>
      <c r="K86" s="30"/>
      <c r="L86" s="82"/>
      <c r="N86" s="44"/>
      <c r="O86" s="90"/>
    </row>
    <row r="87" spans="1:15" x14ac:dyDescent="0.25">
      <c r="A87" s="100"/>
      <c r="B87" s="105"/>
      <c r="K87" s="30"/>
      <c r="L87" s="82"/>
      <c r="N87" s="44"/>
      <c r="O87" s="90"/>
    </row>
    <row r="88" spans="1:15" x14ac:dyDescent="0.25">
      <c r="A88" s="71"/>
      <c r="B88" s="105"/>
      <c r="K88" s="30"/>
      <c r="L88" s="82"/>
      <c r="M88" s="88"/>
      <c r="N88" s="44"/>
      <c r="O88" s="90"/>
    </row>
    <row r="89" spans="1:15" x14ac:dyDescent="0.25">
      <c r="K89" s="30"/>
      <c r="L89" s="82"/>
      <c r="N89" s="44"/>
      <c r="O89" s="90"/>
    </row>
    <row r="90" spans="1:15" x14ac:dyDescent="0.25">
      <c r="K90" s="30"/>
      <c r="L90" s="82"/>
      <c r="N90" s="44"/>
      <c r="O90" s="90"/>
    </row>
    <row r="91" spans="1:15" x14ac:dyDescent="0.25">
      <c r="K91" s="30"/>
      <c r="L91" s="82"/>
      <c r="N91" s="44"/>
      <c r="O91" s="90"/>
    </row>
    <row r="92" spans="1:15" x14ac:dyDescent="0.25">
      <c r="A92" s="81">
        <f>SUM(A74:A91)</f>
        <v>9000</v>
      </c>
      <c r="E92" s="71">
        <f>SUM(E74:E91)</f>
        <v>0</v>
      </c>
      <c r="H92" s="71">
        <f>SUM(H74:H91)</f>
        <v>0</v>
      </c>
      <c r="K92" s="30"/>
      <c r="L92" s="82"/>
      <c r="N92" s="44"/>
      <c r="O92" s="90"/>
    </row>
    <row r="93" spans="1:15" x14ac:dyDescent="0.25">
      <c r="K93" s="30"/>
      <c r="L93" s="82"/>
      <c r="N93" s="44"/>
      <c r="O93" s="90"/>
    </row>
    <row r="94" spans="1:15" x14ac:dyDescent="0.25">
      <c r="K94" s="30"/>
      <c r="N94" s="44"/>
      <c r="O94" s="90"/>
    </row>
    <row r="95" spans="1:15" x14ac:dyDescent="0.25">
      <c r="K95" s="30"/>
      <c r="N95" s="44"/>
      <c r="O95" s="90"/>
    </row>
    <row r="96" spans="1:15" x14ac:dyDescent="0.25">
      <c r="K96" s="30"/>
      <c r="M96" s="37">
        <f>SUM(M13:M95)</f>
        <v>57865000</v>
      </c>
      <c r="N96" s="44"/>
      <c r="O96" s="90"/>
    </row>
    <row r="97" spans="11:15" x14ac:dyDescent="0.25">
      <c r="K97" s="30"/>
      <c r="N97" s="44"/>
      <c r="O97" s="90"/>
    </row>
    <row r="98" spans="11:15" x14ac:dyDescent="0.25">
      <c r="K98" s="30"/>
      <c r="N98" s="44"/>
      <c r="O98" s="90"/>
    </row>
    <row r="99" spans="11:15" x14ac:dyDescent="0.25">
      <c r="K99" s="30"/>
      <c r="N99" s="44"/>
      <c r="O99" s="90"/>
    </row>
    <row r="100" spans="11:15" x14ac:dyDescent="0.25">
      <c r="K100" s="30"/>
      <c r="N100" s="44"/>
      <c r="O100" s="90"/>
    </row>
    <row r="101" spans="11:15" x14ac:dyDescent="0.25">
      <c r="K101" s="30"/>
      <c r="N101" s="44"/>
      <c r="O101" s="90"/>
    </row>
    <row r="102" spans="11:15" x14ac:dyDescent="0.25">
      <c r="K102" s="30"/>
      <c r="N102" s="44"/>
      <c r="O102" s="90"/>
    </row>
    <row r="103" spans="11:15" x14ac:dyDescent="0.25">
      <c r="K103" s="30"/>
      <c r="N103" s="44"/>
      <c r="O103" s="90"/>
    </row>
    <row r="104" spans="11:15" x14ac:dyDescent="0.25">
      <c r="K104" s="30"/>
      <c r="N104" s="44"/>
      <c r="O104" s="90"/>
    </row>
    <row r="105" spans="11:15" x14ac:dyDescent="0.25">
      <c r="K105" s="30"/>
      <c r="N105" s="44"/>
      <c r="O105" s="90"/>
    </row>
    <row r="106" spans="11:15" x14ac:dyDescent="0.25">
      <c r="K106" s="30"/>
      <c r="N106" s="44"/>
      <c r="O106" s="90"/>
    </row>
    <row r="107" spans="11:15" x14ac:dyDescent="0.25">
      <c r="K107" s="30"/>
      <c r="N107" s="44"/>
      <c r="O107" s="90"/>
    </row>
    <row r="108" spans="11:15" x14ac:dyDescent="0.25">
      <c r="K108" s="30"/>
      <c r="N108" s="44"/>
    </row>
    <row r="109" spans="11:15" x14ac:dyDescent="0.25">
      <c r="K109" s="30"/>
    </row>
    <row r="110" spans="11:15" x14ac:dyDescent="0.25">
      <c r="K110" s="30"/>
    </row>
    <row r="111" spans="11:15" x14ac:dyDescent="0.25">
      <c r="K111" s="30"/>
      <c r="O111" s="88">
        <f>SUM(O13:O110)</f>
        <v>50000000</v>
      </c>
    </row>
    <row r="112" spans="11:15" x14ac:dyDescent="0.25">
      <c r="K112" s="30"/>
    </row>
    <row r="113" spans="1:19" x14ac:dyDescent="0.25">
      <c r="K113" s="30"/>
    </row>
    <row r="114" spans="1:19" s="37" customFormat="1" x14ac:dyDescent="0.25">
      <c r="A114"/>
      <c r="B114"/>
      <c r="C114"/>
      <c r="D114"/>
      <c r="E114"/>
      <c r="F114"/>
      <c r="G114"/>
      <c r="H114"/>
      <c r="I114"/>
      <c r="J114"/>
      <c r="K114" s="30"/>
      <c r="L114" s="106"/>
      <c r="N114" s="108"/>
      <c r="O114" s="107"/>
      <c r="P114"/>
      <c r="Q114"/>
      <c r="R114"/>
      <c r="S114"/>
    </row>
    <row r="115" spans="1:19" s="37" customFormat="1" x14ac:dyDescent="0.25">
      <c r="A115"/>
      <c r="B115"/>
      <c r="C115"/>
      <c r="D115"/>
      <c r="E115"/>
      <c r="F115"/>
      <c r="G115"/>
      <c r="H115"/>
      <c r="I115"/>
      <c r="J115"/>
      <c r="K115" s="30"/>
      <c r="L115" s="106"/>
      <c r="N115" s="108"/>
      <c r="O115" s="107"/>
      <c r="P115"/>
      <c r="Q115"/>
      <c r="R115"/>
      <c r="S115"/>
    </row>
    <row r="116" spans="1:19" s="37" customFormat="1" x14ac:dyDescent="0.25">
      <c r="A116"/>
      <c r="B116"/>
      <c r="C116"/>
      <c r="D116"/>
      <c r="E116"/>
      <c r="F116"/>
      <c r="G116"/>
      <c r="H116"/>
      <c r="I116"/>
      <c r="J116"/>
      <c r="K116" s="30"/>
      <c r="L116" s="106"/>
      <c r="N116" s="108"/>
      <c r="O116" s="107"/>
      <c r="P116"/>
      <c r="Q116"/>
      <c r="R116"/>
      <c r="S116"/>
    </row>
    <row r="117" spans="1:19" s="37" customFormat="1" x14ac:dyDescent="0.25">
      <c r="A117"/>
      <c r="B117"/>
      <c r="C117"/>
      <c r="D117"/>
      <c r="E117"/>
      <c r="F117"/>
      <c r="G117"/>
      <c r="H117"/>
      <c r="I117"/>
      <c r="J117"/>
      <c r="K117" s="30"/>
      <c r="L117" s="106"/>
      <c r="N117" s="108"/>
      <c r="O117" s="107"/>
      <c r="P117"/>
      <c r="Q117"/>
      <c r="R117"/>
      <c r="S117"/>
    </row>
    <row r="118" spans="1:19" s="37" customFormat="1" x14ac:dyDescent="0.25">
      <c r="A118"/>
      <c r="B118"/>
      <c r="C118"/>
      <c r="D118"/>
      <c r="E118"/>
      <c r="F118"/>
      <c r="G118"/>
      <c r="H118"/>
      <c r="I118"/>
      <c r="J118"/>
      <c r="K118" s="30"/>
      <c r="L118" s="106"/>
      <c r="N118" s="108"/>
      <c r="O118" s="107"/>
      <c r="P118"/>
      <c r="Q118"/>
      <c r="R118"/>
      <c r="S118"/>
    </row>
    <row r="119" spans="1:19" s="37" customFormat="1" x14ac:dyDescent="0.25">
      <c r="A119"/>
      <c r="B119"/>
      <c r="C119"/>
      <c r="D119"/>
      <c r="E119"/>
      <c r="F119"/>
      <c r="G119"/>
      <c r="H119"/>
      <c r="I119"/>
      <c r="J119"/>
      <c r="K119" s="30"/>
      <c r="L119" s="106"/>
      <c r="N119" s="108"/>
      <c r="O119" s="107"/>
      <c r="P119"/>
      <c r="Q119"/>
      <c r="R119"/>
      <c r="S119"/>
    </row>
    <row r="120" spans="1:19" s="37" customFormat="1" x14ac:dyDescent="0.25">
      <c r="A120"/>
      <c r="B120"/>
      <c r="C120"/>
      <c r="D120"/>
      <c r="E120"/>
      <c r="F120"/>
      <c r="G120"/>
      <c r="H120"/>
      <c r="I120"/>
      <c r="J120"/>
      <c r="K120" s="30"/>
      <c r="L120" s="106"/>
      <c r="N120" s="108"/>
      <c r="O120" s="107"/>
      <c r="P120"/>
      <c r="Q120"/>
      <c r="R120"/>
      <c r="S120"/>
    </row>
    <row r="121" spans="1:19" s="37" customFormat="1" x14ac:dyDescent="0.25">
      <c r="A121"/>
      <c r="B121"/>
      <c r="C121"/>
      <c r="D121"/>
      <c r="E121"/>
      <c r="F121"/>
      <c r="G121"/>
      <c r="H121"/>
      <c r="I121"/>
      <c r="J121"/>
      <c r="K121" s="30"/>
      <c r="L121" s="106"/>
      <c r="N121" s="108"/>
      <c r="O121" s="107"/>
      <c r="P121"/>
      <c r="Q121"/>
      <c r="R121"/>
      <c r="S121"/>
    </row>
    <row r="122" spans="1:19" s="37" customFormat="1" x14ac:dyDescent="0.25">
      <c r="A122"/>
      <c r="B122"/>
      <c r="C122"/>
      <c r="D122"/>
      <c r="E122"/>
      <c r="F122"/>
      <c r="G122"/>
      <c r="H122"/>
      <c r="I122"/>
      <c r="J122"/>
      <c r="K122" s="30"/>
      <c r="L122" s="106"/>
      <c r="N122" s="108"/>
      <c r="O122" s="107"/>
      <c r="P122"/>
      <c r="Q122"/>
      <c r="R122"/>
      <c r="S122"/>
    </row>
    <row r="123" spans="1:19" s="37" customFormat="1" x14ac:dyDescent="0.25">
      <c r="A123"/>
      <c r="B123"/>
      <c r="C123"/>
      <c r="D123"/>
      <c r="E123"/>
      <c r="F123"/>
      <c r="G123"/>
      <c r="H123"/>
      <c r="I123"/>
      <c r="J123"/>
      <c r="K123" s="30"/>
      <c r="L123" s="106"/>
      <c r="N123" s="108"/>
      <c r="O123" s="107"/>
      <c r="P123"/>
      <c r="Q123"/>
      <c r="R123"/>
      <c r="S123"/>
    </row>
    <row r="124" spans="1:19" s="37" customFormat="1" x14ac:dyDescent="0.25">
      <c r="A124"/>
      <c r="B124"/>
      <c r="C124"/>
      <c r="D124"/>
      <c r="E124"/>
      <c r="F124"/>
      <c r="G124"/>
      <c r="H124"/>
      <c r="I124"/>
      <c r="J124"/>
      <c r="K124" s="30"/>
      <c r="L124" s="109"/>
      <c r="N124" s="108"/>
      <c r="O124" s="107"/>
      <c r="P124"/>
      <c r="Q124"/>
      <c r="R124"/>
      <c r="S124"/>
    </row>
    <row r="125" spans="1:19" s="37" customFormat="1" x14ac:dyDescent="0.25">
      <c r="A125"/>
      <c r="B125"/>
      <c r="C125"/>
      <c r="D125"/>
      <c r="E125"/>
      <c r="F125"/>
      <c r="G125"/>
      <c r="H125"/>
      <c r="I125"/>
      <c r="J125"/>
      <c r="K125" s="30"/>
      <c r="L125" s="106"/>
      <c r="N125" s="108"/>
      <c r="O125" s="107"/>
      <c r="P125"/>
      <c r="Q125"/>
      <c r="R125"/>
      <c r="S125"/>
    </row>
    <row r="126" spans="1:19" s="37" customFormat="1" x14ac:dyDescent="0.25">
      <c r="A126"/>
      <c r="B126"/>
      <c r="C126"/>
      <c r="D126"/>
      <c r="E126"/>
      <c r="F126"/>
      <c r="G126"/>
      <c r="H126"/>
      <c r="I126"/>
      <c r="J126"/>
      <c r="K126" s="30"/>
      <c r="L126" s="106"/>
      <c r="N126" s="108"/>
      <c r="O126" s="107"/>
      <c r="P126"/>
      <c r="Q126"/>
      <c r="R126"/>
      <c r="S126"/>
    </row>
    <row r="127" spans="1:19" s="37" customFormat="1" x14ac:dyDescent="0.25">
      <c r="A127"/>
      <c r="B127"/>
      <c r="C127"/>
      <c r="D127"/>
      <c r="E127"/>
      <c r="F127"/>
      <c r="G127"/>
      <c r="H127"/>
      <c r="I127"/>
      <c r="J127"/>
      <c r="K127" s="30"/>
      <c r="L127" s="106"/>
      <c r="N127" s="108"/>
      <c r="O127" s="107"/>
      <c r="P127"/>
      <c r="Q127"/>
      <c r="R127"/>
      <c r="S127"/>
    </row>
    <row r="128" spans="1:19" s="37" customFormat="1" x14ac:dyDescent="0.25">
      <c r="A128"/>
      <c r="B128"/>
      <c r="C128"/>
      <c r="D128"/>
      <c r="E128"/>
      <c r="F128"/>
      <c r="G128"/>
      <c r="H128"/>
      <c r="I128"/>
      <c r="J128"/>
      <c r="K128" s="30"/>
      <c r="L128" s="106"/>
      <c r="N128" s="108"/>
      <c r="O128" s="107"/>
      <c r="P128"/>
      <c r="Q128"/>
      <c r="R128"/>
      <c r="S128"/>
    </row>
    <row r="129" spans="1:19" s="37" customFormat="1" x14ac:dyDescent="0.25">
      <c r="A129"/>
      <c r="B129"/>
      <c r="C129"/>
      <c r="D129"/>
      <c r="E129"/>
      <c r="F129"/>
      <c r="G129"/>
      <c r="H129"/>
      <c r="I129"/>
      <c r="J129"/>
      <c r="K129" s="30"/>
      <c r="L129" s="106"/>
      <c r="N129" s="108"/>
      <c r="O129" s="107"/>
      <c r="P129"/>
      <c r="Q129"/>
      <c r="R129"/>
      <c r="S129"/>
    </row>
    <row r="130" spans="1:19" s="37" customFormat="1" x14ac:dyDescent="0.25">
      <c r="A130"/>
      <c r="B130"/>
      <c r="C130"/>
      <c r="D130"/>
      <c r="E130"/>
      <c r="F130"/>
      <c r="G130"/>
      <c r="H130"/>
      <c r="I130"/>
      <c r="J130"/>
      <c r="K130" s="30"/>
      <c r="L130" s="106"/>
      <c r="N130" s="108"/>
      <c r="O130" s="107"/>
      <c r="P130"/>
      <c r="Q130"/>
      <c r="R130"/>
      <c r="S130"/>
    </row>
    <row r="131" spans="1:19" s="37" customFormat="1" x14ac:dyDescent="0.25">
      <c r="A131"/>
      <c r="B131"/>
      <c r="C131"/>
      <c r="D131"/>
      <c r="E131"/>
      <c r="F131"/>
      <c r="G131"/>
      <c r="H131"/>
      <c r="I131"/>
      <c r="J131"/>
      <c r="K131" s="30"/>
      <c r="L131" s="106"/>
      <c r="N131" s="108"/>
      <c r="O131" s="107"/>
      <c r="P131"/>
      <c r="Q131"/>
      <c r="R131"/>
      <c r="S131"/>
    </row>
    <row r="132" spans="1:19" s="37" customFormat="1" x14ac:dyDescent="0.25">
      <c r="A132"/>
      <c r="B132"/>
      <c r="C132"/>
      <c r="D132"/>
      <c r="E132"/>
      <c r="F132"/>
      <c r="G132"/>
      <c r="H132"/>
      <c r="I132"/>
      <c r="J132"/>
      <c r="K132" s="30"/>
      <c r="L132" s="106"/>
      <c r="N132" s="108"/>
      <c r="O132" s="107"/>
      <c r="P132"/>
      <c r="Q132"/>
      <c r="R132"/>
      <c r="S132"/>
    </row>
    <row r="133" spans="1:19" s="37" customFormat="1" x14ac:dyDescent="0.25">
      <c r="A133"/>
      <c r="B133"/>
      <c r="C133"/>
      <c r="D133"/>
      <c r="E133"/>
      <c r="F133"/>
      <c r="G133"/>
      <c r="H133"/>
      <c r="I133"/>
      <c r="J133"/>
      <c r="K133" s="30"/>
      <c r="L133" s="106"/>
      <c r="N133" s="108"/>
      <c r="O133" s="107"/>
      <c r="P133"/>
      <c r="Q133"/>
      <c r="R133"/>
      <c r="S133"/>
    </row>
    <row r="134" spans="1:19" s="37" customFormat="1" x14ac:dyDescent="0.25">
      <c r="A134"/>
      <c r="B134"/>
      <c r="C134"/>
      <c r="D134"/>
      <c r="E134"/>
      <c r="F134"/>
      <c r="G134"/>
      <c r="H134"/>
      <c r="I134"/>
      <c r="J134"/>
      <c r="K134" s="30"/>
      <c r="L134" s="106"/>
      <c r="N134" s="108"/>
      <c r="O134" s="107"/>
      <c r="P134"/>
      <c r="Q134"/>
      <c r="R134"/>
      <c r="S134"/>
    </row>
    <row r="135" spans="1:19" s="37" customFormat="1" x14ac:dyDescent="0.25">
      <c r="A135"/>
      <c r="B135"/>
      <c r="C135"/>
      <c r="D135"/>
      <c r="E135"/>
      <c r="F135"/>
      <c r="G135"/>
      <c r="H135"/>
      <c r="I135"/>
      <c r="J135"/>
      <c r="K135" s="30"/>
      <c r="L135" s="109"/>
      <c r="N135" s="108"/>
      <c r="O135" s="107"/>
      <c r="P135"/>
      <c r="Q135"/>
      <c r="R135"/>
      <c r="S135"/>
    </row>
    <row r="136" spans="1:19" s="37" customFormat="1" x14ac:dyDescent="0.25">
      <c r="A136"/>
      <c r="B136"/>
      <c r="C136"/>
      <c r="D136"/>
      <c r="E136"/>
      <c r="F136"/>
      <c r="G136"/>
      <c r="H136"/>
      <c r="I136"/>
      <c r="J136"/>
      <c r="K136" s="30"/>
      <c r="L136" s="106"/>
      <c r="N136" s="108"/>
      <c r="O136" s="107"/>
      <c r="P136"/>
      <c r="Q136"/>
      <c r="R136"/>
      <c r="S136"/>
    </row>
    <row r="137" spans="1:19" s="37" customFormat="1" x14ac:dyDescent="0.25">
      <c r="A137"/>
      <c r="B137"/>
      <c r="C137"/>
      <c r="D137"/>
      <c r="E137"/>
      <c r="F137"/>
      <c r="G137"/>
      <c r="H137"/>
      <c r="I137"/>
      <c r="J137"/>
      <c r="K137" s="30"/>
      <c r="L137" s="109">
        <f>SUM(L13:L136)</f>
        <v>38280000</v>
      </c>
      <c r="N137" s="108"/>
      <c r="O137" s="107"/>
      <c r="P137"/>
      <c r="Q137"/>
      <c r="R137"/>
      <c r="S137"/>
    </row>
  </sheetData>
  <mergeCells count="1">
    <mergeCell ref="A1:I1"/>
  </mergeCells>
  <pageMargins left="0.7" right="0.7" top="0.75" bottom="0.75" header="0.3" footer="0.3"/>
  <pageSetup paperSize="9"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6"/>
  <sheetViews>
    <sheetView view="pageBreakPreview" topLeftCell="A7" zoomScale="82" zoomScaleNormal="100" zoomScaleSheetLayoutView="82" workbookViewId="0">
      <selection activeCell="L18" sqref="L18:L27"/>
    </sheetView>
  </sheetViews>
  <sheetFormatPr defaultRowHeight="15" x14ac:dyDescent="0.25"/>
  <cols>
    <col min="1" max="1" width="15.85546875" customWidth="1"/>
    <col min="2" max="2" width="11.85546875" customWidth="1"/>
    <col min="3" max="3" width="13.7109375" customWidth="1"/>
    <col min="4" max="4" width="4.85546875" customWidth="1"/>
    <col min="5" max="5" width="14.28515625" customWidth="1"/>
    <col min="6" max="6" width="4.140625" customWidth="1"/>
    <col min="7" max="7" width="13.85546875" customWidth="1"/>
    <col min="8" max="8" width="22" customWidth="1"/>
    <col min="9" max="9" width="20.7109375" customWidth="1"/>
    <col min="10" max="10" width="21.5703125" customWidth="1"/>
    <col min="11" max="11" width="12.140625" bestFit="1" customWidth="1"/>
    <col min="12" max="12" width="17.42578125" style="106" bestFit="1" customWidth="1"/>
    <col min="13" max="13" width="16.140625" style="37" bestFit="1" customWidth="1"/>
    <col min="14" max="14" width="15.5703125" style="108" customWidth="1"/>
    <col min="15" max="15" width="20" style="107" bestFit="1" customWidth="1"/>
    <col min="16" max="16" width="18" bestFit="1" customWidth="1"/>
    <col min="18" max="18" width="22.42578125" customWidth="1"/>
    <col min="19" max="19" width="20.140625" customWidth="1"/>
  </cols>
  <sheetData>
    <row r="1" spans="1:19" ht="15.75" x14ac:dyDescent="0.25">
      <c r="A1" s="192" t="s">
        <v>0</v>
      </c>
      <c r="B1" s="192"/>
      <c r="C1" s="192"/>
      <c r="D1" s="192"/>
      <c r="E1" s="192"/>
      <c r="F1" s="192"/>
      <c r="G1" s="192"/>
      <c r="H1" s="192"/>
      <c r="I1" s="192"/>
      <c r="J1" s="120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9"/>
      <c r="L2" s="3"/>
      <c r="M2" s="4"/>
      <c r="N2" s="5"/>
      <c r="O2" s="10"/>
      <c r="P2" s="9"/>
      <c r="Q2" s="9"/>
      <c r="R2" s="9"/>
      <c r="S2" s="9"/>
    </row>
    <row r="3" spans="1:19" x14ac:dyDescent="0.25">
      <c r="A3" s="7" t="s">
        <v>1</v>
      </c>
      <c r="B3" s="10" t="s">
        <v>68</v>
      </c>
      <c r="C3" s="10"/>
      <c r="D3" s="7"/>
      <c r="E3" s="7"/>
      <c r="F3" s="7"/>
      <c r="G3" s="7"/>
      <c r="H3" s="7" t="s">
        <v>3</v>
      </c>
      <c r="I3" s="11">
        <v>42807</v>
      </c>
      <c r="J3" s="12"/>
      <c r="K3" s="9"/>
      <c r="L3" s="13"/>
      <c r="M3" s="4"/>
      <c r="N3" s="5"/>
      <c r="O3" s="10"/>
      <c r="P3" s="9"/>
      <c r="Q3" s="9"/>
      <c r="R3" s="9"/>
      <c r="S3" s="9"/>
    </row>
    <row r="4" spans="1:19" x14ac:dyDescent="0.25">
      <c r="A4" s="7" t="s">
        <v>4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0.69444444444444453</v>
      </c>
      <c r="J4" s="15"/>
      <c r="K4" s="9"/>
      <c r="L4" s="13"/>
      <c r="M4" s="4"/>
      <c r="N4" s="5"/>
      <c r="O4" s="10"/>
      <c r="P4" s="9"/>
      <c r="Q4" s="9"/>
      <c r="R4" s="9"/>
      <c r="S4" s="9"/>
    </row>
    <row r="5" spans="1:19" x14ac:dyDescent="0.25">
      <c r="A5" s="7"/>
      <c r="B5" s="7"/>
      <c r="C5" s="7"/>
      <c r="D5" s="7"/>
      <c r="E5" s="7"/>
      <c r="F5" s="7"/>
      <c r="G5" s="7"/>
      <c r="H5" s="8"/>
      <c r="I5" s="15"/>
      <c r="J5" s="16"/>
      <c r="K5" s="9"/>
      <c r="L5" s="13"/>
      <c r="M5" s="17"/>
      <c r="N5" s="18"/>
      <c r="O5" s="6"/>
      <c r="P5" s="9"/>
      <c r="Q5" s="9"/>
      <c r="R5" s="9"/>
      <c r="S5" s="9"/>
    </row>
    <row r="6" spans="1:19" x14ac:dyDescent="0.25">
      <c r="A6" s="19" t="s">
        <v>8</v>
      </c>
      <c r="B6" s="7"/>
      <c r="C6" s="7"/>
      <c r="D6" s="7"/>
      <c r="E6" s="7"/>
      <c r="F6" s="7"/>
      <c r="G6" s="7" t="s">
        <v>9</v>
      </c>
      <c r="H6" s="8"/>
      <c r="I6" s="7"/>
      <c r="J6" s="7"/>
      <c r="K6" s="9"/>
      <c r="L6" s="13"/>
      <c r="M6" s="4"/>
      <c r="N6" s="18"/>
      <c r="O6" s="7"/>
      <c r="P6" s="9"/>
      <c r="Q6" s="9"/>
      <c r="R6" s="9"/>
      <c r="S6" s="9"/>
    </row>
    <row r="7" spans="1:19" x14ac:dyDescent="0.25">
      <c r="A7" s="7"/>
      <c r="B7" s="7"/>
      <c r="C7" s="20" t="s">
        <v>10</v>
      </c>
      <c r="D7" s="20"/>
      <c r="E7" s="20" t="s">
        <v>11</v>
      </c>
      <c r="F7" s="20"/>
      <c r="G7" s="20" t="s">
        <v>12</v>
      </c>
      <c r="H7" s="8"/>
      <c r="I7" s="7"/>
      <c r="J7" s="7"/>
      <c r="K7" s="9"/>
      <c r="L7" s="13"/>
      <c r="M7" s="4"/>
      <c r="N7" s="5"/>
      <c r="O7" s="7"/>
      <c r="P7" s="9"/>
      <c r="Q7" s="9"/>
      <c r="R7" s="9"/>
      <c r="S7" s="9"/>
    </row>
    <row r="8" spans="1:19" x14ac:dyDescent="0.25">
      <c r="A8" s="7"/>
      <c r="B8" s="7"/>
      <c r="C8" s="21">
        <v>100000</v>
      </c>
      <c r="D8" s="7"/>
      <c r="E8" s="121">
        <v>151</v>
      </c>
      <c r="F8" s="22"/>
      <c r="G8" s="17">
        <f>C8*E8</f>
        <v>15100000</v>
      </c>
      <c r="H8" s="8"/>
      <c r="I8" s="17"/>
      <c r="J8" s="17"/>
      <c r="K8" s="9"/>
      <c r="L8" s="13"/>
      <c r="M8" s="4"/>
      <c r="N8" s="5"/>
      <c r="O8" s="7"/>
      <c r="P8" s="9"/>
      <c r="Q8" s="9"/>
      <c r="R8" s="9"/>
      <c r="S8" s="9"/>
    </row>
    <row r="9" spans="1:19" x14ac:dyDescent="0.25">
      <c r="A9" s="7"/>
      <c r="B9" s="7"/>
      <c r="C9" s="21">
        <v>50000</v>
      </c>
      <c r="D9" s="7"/>
      <c r="E9" s="121">
        <v>525</v>
      </c>
      <c r="F9" s="22"/>
      <c r="G9" s="17">
        <f t="shared" ref="G9:G16" si="0">C9*E9</f>
        <v>26250000</v>
      </c>
      <c r="H9" s="8"/>
      <c r="I9" s="17"/>
      <c r="J9" s="17"/>
      <c r="K9" s="9"/>
      <c r="L9" s="3"/>
      <c r="M9" s="4"/>
      <c r="N9" s="5"/>
      <c r="O9" s="6"/>
      <c r="P9" s="9"/>
      <c r="Q9" s="9"/>
      <c r="R9" s="9"/>
      <c r="S9" s="9"/>
    </row>
    <row r="10" spans="1:19" x14ac:dyDescent="0.25">
      <c r="A10" s="7"/>
      <c r="B10" s="7"/>
      <c r="C10" s="21">
        <v>20000</v>
      </c>
      <c r="D10" s="7"/>
      <c r="E10" s="121">
        <v>38</v>
      </c>
      <c r="F10" s="22"/>
      <c r="G10" s="17">
        <f t="shared" si="0"/>
        <v>760000</v>
      </c>
      <c r="H10" s="8"/>
      <c r="I10" s="8"/>
      <c r="J10" s="17"/>
      <c r="K10" s="23"/>
      <c r="L10" s="3"/>
      <c r="M10" s="4"/>
      <c r="N10" s="5"/>
      <c r="O10" s="7"/>
      <c r="P10" s="9"/>
      <c r="Q10" s="9"/>
      <c r="R10" s="9"/>
      <c r="S10" s="9"/>
    </row>
    <row r="11" spans="1:19" x14ac:dyDescent="0.25">
      <c r="A11" s="7"/>
      <c r="B11" s="7"/>
      <c r="C11" s="21">
        <v>10000</v>
      </c>
      <c r="D11" s="7"/>
      <c r="E11" s="121">
        <v>8</v>
      </c>
      <c r="F11" s="22"/>
      <c r="G11" s="17">
        <f t="shared" si="0"/>
        <v>80000</v>
      </c>
      <c r="H11" s="8"/>
      <c r="I11" s="17"/>
      <c r="J11" s="17"/>
      <c r="K11" s="9"/>
      <c r="L11" s="3"/>
      <c r="M11" s="4"/>
      <c r="N11" s="24"/>
      <c r="O11" s="8"/>
      <c r="P11" s="9"/>
      <c r="Q11" s="9"/>
      <c r="R11" s="9" t="s">
        <v>13</v>
      </c>
      <c r="S11" s="9"/>
    </row>
    <row r="12" spans="1:19" x14ac:dyDescent="0.25">
      <c r="A12" s="7"/>
      <c r="B12" s="7"/>
      <c r="C12" s="21">
        <v>5000</v>
      </c>
      <c r="D12" s="7"/>
      <c r="E12" s="22">
        <v>20</v>
      </c>
      <c r="F12" s="22"/>
      <c r="G12" s="17">
        <f>C12*E12</f>
        <v>100000</v>
      </c>
      <c r="H12" s="8"/>
      <c r="I12" s="17"/>
      <c r="J12" s="17"/>
      <c r="K12" s="25" t="s">
        <v>9</v>
      </c>
      <c r="L12" s="26" t="s">
        <v>14</v>
      </c>
      <c r="M12" s="27" t="s">
        <v>15</v>
      </c>
      <c r="N12" s="28" t="s">
        <v>16</v>
      </c>
      <c r="O12" s="29" t="s">
        <v>13</v>
      </c>
      <c r="P12" s="9" t="s">
        <v>17</v>
      </c>
      <c r="Q12" s="9" t="s">
        <v>18</v>
      </c>
      <c r="R12" s="9" t="s">
        <v>19</v>
      </c>
      <c r="S12" s="9"/>
    </row>
    <row r="13" spans="1:19" x14ac:dyDescent="0.25">
      <c r="A13" s="7"/>
      <c r="B13" s="7"/>
      <c r="C13" s="21">
        <v>2000</v>
      </c>
      <c r="D13" s="7"/>
      <c r="E13" s="121">
        <v>55</v>
      </c>
      <c r="F13" s="22"/>
      <c r="G13" s="17">
        <f t="shared" si="0"/>
        <v>110000</v>
      </c>
      <c r="H13" s="8"/>
      <c r="I13" s="17"/>
      <c r="J13" s="17"/>
      <c r="K13" s="30">
        <v>40070</v>
      </c>
      <c r="L13" s="31">
        <v>800000</v>
      </c>
      <c r="M13" s="32">
        <v>4829500</v>
      </c>
      <c r="N13" s="33"/>
      <c r="O13" s="9" t="s">
        <v>20</v>
      </c>
      <c r="P13" s="9" t="s">
        <v>18</v>
      </c>
    </row>
    <row r="14" spans="1:19" x14ac:dyDescent="0.25">
      <c r="A14" s="7"/>
      <c r="B14" s="7"/>
      <c r="C14" s="21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10"/>
      <c r="K14" s="30">
        <v>40071</v>
      </c>
      <c r="L14" s="31">
        <v>120000</v>
      </c>
      <c r="M14" s="32">
        <v>76000</v>
      </c>
      <c r="N14" s="34"/>
      <c r="O14" s="35"/>
      <c r="P14" s="36"/>
    </row>
    <row r="15" spans="1:19" x14ac:dyDescent="0.25">
      <c r="A15" s="7"/>
      <c r="B15" s="7"/>
      <c r="C15" s="21">
        <v>500</v>
      </c>
      <c r="D15" s="7"/>
      <c r="E15" s="22">
        <v>0</v>
      </c>
      <c r="F15" s="22"/>
      <c r="G15" s="17">
        <f t="shared" si="0"/>
        <v>0</v>
      </c>
      <c r="H15" s="8"/>
      <c r="I15" s="10"/>
      <c r="K15" s="30">
        <v>40072</v>
      </c>
      <c r="L15" s="31">
        <v>550000</v>
      </c>
      <c r="M15" s="32">
        <v>1320000</v>
      </c>
      <c r="N15" s="34"/>
      <c r="O15" s="35"/>
      <c r="P15" s="36"/>
    </row>
    <row r="16" spans="1:19" x14ac:dyDescent="0.25">
      <c r="A16" s="7"/>
      <c r="B16" s="7"/>
      <c r="C16" s="21">
        <v>100</v>
      </c>
      <c r="D16" s="7"/>
      <c r="E16" s="22">
        <v>0</v>
      </c>
      <c r="F16" s="22"/>
      <c r="G16" s="17">
        <f t="shared" si="0"/>
        <v>0</v>
      </c>
      <c r="H16" s="8"/>
      <c r="I16" s="10"/>
      <c r="J16" s="121"/>
      <c r="K16" s="30">
        <v>40073</v>
      </c>
      <c r="L16" s="31">
        <v>600000</v>
      </c>
      <c r="M16" s="37">
        <v>150000</v>
      </c>
      <c r="N16" s="34"/>
      <c r="O16" s="35"/>
      <c r="P16" s="36"/>
    </row>
    <row r="17" spans="1:19" x14ac:dyDescent="0.25">
      <c r="A17" s="7"/>
      <c r="B17" s="7"/>
      <c r="C17" s="19" t="s">
        <v>21</v>
      </c>
      <c r="D17" s="7"/>
      <c r="E17" s="22"/>
      <c r="F17" s="7"/>
      <c r="G17" s="7"/>
      <c r="H17" s="8">
        <f>SUM(G8:G16)</f>
        <v>42400000</v>
      </c>
      <c r="I17" s="10"/>
      <c r="J17" s="121"/>
      <c r="K17" s="30">
        <v>40074</v>
      </c>
      <c r="L17" s="31">
        <v>800000</v>
      </c>
      <c r="M17" s="32">
        <v>28000</v>
      </c>
      <c r="N17" s="34"/>
      <c r="O17" s="35"/>
      <c r="P17" s="36"/>
    </row>
    <row r="18" spans="1:19" x14ac:dyDescent="0.25">
      <c r="A18" s="7"/>
      <c r="B18" s="7"/>
      <c r="C18" s="7"/>
      <c r="D18" s="7"/>
      <c r="E18" s="7"/>
      <c r="F18" s="7"/>
      <c r="G18" s="7"/>
      <c r="H18" s="8"/>
      <c r="I18" s="10"/>
      <c r="J18" s="121"/>
      <c r="K18" s="30">
        <v>40084</v>
      </c>
      <c r="L18" s="31">
        <v>1025000</v>
      </c>
      <c r="M18" s="32">
        <v>100000</v>
      </c>
      <c r="N18" s="34"/>
      <c r="O18" s="35"/>
      <c r="P18" s="39"/>
    </row>
    <row r="19" spans="1:19" x14ac:dyDescent="0.25">
      <c r="A19" s="7"/>
      <c r="B19" s="7"/>
      <c r="C19" s="7" t="s">
        <v>10</v>
      </c>
      <c r="D19" s="7"/>
      <c r="E19" s="7" t="s">
        <v>22</v>
      </c>
      <c r="F19" s="7"/>
      <c r="G19" s="7" t="s">
        <v>12</v>
      </c>
      <c r="H19" s="8"/>
      <c r="I19" s="21"/>
      <c r="J19" s="121"/>
      <c r="K19" s="30">
        <v>40085</v>
      </c>
      <c r="L19" s="31">
        <v>800000</v>
      </c>
      <c r="M19" s="40">
        <v>236000</v>
      </c>
      <c r="N19" s="34"/>
      <c r="O19" s="35"/>
      <c r="P19" s="39"/>
    </row>
    <row r="20" spans="1:19" x14ac:dyDescent="0.25">
      <c r="A20" s="7"/>
      <c r="B20" s="7"/>
      <c r="C20" s="21">
        <v>1000</v>
      </c>
      <c r="D20" s="7"/>
      <c r="E20" s="7">
        <v>1</v>
      </c>
      <c r="F20" s="7"/>
      <c r="G20" s="21">
        <f>C20*E20</f>
        <v>1000</v>
      </c>
      <c r="H20" s="8"/>
      <c r="I20" s="21"/>
      <c r="J20" s="22"/>
      <c r="K20" s="30">
        <v>40086</v>
      </c>
      <c r="L20" s="31">
        <v>1000000</v>
      </c>
      <c r="M20" s="32">
        <v>103000</v>
      </c>
      <c r="N20" s="34"/>
      <c r="O20" s="35"/>
      <c r="P20" s="39"/>
    </row>
    <row r="21" spans="1:19" x14ac:dyDescent="0.25">
      <c r="A21" s="7"/>
      <c r="B21" s="7"/>
      <c r="C21" s="21">
        <v>500</v>
      </c>
      <c r="D21" s="7"/>
      <c r="E21" s="7">
        <v>35</v>
      </c>
      <c r="F21" s="7"/>
      <c r="G21" s="21">
        <f>C21*E21</f>
        <v>17500</v>
      </c>
      <c r="H21" s="8"/>
      <c r="I21" s="21"/>
      <c r="J21" s="121"/>
      <c r="K21" s="30">
        <v>40087</v>
      </c>
      <c r="L21" s="31">
        <v>500000</v>
      </c>
      <c r="M21" s="34">
        <v>100000</v>
      </c>
      <c r="N21" s="41"/>
      <c r="O21" s="42"/>
      <c r="P21" s="42"/>
    </row>
    <row r="22" spans="1:19" x14ac:dyDescent="0.25">
      <c r="A22" s="7"/>
      <c r="B22" s="7"/>
      <c r="C22" s="21">
        <v>200</v>
      </c>
      <c r="D22" s="7"/>
      <c r="E22" s="7">
        <v>1</v>
      </c>
      <c r="F22" s="7"/>
      <c r="G22" s="21">
        <f>C22*E22</f>
        <v>200</v>
      </c>
      <c r="H22" s="8"/>
      <c r="I22" s="10"/>
      <c r="K22" s="30">
        <v>40088</v>
      </c>
      <c r="L22" s="31">
        <v>1000000</v>
      </c>
      <c r="M22" s="43">
        <v>500000</v>
      </c>
      <c r="N22" s="44"/>
      <c r="O22" s="8"/>
      <c r="P22" s="34"/>
      <c r="Q22" s="41"/>
      <c r="R22" s="42"/>
      <c r="S22" s="42"/>
    </row>
    <row r="23" spans="1:19" x14ac:dyDescent="0.25">
      <c r="A23" s="7"/>
      <c r="B23" s="7"/>
      <c r="C23" s="21">
        <v>100</v>
      </c>
      <c r="D23" s="7"/>
      <c r="E23" s="7">
        <v>3</v>
      </c>
      <c r="F23" s="7"/>
      <c r="G23" s="21">
        <f>C23*E23</f>
        <v>300</v>
      </c>
      <c r="H23" s="8"/>
      <c r="I23" s="10"/>
      <c r="K23" s="30">
        <v>40089</v>
      </c>
      <c r="L23" s="31">
        <v>850000</v>
      </c>
      <c r="M23" s="45">
        <v>25000</v>
      </c>
      <c r="N23" s="44"/>
      <c r="O23" s="46"/>
      <c r="P23" s="34"/>
      <c r="Q23" s="41"/>
      <c r="R23" s="42">
        <f>SUM(R14:R22)</f>
        <v>0</v>
      </c>
      <c r="S23" s="42">
        <f>SUM(S14:S22)</f>
        <v>0</v>
      </c>
    </row>
    <row r="24" spans="1:19" x14ac:dyDescent="0.25">
      <c r="A24" s="7"/>
      <c r="B24" s="7"/>
      <c r="C24" s="21">
        <v>50</v>
      </c>
      <c r="D24" s="7"/>
      <c r="E24" s="7">
        <v>0</v>
      </c>
      <c r="F24" s="7"/>
      <c r="G24" s="21">
        <f>C24*E24</f>
        <v>0</v>
      </c>
      <c r="H24" s="8"/>
      <c r="I24" s="7"/>
      <c r="K24" s="30">
        <v>40090</v>
      </c>
      <c r="L24" s="31">
        <v>5000000</v>
      </c>
      <c r="M24" s="45"/>
      <c r="N24" s="47"/>
      <c r="O24" s="46"/>
      <c r="P24" s="34"/>
      <c r="Q24" s="41"/>
      <c r="R24" s="48" t="s">
        <v>23</v>
      </c>
      <c r="S24" s="41"/>
    </row>
    <row r="25" spans="1:19" x14ac:dyDescent="0.25">
      <c r="A25" s="7"/>
      <c r="B25" s="7"/>
      <c r="C25" s="21">
        <v>25</v>
      </c>
      <c r="D25" s="7"/>
      <c r="E25" s="7">
        <v>0</v>
      </c>
      <c r="F25" s="7"/>
      <c r="G25" s="49">
        <v>0</v>
      </c>
      <c r="H25" s="8"/>
      <c r="I25" s="7" t="s">
        <v>9</v>
      </c>
      <c r="K25" s="30">
        <v>40091</v>
      </c>
      <c r="L25" s="31">
        <v>3000000</v>
      </c>
      <c r="M25" s="45"/>
      <c r="N25" s="47"/>
      <c r="O25" s="46"/>
      <c r="P25" s="34"/>
      <c r="Q25" s="41"/>
      <c r="R25" s="48"/>
      <c r="S25" s="41"/>
    </row>
    <row r="26" spans="1:19" x14ac:dyDescent="0.25">
      <c r="A26" s="7"/>
      <c r="B26" s="7"/>
      <c r="C26" s="19" t="s">
        <v>21</v>
      </c>
      <c r="D26" s="7"/>
      <c r="E26" s="7"/>
      <c r="F26" s="7"/>
      <c r="G26" s="7"/>
      <c r="H26" s="50">
        <f>SUM(G20:G25)</f>
        <v>19000</v>
      </c>
      <c r="I26" s="8"/>
      <c r="K26" s="30">
        <v>40092</v>
      </c>
      <c r="L26" s="31">
        <v>13500000</v>
      </c>
      <c r="N26" s="44"/>
      <c r="O26" s="51"/>
      <c r="P26" s="34"/>
      <c r="Q26" s="41"/>
      <c r="R26" s="48"/>
      <c r="S26" s="41"/>
    </row>
    <row r="27" spans="1:19" x14ac:dyDescent="0.25">
      <c r="A27" s="7"/>
      <c r="B27" s="7"/>
      <c r="C27" s="7"/>
      <c r="D27" s="7"/>
      <c r="E27" s="7"/>
      <c r="F27" s="7"/>
      <c r="G27" s="7"/>
      <c r="H27" s="8"/>
      <c r="I27" s="8">
        <f>H17+H26</f>
        <v>42419000</v>
      </c>
      <c r="K27" s="30">
        <v>40093</v>
      </c>
      <c r="L27" s="31">
        <v>2000000</v>
      </c>
      <c r="M27" s="52"/>
      <c r="N27" s="44"/>
      <c r="O27" s="51"/>
      <c r="P27" s="34"/>
      <c r="Q27" s="41"/>
      <c r="R27" s="48"/>
      <c r="S27" s="41"/>
    </row>
    <row r="28" spans="1:19" x14ac:dyDescent="0.25">
      <c r="A28" s="7"/>
      <c r="B28" s="7"/>
      <c r="C28" s="19" t="s">
        <v>24</v>
      </c>
      <c r="D28" s="7"/>
      <c r="E28" s="7"/>
      <c r="F28" s="7"/>
      <c r="G28" s="7"/>
      <c r="H28" s="8"/>
      <c r="I28" s="8"/>
      <c r="K28" s="30"/>
      <c r="L28" s="31"/>
      <c r="M28" s="53"/>
      <c r="N28" s="44"/>
      <c r="O28" s="51"/>
      <c r="P28" s="34"/>
      <c r="Q28" s="41"/>
      <c r="R28" s="48"/>
      <c r="S28" s="41"/>
    </row>
    <row r="29" spans="1:19" x14ac:dyDescent="0.25">
      <c r="A29" s="7"/>
      <c r="B29" s="7"/>
      <c r="C29" s="7" t="s">
        <v>25</v>
      </c>
      <c r="D29" s="7"/>
      <c r="E29" s="7"/>
      <c r="F29" s="7"/>
      <c r="G29" s="7" t="s">
        <v>9</v>
      </c>
      <c r="H29" s="8"/>
      <c r="I29" s="8">
        <f>'07 Maret 17 '!I37</f>
        <v>1108296472</v>
      </c>
      <c r="K29" s="30"/>
      <c r="L29" s="31"/>
      <c r="N29" s="44"/>
      <c r="O29" s="51"/>
      <c r="P29" s="34"/>
      <c r="Q29" s="41"/>
      <c r="R29" s="54"/>
      <c r="S29" s="41"/>
    </row>
    <row r="30" spans="1:19" x14ac:dyDescent="0.25">
      <c r="A30" s="7"/>
      <c r="B30" s="7"/>
      <c r="C30" s="7" t="s">
        <v>26</v>
      </c>
      <c r="D30" s="7"/>
      <c r="E30" s="7"/>
      <c r="F30" s="7"/>
      <c r="G30" s="7"/>
      <c r="H30" s="8" t="s">
        <v>27</v>
      </c>
      <c r="I30" s="55">
        <f>'11 Maret 17'!I52</f>
        <v>18017000</v>
      </c>
      <c r="K30" s="30"/>
      <c r="L30" s="31"/>
      <c r="M30" s="56"/>
      <c r="N30" s="44"/>
      <c r="O30" s="51"/>
      <c r="P30" s="34"/>
      <c r="Q30" s="41"/>
      <c r="R30" s="48"/>
      <c r="S30" s="41"/>
    </row>
    <row r="31" spans="1:19" x14ac:dyDescent="0.25">
      <c r="A31" s="7"/>
      <c r="B31" s="7"/>
      <c r="C31" s="7"/>
      <c r="D31" s="7"/>
      <c r="E31" s="7"/>
      <c r="F31" s="7"/>
      <c r="G31" s="7"/>
      <c r="H31" s="8"/>
      <c r="I31" s="8"/>
      <c r="K31" s="30"/>
      <c r="L31" s="31"/>
      <c r="N31" s="47"/>
      <c r="O31" s="51"/>
      <c r="P31" s="9"/>
      <c r="Q31" s="41"/>
      <c r="R31" s="9"/>
      <c r="S31" s="41"/>
    </row>
    <row r="32" spans="1:19" x14ac:dyDescent="0.25">
      <c r="A32" s="7"/>
      <c r="B32" s="7"/>
      <c r="C32" s="19" t="s">
        <v>28</v>
      </c>
      <c r="D32" s="7"/>
      <c r="E32" s="7"/>
      <c r="F32" s="7"/>
      <c r="G32" s="7"/>
      <c r="H32" s="8"/>
      <c r="I32" s="34"/>
      <c r="J32" s="34"/>
      <c r="K32" s="30"/>
      <c r="L32" s="31"/>
      <c r="N32" s="44"/>
      <c r="O32" s="51"/>
      <c r="P32" s="9"/>
      <c r="Q32" s="41"/>
      <c r="R32" s="9"/>
      <c r="S32" s="41"/>
    </row>
    <row r="33" spans="1:19" x14ac:dyDescent="0.25">
      <c r="A33" s="7"/>
      <c r="B33" s="19">
        <v>1</v>
      </c>
      <c r="C33" s="19" t="s">
        <v>29</v>
      </c>
      <c r="D33" s="7"/>
      <c r="E33" s="7"/>
      <c r="F33" s="7"/>
      <c r="G33" s="7"/>
      <c r="H33" s="8"/>
      <c r="I33" s="8"/>
      <c r="J33" s="8"/>
      <c r="K33" s="30"/>
      <c r="L33" s="31"/>
      <c r="N33" s="44"/>
      <c r="O33" s="51"/>
      <c r="P33" s="9"/>
      <c r="Q33" s="41"/>
      <c r="R33" s="9"/>
      <c r="S33" s="41"/>
    </row>
    <row r="34" spans="1:19" x14ac:dyDescent="0.25">
      <c r="A34" s="7"/>
      <c r="B34" s="19"/>
      <c r="C34" s="19" t="s">
        <v>13</v>
      </c>
      <c r="D34" s="7"/>
      <c r="E34" s="7"/>
      <c r="F34" s="7"/>
      <c r="G34" s="7"/>
      <c r="H34" s="8"/>
      <c r="I34" s="8"/>
      <c r="J34" s="8"/>
      <c r="K34" s="30"/>
      <c r="L34" s="31"/>
      <c r="N34" s="44"/>
      <c r="O34" s="51"/>
      <c r="P34" s="9"/>
      <c r="Q34" s="41"/>
      <c r="R34" s="57"/>
      <c r="S34" s="41"/>
    </row>
    <row r="35" spans="1:19" x14ac:dyDescent="0.25">
      <c r="A35" s="7"/>
      <c r="B35" s="7"/>
      <c r="C35" s="7" t="s">
        <v>30</v>
      </c>
      <c r="D35" s="7"/>
      <c r="E35" s="7"/>
      <c r="F35" s="7"/>
      <c r="G35" s="21"/>
      <c r="H35" s="50">
        <f>O14</f>
        <v>0</v>
      </c>
      <c r="I35" s="8"/>
      <c r="J35" s="8"/>
      <c r="K35" s="30"/>
      <c r="L35" s="31"/>
      <c r="M35" s="52"/>
      <c r="N35" s="44" t="s">
        <v>31</v>
      </c>
      <c r="O35" s="51"/>
      <c r="P35" s="41"/>
      <c r="Q35" s="41"/>
      <c r="R35" s="9"/>
      <c r="S35" s="41"/>
    </row>
    <row r="36" spans="1:19" x14ac:dyDescent="0.25">
      <c r="A36" s="7"/>
      <c r="B36" s="7"/>
      <c r="C36" s="7" t="s">
        <v>32</v>
      </c>
      <c r="D36" s="7"/>
      <c r="E36" s="7"/>
      <c r="F36" s="7"/>
      <c r="G36" s="7"/>
      <c r="H36" s="58">
        <f>P14</f>
        <v>0</v>
      </c>
      <c r="I36" s="7" t="s">
        <v>9</v>
      </c>
      <c r="J36" s="7"/>
      <c r="K36" s="30"/>
      <c r="L36" s="31"/>
      <c r="M36" s="52"/>
      <c r="N36" s="44"/>
      <c r="O36" s="51"/>
      <c r="P36" s="10"/>
      <c r="Q36" s="41"/>
      <c r="R36" s="9"/>
      <c r="S36" s="9"/>
    </row>
    <row r="37" spans="1:19" x14ac:dyDescent="0.25">
      <c r="A37" s="7"/>
      <c r="B37" s="7"/>
      <c r="C37" s="7" t="s">
        <v>33</v>
      </c>
      <c r="D37" s="7"/>
      <c r="E37" s="7"/>
      <c r="F37" s="7"/>
      <c r="G37" s="7"/>
      <c r="H37" s="8"/>
      <c r="I37" s="8">
        <f>I29+H35-H36</f>
        <v>1108296472</v>
      </c>
      <c r="J37" s="8"/>
      <c r="K37" s="30"/>
      <c r="L37" s="31"/>
      <c r="M37" s="52"/>
      <c r="N37" s="44"/>
      <c r="O37" s="51"/>
      <c r="Q37" s="41"/>
      <c r="R37" s="9"/>
      <c r="S37" s="9"/>
    </row>
    <row r="38" spans="1:19" x14ac:dyDescent="0.25">
      <c r="A38" s="7"/>
      <c r="B38" s="7"/>
      <c r="C38" s="7"/>
      <c r="D38" s="7"/>
      <c r="E38" s="7"/>
      <c r="F38" s="7"/>
      <c r="G38" s="7"/>
      <c r="H38" s="8"/>
      <c r="I38" s="8"/>
      <c r="J38" s="8"/>
      <c r="K38" s="30"/>
      <c r="L38" s="31"/>
      <c r="M38" s="59"/>
      <c r="N38" s="44"/>
      <c r="O38" s="51"/>
      <c r="Q38" s="41"/>
      <c r="R38" s="9"/>
      <c r="S38" s="9"/>
    </row>
    <row r="39" spans="1:19" x14ac:dyDescent="0.25">
      <c r="A39" s="7"/>
      <c r="B39" s="7"/>
      <c r="C39" s="19" t="s">
        <v>34</v>
      </c>
      <c r="D39" s="7"/>
      <c r="E39" s="7"/>
      <c r="F39" s="7"/>
      <c r="G39" s="7"/>
      <c r="H39" s="50">
        <v>499419523</v>
      </c>
      <c r="J39" s="8"/>
      <c r="K39" s="30"/>
      <c r="L39" s="31"/>
      <c r="M39" s="52"/>
      <c r="N39" s="44"/>
      <c r="O39" s="51"/>
      <c r="Q39" s="41"/>
      <c r="R39" s="9"/>
      <c r="S39" s="9"/>
    </row>
    <row r="40" spans="1:19" x14ac:dyDescent="0.25">
      <c r="A40" s="7"/>
      <c r="B40" s="7"/>
      <c r="C40" s="19" t="s">
        <v>35</v>
      </c>
      <c r="D40" s="7"/>
      <c r="E40" s="7"/>
      <c r="F40" s="7"/>
      <c r="G40" s="7"/>
      <c r="H40" s="8">
        <v>102993494</v>
      </c>
      <c r="I40" s="8"/>
      <c r="J40" s="8"/>
      <c r="K40" s="30"/>
      <c r="L40" s="31"/>
      <c r="M40" s="52"/>
      <c r="N40" s="44"/>
      <c r="O40" s="51"/>
      <c r="Q40" s="41"/>
      <c r="R40" s="9"/>
      <c r="S40" s="9"/>
    </row>
    <row r="41" spans="1:19" ht="16.5" x14ac:dyDescent="0.35">
      <c r="A41" s="7"/>
      <c r="B41" s="7"/>
      <c r="C41" s="19" t="s">
        <v>36</v>
      </c>
      <c r="D41" s="7"/>
      <c r="E41" s="7"/>
      <c r="F41" s="7"/>
      <c r="G41" s="7"/>
      <c r="H41" s="60">
        <v>77026411</v>
      </c>
      <c r="I41" s="8"/>
      <c r="J41" s="8"/>
      <c r="K41" s="30"/>
      <c r="L41" s="31"/>
      <c r="M41" s="52"/>
      <c r="N41" s="44"/>
      <c r="O41" s="51"/>
      <c r="Q41" s="41"/>
      <c r="R41" s="9"/>
      <c r="S41" s="9"/>
    </row>
    <row r="42" spans="1:19" ht="16.5" x14ac:dyDescent="0.35">
      <c r="A42" s="7"/>
      <c r="B42" s="7"/>
      <c r="C42" s="7"/>
      <c r="D42" s="7"/>
      <c r="E42" s="7"/>
      <c r="F42" s="7"/>
      <c r="G42" s="7"/>
      <c r="H42" s="8"/>
      <c r="I42" s="61">
        <f>SUM(H39:H41)</f>
        <v>679439428</v>
      </c>
      <c r="J42" s="8"/>
      <c r="K42" s="30"/>
      <c r="L42" s="31"/>
      <c r="M42" s="52"/>
      <c r="N42" s="44"/>
      <c r="O42" s="51"/>
      <c r="Q42" s="41"/>
      <c r="R42" s="9"/>
      <c r="S42" s="9"/>
    </row>
    <row r="43" spans="1:19" x14ac:dyDescent="0.25">
      <c r="A43" s="7"/>
      <c r="B43" s="7"/>
      <c r="C43" s="7"/>
      <c r="D43" s="7"/>
      <c r="E43" s="7"/>
      <c r="F43" s="7"/>
      <c r="G43" s="7"/>
      <c r="H43" s="8"/>
      <c r="I43" s="62">
        <f>SUM(I37:I42)</f>
        <v>1787735900</v>
      </c>
      <c r="J43" s="8"/>
      <c r="K43" s="30"/>
      <c r="L43" s="31"/>
      <c r="M43" s="52"/>
      <c r="N43" s="44"/>
      <c r="O43" s="51"/>
      <c r="Q43" s="41"/>
      <c r="R43" s="9"/>
      <c r="S43" s="9"/>
    </row>
    <row r="44" spans="1:19" x14ac:dyDescent="0.25">
      <c r="A44" s="7"/>
      <c r="B44" s="19">
        <v>2</v>
      </c>
      <c r="C44" s="19" t="s">
        <v>37</v>
      </c>
      <c r="D44" s="7"/>
      <c r="E44" s="7"/>
      <c r="F44" s="7"/>
      <c r="G44" s="7"/>
      <c r="H44" s="8"/>
      <c r="I44" s="8"/>
      <c r="J44" s="8"/>
      <c r="M44" s="52"/>
      <c r="N44" s="44"/>
      <c r="O44" s="51"/>
      <c r="P44" s="63"/>
      <c r="Q44" s="34"/>
      <c r="R44" s="64"/>
      <c r="S44" s="64"/>
    </row>
    <row r="45" spans="1:19" x14ac:dyDescent="0.25">
      <c r="A45" s="7"/>
      <c r="B45" s="7"/>
      <c r="C45" s="7" t="s">
        <v>32</v>
      </c>
      <c r="D45" s="7"/>
      <c r="E45" s="7"/>
      <c r="F45" s="7"/>
      <c r="G45" s="17"/>
      <c r="H45" s="8">
        <f>M95</f>
        <v>7467500</v>
      </c>
      <c r="I45" s="8"/>
      <c r="J45" s="8"/>
      <c r="M45" s="52"/>
      <c r="N45" s="44"/>
      <c r="O45" s="51"/>
      <c r="P45" s="63"/>
      <c r="Q45" s="34"/>
      <c r="R45" s="65"/>
      <c r="S45" s="64"/>
    </row>
    <row r="46" spans="1:19" x14ac:dyDescent="0.25">
      <c r="A46" s="7"/>
      <c r="B46" s="7"/>
      <c r="C46" s="7" t="s">
        <v>38</v>
      </c>
      <c r="D46" s="7"/>
      <c r="E46" s="7"/>
      <c r="F46" s="7"/>
      <c r="G46" s="22"/>
      <c r="H46" s="66">
        <f>+E91</f>
        <v>12500</v>
      </c>
      <c r="I46" s="8" t="s">
        <v>9</v>
      </c>
      <c r="J46" s="8"/>
      <c r="M46" s="52"/>
      <c r="N46" s="44"/>
      <c r="O46" s="51"/>
      <c r="P46" s="63"/>
      <c r="Q46" s="34"/>
      <c r="R46" s="63"/>
      <c r="S46" s="64"/>
    </row>
    <row r="47" spans="1:19" x14ac:dyDescent="0.25">
      <c r="A47" s="7"/>
      <c r="B47" s="7"/>
      <c r="C47" s="7"/>
      <c r="D47" s="7"/>
      <c r="E47" s="7"/>
      <c r="F47" s="7"/>
      <c r="G47" s="22" t="s">
        <v>9</v>
      </c>
      <c r="H47" s="67"/>
      <c r="I47" s="8">
        <f>H45+H46</f>
        <v>7480000</v>
      </c>
      <c r="J47" s="8"/>
      <c r="M47" s="52"/>
      <c r="N47" s="44"/>
      <c r="O47" s="51"/>
      <c r="P47" s="63"/>
      <c r="Q47" s="64"/>
      <c r="R47" s="63"/>
      <c r="S47" s="64"/>
    </row>
    <row r="48" spans="1:19" x14ac:dyDescent="0.25">
      <c r="A48" s="7"/>
      <c r="B48" s="7"/>
      <c r="C48" s="7"/>
      <c r="D48" s="7"/>
      <c r="E48" s="7"/>
      <c r="F48" s="7"/>
      <c r="G48" s="22"/>
      <c r="H48" s="68"/>
      <c r="I48" s="8" t="s">
        <v>9</v>
      </c>
      <c r="J48" s="8"/>
      <c r="M48" s="59"/>
      <c r="N48" s="44"/>
      <c r="O48" s="51"/>
      <c r="P48" s="69"/>
      <c r="Q48" s="69">
        <f>SUM(Q13:Q46)</f>
        <v>0</v>
      </c>
      <c r="R48" s="63"/>
      <c r="S48" s="64"/>
    </row>
    <row r="49" spans="1:19" x14ac:dyDescent="0.25">
      <c r="A49" s="7"/>
      <c r="B49" s="7"/>
      <c r="C49" s="7" t="s">
        <v>39</v>
      </c>
      <c r="D49" s="7"/>
      <c r="E49" s="7"/>
      <c r="F49" s="7"/>
      <c r="G49" s="17"/>
      <c r="H49" s="50">
        <f>L136</f>
        <v>31545000</v>
      </c>
      <c r="I49" s="8">
        <v>0</v>
      </c>
      <c r="M49" s="59"/>
      <c r="N49" s="44"/>
      <c r="O49" s="51"/>
      <c r="Q49" s="9"/>
      <c r="S49" s="9"/>
    </row>
    <row r="50" spans="1:19" x14ac:dyDescent="0.25">
      <c r="A50" s="7"/>
      <c r="B50" s="7"/>
      <c r="C50" s="7" t="s">
        <v>40</v>
      </c>
      <c r="D50" s="7"/>
      <c r="E50" s="7"/>
      <c r="F50" s="7"/>
      <c r="G50" s="7"/>
      <c r="H50" s="58">
        <f>A91</f>
        <v>337000</v>
      </c>
      <c r="I50" s="8"/>
      <c r="M50" s="59"/>
      <c r="N50" s="44"/>
      <c r="O50" s="51"/>
      <c r="P50" s="70"/>
      <c r="Q50" s="9" t="s">
        <v>41</v>
      </c>
      <c r="S50" s="9"/>
    </row>
    <row r="51" spans="1:19" x14ac:dyDescent="0.25">
      <c r="A51" s="7"/>
      <c r="B51" s="7"/>
      <c r="C51" s="7"/>
      <c r="D51" s="7"/>
      <c r="E51" s="7"/>
      <c r="F51" s="7"/>
      <c r="G51" s="7"/>
      <c r="H51" s="17"/>
      <c r="I51" s="58">
        <f>SUM(H49:H50)</f>
        <v>31882000</v>
      </c>
      <c r="J51" s="50"/>
      <c r="M51" s="59"/>
      <c r="N51" s="44"/>
      <c r="O51" s="51"/>
      <c r="P51" s="71"/>
      <c r="Q51" s="57"/>
      <c r="R51" s="71"/>
      <c r="S51" s="57"/>
    </row>
    <row r="52" spans="1:19" x14ac:dyDescent="0.25">
      <c r="A52" s="7"/>
      <c r="B52" s="7"/>
      <c r="C52" s="19" t="s">
        <v>42</v>
      </c>
      <c r="D52" s="7"/>
      <c r="E52" s="7"/>
      <c r="F52" s="7"/>
      <c r="G52" s="7"/>
      <c r="H52" s="8"/>
      <c r="I52" s="8">
        <f>I30-I47+I51</f>
        <v>42419000</v>
      </c>
      <c r="J52" s="72"/>
      <c r="N52" s="44"/>
      <c r="O52" s="51"/>
      <c r="P52" s="71"/>
      <c r="Q52" s="57"/>
      <c r="R52" s="71"/>
      <c r="S52" s="57"/>
    </row>
    <row r="53" spans="1:19" x14ac:dyDescent="0.25">
      <c r="A53" s="7"/>
      <c r="B53" s="7"/>
      <c r="C53" s="7" t="s">
        <v>43</v>
      </c>
      <c r="D53" s="7"/>
      <c r="E53" s="7"/>
      <c r="F53" s="7"/>
      <c r="G53" s="7"/>
      <c r="H53" s="8"/>
      <c r="I53" s="8">
        <f>+I27</f>
        <v>42419000</v>
      </c>
      <c r="J53" s="72"/>
      <c r="N53" s="44"/>
      <c r="O53" s="51"/>
      <c r="P53" s="71"/>
      <c r="Q53" s="57"/>
      <c r="R53" s="71"/>
      <c r="S53" s="57"/>
    </row>
    <row r="54" spans="1:19" x14ac:dyDescent="0.25">
      <c r="A54" s="7"/>
      <c r="B54" s="7"/>
      <c r="C54" s="7"/>
      <c r="D54" s="7"/>
      <c r="E54" s="7"/>
      <c r="F54" s="7"/>
      <c r="G54" s="7"/>
      <c r="H54" s="8" t="s">
        <v>9</v>
      </c>
      <c r="I54" s="58">
        <v>0</v>
      </c>
      <c r="J54" s="73"/>
      <c r="L54" s="31"/>
      <c r="N54" s="44"/>
      <c r="O54" s="51"/>
      <c r="P54" s="71"/>
      <c r="Q54" s="57"/>
      <c r="R54" s="71"/>
      <c r="S54" s="74"/>
    </row>
    <row r="55" spans="1:19" x14ac:dyDescent="0.25">
      <c r="A55" s="7"/>
      <c r="B55" s="7"/>
      <c r="C55" s="7"/>
      <c r="D55" s="7"/>
      <c r="E55" s="7" t="s">
        <v>44</v>
      </c>
      <c r="F55" s="7"/>
      <c r="G55" s="7"/>
      <c r="H55" s="8"/>
      <c r="I55" s="8">
        <f>+I53-I52</f>
        <v>0</v>
      </c>
      <c r="J55" s="72"/>
      <c r="L55" s="31"/>
      <c r="N55" s="44"/>
      <c r="O55" s="51"/>
      <c r="P55" s="71"/>
      <c r="Q55" s="57"/>
      <c r="R55" s="71"/>
      <c r="S55" s="71"/>
    </row>
    <row r="56" spans="1:19" x14ac:dyDescent="0.25">
      <c r="A56" s="7"/>
      <c r="B56" s="7"/>
      <c r="C56" s="7"/>
      <c r="D56" s="7"/>
      <c r="E56" s="7"/>
      <c r="F56" s="7"/>
      <c r="G56" s="7"/>
      <c r="H56" s="8"/>
      <c r="I56" s="8"/>
      <c r="J56" s="72"/>
      <c r="L56" s="31"/>
      <c r="N56" s="44"/>
      <c r="O56" s="51"/>
      <c r="P56" s="71"/>
      <c r="Q56" s="57"/>
      <c r="R56" s="71"/>
      <c r="S56" s="71"/>
    </row>
    <row r="57" spans="1:19" x14ac:dyDescent="0.25">
      <c r="A57" s="7" t="s">
        <v>45</v>
      </c>
      <c r="B57" s="7"/>
      <c r="C57" s="7"/>
      <c r="D57" s="7"/>
      <c r="E57" s="7"/>
      <c r="F57" s="7"/>
      <c r="G57" s="7"/>
      <c r="H57" s="8"/>
      <c r="I57" s="55"/>
      <c r="J57" s="75"/>
      <c r="L57" s="31"/>
      <c r="N57" s="44"/>
      <c r="O57" s="51"/>
      <c r="P57" s="71"/>
      <c r="Q57" s="57"/>
      <c r="R57" s="71"/>
      <c r="S57" s="71"/>
    </row>
    <row r="58" spans="1:19" x14ac:dyDescent="0.25">
      <c r="A58" s="7" t="s">
        <v>46</v>
      </c>
      <c r="B58" s="7"/>
      <c r="C58" s="7"/>
      <c r="D58" s="7"/>
      <c r="E58" s="7" t="s">
        <v>9</v>
      </c>
      <c r="F58" s="7"/>
      <c r="G58" s="7" t="s">
        <v>47</v>
      </c>
      <c r="H58" s="8"/>
      <c r="I58" s="21"/>
      <c r="J58" s="76"/>
      <c r="L58" s="31"/>
      <c r="N58" s="44"/>
      <c r="O58" s="51"/>
      <c r="P58" s="71"/>
      <c r="Q58" s="57"/>
      <c r="R58" s="71"/>
      <c r="S58" s="71"/>
    </row>
    <row r="59" spans="1:19" x14ac:dyDescent="0.25">
      <c r="A59" s="7"/>
      <c r="B59" s="7"/>
      <c r="C59" s="7"/>
      <c r="D59" s="7"/>
      <c r="E59" s="7"/>
      <c r="F59" s="7"/>
      <c r="G59" s="7"/>
      <c r="H59" s="8" t="s">
        <v>9</v>
      </c>
      <c r="I59" s="21"/>
      <c r="J59" s="76"/>
      <c r="L59" s="31"/>
      <c r="N59" s="44"/>
      <c r="O59" s="51"/>
      <c r="Q59" s="41"/>
    </row>
    <row r="60" spans="1:19" x14ac:dyDescent="0.25">
      <c r="A60" s="7"/>
      <c r="B60" s="7"/>
      <c r="C60" s="7"/>
      <c r="D60" s="7"/>
      <c r="E60" s="7"/>
      <c r="F60" s="7"/>
      <c r="G60" s="7"/>
      <c r="H60" s="8"/>
      <c r="I60" s="21"/>
      <c r="J60" s="76"/>
      <c r="L60" s="31"/>
      <c r="N60" s="44"/>
      <c r="O60" s="51"/>
      <c r="Q60" s="41"/>
    </row>
    <row r="61" spans="1:19" x14ac:dyDescent="0.25">
      <c r="A61" s="77"/>
      <c r="B61" s="78"/>
      <c r="C61" s="78"/>
      <c r="D61" s="79"/>
      <c r="E61" s="79"/>
      <c r="F61" s="79"/>
      <c r="G61" s="79"/>
      <c r="H61" s="10"/>
      <c r="J61" s="80"/>
      <c r="L61" s="82"/>
      <c r="N61" s="44"/>
      <c r="O61" s="51"/>
      <c r="Q61" s="10"/>
      <c r="R61" s="81"/>
    </row>
    <row r="62" spans="1:19" x14ac:dyDescent="0.25">
      <c r="A62" s="77" t="s">
        <v>48</v>
      </c>
      <c r="B62" s="78"/>
      <c r="C62" s="78"/>
      <c r="D62" s="79"/>
      <c r="E62" s="79"/>
      <c r="F62" s="79"/>
      <c r="G62" s="10" t="s">
        <v>74</v>
      </c>
      <c r="J62" s="80"/>
      <c r="K62" s="30"/>
      <c r="L62" s="82"/>
      <c r="N62" s="44"/>
      <c r="O62" s="51"/>
      <c r="Q62" s="10"/>
      <c r="R62" s="81"/>
    </row>
    <row r="63" spans="1:19" x14ac:dyDescent="0.25">
      <c r="A63" s="77"/>
      <c r="B63" s="78"/>
      <c r="C63" s="78"/>
      <c r="D63" s="79"/>
      <c r="E63" s="79"/>
      <c r="F63" s="79"/>
      <c r="G63" s="79"/>
      <c r="H63" s="79"/>
      <c r="J63" s="80"/>
      <c r="L63" s="82"/>
      <c r="N63" s="44"/>
      <c r="O63" s="51"/>
    </row>
    <row r="64" spans="1:19" x14ac:dyDescent="0.25">
      <c r="A64" s="95" t="s">
        <v>75</v>
      </c>
      <c r="B64" s="9"/>
      <c r="C64" s="9"/>
      <c r="D64" s="9"/>
      <c r="E64" s="9"/>
      <c r="F64" s="9"/>
      <c r="H64" s="10" t="s">
        <v>51</v>
      </c>
      <c r="I64" s="9"/>
      <c r="J64" s="83"/>
      <c r="L64" s="82"/>
      <c r="M64" s="59"/>
      <c r="N64" s="44"/>
      <c r="O64" s="51"/>
      <c r="Q64" s="70"/>
    </row>
    <row r="65" spans="1:15" x14ac:dyDescent="0.25">
      <c r="A65" s="9"/>
      <c r="B65" s="9"/>
      <c r="C65" s="9"/>
      <c r="D65" s="9"/>
      <c r="E65" s="9"/>
      <c r="F65" s="9"/>
      <c r="G65" s="79" t="s">
        <v>52</v>
      </c>
      <c r="H65" s="9"/>
      <c r="I65" s="9"/>
      <c r="J65" s="83"/>
      <c r="L65" s="82"/>
      <c r="M65" s="59"/>
      <c r="N65" s="44"/>
      <c r="O65" s="51"/>
    </row>
    <row r="66" spans="1:15" x14ac:dyDescent="0.25">
      <c r="A66" s="9"/>
      <c r="B66" s="9"/>
      <c r="C66" s="9"/>
      <c r="D66" s="9"/>
      <c r="E66" s="9"/>
      <c r="F66" s="9"/>
      <c r="G66" s="79"/>
      <c r="H66" s="9"/>
      <c r="I66" s="9"/>
      <c r="J66" s="83"/>
      <c r="L66" s="82"/>
      <c r="M66" s="59"/>
      <c r="N66" s="44"/>
      <c r="O66" s="51"/>
    </row>
    <row r="67" spans="1:15" x14ac:dyDescent="0.25">
      <c r="A67" s="9"/>
      <c r="B67" s="9"/>
      <c r="C67" s="9"/>
      <c r="D67" s="9"/>
      <c r="E67" s="9" t="s">
        <v>53</v>
      </c>
      <c r="F67" s="9"/>
      <c r="G67" s="9"/>
      <c r="H67" s="9"/>
      <c r="I67" s="9"/>
      <c r="J67" s="83"/>
      <c r="L67" s="82"/>
      <c r="M67" s="84"/>
      <c r="N67" s="44"/>
      <c r="O67" s="51"/>
    </row>
    <row r="68" spans="1:15" x14ac:dyDescent="0.25">
      <c r="A68" s="9"/>
      <c r="B68" s="9"/>
      <c r="C68" s="9"/>
      <c r="D68" s="9"/>
      <c r="E68" s="9"/>
      <c r="F68" s="9"/>
      <c r="G68" s="9"/>
      <c r="H68" s="9"/>
      <c r="I68" s="85"/>
      <c r="J68" s="83"/>
      <c r="L68" s="82"/>
      <c r="M68" s="84"/>
      <c r="N68" s="44"/>
      <c r="O68" s="51"/>
    </row>
    <row r="69" spans="1:15" x14ac:dyDescent="0.25">
      <c r="A69" s="79"/>
      <c r="B69" s="79"/>
      <c r="C69" s="79"/>
      <c r="D69" s="79"/>
      <c r="E69" s="79"/>
      <c r="F69" s="79"/>
      <c r="G69" s="86"/>
      <c r="H69" s="87"/>
      <c r="I69" s="79"/>
      <c r="J69" s="80"/>
      <c r="L69" s="82"/>
      <c r="M69" s="88"/>
      <c r="N69" s="44"/>
      <c r="O69" s="51"/>
    </row>
    <row r="70" spans="1:15" x14ac:dyDescent="0.25">
      <c r="A70" s="79"/>
      <c r="B70" s="79"/>
      <c r="C70" s="79"/>
      <c r="D70" s="79"/>
      <c r="E70" s="79"/>
      <c r="F70" s="79"/>
      <c r="G70" s="86" t="s">
        <v>54</v>
      </c>
      <c r="H70" s="89"/>
      <c r="I70" s="79"/>
      <c r="J70" s="80"/>
      <c r="L70" s="82"/>
      <c r="M70" s="59"/>
      <c r="N70" s="44"/>
      <c r="O70" s="51"/>
    </row>
    <row r="71" spans="1:15" x14ac:dyDescent="0.25">
      <c r="A71" s="9"/>
      <c r="B71" s="9"/>
      <c r="C71" s="9"/>
      <c r="D71" s="9"/>
      <c r="E71" s="9"/>
      <c r="F71" s="9"/>
      <c r="G71" s="9"/>
      <c r="H71" s="9"/>
      <c r="I71" s="9"/>
      <c r="J71" s="83"/>
      <c r="L71" s="82"/>
      <c r="N71" s="44"/>
      <c r="O71" s="90"/>
    </row>
    <row r="72" spans="1:15" x14ac:dyDescent="0.25">
      <c r="A72" s="9" t="s">
        <v>40</v>
      </c>
      <c r="B72" s="9"/>
      <c r="C72" s="9"/>
      <c r="D72" s="9" t="s">
        <v>38</v>
      </c>
      <c r="E72" s="9"/>
      <c r="F72" s="9"/>
      <c r="G72" s="9"/>
      <c r="H72" s="9" t="s">
        <v>55</v>
      </c>
      <c r="I72" s="85" t="s">
        <v>56</v>
      </c>
      <c r="J72" s="83"/>
      <c r="L72" s="82"/>
      <c r="M72" s="88"/>
      <c r="N72" s="44"/>
      <c r="O72" s="91"/>
    </row>
    <row r="73" spans="1:15" x14ac:dyDescent="0.25">
      <c r="A73" s="92">
        <v>22000</v>
      </c>
      <c r="B73" s="93"/>
      <c r="C73" s="93"/>
      <c r="D73" s="93"/>
      <c r="E73" s="94">
        <v>12500</v>
      </c>
      <c r="F73" s="95"/>
      <c r="G73" s="9"/>
      <c r="H73" s="57"/>
      <c r="I73" s="9"/>
      <c r="J73" s="83"/>
      <c r="L73" s="82"/>
      <c r="M73" s="88"/>
      <c r="N73" s="44"/>
      <c r="O73" s="90"/>
    </row>
    <row r="74" spans="1:15" x14ac:dyDescent="0.25">
      <c r="A74" s="92">
        <v>1000</v>
      </c>
      <c r="B74" s="93"/>
      <c r="C74" s="93"/>
      <c r="D74" s="93"/>
      <c r="E74" s="94"/>
      <c r="F74" s="95"/>
      <c r="G74" s="9"/>
      <c r="H74" s="57"/>
      <c r="I74" s="9"/>
      <c r="J74" s="9"/>
      <c r="L74" s="82"/>
      <c r="M74" s="88"/>
      <c r="N74" s="44"/>
      <c r="O74" s="90"/>
    </row>
    <row r="75" spans="1:15" x14ac:dyDescent="0.25">
      <c r="A75" s="96">
        <v>45500</v>
      </c>
      <c r="B75" s="93"/>
      <c r="C75" s="93"/>
      <c r="D75" s="93"/>
      <c r="E75" s="94"/>
      <c r="F75" s="95"/>
      <c r="G75" s="9"/>
      <c r="H75" s="57"/>
      <c r="I75" s="9"/>
      <c r="J75" s="9"/>
      <c r="K75" t="s">
        <v>9</v>
      </c>
      <c r="L75" s="82"/>
      <c r="M75" s="88"/>
      <c r="N75" s="44"/>
      <c r="O75" s="90"/>
    </row>
    <row r="76" spans="1:15" x14ac:dyDescent="0.25">
      <c r="A76" s="96">
        <v>12500</v>
      </c>
      <c r="B76" s="93"/>
      <c r="C76" s="97"/>
      <c r="D76" s="93"/>
      <c r="E76" s="98"/>
      <c r="F76" s="9"/>
      <c r="G76" s="9"/>
      <c r="H76" s="57"/>
      <c r="I76" s="9"/>
      <c r="J76" s="9"/>
      <c r="L76" s="82"/>
      <c r="M76" s="88"/>
      <c r="N76" s="44"/>
      <c r="O76" s="90"/>
    </row>
    <row r="77" spans="1:15" x14ac:dyDescent="0.25">
      <c r="A77" s="94">
        <v>256000</v>
      </c>
      <c r="B77" s="93"/>
      <c r="C77" s="97"/>
      <c r="D77" s="97"/>
      <c r="E77" s="99"/>
      <c r="F77" s="70"/>
      <c r="H77" s="71"/>
      <c r="L77" s="82"/>
      <c r="M77" s="88"/>
      <c r="N77" s="44"/>
      <c r="O77" s="90"/>
    </row>
    <row r="78" spans="1:15" x14ac:dyDescent="0.25">
      <c r="A78" s="100"/>
      <c r="B78" s="93"/>
      <c r="C78" s="101"/>
      <c r="D78" s="101"/>
      <c r="E78" s="99"/>
      <c r="H78" s="71"/>
      <c r="L78" s="82"/>
      <c r="M78" s="88"/>
      <c r="N78" s="44"/>
      <c r="O78" s="90"/>
    </row>
    <row r="79" spans="1:15" x14ac:dyDescent="0.25">
      <c r="A79" s="102"/>
      <c r="B79" s="93"/>
      <c r="C79" s="101"/>
      <c r="D79" s="101"/>
      <c r="E79" s="99"/>
      <c r="H79" s="71"/>
      <c r="L79" s="82"/>
      <c r="M79" s="88"/>
      <c r="N79" s="44"/>
      <c r="O79" s="91"/>
    </row>
    <row r="80" spans="1:15" x14ac:dyDescent="0.25">
      <c r="A80" s="102"/>
      <c r="B80" s="93"/>
      <c r="C80" s="101"/>
      <c r="D80" s="101"/>
      <c r="E80" s="99"/>
      <c r="H80" s="71"/>
      <c r="L80" s="82"/>
      <c r="M80" s="88"/>
      <c r="N80" s="44"/>
      <c r="O80" s="91"/>
    </row>
    <row r="81" spans="1:15" x14ac:dyDescent="0.25">
      <c r="A81" s="100"/>
      <c r="B81" s="101"/>
      <c r="C81" s="101"/>
      <c r="D81" s="101"/>
      <c r="E81" s="99"/>
      <c r="H81" s="71"/>
      <c r="L81" s="82"/>
      <c r="M81" s="103"/>
      <c r="N81" s="44"/>
      <c r="O81" s="90"/>
    </row>
    <row r="82" spans="1:15" x14ac:dyDescent="0.25">
      <c r="A82" s="100"/>
      <c r="B82" s="101"/>
      <c r="C82" s="101"/>
      <c r="D82" s="101"/>
      <c r="E82" s="99"/>
      <c r="H82" s="71"/>
      <c r="L82" s="82"/>
      <c r="M82" s="104"/>
      <c r="N82" s="44"/>
      <c r="O82" s="90"/>
    </row>
    <row r="83" spans="1:15" x14ac:dyDescent="0.25">
      <c r="A83" s="100"/>
      <c r="B83" s="105"/>
      <c r="E83" s="71"/>
      <c r="H83" s="71"/>
      <c r="K83" s="30"/>
      <c r="L83" s="82"/>
      <c r="N83" s="44"/>
      <c r="O83" s="90"/>
    </row>
    <row r="84" spans="1:15" x14ac:dyDescent="0.25">
      <c r="A84" s="100"/>
      <c r="B84" s="105"/>
      <c r="H84" s="71"/>
      <c r="K84" s="30"/>
      <c r="L84" s="82"/>
      <c r="N84" s="44"/>
      <c r="O84" s="90"/>
    </row>
    <row r="85" spans="1:15" x14ac:dyDescent="0.25">
      <c r="A85" s="100"/>
      <c r="B85" s="105"/>
      <c r="K85" s="30"/>
      <c r="L85" s="82"/>
      <c r="N85" s="44"/>
      <c r="O85" s="90"/>
    </row>
    <row r="86" spans="1:15" x14ac:dyDescent="0.25">
      <c r="A86" s="100"/>
      <c r="B86" s="105"/>
      <c r="K86" s="30"/>
      <c r="L86" s="82"/>
      <c r="N86" s="44"/>
      <c r="O86" s="90"/>
    </row>
    <row r="87" spans="1:15" x14ac:dyDescent="0.25">
      <c r="A87" s="71"/>
      <c r="B87" s="105"/>
      <c r="K87" s="30"/>
      <c r="L87" s="82"/>
      <c r="M87" s="88"/>
      <c r="N87" s="44"/>
      <c r="O87" s="90"/>
    </row>
    <row r="88" spans="1:15" x14ac:dyDescent="0.25">
      <c r="K88" s="30"/>
      <c r="L88" s="82"/>
      <c r="N88" s="44"/>
      <c r="O88" s="90"/>
    </row>
    <row r="89" spans="1:15" x14ac:dyDescent="0.25">
      <c r="K89" s="30"/>
      <c r="L89" s="82"/>
      <c r="N89" s="44"/>
      <c r="O89" s="90"/>
    </row>
    <row r="90" spans="1:15" x14ac:dyDescent="0.25">
      <c r="K90" s="30"/>
      <c r="L90" s="82"/>
      <c r="N90" s="44"/>
      <c r="O90" s="90"/>
    </row>
    <row r="91" spans="1:15" x14ac:dyDescent="0.25">
      <c r="A91" s="81">
        <f>SUM(A73:A90)</f>
        <v>337000</v>
      </c>
      <c r="E91" s="71">
        <f>SUM(E73:E90)</f>
        <v>12500</v>
      </c>
      <c r="H91" s="71">
        <f>SUM(H73:H90)</f>
        <v>0</v>
      </c>
      <c r="K91" s="30"/>
      <c r="L91" s="82"/>
      <c r="N91" s="44"/>
      <c r="O91" s="90"/>
    </row>
    <row r="92" spans="1:15" x14ac:dyDescent="0.25">
      <c r="K92" s="30"/>
      <c r="L92" s="82"/>
      <c r="N92" s="44"/>
      <c r="O92" s="90"/>
    </row>
    <row r="93" spans="1:15" x14ac:dyDescent="0.25">
      <c r="K93" s="30"/>
      <c r="N93" s="44"/>
      <c r="O93" s="90"/>
    </row>
    <row r="94" spans="1:15" x14ac:dyDescent="0.25">
      <c r="K94" s="30"/>
      <c r="N94" s="44"/>
      <c r="O94" s="90"/>
    </row>
    <row r="95" spans="1:15" x14ac:dyDescent="0.25">
      <c r="K95" s="30"/>
      <c r="M95" s="37">
        <f>SUM(M13:M94)</f>
        <v>7467500</v>
      </c>
      <c r="N95" s="44"/>
      <c r="O95" s="90"/>
    </row>
    <row r="96" spans="1:15" x14ac:dyDescent="0.25">
      <c r="K96" s="30"/>
      <c r="N96" s="44"/>
      <c r="O96" s="90"/>
    </row>
    <row r="97" spans="11:15" x14ac:dyDescent="0.25">
      <c r="K97" s="30"/>
      <c r="N97" s="44"/>
      <c r="O97" s="90"/>
    </row>
    <row r="98" spans="11:15" x14ac:dyDescent="0.25">
      <c r="K98" s="30"/>
      <c r="N98" s="44"/>
      <c r="O98" s="90"/>
    </row>
    <row r="99" spans="11:15" x14ac:dyDescent="0.25">
      <c r="K99" s="30"/>
      <c r="N99" s="44"/>
      <c r="O99" s="90"/>
    </row>
    <row r="100" spans="11:15" x14ac:dyDescent="0.25">
      <c r="K100" s="30"/>
      <c r="N100" s="44"/>
      <c r="O100" s="90"/>
    </row>
    <row r="101" spans="11:15" x14ac:dyDescent="0.25">
      <c r="K101" s="30"/>
      <c r="N101" s="44"/>
      <c r="O101" s="90"/>
    </row>
    <row r="102" spans="11:15" x14ac:dyDescent="0.25">
      <c r="K102" s="30"/>
      <c r="N102" s="44"/>
      <c r="O102" s="90"/>
    </row>
    <row r="103" spans="11:15" x14ac:dyDescent="0.25">
      <c r="K103" s="30"/>
      <c r="N103" s="44"/>
      <c r="O103" s="90"/>
    </row>
    <row r="104" spans="11:15" x14ac:dyDescent="0.25">
      <c r="K104" s="30"/>
      <c r="N104" s="44"/>
      <c r="O104" s="90"/>
    </row>
    <row r="105" spans="11:15" x14ac:dyDescent="0.25">
      <c r="K105" s="30"/>
      <c r="N105" s="44"/>
      <c r="O105" s="90"/>
    </row>
    <row r="106" spans="11:15" x14ac:dyDescent="0.25">
      <c r="K106" s="30"/>
      <c r="N106" s="44"/>
      <c r="O106" s="90"/>
    </row>
    <row r="107" spans="11:15" x14ac:dyDescent="0.25">
      <c r="K107" s="30"/>
      <c r="N107" s="44"/>
    </row>
    <row r="108" spans="11:15" x14ac:dyDescent="0.25">
      <c r="K108" s="30"/>
    </row>
    <row r="109" spans="11:15" x14ac:dyDescent="0.25">
      <c r="K109" s="30"/>
    </row>
    <row r="110" spans="11:15" x14ac:dyDescent="0.25">
      <c r="K110" s="30"/>
      <c r="O110" s="88">
        <f>SUM(O13:O109)</f>
        <v>0</v>
      </c>
    </row>
    <row r="111" spans="11:15" x14ac:dyDescent="0.25">
      <c r="K111" s="30"/>
    </row>
    <row r="112" spans="11:15" x14ac:dyDescent="0.25">
      <c r="K112" s="30"/>
    </row>
    <row r="113" spans="1:19" s="37" customFormat="1" x14ac:dyDescent="0.25">
      <c r="A113"/>
      <c r="B113"/>
      <c r="C113"/>
      <c r="D113"/>
      <c r="E113"/>
      <c r="F113"/>
      <c r="G113"/>
      <c r="H113"/>
      <c r="I113"/>
      <c r="J113"/>
      <c r="K113" s="30"/>
      <c r="L113" s="106"/>
      <c r="N113" s="108"/>
      <c r="O113" s="107"/>
      <c r="P113"/>
      <c r="Q113"/>
      <c r="R113"/>
      <c r="S113"/>
    </row>
    <row r="114" spans="1:19" s="37" customFormat="1" x14ac:dyDescent="0.25">
      <c r="A114"/>
      <c r="B114"/>
      <c r="C114"/>
      <c r="D114"/>
      <c r="E114"/>
      <c r="F114"/>
      <c r="G114"/>
      <c r="H114"/>
      <c r="I114"/>
      <c r="J114"/>
      <c r="K114" s="30"/>
      <c r="L114" s="106"/>
      <c r="N114" s="108"/>
      <c r="O114" s="107"/>
      <c r="P114"/>
      <c r="Q114"/>
      <c r="R114"/>
      <c r="S114"/>
    </row>
    <row r="115" spans="1:19" s="37" customFormat="1" x14ac:dyDescent="0.25">
      <c r="A115"/>
      <c r="B115"/>
      <c r="C115"/>
      <c r="D115"/>
      <c r="E115"/>
      <c r="F115"/>
      <c r="G115"/>
      <c r="H115"/>
      <c r="I115"/>
      <c r="J115"/>
      <c r="K115" s="30"/>
      <c r="L115" s="106"/>
      <c r="N115" s="108"/>
      <c r="O115" s="107"/>
      <c r="P115"/>
      <c r="Q115"/>
      <c r="R115"/>
      <c r="S115"/>
    </row>
    <row r="116" spans="1:19" s="37" customFormat="1" x14ac:dyDescent="0.25">
      <c r="A116"/>
      <c r="B116"/>
      <c r="C116"/>
      <c r="D116"/>
      <c r="E116"/>
      <c r="F116"/>
      <c r="G116"/>
      <c r="H116"/>
      <c r="I116"/>
      <c r="J116"/>
      <c r="K116" s="30"/>
      <c r="L116" s="106"/>
      <c r="N116" s="108"/>
      <c r="O116" s="107"/>
      <c r="P116"/>
      <c r="Q116"/>
      <c r="R116"/>
      <c r="S116"/>
    </row>
    <row r="117" spans="1:19" s="37" customFormat="1" x14ac:dyDescent="0.25">
      <c r="A117"/>
      <c r="B117"/>
      <c r="C117"/>
      <c r="D117"/>
      <c r="E117"/>
      <c r="F117"/>
      <c r="G117"/>
      <c r="H117"/>
      <c r="I117"/>
      <c r="J117"/>
      <c r="K117" s="30"/>
      <c r="L117" s="106"/>
      <c r="N117" s="108"/>
      <c r="O117" s="107"/>
      <c r="P117"/>
      <c r="Q117"/>
      <c r="R117"/>
      <c r="S117"/>
    </row>
    <row r="118" spans="1:19" s="37" customFormat="1" x14ac:dyDescent="0.25">
      <c r="A118"/>
      <c r="B118"/>
      <c r="C118"/>
      <c r="D118"/>
      <c r="E118"/>
      <c r="F118"/>
      <c r="G118"/>
      <c r="H118"/>
      <c r="I118"/>
      <c r="J118"/>
      <c r="K118" s="30"/>
      <c r="L118" s="106"/>
      <c r="N118" s="108"/>
      <c r="O118" s="107"/>
      <c r="P118"/>
      <c r="Q118"/>
      <c r="R118"/>
      <c r="S118"/>
    </row>
    <row r="119" spans="1:19" s="37" customFormat="1" x14ac:dyDescent="0.25">
      <c r="A119"/>
      <c r="B119"/>
      <c r="C119"/>
      <c r="D119"/>
      <c r="E119"/>
      <c r="F119"/>
      <c r="G119"/>
      <c r="H119"/>
      <c r="I119"/>
      <c r="J119"/>
      <c r="K119" s="30"/>
      <c r="L119" s="106"/>
      <c r="N119" s="108"/>
      <c r="O119" s="107"/>
      <c r="P119"/>
      <c r="Q119"/>
      <c r="R119"/>
      <c r="S119"/>
    </row>
    <row r="120" spans="1:19" s="37" customFormat="1" x14ac:dyDescent="0.25">
      <c r="A120"/>
      <c r="B120"/>
      <c r="C120"/>
      <c r="D120"/>
      <c r="E120"/>
      <c r="F120"/>
      <c r="G120"/>
      <c r="H120"/>
      <c r="I120"/>
      <c r="J120"/>
      <c r="K120" s="30"/>
      <c r="L120" s="106"/>
      <c r="N120" s="108"/>
      <c r="O120" s="107"/>
      <c r="P120"/>
      <c r="Q120"/>
      <c r="R120"/>
      <c r="S120"/>
    </row>
    <row r="121" spans="1:19" s="37" customFormat="1" x14ac:dyDescent="0.25">
      <c r="A121"/>
      <c r="B121"/>
      <c r="C121"/>
      <c r="D121"/>
      <c r="E121"/>
      <c r="F121"/>
      <c r="G121"/>
      <c r="H121"/>
      <c r="I121"/>
      <c r="J121"/>
      <c r="K121" s="30"/>
      <c r="L121" s="106"/>
      <c r="N121" s="108"/>
      <c r="O121" s="107"/>
      <c r="P121"/>
      <c r="Q121"/>
      <c r="R121"/>
      <c r="S121"/>
    </row>
    <row r="122" spans="1:19" s="37" customFormat="1" x14ac:dyDescent="0.25">
      <c r="A122"/>
      <c r="B122"/>
      <c r="C122"/>
      <c r="D122"/>
      <c r="E122"/>
      <c r="F122"/>
      <c r="G122"/>
      <c r="H122"/>
      <c r="I122"/>
      <c r="J122"/>
      <c r="K122" s="30"/>
      <c r="L122" s="106"/>
      <c r="N122" s="108"/>
      <c r="O122" s="107"/>
      <c r="P122"/>
      <c r="Q122"/>
      <c r="R122"/>
      <c r="S122"/>
    </row>
    <row r="123" spans="1:19" s="37" customFormat="1" x14ac:dyDescent="0.25">
      <c r="A123"/>
      <c r="B123"/>
      <c r="C123"/>
      <c r="D123"/>
      <c r="E123"/>
      <c r="F123"/>
      <c r="G123"/>
      <c r="H123"/>
      <c r="I123"/>
      <c r="J123"/>
      <c r="K123" s="30"/>
      <c r="L123" s="109"/>
      <c r="N123" s="108"/>
      <c r="O123" s="107"/>
      <c r="P123"/>
      <c r="Q123"/>
      <c r="R123"/>
      <c r="S123"/>
    </row>
    <row r="124" spans="1:19" s="37" customFormat="1" x14ac:dyDescent="0.25">
      <c r="A124"/>
      <c r="B124"/>
      <c r="C124"/>
      <c r="D124"/>
      <c r="E124"/>
      <c r="F124"/>
      <c r="G124"/>
      <c r="H124"/>
      <c r="I124"/>
      <c r="J124"/>
      <c r="K124" s="30"/>
      <c r="L124" s="106"/>
      <c r="N124" s="108"/>
      <c r="O124" s="107"/>
      <c r="P124"/>
      <c r="Q124"/>
      <c r="R124"/>
      <c r="S124"/>
    </row>
    <row r="125" spans="1:19" s="37" customFormat="1" x14ac:dyDescent="0.25">
      <c r="A125"/>
      <c r="B125"/>
      <c r="C125"/>
      <c r="D125"/>
      <c r="E125"/>
      <c r="F125"/>
      <c r="G125"/>
      <c r="H125"/>
      <c r="I125"/>
      <c r="J125"/>
      <c r="K125" s="30"/>
      <c r="L125" s="106"/>
      <c r="N125" s="108"/>
      <c r="O125" s="107"/>
      <c r="P125"/>
      <c r="Q125"/>
      <c r="R125"/>
      <c r="S125"/>
    </row>
    <row r="126" spans="1:19" s="37" customFormat="1" x14ac:dyDescent="0.25">
      <c r="A126"/>
      <c r="B126"/>
      <c r="C126"/>
      <c r="D126"/>
      <c r="E126"/>
      <c r="F126"/>
      <c r="G126"/>
      <c r="H126"/>
      <c r="I126"/>
      <c r="J126"/>
      <c r="K126" s="30"/>
      <c r="L126" s="106"/>
      <c r="N126" s="108"/>
      <c r="O126" s="107"/>
      <c r="P126"/>
      <c r="Q126"/>
      <c r="R126"/>
      <c r="S126"/>
    </row>
    <row r="127" spans="1:19" s="37" customFormat="1" x14ac:dyDescent="0.25">
      <c r="A127"/>
      <c r="B127"/>
      <c r="C127"/>
      <c r="D127"/>
      <c r="E127"/>
      <c r="F127"/>
      <c r="G127"/>
      <c r="H127"/>
      <c r="I127"/>
      <c r="J127"/>
      <c r="K127" s="30"/>
      <c r="L127" s="106"/>
      <c r="N127" s="108"/>
      <c r="O127" s="107"/>
      <c r="P127"/>
      <c r="Q127"/>
      <c r="R127"/>
      <c r="S127"/>
    </row>
    <row r="128" spans="1:19" s="37" customFormat="1" x14ac:dyDescent="0.25">
      <c r="A128"/>
      <c r="B128"/>
      <c r="C128"/>
      <c r="D128"/>
      <c r="E128"/>
      <c r="F128"/>
      <c r="G128"/>
      <c r="H128"/>
      <c r="I128"/>
      <c r="J128"/>
      <c r="K128" s="30"/>
      <c r="L128" s="106"/>
      <c r="N128" s="108"/>
      <c r="O128" s="107"/>
      <c r="P128"/>
      <c r="Q128"/>
      <c r="R128"/>
      <c r="S128"/>
    </row>
    <row r="129" spans="1:19" s="37" customFormat="1" x14ac:dyDescent="0.25">
      <c r="A129"/>
      <c r="B129"/>
      <c r="C129"/>
      <c r="D129"/>
      <c r="E129"/>
      <c r="F129"/>
      <c r="G129"/>
      <c r="H129"/>
      <c r="I129"/>
      <c r="J129"/>
      <c r="K129" s="30"/>
      <c r="L129" s="106"/>
      <c r="N129" s="108"/>
      <c r="O129" s="107"/>
      <c r="P129"/>
      <c r="Q129"/>
      <c r="R129"/>
      <c r="S129"/>
    </row>
    <row r="130" spans="1:19" s="37" customFormat="1" x14ac:dyDescent="0.25">
      <c r="A130"/>
      <c r="B130"/>
      <c r="C130"/>
      <c r="D130"/>
      <c r="E130"/>
      <c r="F130"/>
      <c r="G130"/>
      <c r="H130"/>
      <c r="I130"/>
      <c r="J130"/>
      <c r="K130" s="30"/>
      <c r="L130" s="106"/>
      <c r="N130" s="108"/>
      <c r="O130" s="107"/>
      <c r="P130"/>
      <c r="Q130"/>
      <c r="R130"/>
      <c r="S130"/>
    </row>
    <row r="131" spans="1:19" s="37" customFormat="1" x14ac:dyDescent="0.25">
      <c r="A131"/>
      <c r="B131"/>
      <c r="C131"/>
      <c r="D131"/>
      <c r="E131"/>
      <c r="F131"/>
      <c r="G131"/>
      <c r="H131"/>
      <c r="I131"/>
      <c r="J131"/>
      <c r="K131" s="30"/>
      <c r="L131" s="106"/>
      <c r="N131" s="108"/>
      <c r="O131" s="107"/>
      <c r="P131"/>
      <c r="Q131"/>
      <c r="R131"/>
      <c r="S131"/>
    </row>
    <row r="132" spans="1:19" s="37" customFormat="1" x14ac:dyDescent="0.25">
      <c r="A132"/>
      <c r="B132"/>
      <c r="C132"/>
      <c r="D132"/>
      <c r="E132"/>
      <c r="F132"/>
      <c r="G132"/>
      <c r="H132"/>
      <c r="I132"/>
      <c r="J132"/>
      <c r="K132" s="30"/>
      <c r="L132" s="106"/>
      <c r="N132" s="108"/>
      <c r="O132" s="107"/>
      <c r="P132"/>
      <c r="Q132"/>
      <c r="R132"/>
      <c r="S132"/>
    </row>
    <row r="133" spans="1:19" s="37" customFormat="1" x14ac:dyDescent="0.25">
      <c r="A133"/>
      <c r="B133"/>
      <c r="C133"/>
      <c r="D133"/>
      <c r="E133"/>
      <c r="F133"/>
      <c r="G133"/>
      <c r="H133"/>
      <c r="I133"/>
      <c r="J133"/>
      <c r="K133" s="30"/>
      <c r="L133" s="106"/>
      <c r="N133" s="108"/>
      <c r="O133" s="107"/>
      <c r="P133"/>
      <c r="Q133"/>
      <c r="R133"/>
      <c r="S133"/>
    </row>
    <row r="134" spans="1:19" s="37" customFormat="1" x14ac:dyDescent="0.25">
      <c r="A134"/>
      <c r="B134"/>
      <c r="C134"/>
      <c r="D134"/>
      <c r="E134"/>
      <c r="F134"/>
      <c r="G134"/>
      <c r="H134"/>
      <c r="I134"/>
      <c r="J134"/>
      <c r="K134" s="30"/>
      <c r="L134" s="109"/>
      <c r="N134" s="108"/>
      <c r="O134" s="107"/>
      <c r="P134"/>
      <c r="Q134"/>
      <c r="R134"/>
      <c r="S134"/>
    </row>
    <row r="135" spans="1:19" s="37" customFormat="1" x14ac:dyDescent="0.25">
      <c r="A135"/>
      <c r="B135"/>
      <c r="C135"/>
      <c r="D135"/>
      <c r="E135"/>
      <c r="F135"/>
      <c r="G135"/>
      <c r="H135"/>
      <c r="I135"/>
      <c r="J135"/>
      <c r="K135" s="30"/>
      <c r="L135" s="106"/>
      <c r="N135" s="108"/>
      <c r="O135" s="107"/>
      <c r="P135"/>
      <c r="Q135"/>
      <c r="R135"/>
      <c r="S135"/>
    </row>
    <row r="136" spans="1:19" s="37" customFormat="1" x14ac:dyDescent="0.25">
      <c r="A136"/>
      <c r="B136"/>
      <c r="C136"/>
      <c r="D136"/>
      <c r="E136"/>
      <c r="F136"/>
      <c r="G136"/>
      <c r="H136"/>
      <c r="I136"/>
      <c r="J136"/>
      <c r="K136" s="30"/>
      <c r="L136" s="109">
        <f>SUM(L13:L135)</f>
        <v>31545000</v>
      </c>
      <c r="N136" s="108"/>
      <c r="O136" s="107"/>
      <c r="P136"/>
      <c r="Q136"/>
      <c r="R136"/>
      <c r="S136"/>
    </row>
  </sheetData>
  <mergeCells count="1">
    <mergeCell ref="A1:I1"/>
  </mergeCells>
  <pageMargins left="0.7" right="0.7" top="0.75" bottom="0.75" header="0.3" footer="0.3"/>
  <pageSetup paperSize="9" scale="7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6"/>
  <sheetViews>
    <sheetView view="pageBreakPreview" topLeftCell="A4" zoomScale="82" zoomScaleNormal="100" zoomScaleSheetLayoutView="82" workbookViewId="0">
      <selection activeCell="N27" sqref="N27"/>
    </sheetView>
  </sheetViews>
  <sheetFormatPr defaultRowHeight="15" x14ac:dyDescent="0.25"/>
  <cols>
    <col min="1" max="1" width="15.85546875" customWidth="1"/>
    <col min="2" max="2" width="11.85546875" customWidth="1"/>
    <col min="3" max="3" width="13.7109375" customWidth="1"/>
    <col min="4" max="4" width="4.85546875" customWidth="1"/>
    <col min="5" max="5" width="14.28515625" customWidth="1"/>
    <col min="6" max="6" width="4.140625" customWidth="1"/>
    <col min="7" max="7" width="13.85546875" customWidth="1"/>
    <col min="8" max="8" width="22" customWidth="1"/>
    <col min="9" max="9" width="20.7109375" customWidth="1"/>
    <col min="10" max="10" width="21.5703125" customWidth="1"/>
    <col min="11" max="11" width="12.140625" bestFit="1" customWidth="1"/>
    <col min="12" max="12" width="17.42578125" style="106" bestFit="1" customWidth="1"/>
    <col min="13" max="13" width="16.140625" style="37" bestFit="1" customWidth="1"/>
    <col min="14" max="14" width="15.5703125" style="108" customWidth="1"/>
    <col min="15" max="15" width="20" style="107" bestFit="1" customWidth="1"/>
    <col min="16" max="16" width="18" bestFit="1" customWidth="1"/>
    <col min="18" max="18" width="22.42578125" customWidth="1"/>
    <col min="19" max="19" width="20.140625" customWidth="1"/>
  </cols>
  <sheetData>
    <row r="1" spans="1:19" ht="15.75" x14ac:dyDescent="0.25">
      <c r="A1" s="192" t="s">
        <v>0</v>
      </c>
      <c r="B1" s="192"/>
      <c r="C1" s="192"/>
      <c r="D1" s="192"/>
      <c r="E1" s="192"/>
      <c r="F1" s="192"/>
      <c r="G1" s="192"/>
      <c r="H1" s="192"/>
      <c r="I1" s="192"/>
      <c r="J1" s="122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9"/>
      <c r="L2" s="3"/>
      <c r="M2" s="4"/>
      <c r="N2" s="5"/>
      <c r="O2" s="10"/>
      <c r="P2" s="9"/>
      <c r="Q2" s="9"/>
      <c r="R2" s="9"/>
      <c r="S2" s="9"/>
    </row>
    <row r="3" spans="1:19" x14ac:dyDescent="0.25">
      <c r="A3" s="7" t="s">
        <v>1</v>
      </c>
      <c r="B3" s="10" t="s">
        <v>69</v>
      </c>
      <c r="C3" s="10"/>
      <c r="D3" s="7"/>
      <c r="E3" s="7"/>
      <c r="F3" s="7"/>
      <c r="G3" s="7"/>
      <c r="H3" s="7" t="s">
        <v>3</v>
      </c>
      <c r="I3" s="11">
        <v>42808</v>
      </c>
      <c r="J3" s="12"/>
      <c r="K3" s="9"/>
      <c r="L3" s="13"/>
      <c r="M3" s="4"/>
      <c r="N3" s="5"/>
      <c r="O3" s="10"/>
      <c r="P3" s="9"/>
      <c r="Q3" s="9"/>
      <c r="R3" s="9"/>
      <c r="S3" s="9"/>
    </row>
    <row r="4" spans="1:19" x14ac:dyDescent="0.25">
      <c r="A4" s="7" t="s">
        <v>4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9"/>
      <c r="L4" s="13"/>
      <c r="M4" s="4"/>
      <c r="N4" s="5"/>
      <c r="O4" s="10"/>
      <c r="P4" s="9"/>
      <c r="Q4" s="9"/>
      <c r="R4" s="9"/>
      <c r="S4" s="9"/>
    </row>
    <row r="5" spans="1:19" x14ac:dyDescent="0.25">
      <c r="A5" s="7"/>
      <c r="B5" s="7"/>
      <c r="C5" s="7"/>
      <c r="D5" s="7"/>
      <c r="E5" s="7"/>
      <c r="F5" s="7"/>
      <c r="G5" s="7"/>
      <c r="H5" s="8"/>
      <c r="I5" s="15"/>
      <c r="J5" s="16"/>
      <c r="K5" s="9"/>
      <c r="L5" s="13"/>
      <c r="M5" s="17"/>
      <c r="N5" s="18"/>
      <c r="O5" s="6"/>
      <c r="P5" s="9"/>
      <c r="Q5" s="9"/>
      <c r="R5" s="9"/>
      <c r="S5" s="9"/>
    </row>
    <row r="6" spans="1:19" x14ac:dyDescent="0.25">
      <c r="A6" s="19" t="s">
        <v>8</v>
      </c>
      <c r="B6" s="7"/>
      <c r="C6" s="7"/>
      <c r="D6" s="7"/>
      <c r="E6" s="7"/>
      <c r="F6" s="7"/>
      <c r="G6" s="7" t="s">
        <v>9</v>
      </c>
      <c r="H6" s="8"/>
      <c r="I6" s="7"/>
      <c r="J6" s="7"/>
      <c r="K6" s="9"/>
      <c r="L6" s="13"/>
      <c r="M6" s="4"/>
      <c r="N6" s="18"/>
      <c r="O6" s="7"/>
      <c r="P6" s="9"/>
      <c r="Q6" s="9"/>
      <c r="R6" s="9"/>
      <c r="S6" s="9"/>
    </row>
    <row r="7" spans="1:19" x14ac:dyDescent="0.25">
      <c r="A7" s="7"/>
      <c r="B7" s="7"/>
      <c r="C7" s="20" t="s">
        <v>10</v>
      </c>
      <c r="D7" s="20"/>
      <c r="E7" s="20" t="s">
        <v>11</v>
      </c>
      <c r="F7" s="20"/>
      <c r="G7" s="20" t="s">
        <v>12</v>
      </c>
      <c r="H7" s="8"/>
      <c r="I7" s="7"/>
      <c r="J7" s="7"/>
      <c r="K7" s="9"/>
      <c r="L7" s="13"/>
      <c r="M7" s="4"/>
      <c r="N7" s="5"/>
      <c r="O7" s="7"/>
      <c r="P7" s="9"/>
      <c r="Q7" s="9"/>
      <c r="R7" s="9"/>
      <c r="S7" s="9"/>
    </row>
    <row r="8" spans="1:19" x14ac:dyDescent="0.25">
      <c r="A8" s="7"/>
      <c r="B8" s="7"/>
      <c r="C8" s="21">
        <v>100000</v>
      </c>
      <c r="D8" s="7"/>
      <c r="E8" s="121">
        <v>10</v>
      </c>
      <c r="F8" s="22"/>
      <c r="G8" s="17">
        <f>C8*E8</f>
        <v>1000000</v>
      </c>
      <c r="H8" s="8"/>
      <c r="I8" s="17"/>
      <c r="J8" s="17"/>
      <c r="K8" s="9"/>
      <c r="L8" s="13"/>
      <c r="M8" s="4"/>
      <c r="N8" s="5"/>
      <c r="O8" s="7"/>
      <c r="P8" s="9"/>
      <c r="Q8" s="9"/>
      <c r="R8" s="9"/>
      <c r="S8" s="9"/>
    </row>
    <row r="9" spans="1:19" x14ac:dyDescent="0.25">
      <c r="A9" s="7"/>
      <c r="B9" s="7"/>
      <c r="C9" s="21">
        <v>50000</v>
      </c>
      <c r="D9" s="7"/>
      <c r="E9" s="121">
        <v>66</v>
      </c>
      <c r="F9" s="22"/>
      <c r="G9" s="17">
        <f t="shared" ref="G9:G16" si="0">C9*E9</f>
        <v>3300000</v>
      </c>
      <c r="H9" s="8"/>
      <c r="I9" s="17"/>
      <c r="J9" s="17"/>
      <c r="K9" s="9"/>
      <c r="L9" s="3"/>
      <c r="M9" s="4"/>
      <c r="N9" s="5"/>
      <c r="O9" s="6"/>
      <c r="P9" s="9"/>
      <c r="Q9" s="9"/>
      <c r="R9" s="9"/>
      <c r="S9" s="9"/>
    </row>
    <row r="10" spans="1:19" x14ac:dyDescent="0.25">
      <c r="A10" s="7"/>
      <c r="B10" s="7"/>
      <c r="C10" s="21">
        <v>20000</v>
      </c>
      <c r="D10" s="7"/>
      <c r="E10" s="121">
        <v>37</v>
      </c>
      <c r="F10" s="22"/>
      <c r="G10" s="17">
        <f t="shared" si="0"/>
        <v>740000</v>
      </c>
      <c r="H10" s="8"/>
      <c r="I10" s="8"/>
      <c r="J10" s="17"/>
      <c r="K10" s="23"/>
      <c r="L10" s="3"/>
      <c r="M10" s="4"/>
      <c r="N10" s="5"/>
      <c r="O10" s="7"/>
      <c r="P10" s="9"/>
      <c r="Q10" s="9"/>
      <c r="R10" s="9"/>
      <c r="S10" s="9"/>
    </row>
    <row r="11" spans="1:19" x14ac:dyDescent="0.25">
      <c r="A11" s="7"/>
      <c r="B11" s="7"/>
      <c r="C11" s="21">
        <v>10000</v>
      </c>
      <c r="D11" s="7"/>
      <c r="E11" s="121">
        <v>8</v>
      </c>
      <c r="F11" s="22"/>
      <c r="G11" s="17">
        <f t="shared" si="0"/>
        <v>80000</v>
      </c>
      <c r="H11" s="8"/>
      <c r="I11" s="17"/>
      <c r="J11" s="17"/>
      <c r="K11" s="9"/>
      <c r="L11" s="3"/>
      <c r="M11" s="4"/>
      <c r="N11" s="24"/>
      <c r="O11" s="8"/>
      <c r="P11" s="9"/>
      <c r="Q11" s="9"/>
      <c r="R11" s="9" t="s">
        <v>13</v>
      </c>
      <c r="S11" s="9"/>
    </row>
    <row r="12" spans="1:19" x14ac:dyDescent="0.25">
      <c r="A12" s="7"/>
      <c r="B12" s="7"/>
      <c r="C12" s="21">
        <v>5000</v>
      </c>
      <c r="D12" s="7"/>
      <c r="E12" s="22">
        <v>23</v>
      </c>
      <c r="F12" s="22"/>
      <c r="G12" s="17">
        <f>C12*E12</f>
        <v>115000</v>
      </c>
      <c r="H12" s="8"/>
      <c r="I12" s="17"/>
      <c r="J12" s="17"/>
      <c r="K12" s="25" t="s">
        <v>9</v>
      </c>
      <c r="L12" s="26" t="s">
        <v>14</v>
      </c>
      <c r="M12" s="27" t="s">
        <v>15</v>
      </c>
      <c r="N12" s="28" t="s">
        <v>16</v>
      </c>
      <c r="O12" s="29" t="s">
        <v>13</v>
      </c>
      <c r="P12" s="9" t="s">
        <v>17</v>
      </c>
      <c r="Q12" s="9" t="s">
        <v>18</v>
      </c>
      <c r="R12" s="9" t="s">
        <v>19</v>
      </c>
      <c r="S12" s="9"/>
    </row>
    <row r="13" spans="1:19" x14ac:dyDescent="0.25">
      <c r="A13" s="7"/>
      <c r="B13" s="7"/>
      <c r="C13" s="21">
        <v>2000</v>
      </c>
      <c r="D13" s="7"/>
      <c r="E13" s="121">
        <v>56</v>
      </c>
      <c r="F13" s="22"/>
      <c r="G13" s="17">
        <f t="shared" si="0"/>
        <v>112000</v>
      </c>
      <c r="H13" s="8"/>
      <c r="I13" s="17"/>
      <c r="J13" s="17"/>
      <c r="K13" s="30">
        <v>40094</v>
      </c>
      <c r="L13" s="31">
        <v>700000</v>
      </c>
      <c r="M13" s="32">
        <v>1100000</v>
      </c>
      <c r="N13" s="33"/>
      <c r="O13" s="9" t="s">
        <v>20</v>
      </c>
      <c r="P13" s="9" t="s">
        <v>18</v>
      </c>
    </row>
    <row r="14" spans="1:19" x14ac:dyDescent="0.25">
      <c r="A14" s="7"/>
      <c r="B14" s="7"/>
      <c r="C14" s="21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10"/>
      <c r="K14" s="30">
        <v>40095</v>
      </c>
      <c r="L14" s="31">
        <v>1200000</v>
      </c>
      <c r="M14" s="32">
        <v>66000</v>
      </c>
      <c r="N14" s="34"/>
      <c r="O14" s="35">
        <v>25000000</v>
      </c>
      <c r="P14" s="36"/>
    </row>
    <row r="15" spans="1:19" x14ac:dyDescent="0.25">
      <c r="A15" s="7"/>
      <c r="B15" s="7"/>
      <c r="C15" s="21">
        <v>500</v>
      </c>
      <c r="D15" s="7"/>
      <c r="E15" s="22">
        <v>0</v>
      </c>
      <c r="F15" s="22"/>
      <c r="G15" s="17">
        <f t="shared" si="0"/>
        <v>0</v>
      </c>
      <c r="H15" s="8"/>
      <c r="I15" s="10"/>
      <c r="K15" s="30">
        <v>40096</v>
      </c>
      <c r="L15" s="31">
        <v>1250000</v>
      </c>
      <c r="M15" s="32">
        <v>5090000</v>
      </c>
      <c r="N15" s="34"/>
      <c r="O15" s="35"/>
      <c r="P15" s="36"/>
    </row>
    <row r="16" spans="1:19" x14ac:dyDescent="0.25">
      <c r="A16" s="7"/>
      <c r="B16" s="7"/>
      <c r="C16" s="21">
        <v>100</v>
      </c>
      <c r="D16" s="7"/>
      <c r="E16" s="22">
        <v>0</v>
      </c>
      <c r="F16" s="22"/>
      <c r="G16" s="17">
        <f t="shared" si="0"/>
        <v>0</v>
      </c>
      <c r="H16" s="8"/>
      <c r="I16" s="10"/>
      <c r="J16" s="121"/>
      <c r="K16" s="30">
        <v>40097</v>
      </c>
      <c r="L16" s="31">
        <v>400000</v>
      </c>
      <c r="M16" s="37">
        <v>350000</v>
      </c>
      <c r="N16" s="34"/>
      <c r="O16" s="35"/>
      <c r="P16" s="36"/>
    </row>
    <row r="17" spans="1:19" x14ac:dyDescent="0.25">
      <c r="A17" s="7"/>
      <c r="B17" s="7"/>
      <c r="C17" s="19" t="s">
        <v>21</v>
      </c>
      <c r="D17" s="7"/>
      <c r="E17" s="22"/>
      <c r="F17" s="7"/>
      <c r="G17" s="7"/>
      <c r="H17" s="8">
        <f>SUM(G8:G16)</f>
        <v>5347000</v>
      </c>
      <c r="I17" s="10"/>
      <c r="J17" s="121"/>
      <c r="K17" s="30">
        <v>40098</v>
      </c>
      <c r="L17" s="31">
        <v>1000000</v>
      </c>
      <c r="M17" s="32">
        <v>100000</v>
      </c>
      <c r="N17" s="34"/>
      <c r="O17" s="35"/>
      <c r="P17" s="36"/>
    </row>
    <row r="18" spans="1:19" x14ac:dyDescent="0.25">
      <c r="A18" s="7"/>
      <c r="B18" s="7"/>
      <c r="C18" s="7"/>
      <c r="D18" s="7"/>
      <c r="E18" s="7"/>
      <c r="F18" s="7"/>
      <c r="G18" s="7"/>
      <c r="H18" s="8"/>
      <c r="I18" s="10"/>
      <c r="J18" s="121"/>
      <c r="K18" s="30">
        <v>40099</v>
      </c>
      <c r="L18" s="31">
        <v>1050000</v>
      </c>
      <c r="M18" s="32">
        <v>160000</v>
      </c>
      <c r="N18" s="34"/>
      <c r="O18" s="35"/>
      <c r="P18" s="39"/>
    </row>
    <row r="19" spans="1:19" x14ac:dyDescent="0.25">
      <c r="A19" s="7"/>
      <c r="B19" s="7"/>
      <c r="C19" s="7" t="s">
        <v>10</v>
      </c>
      <c r="D19" s="7"/>
      <c r="E19" s="7" t="s">
        <v>22</v>
      </c>
      <c r="F19" s="7"/>
      <c r="G19" s="7" t="s">
        <v>12</v>
      </c>
      <c r="H19" s="8"/>
      <c r="I19" s="21"/>
      <c r="J19" s="121"/>
      <c r="K19" s="30">
        <v>40100</v>
      </c>
      <c r="L19" s="31">
        <v>2000000</v>
      </c>
      <c r="M19" s="40">
        <v>1144000</v>
      </c>
      <c r="N19" s="34"/>
      <c r="O19" s="35"/>
      <c r="P19" s="39"/>
    </row>
    <row r="20" spans="1:19" x14ac:dyDescent="0.25">
      <c r="A20" s="7"/>
      <c r="B20" s="7"/>
      <c r="C20" s="21">
        <v>1000</v>
      </c>
      <c r="D20" s="7"/>
      <c r="E20" s="7">
        <v>2</v>
      </c>
      <c r="F20" s="7"/>
      <c r="G20" s="21">
        <f>C20*E20</f>
        <v>2000</v>
      </c>
      <c r="H20" s="8"/>
      <c r="I20" s="21"/>
      <c r="J20" s="22"/>
      <c r="K20" s="30">
        <v>40101</v>
      </c>
      <c r="L20" s="31">
        <v>2300000</v>
      </c>
      <c r="M20" s="32">
        <v>40000</v>
      </c>
      <c r="N20" s="34"/>
      <c r="O20" s="35"/>
      <c r="P20" s="39"/>
    </row>
    <row r="21" spans="1:19" x14ac:dyDescent="0.25">
      <c r="A21" s="7"/>
      <c r="B21" s="7"/>
      <c r="C21" s="21">
        <v>500</v>
      </c>
      <c r="D21" s="7"/>
      <c r="E21" s="7">
        <v>41</v>
      </c>
      <c r="F21" s="7"/>
      <c r="G21" s="21">
        <f>C21*E21</f>
        <v>20500</v>
      </c>
      <c r="H21" s="8"/>
      <c r="I21" s="21"/>
      <c r="J21" s="121"/>
      <c r="K21" s="30">
        <v>40102</v>
      </c>
      <c r="L21" s="31">
        <v>2000000</v>
      </c>
      <c r="M21" s="34">
        <v>20000</v>
      </c>
      <c r="N21" s="41"/>
      <c r="O21" s="42"/>
      <c r="P21" s="42"/>
    </row>
    <row r="22" spans="1:19" x14ac:dyDescent="0.25">
      <c r="A22" s="7"/>
      <c r="B22" s="7"/>
      <c r="C22" s="21">
        <v>200</v>
      </c>
      <c r="D22" s="7"/>
      <c r="E22" s="7">
        <v>1</v>
      </c>
      <c r="F22" s="7"/>
      <c r="G22" s="21">
        <f>C22*E22</f>
        <v>200</v>
      </c>
      <c r="H22" s="8"/>
      <c r="I22" s="10"/>
      <c r="K22" s="30">
        <v>40103</v>
      </c>
      <c r="L22" s="31">
        <v>1600000</v>
      </c>
      <c r="M22" s="43">
        <v>100000</v>
      </c>
      <c r="N22" s="44"/>
      <c r="O22" s="8"/>
      <c r="P22" s="34"/>
      <c r="Q22" s="41"/>
      <c r="R22" s="42"/>
      <c r="S22" s="42"/>
    </row>
    <row r="23" spans="1:19" x14ac:dyDescent="0.25">
      <c r="A23" s="7"/>
      <c r="B23" s="7"/>
      <c r="C23" s="21">
        <v>100</v>
      </c>
      <c r="D23" s="7"/>
      <c r="E23" s="7">
        <v>7</v>
      </c>
      <c r="F23" s="7"/>
      <c r="G23" s="21">
        <f>C23*E23</f>
        <v>700</v>
      </c>
      <c r="H23" s="8"/>
      <c r="I23" s="10"/>
      <c r="K23" s="30">
        <v>40104</v>
      </c>
      <c r="L23" s="31">
        <v>500000</v>
      </c>
      <c r="M23" s="45">
        <v>20000</v>
      </c>
      <c r="N23" s="44"/>
      <c r="O23" s="46"/>
      <c r="P23" s="34"/>
      <c r="Q23" s="41"/>
      <c r="R23" s="42">
        <f>SUM(R14:R22)</f>
        <v>0</v>
      </c>
      <c r="S23" s="42">
        <f>SUM(S14:S22)</f>
        <v>0</v>
      </c>
    </row>
    <row r="24" spans="1:19" x14ac:dyDescent="0.25">
      <c r="A24" s="7"/>
      <c r="B24" s="7"/>
      <c r="C24" s="21">
        <v>50</v>
      </c>
      <c r="D24" s="7"/>
      <c r="E24" s="7">
        <v>0</v>
      </c>
      <c r="F24" s="7"/>
      <c r="G24" s="21">
        <f>C24*E24</f>
        <v>0</v>
      </c>
      <c r="H24" s="8"/>
      <c r="I24" s="7"/>
      <c r="K24" s="30">
        <v>40105</v>
      </c>
      <c r="L24" s="31">
        <v>7000000</v>
      </c>
      <c r="M24" s="45">
        <v>107000</v>
      </c>
      <c r="N24" s="47"/>
      <c r="O24" s="46"/>
      <c r="P24" s="34"/>
      <c r="Q24" s="41"/>
      <c r="R24" s="48" t="s">
        <v>23</v>
      </c>
      <c r="S24" s="41"/>
    </row>
    <row r="25" spans="1:19" x14ac:dyDescent="0.25">
      <c r="A25" s="7"/>
      <c r="B25" s="7"/>
      <c r="C25" s="21">
        <v>25</v>
      </c>
      <c r="D25" s="7"/>
      <c r="E25" s="7">
        <v>0</v>
      </c>
      <c r="F25" s="7"/>
      <c r="G25" s="49">
        <v>0</v>
      </c>
      <c r="H25" s="8"/>
      <c r="I25" s="7" t="s">
        <v>9</v>
      </c>
      <c r="K25" s="30">
        <v>40106</v>
      </c>
      <c r="L25" s="31">
        <v>1000000</v>
      </c>
      <c r="M25" s="45">
        <v>33138500</v>
      </c>
      <c r="N25" s="47"/>
      <c r="O25" s="46"/>
      <c r="P25" s="34"/>
      <c r="Q25" s="41"/>
      <c r="R25" s="48"/>
      <c r="S25" s="41"/>
    </row>
    <row r="26" spans="1:19" x14ac:dyDescent="0.25">
      <c r="A26" s="7"/>
      <c r="B26" s="7"/>
      <c r="C26" s="19" t="s">
        <v>21</v>
      </c>
      <c r="D26" s="7"/>
      <c r="E26" s="7"/>
      <c r="F26" s="7"/>
      <c r="G26" s="7"/>
      <c r="H26" s="50">
        <f>SUM(G20:G25)</f>
        <v>23400</v>
      </c>
      <c r="I26" s="8"/>
      <c r="K26" s="30">
        <v>40107</v>
      </c>
      <c r="L26" s="31">
        <v>1200000</v>
      </c>
      <c r="M26" s="37">
        <v>25000000</v>
      </c>
      <c r="N26" s="44"/>
      <c r="O26" s="51"/>
      <c r="P26" s="34"/>
      <c r="Q26" s="41"/>
      <c r="R26" s="48"/>
      <c r="S26" s="41"/>
    </row>
    <row r="27" spans="1:19" x14ac:dyDescent="0.25">
      <c r="A27" s="7"/>
      <c r="B27" s="7"/>
      <c r="C27" s="7"/>
      <c r="D27" s="7"/>
      <c r="E27" s="7"/>
      <c r="F27" s="7"/>
      <c r="G27" s="7"/>
      <c r="H27" s="8"/>
      <c r="I27" s="8">
        <f>H17+H26</f>
        <v>5370400</v>
      </c>
      <c r="K27" s="30">
        <v>40108</v>
      </c>
      <c r="L27" s="31">
        <v>5200000</v>
      </c>
      <c r="M27" s="52"/>
      <c r="N27" s="44"/>
      <c r="O27" s="51"/>
      <c r="P27" s="34"/>
      <c r="Q27" s="41"/>
      <c r="R27" s="48"/>
      <c r="S27" s="41"/>
    </row>
    <row r="28" spans="1:19" x14ac:dyDescent="0.25">
      <c r="A28" s="7"/>
      <c r="B28" s="7"/>
      <c r="C28" s="19" t="s">
        <v>24</v>
      </c>
      <c r="D28" s="7"/>
      <c r="E28" s="7"/>
      <c r="F28" s="7"/>
      <c r="G28" s="7"/>
      <c r="H28" s="8"/>
      <c r="I28" s="8"/>
      <c r="K28" s="30">
        <v>40109</v>
      </c>
      <c r="L28" s="31">
        <v>800000</v>
      </c>
      <c r="M28" s="53"/>
      <c r="N28" s="44"/>
      <c r="O28" s="51"/>
      <c r="P28" s="34"/>
      <c r="Q28" s="41"/>
      <c r="R28" s="48"/>
      <c r="S28" s="41"/>
    </row>
    <row r="29" spans="1:19" x14ac:dyDescent="0.25">
      <c r="A29" s="7"/>
      <c r="B29" s="7"/>
      <c r="C29" s="7" t="s">
        <v>25</v>
      </c>
      <c r="D29" s="7"/>
      <c r="E29" s="7"/>
      <c r="F29" s="7"/>
      <c r="G29" s="7" t="s">
        <v>9</v>
      </c>
      <c r="H29" s="8"/>
      <c r="I29" s="8">
        <f>'07 Maret 17 '!I37</f>
        <v>1108296472</v>
      </c>
      <c r="K29" s="30">
        <v>40110</v>
      </c>
      <c r="L29" s="31">
        <v>0</v>
      </c>
      <c r="N29" s="44"/>
      <c r="O29" s="51"/>
      <c r="P29" s="34"/>
      <c r="Q29" s="41"/>
      <c r="R29" s="54"/>
      <c r="S29" s="41"/>
    </row>
    <row r="30" spans="1:19" x14ac:dyDescent="0.25">
      <c r="A30" s="7"/>
      <c r="B30" s="7"/>
      <c r="C30" s="7" t="s">
        <v>26</v>
      </c>
      <c r="D30" s="7"/>
      <c r="E30" s="7"/>
      <c r="F30" s="7"/>
      <c r="G30" s="7"/>
      <c r="H30" s="8" t="s">
        <v>27</v>
      </c>
      <c r="I30" s="55">
        <f>'13 Maret 17'!I52</f>
        <v>42419000</v>
      </c>
      <c r="K30" s="30"/>
      <c r="L30" s="31"/>
      <c r="M30" s="56"/>
      <c r="N30" s="44"/>
      <c r="O30" s="51"/>
      <c r="P30" s="34"/>
      <c r="Q30" s="41"/>
      <c r="R30" s="48"/>
      <c r="S30" s="41"/>
    </row>
    <row r="31" spans="1:19" x14ac:dyDescent="0.25">
      <c r="A31" s="7"/>
      <c r="B31" s="7"/>
      <c r="C31" s="7"/>
      <c r="D31" s="7"/>
      <c r="E31" s="7"/>
      <c r="F31" s="7"/>
      <c r="G31" s="7"/>
      <c r="H31" s="8"/>
      <c r="I31" s="8"/>
      <c r="K31" s="30"/>
      <c r="L31" s="31"/>
      <c r="N31" s="47"/>
      <c r="O31" s="51"/>
      <c r="P31" s="9"/>
      <c r="Q31" s="41"/>
      <c r="R31" s="9"/>
      <c r="S31" s="41"/>
    </row>
    <row r="32" spans="1:19" x14ac:dyDescent="0.25">
      <c r="A32" s="7"/>
      <c r="B32" s="7"/>
      <c r="C32" s="19" t="s">
        <v>28</v>
      </c>
      <c r="D32" s="7"/>
      <c r="E32" s="7"/>
      <c r="F32" s="7"/>
      <c r="G32" s="7"/>
      <c r="H32" s="8"/>
      <c r="I32" s="34"/>
      <c r="J32" s="34"/>
      <c r="K32" s="30"/>
      <c r="L32" s="31"/>
      <c r="N32" s="44"/>
      <c r="O32" s="51"/>
      <c r="P32" s="9"/>
      <c r="Q32" s="41"/>
      <c r="R32" s="9"/>
      <c r="S32" s="41"/>
    </row>
    <row r="33" spans="1:19" x14ac:dyDescent="0.25">
      <c r="A33" s="7"/>
      <c r="B33" s="19">
        <v>1</v>
      </c>
      <c r="C33" s="19" t="s">
        <v>29</v>
      </c>
      <c r="D33" s="7"/>
      <c r="E33" s="7"/>
      <c r="F33" s="7"/>
      <c r="G33" s="7"/>
      <c r="H33" s="8"/>
      <c r="I33" s="8"/>
      <c r="J33" s="8"/>
      <c r="K33" s="30"/>
      <c r="L33" s="31"/>
      <c r="N33" s="44"/>
      <c r="O33" s="51"/>
      <c r="P33" s="9"/>
      <c r="Q33" s="41"/>
      <c r="R33" s="9"/>
      <c r="S33" s="41"/>
    </row>
    <row r="34" spans="1:19" x14ac:dyDescent="0.25">
      <c r="A34" s="7"/>
      <c r="B34" s="19"/>
      <c r="C34" s="19" t="s">
        <v>13</v>
      </c>
      <c r="D34" s="7"/>
      <c r="E34" s="7"/>
      <c r="F34" s="7"/>
      <c r="G34" s="7"/>
      <c r="H34" s="8"/>
      <c r="I34" s="8"/>
      <c r="J34" s="8"/>
      <c r="K34" s="30"/>
      <c r="L34" s="31"/>
      <c r="N34" s="44"/>
      <c r="O34" s="51"/>
      <c r="P34" s="9"/>
      <c r="Q34" s="41"/>
      <c r="R34" s="57"/>
      <c r="S34" s="41"/>
    </row>
    <row r="35" spans="1:19" x14ac:dyDescent="0.25">
      <c r="A35" s="7"/>
      <c r="B35" s="7"/>
      <c r="C35" s="7" t="s">
        <v>30</v>
      </c>
      <c r="D35" s="7"/>
      <c r="E35" s="7"/>
      <c r="F35" s="7"/>
      <c r="G35" s="21"/>
      <c r="H35" s="50">
        <f>O14</f>
        <v>25000000</v>
      </c>
      <c r="I35" s="8"/>
      <c r="J35" s="8"/>
      <c r="K35" s="30"/>
      <c r="L35" s="31"/>
      <c r="M35" s="52"/>
      <c r="N35" s="44" t="s">
        <v>31</v>
      </c>
      <c r="O35" s="51"/>
      <c r="P35" s="41"/>
      <c r="Q35" s="41"/>
      <c r="R35" s="9"/>
      <c r="S35" s="41"/>
    </row>
    <row r="36" spans="1:19" x14ac:dyDescent="0.25">
      <c r="A36" s="7"/>
      <c r="B36" s="7"/>
      <c r="C36" s="7" t="s">
        <v>32</v>
      </c>
      <c r="D36" s="7"/>
      <c r="E36" s="7"/>
      <c r="F36" s="7"/>
      <c r="G36" s="7"/>
      <c r="H36" s="58">
        <f>P14</f>
        <v>0</v>
      </c>
      <c r="I36" s="7" t="s">
        <v>9</v>
      </c>
      <c r="J36" s="7"/>
      <c r="K36" s="30"/>
      <c r="L36" s="31"/>
      <c r="M36" s="52"/>
      <c r="N36" s="44"/>
      <c r="O36" s="51"/>
      <c r="P36" s="10"/>
      <c r="Q36" s="41"/>
      <c r="R36" s="9"/>
      <c r="S36" s="9"/>
    </row>
    <row r="37" spans="1:19" x14ac:dyDescent="0.25">
      <c r="A37" s="7"/>
      <c r="B37" s="7"/>
      <c r="C37" s="7" t="s">
        <v>33</v>
      </c>
      <c r="D37" s="7"/>
      <c r="E37" s="7"/>
      <c r="F37" s="7"/>
      <c r="G37" s="7"/>
      <c r="H37" s="8"/>
      <c r="I37" s="8">
        <f>I29+H35-H36</f>
        <v>1133296472</v>
      </c>
      <c r="J37" s="8"/>
      <c r="K37" s="30"/>
      <c r="L37" s="31"/>
      <c r="M37" s="52"/>
      <c r="N37" s="44"/>
      <c r="O37" s="51"/>
      <c r="Q37" s="41"/>
      <c r="R37" s="9"/>
      <c r="S37" s="9"/>
    </row>
    <row r="38" spans="1:19" x14ac:dyDescent="0.25">
      <c r="A38" s="7"/>
      <c r="B38" s="7"/>
      <c r="C38" s="7"/>
      <c r="D38" s="7"/>
      <c r="E38" s="7"/>
      <c r="F38" s="7"/>
      <c r="G38" s="7"/>
      <c r="H38" s="8"/>
      <c r="I38" s="8"/>
      <c r="J38" s="8"/>
      <c r="K38" s="30"/>
      <c r="L38" s="31"/>
      <c r="M38" s="59"/>
      <c r="N38" s="44"/>
      <c r="O38" s="51"/>
      <c r="Q38" s="41"/>
      <c r="R38" s="9"/>
      <c r="S38" s="9"/>
    </row>
    <row r="39" spans="1:19" x14ac:dyDescent="0.25">
      <c r="A39" s="7"/>
      <c r="B39" s="7"/>
      <c r="C39" s="19" t="s">
        <v>34</v>
      </c>
      <c r="D39" s="7"/>
      <c r="E39" s="7"/>
      <c r="F39" s="7"/>
      <c r="G39" s="7"/>
      <c r="H39" s="50">
        <v>499419523</v>
      </c>
      <c r="J39" s="8"/>
      <c r="K39" s="30"/>
      <c r="L39" s="31"/>
      <c r="M39" s="52"/>
      <c r="N39" s="44"/>
      <c r="O39" s="51"/>
      <c r="Q39" s="41"/>
      <c r="R39" s="9"/>
      <c r="S39" s="9"/>
    </row>
    <row r="40" spans="1:19" x14ac:dyDescent="0.25">
      <c r="A40" s="7"/>
      <c r="B40" s="7"/>
      <c r="C40" s="19" t="s">
        <v>35</v>
      </c>
      <c r="D40" s="7"/>
      <c r="E40" s="7"/>
      <c r="F40" s="7"/>
      <c r="G40" s="7"/>
      <c r="H40" s="8">
        <v>102993494</v>
      </c>
      <c r="I40" s="8"/>
      <c r="J40" s="8"/>
      <c r="K40" s="30"/>
      <c r="L40" s="31"/>
      <c r="M40" s="52"/>
      <c r="N40" s="44"/>
      <c r="O40" s="51"/>
      <c r="Q40" s="41"/>
      <c r="R40" s="9"/>
      <c r="S40" s="9"/>
    </row>
    <row r="41" spans="1:19" ht="16.5" x14ac:dyDescent="0.35">
      <c r="A41" s="7"/>
      <c r="B41" s="7"/>
      <c r="C41" s="19" t="s">
        <v>36</v>
      </c>
      <c r="D41" s="7"/>
      <c r="E41" s="7"/>
      <c r="F41" s="7"/>
      <c r="G41" s="7"/>
      <c r="H41" s="60">
        <v>77026411</v>
      </c>
      <c r="I41" s="8"/>
      <c r="J41" s="8"/>
      <c r="K41" s="30"/>
      <c r="L41" s="31"/>
      <c r="M41" s="52"/>
      <c r="N41" s="44"/>
      <c r="O41" s="51"/>
      <c r="Q41" s="41"/>
      <c r="R41" s="9"/>
      <c r="S41" s="9"/>
    </row>
    <row r="42" spans="1:19" ht="16.5" x14ac:dyDescent="0.35">
      <c r="A42" s="7"/>
      <c r="B42" s="7"/>
      <c r="C42" s="7"/>
      <c r="D42" s="7"/>
      <c r="E42" s="7"/>
      <c r="F42" s="7"/>
      <c r="G42" s="7"/>
      <c r="H42" s="8"/>
      <c r="I42" s="61">
        <f>SUM(H39:H41)</f>
        <v>679439428</v>
      </c>
      <c r="J42" s="8"/>
      <c r="K42" s="30"/>
      <c r="L42" s="31"/>
      <c r="M42" s="52"/>
      <c r="N42" s="44"/>
      <c r="O42" s="51"/>
      <c r="Q42" s="41"/>
      <c r="R42" s="9"/>
      <c r="S42" s="9"/>
    </row>
    <row r="43" spans="1:19" x14ac:dyDescent="0.25">
      <c r="A43" s="7"/>
      <c r="B43" s="7"/>
      <c r="C43" s="7"/>
      <c r="D43" s="7"/>
      <c r="E43" s="7"/>
      <c r="F43" s="7"/>
      <c r="G43" s="7"/>
      <c r="H43" s="8"/>
      <c r="I43" s="62">
        <f>SUM(I37:I42)</f>
        <v>1812735900</v>
      </c>
      <c r="J43" s="8"/>
      <c r="K43" s="30"/>
      <c r="L43" s="31"/>
      <c r="M43" s="52"/>
      <c r="N43" s="44"/>
      <c r="O43" s="51"/>
      <c r="Q43" s="41"/>
      <c r="R43" s="9"/>
      <c r="S43" s="9"/>
    </row>
    <row r="44" spans="1:19" x14ac:dyDescent="0.25">
      <c r="A44" s="7"/>
      <c r="B44" s="19">
        <v>2</v>
      </c>
      <c r="C44" s="19" t="s">
        <v>37</v>
      </c>
      <c r="D44" s="7"/>
      <c r="E44" s="7"/>
      <c r="F44" s="7"/>
      <c r="G44" s="7"/>
      <c r="H44" s="8"/>
      <c r="I44" s="8"/>
      <c r="J44" s="8"/>
      <c r="M44" s="52"/>
      <c r="N44" s="44"/>
      <c r="O44" s="51"/>
      <c r="P44" s="63"/>
      <c r="Q44" s="34"/>
      <c r="R44" s="64"/>
      <c r="S44" s="64"/>
    </row>
    <row r="45" spans="1:19" x14ac:dyDescent="0.25">
      <c r="A45" s="7"/>
      <c r="B45" s="7"/>
      <c r="C45" s="7" t="s">
        <v>32</v>
      </c>
      <c r="D45" s="7"/>
      <c r="E45" s="7"/>
      <c r="F45" s="7"/>
      <c r="G45" s="17"/>
      <c r="H45" s="8">
        <f>M95</f>
        <v>66435500</v>
      </c>
      <c r="I45" s="8"/>
      <c r="J45" s="8"/>
      <c r="M45" s="52"/>
      <c r="N45" s="44"/>
      <c r="O45" s="51"/>
      <c r="P45" s="63"/>
      <c r="Q45" s="34"/>
      <c r="R45" s="65"/>
      <c r="S45" s="64"/>
    </row>
    <row r="46" spans="1:19" x14ac:dyDescent="0.25">
      <c r="A46" s="7"/>
      <c r="B46" s="7"/>
      <c r="C46" s="7" t="s">
        <v>38</v>
      </c>
      <c r="D46" s="7"/>
      <c r="E46" s="7"/>
      <c r="F46" s="7"/>
      <c r="G46" s="22"/>
      <c r="H46" s="66">
        <f>+E91</f>
        <v>8500</v>
      </c>
      <c r="I46" s="8" t="s">
        <v>9</v>
      </c>
      <c r="J46" s="8"/>
      <c r="M46" s="52"/>
      <c r="N46" s="44"/>
      <c r="O46" s="51"/>
      <c r="P46" s="63"/>
      <c r="Q46" s="34"/>
      <c r="R46" s="63"/>
      <c r="S46" s="64"/>
    </row>
    <row r="47" spans="1:19" x14ac:dyDescent="0.25">
      <c r="A47" s="7"/>
      <c r="B47" s="7"/>
      <c r="C47" s="7"/>
      <c r="D47" s="7"/>
      <c r="E47" s="7"/>
      <c r="F47" s="7"/>
      <c r="G47" s="22" t="s">
        <v>9</v>
      </c>
      <c r="H47" s="67"/>
      <c r="I47" s="8">
        <f>H45+H46</f>
        <v>66444000</v>
      </c>
      <c r="J47" s="8"/>
      <c r="M47" s="52"/>
      <c r="N47" s="44"/>
      <c r="O47" s="51"/>
      <c r="P47" s="63"/>
      <c r="Q47" s="64"/>
      <c r="R47" s="63"/>
      <c r="S47" s="64"/>
    </row>
    <row r="48" spans="1:19" x14ac:dyDescent="0.25">
      <c r="A48" s="7"/>
      <c r="B48" s="7"/>
      <c r="C48" s="7"/>
      <c r="D48" s="7"/>
      <c r="E48" s="7"/>
      <c r="F48" s="7"/>
      <c r="G48" s="22"/>
      <c r="H48" s="68"/>
      <c r="I48" s="8" t="s">
        <v>9</v>
      </c>
      <c r="J48" s="8"/>
      <c r="M48" s="59"/>
      <c r="N48" s="44"/>
      <c r="O48" s="51"/>
      <c r="P48" s="69"/>
      <c r="Q48" s="69">
        <f>SUM(Q13:Q46)</f>
        <v>0</v>
      </c>
      <c r="R48" s="63"/>
      <c r="S48" s="64"/>
    </row>
    <row r="49" spans="1:19" x14ac:dyDescent="0.25">
      <c r="A49" s="7"/>
      <c r="B49" s="7"/>
      <c r="C49" s="7" t="s">
        <v>39</v>
      </c>
      <c r="D49" s="7"/>
      <c r="E49" s="7"/>
      <c r="F49" s="7"/>
      <c r="G49" s="17"/>
      <c r="H49" s="50">
        <f>L136</f>
        <v>29200000</v>
      </c>
      <c r="I49" s="8">
        <v>0</v>
      </c>
      <c r="M49" s="59"/>
      <c r="N49" s="44"/>
      <c r="O49" s="51"/>
      <c r="Q49" s="9"/>
      <c r="S49" s="9"/>
    </row>
    <row r="50" spans="1:19" x14ac:dyDescent="0.25">
      <c r="A50" s="7"/>
      <c r="B50" s="7"/>
      <c r="C50" s="7" t="s">
        <v>40</v>
      </c>
      <c r="D50" s="7"/>
      <c r="E50" s="7"/>
      <c r="F50" s="7"/>
      <c r="G50" s="7"/>
      <c r="H50" s="58">
        <f>A91</f>
        <v>195400</v>
      </c>
      <c r="I50" s="8"/>
      <c r="M50" s="59"/>
      <c r="N50" s="44"/>
      <c r="O50" s="51"/>
      <c r="P50" s="70"/>
      <c r="Q50" s="9" t="s">
        <v>41</v>
      </c>
      <c r="S50" s="9"/>
    </row>
    <row r="51" spans="1:19" x14ac:dyDescent="0.25">
      <c r="A51" s="7"/>
      <c r="B51" s="7"/>
      <c r="C51" s="7"/>
      <c r="D51" s="7"/>
      <c r="E51" s="7"/>
      <c r="F51" s="7"/>
      <c r="G51" s="7"/>
      <c r="H51" s="17"/>
      <c r="I51" s="58">
        <f>SUM(H49:H50)</f>
        <v>29395400</v>
      </c>
      <c r="J51" s="50"/>
      <c r="M51" s="59"/>
      <c r="N51" s="44"/>
      <c r="O51" s="51"/>
      <c r="P51" s="71"/>
      <c r="Q51" s="57"/>
      <c r="R51" s="71"/>
      <c r="S51" s="57"/>
    </row>
    <row r="52" spans="1:19" x14ac:dyDescent="0.25">
      <c r="A52" s="7"/>
      <c r="B52" s="7"/>
      <c r="C52" s="19" t="s">
        <v>42</v>
      </c>
      <c r="D52" s="7"/>
      <c r="E52" s="7"/>
      <c r="F52" s="7"/>
      <c r="G52" s="7"/>
      <c r="H52" s="8"/>
      <c r="I52" s="8">
        <f>I30-I47+I51</f>
        <v>5370400</v>
      </c>
      <c r="J52" s="72"/>
      <c r="N52" s="44"/>
      <c r="O52" s="51"/>
      <c r="P52" s="71"/>
      <c r="Q52" s="57"/>
      <c r="R52" s="71"/>
      <c r="S52" s="57"/>
    </row>
    <row r="53" spans="1:19" x14ac:dyDescent="0.25">
      <c r="A53" s="7"/>
      <c r="B53" s="7"/>
      <c r="C53" s="7" t="s">
        <v>43</v>
      </c>
      <c r="D53" s="7"/>
      <c r="E53" s="7"/>
      <c r="F53" s="7"/>
      <c r="G53" s="7"/>
      <c r="H53" s="8"/>
      <c r="I53" s="8">
        <f>+I27</f>
        <v>5370400</v>
      </c>
      <c r="J53" s="72"/>
      <c r="N53" s="44"/>
      <c r="O53" s="51"/>
      <c r="P53" s="71"/>
      <c r="Q53" s="57"/>
      <c r="R53" s="71"/>
      <c r="S53" s="57"/>
    </row>
    <row r="54" spans="1:19" x14ac:dyDescent="0.25">
      <c r="A54" s="7"/>
      <c r="B54" s="7"/>
      <c r="C54" s="7"/>
      <c r="D54" s="7"/>
      <c r="E54" s="7"/>
      <c r="F54" s="7"/>
      <c r="G54" s="7"/>
      <c r="H54" s="8" t="s">
        <v>9</v>
      </c>
      <c r="I54" s="58">
        <v>0</v>
      </c>
      <c r="J54" s="73"/>
      <c r="L54" s="31"/>
      <c r="N54" s="44"/>
      <c r="O54" s="51"/>
      <c r="P54" s="71"/>
      <c r="Q54" s="57"/>
      <c r="R54" s="71"/>
      <c r="S54" s="74"/>
    </row>
    <row r="55" spans="1:19" x14ac:dyDescent="0.25">
      <c r="A55" s="7"/>
      <c r="B55" s="7"/>
      <c r="C55" s="7"/>
      <c r="D55" s="7"/>
      <c r="E55" s="7" t="s">
        <v>44</v>
      </c>
      <c r="F55" s="7"/>
      <c r="G55" s="7"/>
      <c r="H55" s="8"/>
      <c r="I55" s="8">
        <f>+I53-I52</f>
        <v>0</v>
      </c>
      <c r="J55" s="72"/>
      <c r="L55" s="31"/>
      <c r="N55" s="44"/>
      <c r="O55" s="51"/>
      <c r="P55" s="71"/>
      <c r="Q55" s="57"/>
      <c r="R55" s="71"/>
      <c r="S55" s="71"/>
    </row>
    <row r="56" spans="1:19" x14ac:dyDescent="0.25">
      <c r="A56" s="7"/>
      <c r="B56" s="7"/>
      <c r="C56" s="7"/>
      <c r="D56" s="7"/>
      <c r="E56" s="7"/>
      <c r="F56" s="7"/>
      <c r="G56" s="7"/>
      <c r="H56" s="8"/>
      <c r="I56" s="8"/>
      <c r="J56" s="72"/>
      <c r="L56" s="31"/>
      <c r="N56" s="44"/>
      <c r="O56" s="51"/>
      <c r="P56" s="71"/>
      <c r="Q56" s="57"/>
      <c r="R56" s="71"/>
      <c r="S56" s="71"/>
    </row>
    <row r="57" spans="1:19" x14ac:dyDescent="0.25">
      <c r="A57" s="7" t="s">
        <v>45</v>
      </c>
      <c r="B57" s="7"/>
      <c r="C57" s="7"/>
      <c r="D57" s="7"/>
      <c r="E57" s="7"/>
      <c r="F57" s="7"/>
      <c r="G57" s="7"/>
      <c r="H57" s="8"/>
      <c r="I57" s="55"/>
      <c r="J57" s="75"/>
      <c r="L57" s="31"/>
      <c r="N57" s="44"/>
      <c r="O57" s="51"/>
      <c r="P57" s="71"/>
      <c r="Q57" s="57"/>
      <c r="R57" s="71"/>
      <c r="S57" s="71"/>
    </row>
    <row r="58" spans="1:19" x14ac:dyDescent="0.25">
      <c r="A58" s="7" t="s">
        <v>46</v>
      </c>
      <c r="B58" s="7"/>
      <c r="C58" s="7"/>
      <c r="D58" s="7"/>
      <c r="E58" s="7" t="s">
        <v>9</v>
      </c>
      <c r="F58" s="7"/>
      <c r="G58" s="7" t="s">
        <v>47</v>
      </c>
      <c r="H58" s="8"/>
      <c r="I58" s="21"/>
      <c r="J58" s="76"/>
      <c r="L58" s="31"/>
      <c r="N58" s="44"/>
      <c r="O58" s="51"/>
      <c r="P58" s="71"/>
      <c r="Q58" s="57"/>
      <c r="R58" s="71"/>
      <c r="S58" s="71"/>
    </row>
    <row r="59" spans="1:19" x14ac:dyDescent="0.25">
      <c r="A59" s="7"/>
      <c r="B59" s="7"/>
      <c r="C59" s="7"/>
      <c r="D59" s="7"/>
      <c r="E59" s="7"/>
      <c r="F59" s="7"/>
      <c r="G59" s="7"/>
      <c r="H59" s="8" t="s">
        <v>9</v>
      </c>
      <c r="I59" s="21"/>
      <c r="J59" s="76"/>
      <c r="L59" s="31"/>
      <c r="N59" s="44"/>
      <c r="O59" s="51"/>
      <c r="Q59" s="41"/>
    </row>
    <row r="60" spans="1:19" x14ac:dyDescent="0.25">
      <c r="A60" s="7"/>
      <c r="B60" s="7"/>
      <c r="C60" s="7"/>
      <c r="D60" s="7"/>
      <c r="E60" s="7"/>
      <c r="F60" s="7"/>
      <c r="G60" s="7"/>
      <c r="H60" s="8"/>
      <c r="I60" s="21"/>
      <c r="J60" s="76"/>
      <c r="L60" s="31"/>
      <c r="N60" s="44"/>
      <c r="O60" s="51"/>
      <c r="Q60" s="41"/>
    </row>
    <row r="61" spans="1:19" x14ac:dyDescent="0.25">
      <c r="A61" s="77"/>
      <c r="B61" s="78"/>
      <c r="C61" s="78"/>
      <c r="D61" s="79"/>
      <c r="E61" s="79"/>
      <c r="F61" s="79"/>
      <c r="G61" s="79"/>
      <c r="H61" s="10"/>
      <c r="J61" s="80"/>
      <c r="L61" s="82"/>
      <c r="N61" s="44"/>
      <c r="O61" s="51"/>
      <c r="Q61" s="10"/>
      <c r="R61" s="81"/>
    </row>
    <row r="62" spans="1:19" x14ac:dyDescent="0.25">
      <c r="A62" s="77" t="s">
        <v>48</v>
      </c>
      <c r="B62" s="78"/>
      <c r="C62" s="78"/>
      <c r="D62" s="79"/>
      <c r="E62" s="79"/>
      <c r="F62" s="79"/>
      <c r="G62" s="10" t="s">
        <v>74</v>
      </c>
      <c r="J62" s="80"/>
      <c r="K62" s="30"/>
      <c r="L62" s="82"/>
      <c r="N62" s="44"/>
      <c r="O62" s="51"/>
      <c r="Q62" s="10"/>
      <c r="R62" s="81"/>
    </row>
    <row r="63" spans="1:19" x14ac:dyDescent="0.25">
      <c r="A63" s="77"/>
      <c r="B63" s="78"/>
      <c r="C63" s="78"/>
      <c r="D63" s="79"/>
      <c r="E63" s="79"/>
      <c r="F63" s="79"/>
      <c r="G63" s="79"/>
      <c r="H63" s="79"/>
      <c r="J63" s="80"/>
      <c r="L63" s="82"/>
      <c r="N63" s="44"/>
      <c r="O63" s="51"/>
    </row>
    <row r="64" spans="1:19" x14ac:dyDescent="0.25">
      <c r="A64" s="95" t="s">
        <v>75</v>
      </c>
      <c r="B64" s="9"/>
      <c r="C64" s="9"/>
      <c r="D64" s="9"/>
      <c r="E64" s="9"/>
      <c r="F64" s="9"/>
      <c r="H64" s="10" t="s">
        <v>51</v>
      </c>
      <c r="I64" s="9"/>
      <c r="J64" s="83"/>
      <c r="L64" s="82"/>
      <c r="M64" s="59"/>
      <c r="N64" s="44"/>
      <c r="O64" s="51"/>
      <c r="Q64" s="70"/>
    </row>
    <row r="65" spans="1:15" x14ac:dyDescent="0.25">
      <c r="A65" s="9"/>
      <c r="B65" s="9"/>
      <c r="C65" s="9"/>
      <c r="D65" s="9"/>
      <c r="E65" s="9"/>
      <c r="F65" s="9"/>
      <c r="G65" s="79" t="s">
        <v>52</v>
      </c>
      <c r="H65" s="9"/>
      <c r="I65" s="9"/>
      <c r="J65" s="83"/>
      <c r="L65" s="82"/>
      <c r="M65" s="59"/>
      <c r="N65" s="44"/>
      <c r="O65" s="51"/>
    </row>
    <row r="66" spans="1:15" x14ac:dyDescent="0.25">
      <c r="A66" s="9"/>
      <c r="B66" s="9"/>
      <c r="C66" s="9"/>
      <c r="D66" s="9"/>
      <c r="E66" s="9"/>
      <c r="F66" s="9"/>
      <c r="G66" s="79"/>
      <c r="H66" s="9"/>
      <c r="I66" s="9"/>
      <c r="J66" s="83"/>
      <c r="L66" s="82"/>
      <c r="M66" s="59"/>
      <c r="N66" s="44"/>
      <c r="O66" s="51"/>
    </row>
    <row r="67" spans="1:15" x14ac:dyDescent="0.25">
      <c r="A67" s="9"/>
      <c r="B67" s="9"/>
      <c r="C67" s="9"/>
      <c r="D67" s="9"/>
      <c r="E67" s="9" t="s">
        <v>53</v>
      </c>
      <c r="F67" s="9"/>
      <c r="G67" s="9"/>
      <c r="H67" s="9"/>
      <c r="I67" s="9"/>
      <c r="J67" s="83"/>
      <c r="L67" s="82"/>
      <c r="M67" s="84"/>
      <c r="N67" s="44"/>
      <c r="O67" s="51"/>
    </row>
    <row r="68" spans="1:15" x14ac:dyDescent="0.25">
      <c r="A68" s="9"/>
      <c r="B68" s="9"/>
      <c r="C68" s="9"/>
      <c r="D68" s="9"/>
      <c r="E68" s="9"/>
      <c r="F68" s="9"/>
      <c r="G68" s="9"/>
      <c r="H68" s="9"/>
      <c r="I68" s="85"/>
      <c r="J68" s="83"/>
      <c r="L68" s="82"/>
      <c r="M68" s="84"/>
      <c r="N68" s="44"/>
      <c r="O68" s="51"/>
    </row>
    <row r="69" spans="1:15" x14ac:dyDescent="0.25">
      <c r="A69" s="79"/>
      <c r="B69" s="79"/>
      <c r="C69" s="79"/>
      <c r="D69" s="79"/>
      <c r="E69" s="79"/>
      <c r="F69" s="79"/>
      <c r="G69" s="86"/>
      <c r="H69" s="87"/>
      <c r="I69" s="79"/>
      <c r="J69" s="80"/>
      <c r="L69" s="82"/>
      <c r="M69" s="88"/>
      <c r="N69" s="44"/>
      <c r="O69" s="51"/>
    </row>
    <row r="70" spans="1:15" x14ac:dyDescent="0.25">
      <c r="A70" s="79"/>
      <c r="B70" s="79"/>
      <c r="C70" s="79"/>
      <c r="D70" s="79"/>
      <c r="E70" s="79"/>
      <c r="F70" s="79"/>
      <c r="G70" s="86" t="s">
        <v>54</v>
      </c>
      <c r="H70" s="89"/>
      <c r="I70" s="79"/>
      <c r="J70" s="80"/>
      <c r="L70" s="82"/>
      <c r="M70" s="59"/>
      <c r="N70" s="44"/>
      <c r="O70" s="51"/>
    </row>
    <row r="71" spans="1:15" x14ac:dyDescent="0.25">
      <c r="A71" s="9"/>
      <c r="B71" s="9"/>
      <c r="C71" s="9"/>
      <c r="D71" s="9"/>
      <c r="E71" s="9"/>
      <c r="F71" s="9"/>
      <c r="G71" s="9"/>
      <c r="H71" s="9"/>
      <c r="I71" s="9"/>
      <c r="J71" s="83"/>
      <c r="L71" s="82"/>
      <c r="N71" s="44"/>
      <c r="O71" s="90"/>
    </row>
    <row r="72" spans="1:15" x14ac:dyDescent="0.25">
      <c r="A72" s="9" t="s">
        <v>40</v>
      </c>
      <c r="B72" s="9"/>
      <c r="C72" s="9"/>
      <c r="D72" s="9" t="s">
        <v>38</v>
      </c>
      <c r="E72" s="9"/>
      <c r="F72" s="9"/>
      <c r="G72" s="9"/>
      <c r="H72" s="9" t="s">
        <v>55</v>
      </c>
      <c r="I72" s="85" t="s">
        <v>56</v>
      </c>
      <c r="J72" s="83"/>
      <c r="L72" s="82"/>
      <c r="M72" s="88"/>
      <c r="N72" s="44"/>
      <c r="O72" s="91"/>
    </row>
    <row r="73" spans="1:15" x14ac:dyDescent="0.25">
      <c r="A73" s="92">
        <v>92000</v>
      </c>
      <c r="B73" s="93"/>
      <c r="C73" s="93"/>
      <c r="D73" s="93"/>
      <c r="E73" s="94">
        <v>8500</v>
      </c>
      <c r="F73" s="95"/>
      <c r="G73" s="9"/>
      <c r="H73" s="57"/>
      <c r="I73" s="9"/>
      <c r="J73" s="83"/>
      <c r="L73" s="82"/>
      <c r="M73" s="88"/>
      <c r="N73" s="44"/>
      <c r="O73" s="90"/>
    </row>
    <row r="74" spans="1:15" x14ac:dyDescent="0.25">
      <c r="A74" s="92">
        <v>15000</v>
      </c>
      <c r="B74" s="93"/>
      <c r="C74" s="93"/>
      <c r="D74" s="93"/>
      <c r="E74" s="94"/>
      <c r="F74" s="95"/>
      <c r="G74" s="9"/>
      <c r="H74" s="57"/>
      <c r="I74" s="9"/>
      <c r="J74" s="9"/>
      <c r="L74" s="82"/>
      <c r="M74" s="88"/>
      <c r="N74" s="44"/>
      <c r="O74" s="90"/>
    </row>
    <row r="75" spans="1:15" x14ac:dyDescent="0.25">
      <c r="A75" s="96">
        <v>32000</v>
      </c>
      <c r="B75" s="93"/>
      <c r="C75" s="93"/>
      <c r="D75" s="93"/>
      <c r="E75" s="94"/>
      <c r="F75" s="95"/>
      <c r="G75" s="9"/>
      <c r="H75" s="57"/>
      <c r="I75" s="9"/>
      <c r="J75" s="9"/>
      <c r="K75" t="s">
        <v>9</v>
      </c>
      <c r="L75" s="82"/>
      <c r="M75" s="88"/>
      <c r="N75" s="44"/>
      <c r="O75" s="90"/>
    </row>
    <row r="76" spans="1:15" x14ac:dyDescent="0.25">
      <c r="A76" s="96">
        <v>21000</v>
      </c>
      <c r="B76" s="93"/>
      <c r="C76" s="97"/>
      <c r="D76" s="93"/>
      <c r="E76" s="98"/>
      <c r="F76" s="9"/>
      <c r="G76" s="9"/>
      <c r="H76" s="57"/>
      <c r="I76" s="9"/>
      <c r="J76" s="9"/>
      <c r="L76" s="82"/>
      <c r="M76" s="88"/>
      <c r="N76" s="44"/>
      <c r="O76" s="90"/>
    </row>
    <row r="77" spans="1:15" x14ac:dyDescent="0.25">
      <c r="A77" s="94">
        <v>2500</v>
      </c>
      <c r="B77" s="93"/>
      <c r="C77" s="97"/>
      <c r="D77" s="97"/>
      <c r="E77" s="99"/>
      <c r="F77" s="70"/>
      <c r="H77" s="71"/>
      <c r="L77" s="82"/>
      <c r="M77" s="88"/>
      <c r="N77" s="44"/>
      <c r="O77" s="90"/>
    </row>
    <row r="78" spans="1:15" x14ac:dyDescent="0.25">
      <c r="A78" s="100">
        <v>14200</v>
      </c>
      <c r="B78" s="93"/>
      <c r="C78" s="101"/>
      <c r="D78" s="101"/>
      <c r="E78" s="99"/>
      <c r="H78" s="71"/>
      <c r="L78" s="82"/>
      <c r="M78" s="88"/>
      <c r="N78" s="44"/>
      <c r="O78" s="90"/>
    </row>
    <row r="79" spans="1:15" x14ac:dyDescent="0.25">
      <c r="A79" s="102">
        <v>18700</v>
      </c>
      <c r="B79" s="93"/>
      <c r="C79" s="101"/>
      <c r="D79" s="101"/>
      <c r="E79" s="99"/>
      <c r="H79" s="71"/>
      <c r="L79" s="82"/>
      <c r="M79" s="88"/>
      <c r="N79" s="44"/>
      <c r="O79" s="91"/>
    </row>
    <row r="80" spans="1:15" x14ac:dyDescent="0.25">
      <c r="A80" s="102"/>
      <c r="B80" s="93"/>
      <c r="C80" s="101"/>
      <c r="D80" s="101"/>
      <c r="E80" s="99"/>
      <c r="H80" s="71"/>
      <c r="L80" s="82"/>
      <c r="M80" s="88"/>
      <c r="N80" s="44"/>
      <c r="O80" s="91"/>
    </row>
    <row r="81" spans="1:15" x14ac:dyDescent="0.25">
      <c r="A81" s="100"/>
      <c r="B81" s="101"/>
      <c r="C81" s="101"/>
      <c r="D81" s="101"/>
      <c r="E81" s="99"/>
      <c r="H81" s="71"/>
      <c r="L81" s="82"/>
      <c r="M81" s="103"/>
      <c r="N81" s="44"/>
      <c r="O81" s="90"/>
    </row>
    <row r="82" spans="1:15" x14ac:dyDescent="0.25">
      <c r="A82" s="100"/>
      <c r="B82" s="101"/>
      <c r="C82" s="101"/>
      <c r="D82" s="101"/>
      <c r="E82" s="99"/>
      <c r="H82" s="71"/>
      <c r="L82" s="82"/>
      <c r="M82" s="104"/>
      <c r="N82" s="44"/>
      <c r="O82" s="90"/>
    </row>
    <row r="83" spans="1:15" x14ac:dyDescent="0.25">
      <c r="A83" s="100"/>
      <c r="B83" s="105"/>
      <c r="E83" s="71"/>
      <c r="H83" s="71"/>
      <c r="K83" s="30"/>
      <c r="L83" s="82"/>
      <c r="N83" s="44"/>
      <c r="O83" s="90"/>
    </row>
    <row r="84" spans="1:15" x14ac:dyDescent="0.25">
      <c r="A84" s="100"/>
      <c r="B84" s="105"/>
      <c r="H84" s="71"/>
      <c r="K84" s="30"/>
      <c r="L84" s="82"/>
      <c r="N84" s="44"/>
      <c r="O84" s="90"/>
    </row>
    <row r="85" spans="1:15" x14ac:dyDescent="0.25">
      <c r="A85" s="100"/>
      <c r="B85" s="105"/>
      <c r="K85" s="30"/>
      <c r="L85" s="82"/>
      <c r="N85" s="44"/>
      <c r="O85" s="90"/>
    </row>
    <row r="86" spans="1:15" x14ac:dyDescent="0.25">
      <c r="A86" s="100"/>
      <c r="B86" s="105"/>
      <c r="K86" s="30"/>
      <c r="L86" s="82"/>
      <c r="N86" s="44"/>
      <c r="O86" s="90"/>
    </row>
    <row r="87" spans="1:15" x14ac:dyDescent="0.25">
      <c r="A87" s="71"/>
      <c r="B87" s="105"/>
      <c r="K87" s="30"/>
      <c r="L87" s="82"/>
      <c r="M87" s="88"/>
      <c r="N87" s="44"/>
      <c r="O87" s="90"/>
    </row>
    <row r="88" spans="1:15" x14ac:dyDescent="0.25">
      <c r="K88" s="30"/>
      <c r="L88" s="82"/>
      <c r="N88" s="44"/>
      <c r="O88" s="90"/>
    </row>
    <row r="89" spans="1:15" x14ac:dyDescent="0.25">
      <c r="K89" s="30"/>
      <c r="L89" s="82"/>
      <c r="N89" s="44"/>
      <c r="O89" s="90"/>
    </row>
    <row r="90" spans="1:15" x14ac:dyDescent="0.25">
      <c r="K90" s="30"/>
      <c r="L90" s="82"/>
      <c r="N90" s="44"/>
      <c r="O90" s="90"/>
    </row>
    <row r="91" spans="1:15" x14ac:dyDescent="0.25">
      <c r="A91" s="81">
        <f>SUM(A73:A90)</f>
        <v>195400</v>
      </c>
      <c r="E91" s="71">
        <f>SUM(E73:E90)</f>
        <v>8500</v>
      </c>
      <c r="H91" s="71">
        <f>SUM(H73:H90)</f>
        <v>0</v>
      </c>
      <c r="K91" s="30"/>
      <c r="L91" s="82"/>
      <c r="N91" s="44"/>
      <c r="O91" s="90"/>
    </row>
    <row r="92" spans="1:15" x14ac:dyDescent="0.25">
      <c r="K92" s="30"/>
      <c r="L92" s="82"/>
      <c r="N92" s="44"/>
      <c r="O92" s="90"/>
    </row>
    <row r="93" spans="1:15" x14ac:dyDescent="0.25">
      <c r="K93" s="30"/>
      <c r="N93" s="44"/>
      <c r="O93" s="90"/>
    </row>
    <row r="94" spans="1:15" x14ac:dyDescent="0.25">
      <c r="K94" s="30"/>
      <c r="N94" s="44"/>
      <c r="O94" s="90"/>
    </row>
    <row r="95" spans="1:15" x14ac:dyDescent="0.25">
      <c r="K95" s="30"/>
      <c r="M95" s="37">
        <f>SUM(M13:M94)</f>
        <v>66435500</v>
      </c>
      <c r="N95" s="44"/>
      <c r="O95" s="90"/>
    </row>
    <row r="96" spans="1:15" x14ac:dyDescent="0.25">
      <c r="K96" s="30"/>
      <c r="N96" s="44"/>
      <c r="O96" s="90"/>
    </row>
    <row r="97" spans="11:15" x14ac:dyDescent="0.25">
      <c r="K97" s="30"/>
      <c r="N97" s="44"/>
      <c r="O97" s="90"/>
    </row>
    <row r="98" spans="11:15" x14ac:dyDescent="0.25">
      <c r="K98" s="30"/>
      <c r="N98" s="44"/>
      <c r="O98" s="90"/>
    </row>
    <row r="99" spans="11:15" x14ac:dyDescent="0.25">
      <c r="K99" s="30"/>
      <c r="N99" s="44"/>
      <c r="O99" s="90"/>
    </row>
    <row r="100" spans="11:15" x14ac:dyDescent="0.25">
      <c r="K100" s="30"/>
      <c r="N100" s="44"/>
      <c r="O100" s="90"/>
    </row>
    <row r="101" spans="11:15" x14ac:dyDescent="0.25">
      <c r="K101" s="30"/>
      <c r="N101" s="44"/>
      <c r="O101" s="90"/>
    </row>
    <row r="102" spans="11:15" x14ac:dyDescent="0.25">
      <c r="K102" s="30"/>
      <c r="N102" s="44"/>
      <c r="O102" s="90"/>
    </row>
    <row r="103" spans="11:15" x14ac:dyDescent="0.25">
      <c r="K103" s="30"/>
      <c r="N103" s="44"/>
      <c r="O103" s="90"/>
    </row>
    <row r="104" spans="11:15" x14ac:dyDescent="0.25">
      <c r="K104" s="30"/>
      <c r="N104" s="44"/>
      <c r="O104" s="90"/>
    </row>
    <row r="105" spans="11:15" x14ac:dyDescent="0.25">
      <c r="K105" s="30"/>
      <c r="N105" s="44"/>
      <c r="O105" s="90"/>
    </row>
    <row r="106" spans="11:15" x14ac:dyDescent="0.25">
      <c r="K106" s="30"/>
      <c r="N106" s="44"/>
      <c r="O106" s="90"/>
    </row>
    <row r="107" spans="11:15" x14ac:dyDescent="0.25">
      <c r="K107" s="30"/>
      <c r="N107" s="44"/>
    </row>
    <row r="108" spans="11:15" x14ac:dyDescent="0.25">
      <c r="K108" s="30"/>
    </row>
    <row r="109" spans="11:15" x14ac:dyDescent="0.25">
      <c r="K109" s="30"/>
    </row>
    <row r="110" spans="11:15" x14ac:dyDescent="0.25">
      <c r="K110" s="30"/>
      <c r="O110" s="88">
        <f>SUM(O13:O109)</f>
        <v>25000000</v>
      </c>
    </row>
    <row r="111" spans="11:15" x14ac:dyDescent="0.25">
      <c r="K111" s="30"/>
    </row>
    <row r="112" spans="11:15" x14ac:dyDescent="0.25">
      <c r="K112" s="30"/>
    </row>
    <row r="113" spans="1:19" s="37" customFormat="1" x14ac:dyDescent="0.25">
      <c r="A113"/>
      <c r="B113"/>
      <c r="C113"/>
      <c r="D113"/>
      <c r="E113"/>
      <c r="F113"/>
      <c r="G113"/>
      <c r="H113"/>
      <c r="I113"/>
      <c r="J113"/>
      <c r="K113" s="30"/>
      <c r="L113" s="106"/>
      <c r="N113" s="108"/>
      <c r="O113" s="107"/>
      <c r="P113"/>
      <c r="Q113"/>
      <c r="R113"/>
      <c r="S113"/>
    </row>
    <row r="114" spans="1:19" s="37" customFormat="1" x14ac:dyDescent="0.25">
      <c r="A114"/>
      <c r="B114"/>
      <c r="C114"/>
      <c r="D114"/>
      <c r="E114"/>
      <c r="F114"/>
      <c r="G114"/>
      <c r="H114"/>
      <c r="I114"/>
      <c r="J114"/>
      <c r="K114" s="30"/>
      <c r="L114" s="106"/>
      <c r="N114" s="108"/>
      <c r="O114" s="107"/>
      <c r="P114"/>
      <c r="Q114"/>
      <c r="R114"/>
      <c r="S114"/>
    </row>
    <row r="115" spans="1:19" s="37" customFormat="1" x14ac:dyDescent="0.25">
      <c r="A115"/>
      <c r="B115"/>
      <c r="C115"/>
      <c r="D115"/>
      <c r="E115"/>
      <c r="F115"/>
      <c r="G115"/>
      <c r="H115"/>
      <c r="I115"/>
      <c r="J115"/>
      <c r="K115" s="30"/>
      <c r="L115" s="106"/>
      <c r="N115" s="108"/>
      <c r="O115" s="107"/>
      <c r="P115"/>
      <c r="Q115"/>
      <c r="R115"/>
      <c r="S115"/>
    </row>
    <row r="116" spans="1:19" s="37" customFormat="1" x14ac:dyDescent="0.25">
      <c r="A116"/>
      <c r="B116"/>
      <c r="C116"/>
      <c r="D116"/>
      <c r="E116"/>
      <c r="F116"/>
      <c r="G116"/>
      <c r="H116"/>
      <c r="I116"/>
      <c r="J116"/>
      <c r="K116" s="30"/>
      <c r="L116" s="106"/>
      <c r="N116" s="108"/>
      <c r="O116" s="107"/>
      <c r="P116"/>
      <c r="Q116"/>
      <c r="R116"/>
      <c r="S116"/>
    </row>
    <row r="117" spans="1:19" s="37" customFormat="1" x14ac:dyDescent="0.25">
      <c r="A117"/>
      <c r="B117"/>
      <c r="C117"/>
      <c r="D117"/>
      <c r="E117"/>
      <c r="F117"/>
      <c r="G117"/>
      <c r="H117"/>
      <c r="I117"/>
      <c r="J117"/>
      <c r="K117" s="30"/>
      <c r="L117" s="106"/>
      <c r="N117" s="108"/>
      <c r="O117" s="107"/>
      <c r="P117"/>
      <c r="Q117"/>
      <c r="R117"/>
      <c r="S117"/>
    </row>
    <row r="118" spans="1:19" s="37" customFormat="1" x14ac:dyDescent="0.25">
      <c r="A118"/>
      <c r="B118"/>
      <c r="C118"/>
      <c r="D118"/>
      <c r="E118"/>
      <c r="F118"/>
      <c r="G118"/>
      <c r="H118"/>
      <c r="I118"/>
      <c r="J118"/>
      <c r="K118" s="30"/>
      <c r="L118" s="106"/>
      <c r="N118" s="108"/>
      <c r="O118" s="107"/>
      <c r="P118"/>
      <c r="Q118"/>
      <c r="R118"/>
      <c r="S118"/>
    </row>
    <row r="119" spans="1:19" s="37" customFormat="1" x14ac:dyDescent="0.25">
      <c r="A119"/>
      <c r="B119"/>
      <c r="C119"/>
      <c r="D119"/>
      <c r="E119"/>
      <c r="F119"/>
      <c r="G119"/>
      <c r="H119"/>
      <c r="I119"/>
      <c r="J119"/>
      <c r="K119" s="30"/>
      <c r="L119" s="106"/>
      <c r="N119" s="108"/>
      <c r="O119" s="107"/>
      <c r="P119"/>
      <c r="Q119"/>
      <c r="R119"/>
      <c r="S119"/>
    </row>
    <row r="120" spans="1:19" s="37" customFormat="1" x14ac:dyDescent="0.25">
      <c r="A120"/>
      <c r="B120"/>
      <c r="C120"/>
      <c r="D120"/>
      <c r="E120"/>
      <c r="F120"/>
      <c r="G120"/>
      <c r="H120"/>
      <c r="I120"/>
      <c r="J120"/>
      <c r="K120" s="30"/>
      <c r="L120" s="106"/>
      <c r="N120" s="108"/>
      <c r="O120" s="107"/>
      <c r="P120"/>
      <c r="Q120"/>
      <c r="R120"/>
      <c r="S120"/>
    </row>
    <row r="121" spans="1:19" s="37" customFormat="1" x14ac:dyDescent="0.25">
      <c r="A121"/>
      <c r="B121"/>
      <c r="C121"/>
      <c r="D121"/>
      <c r="E121"/>
      <c r="F121"/>
      <c r="G121"/>
      <c r="H121"/>
      <c r="I121"/>
      <c r="J121"/>
      <c r="K121" s="30"/>
      <c r="L121" s="106"/>
      <c r="N121" s="108"/>
      <c r="O121" s="107"/>
      <c r="P121"/>
      <c r="Q121"/>
      <c r="R121"/>
      <c r="S121"/>
    </row>
    <row r="122" spans="1:19" s="37" customFormat="1" x14ac:dyDescent="0.25">
      <c r="A122"/>
      <c r="B122"/>
      <c r="C122"/>
      <c r="D122"/>
      <c r="E122"/>
      <c r="F122"/>
      <c r="G122"/>
      <c r="H122"/>
      <c r="I122"/>
      <c r="J122"/>
      <c r="K122" s="30"/>
      <c r="L122" s="106"/>
      <c r="N122" s="108"/>
      <c r="O122" s="107"/>
      <c r="P122"/>
      <c r="Q122"/>
      <c r="R122"/>
      <c r="S122"/>
    </row>
    <row r="123" spans="1:19" s="37" customFormat="1" x14ac:dyDescent="0.25">
      <c r="A123"/>
      <c r="B123"/>
      <c r="C123"/>
      <c r="D123"/>
      <c r="E123"/>
      <c r="F123"/>
      <c r="G123"/>
      <c r="H123"/>
      <c r="I123"/>
      <c r="J123"/>
      <c r="K123" s="30"/>
      <c r="L123" s="109"/>
      <c r="N123" s="108"/>
      <c r="O123" s="107"/>
      <c r="P123"/>
      <c r="Q123"/>
      <c r="R123"/>
      <c r="S123"/>
    </row>
    <row r="124" spans="1:19" s="37" customFormat="1" x14ac:dyDescent="0.25">
      <c r="A124"/>
      <c r="B124"/>
      <c r="C124"/>
      <c r="D124"/>
      <c r="E124"/>
      <c r="F124"/>
      <c r="G124"/>
      <c r="H124"/>
      <c r="I124"/>
      <c r="J124"/>
      <c r="K124" s="30"/>
      <c r="L124" s="106"/>
      <c r="N124" s="108"/>
      <c r="O124" s="107"/>
      <c r="P124"/>
      <c r="Q124"/>
      <c r="R124"/>
      <c r="S124"/>
    </row>
    <row r="125" spans="1:19" s="37" customFormat="1" x14ac:dyDescent="0.25">
      <c r="A125"/>
      <c r="B125"/>
      <c r="C125"/>
      <c r="D125"/>
      <c r="E125"/>
      <c r="F125"/>
      <c r="G125"/>
      <c r="H125"/>
      <c r="I125"/>
      <c r="J125"/>
      <c r="K125" s="30"/>
      <c r="L125" s="106"/>
      <c r="N125" s="108"/>
      <c r="O125" s="107"/>
      <c r="P125"/>
      <c r="Q125"/>
      <c r="R125"/>
      <c r="S125"/>
    </row>
    <row r="126" spans="1:19" s="37" customFormat="1" x14ac:dyDescent="0.25">
      <c r="A126"/>
      <c r="B126"/>
      <c r="C126"/>
      <c r="D126"/>
      <c r="E126"/>
      <c r="F126"/>
      <c r="G126"/>
      <c r="H126"/>
      <c r="I126"/>
      <c r="J126"/>
      <c r="K126" s="30"/>
      <c r="L126" s="106"/>
      <c r="N126" s="108"/>
      <c r="O126" s="107"/>
      <c r="P126"/>
      <c r="Q126"/>
      <c r="R126"/>
      <c r="S126"/>
    </row>
    <row r="127" spans="1:19" s="37" customFormat="1" x14ac:dyDescent="0.25">
      <c r="A127"/>
      <c r="B127"/>
      <c r="C127"/>
      <c r="D127"/>
      <c r="E127"/>
      <c r="F127"/>
      <c r="G127"/>
      <c r="H127"/>
      <c r="I127"/>
      <c r="J127"/>
      <c r="K127" s="30"/>
      <c r="L127" s="106"/>
      <c r="N127" s="108"/>
      <c r="O127" s="107"/>
      <c r="P127"/>
      <c r="Q127"/>
      <c r="R127"/>
      <c r="S127"/>
    </row>
    <row r="128" spans="1:19" s="37" customFormat="1" x14ac:dyDescent="0.25">
      <c r="A128"/>
      <c r="B128"/>
      <c r="C128"/>
      <c r="D128"/>
      <c r="E128"/>
      <c r="F128"/>
      <c r="G128"/>
      <c r="H128"/>
      <c r="I128"/>
      <c r="J128"/>
      <c r="K128" s="30"/>
      <c r="L128" s="106"/>
      <c r="N128" s="108"/>
      <c r="O128" s="107"/>
      <c r="P128"/>
      <c r="Q128"/>
      <c r="R128"/>
      <c r="S128"/>
    </row>
    <row r="129" spans="1:19" s="37" customFormat="1" x14ac:dyDescent="0.25">
      <c r="A129"/>
      <c r="B129"/>
      <c r="C129"/>
      <c r="D129"/>
      <c r="E129"/>
      <c r="F129"/>
      <c r="G129"/>
      <c r="H129"/>
      <c r="I129"/>
      <c r="J129"/>
      <c r="K129" s="30"/>
      <c r="L129" s="106"/>
      <c r="N129" s="108"/>
      <c r="O129" s="107"/>
      <c r="P129"/>
      <c r="Q129"/>
      <c r="R129"/>
      <c r="S129"/>
    </row>
    <row r="130" spans="1:19" s="37" customFormat="1" x14ac:dyDescent="0.25">
      <c r="A130"/>
      <c r="B130"/>
      <c r="C130"/>
      <c r="D130"/>
      <c r="E130"/>
      <c r="F130"/>
      <c r="G130"/>
      <c r="H130"/>
      <c r="I130"/>
      <c r="J130"/>
      <c r="K130" s="30"/>
      <c r="L130" s="106"/>
      <c r="N130" s="108"/>
      <c r="O130" s="107"/>
      <c r="P130"/>
      <c r="Q130"/>
      <c r="R130"/>
      <c r="S130"/>
    </row>
    <row r="131" spans="1:19" s="37" customFormat="1" x14ac:dyDescent="0.25">
      <c r="A131"/>
      <c r="B131"/>
      <c r="C131"/>
      <c r="D131"/>
      <c r="E131"/>
      <c r="F131"/>
      <c r="G131"/>
      <c r="H131"/>
      <c r="I131"/>
      <c r="J131"/>
      <c r="K131" s="30"/>
      <c r="L131" s="106"/>
      <c r="N131" s="108"/>
      <c r="O131" s="107"/>
      <c r="P131"/>
      <c r="Q131"/>
      <c r="R131"/>
      <c r="S131"/>
    </row>
    <row r="132" spans="1:19" s="37" customFormat="1" x14ac:dyDescent="0.25">
      <c r="A132"/>
      <c r="B132"/>
      <c r="C132"/>
      <c r="D132"/>
      <c r="E132"/>
      <c r="F132"/>
      <c r="G132"/>
      <c r="H132"/>
      <c r="I132"/>
      <c r="J132"/>
      <c r="K132" s="30"/>
      <c r="L132" s="106"/>
      <c r="N132" s="108"/>
      <c r="O132" s="107"/>
      <c r="P132"/>
      <c r="Q132"/>
      <c r="R132"/>
      <c r="S132"/>
    </row>
    <row r="133" spans="1:19" s="37" customFormat="1" x14ac:dyDescent="0.25">
      <c r="A133"/>
      <c r="B133"/>
      <c r="C133"/>
      <c r="D133"/>
      <c r="E133"/>
      <c r="F133"/>
      <c r="G133"/>
      <c r="H133"/>
      <c r="I133"/>
      <c r="J133"/>
      <c r="K133" s="30"/>
      <c r="L133" s="106"/>
      <c r="N133" s="108"/>
      <c r="O133" s="107"/>
      <c r="P133"/>
      <c r="Q133"/>
      <c r="R133"/>
      <c r="S133"/>
    </row>
    <row r="134" spans="1:19" s="37" customFormat="1" x14ac:dyDescent="0.25">
      <c r="A134"/>
      <c r="B134"/>
      <c r="C134"/>
      <c r="D134"/>
      <c r="E134"/>
      <c r="F134"/>
      <c r="G134"/>
      <c r="H134"/>
      <c r="I134"/>
      <c r="J134"/>
      <c r="K134" s="30"/>
      <c r="L134" s="109"/>
      <c r="N134" s="108"/>
      <c r="O134" s="107"/>
      <c r="P134"/>
      <c r="Q134"/>
      <c r="R134"/>
      <c r="S134"/>
    </row>
    <row r="135" spans="1:19" s="37" customFormat="1" x14ac:dyDescent="0.25">
      <c r="A135"/>
      <c r="B135"/>
      <c r="C135"/>
      <c r="D135"/>
      <c r="E135"/>
      <c r="F135"/>
      <c r="G135"/>
      <c r="H135"/>
      <c r="I135"/>
      <c r="J135"/>
      <c r="K135" s="30"/>
      <c r="L135" s="106"/>
      <c r="N135" s="108"/>
      <c r="O135" s="107"/>
      <c r="P135"/>
      <c r="Q135"/>
      <c r="R135"/>
      <c r="S135"/>
    </row>
    <row r="136" spans="1:19" s="37" customFormat="1" x14ac:dyDescent="0.25">
      <c r="A136"/>
      <c r="B136"/>
      <c r="C136"/>
      <c r="D136"/>
      <c r="E136"/>
      <c r="F136"/>
      <c r="G136"/>
      <c r="H136"/>
      <c r="I136"/>
      <c r="J136"/>
      <c r="K136" s="30"/>
      <c r="L136" s="109">
        <f>SUM(L13:L135)</f>
        <v>29200000</v>
      </c>
      <c r="N136" s="108"/>
      <c r="O136" s="107"/>
      <c r="P136"/>
      <c r="Q136"/>
      <c r="R136"/>
      <c r="S136"/>
    </row>
  </sheetData>
  <mergeCells count="1">
    <mergeCell ref="A1:I1"/>
  </mergeCells>
  <pageMargins left="0.7" right="0.7" top="0.75" bottom="0.75" header="0.3" footer="0.3"/>
  <pageSetup paperSize="9" scale="7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6"/>
  <sheetViews>
    <sheetView view="pageBreakPreview" topLeftCell="A22" zoomScale="82" zoomScaleNormal="100" zoomScaleSheetLayoutView="82" workbookViewId="0">
      <selection activeCell="L29" sqref="L29:L37"/>
    </sheetView>
  </sheetViews>
  <sheetFormatPr defaultRowHeight="15" x14ac:dyDescent="0.25"/>
  <cols>
    <col min="1" max="1" width="15.85546875" customWidth="1"/>
    <col min="2" max="2" width="11.85546875" customWidth="1"/>
    <col min="3" max="3" width="13.7109375" customWidth="1"/>
    <col min="4" max="4" width="4.85546875" customWidth="1"/>
    <col min="5" max="5" width="14.28515625" customWidth="1"/>
    <col min="6" max="6" width="4.140625" customWidth="1"/>
    <col min="7" max="7" width="13.85546875" customWidth="1"/>
    <col min="8" max="8" width="22" customWidth="1"/>
    <col min="9" max="9" width="20.7109375" customWidth="1"/>
    <col min="10" max="10" width="21.5703125" customWidth="1"/>
    <col min="11" max="11" width="12.140625" bestFit="1" customWidth="1"/>
    <col min="12" max="12" width="17.42578125" style="106" bestFit="1" customWidth="1"/>
    <col min="13" max="13" width="16.140625" style="37" bestFit="1" customWidth="1"/>
    <col min="14" max="14" width="15.5703125" style="108" customWidth="1"/>
    <col min="15" max="15" width="20" style="107" bestFit="1" customWidth="1"/>
    <col min="16" max="16" width="18" bestFit="1" customWidth="1"/>
    <col min="18" max="18" width="22.42578125" customWidth="1"/>
    <col min="19" max="19" width="20.140625" customWidth="1"/>
  </cols>
  <sheetData>
    <row r="1" spans="1:19" ht="15.75" x14ac:dyDescent="0.25">
      <c r="A1" s="192" t="s">
        <v>0</v>
      </c>
      <c r="B1" s="192"/>
      <c r="C1" s="192"/>
      <c r="D1" s="192"/>
      <c r="E1" s="192"/>
      <c r="F1" s="192"/>
      <c r="G1" s="192"/>
      <c r="H1" s="192"/>
      <c r="I1" s="192"/>
      <c r="J1" s="123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9"/>
      <c r="L2" s="3"/>
      <c r="M2" s="4"/>
      <c r="N2" s="5"/>
      <c r="O2" s="10"/>
      <c r="P2" s="9"/>
      <c r="Q2" s="9"/>
      <c r="R2" s="9"/>
      <c r="S2" s="9"/>
    </row>
    <row r="3" spans="1:19" x14ac:dyDescent="0.25">
      <c r="A3" s="7" t="s">
        <v>1</v>
      </c>
      <c r="B3" s="10" t="s">
        <v>2</v>
      </c>
      <c r="C3" s="10"/>
      <c r="D3" s="7"/>
      <c r="E3" s="7"/>
      <c r="F3" s="7"/>
      <c r="G3" s="7"/>
      <c r="H3" s="7" t="s">
        <v>3</v>
      </c>
      <c r="I3" s="11">
        <v>42809</v>
      </c>
      <c r="J3" s="12"/>
      <c r="K3" s="9"/>
      <c r="L3" s="13"/>
      <c r="M3" s="4"/>
      <c r="N3" s="5"/>
      <c r="O3" s="10"/>
      <c r="P3" s="9"/>
      <c r="Q3" s="9"/>
      <c r="R3" s="9"/>
      <c r="S3" s="9"/>
    </row>
    <row r="4" spans="1:19" x14ac:dyDescent="0.25">
      <c r="A4" s="7" t="s">
        <v>4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9"/>
      <c r="L4" s="13"/>
      <c r="M4" s="4"/>
      <c r="N4" s="5"/>
      <c r="O4" s="10"/>
      <c r="P4" s="9"/>
      <c r="Q4" s="9"/>
      <c r="R4" s="9"/>
      <c r="S4" s="9"/>
    </row>
    <row r="5" spans="1:19" x14ac:dyDescent="0.25">
      <c r="A5" s="7"/>
      <c r="B5" s="7"/>
      <c r="C5" s="7"/>
      <c r="D5" s="7"/>
      <c r="E5" s="7"/>
      <c r="F5" s="7"/>
      <c r="G5" s="7"/>
      <c r="H5" s="8"/>
      <c r="I5" s="15"/>
      <c r="J5" s="16"/>
      <c r="K5" s="9"/>
      <c r="L5" s="13"/>
      <c r="M5" s="17"/>
      <c r="N5" s="18"/>
      <c r="O5" s="6"/>
      <c r="P5" s="9"/>
      <c r="Q5" s="9"/>
      <c r="R5" s="9"/>
      <c r="S5" s="9"/>
    </row>
    <row r="6" spans="1:19" x14ac:dyDescent="0.25">
      <c r="A6" s="19" t="s">
        <v>8</v>
      </c>
      <c r="B6" s="7"/>
      <c r="C6" s="7"/>
      <c r="D6" s="7"/>
      <c r="E6" s="7"/>
      <c r="F6" s="7"/>
      <c r="G6" s="7" t="s">
        <v>9</v>
      </c>
      <c r="H6" s="8"/>
      <c r="I6" s="7"/>
      <c r="J6" s="7"/>
      <c r="K6" s="9"/>
      <c r="L6" s="13"/>
      <c r="M6" s="4"/>
      <c r="N6" s="18"/>
      <c r="O6" s="7"/>
      <c r="P6" s="9"/>
      <c r="Q6" s="9"/>
      <c r="R6" s="9"/>
      <c r="S6" s="9"/>
    </row>
    <row r="7" spans="1:19" x14ac:dyDescent="0.25">
      <c r="A7" s="7"/>
      <c r="B7" s="7"/>
      <c r="C7" s="20" t="s">
        <v>10</v>
      </c>
      <c r="D7" s="20"/>
      <c r="E7" s="20" t="s">
        <v>11</v>
      </c>
      <c r="F7" s="20"/>
      <c r="G7" s="20" t="s">
        <v>12</v>
      </c>
      <c r="H7" s="8"/>
      <c r="I7" s="7"/>
      <c r="J7" s="7"/>
      <c r="K7" s="9"/>
      <c r="L7" s="13"/>
      <c r="M7" s="4"/>
      <c r="N7" s="5"/>
      <c r="O7" s="7"/>
      <c r="P7" s="9"/>
      <c r="Q7" s="9"/>
      <c r="R7" s="9"/>
      <c r="S7" s="9"/>
    </row>
    <row r="8" spans="1:19" x14ac:dyDescent="0.25">
      <c r="A8" s="7"/>
      <c r="B8" s="7"/>
      <c r="C8" s="21">
        <v>100000</v>
      </c>
      <c r="D8" s="7"/>
      <c r="E8" s="121">
        <v>25</v>
      </c>
      <c r="F8" s="22"/>
      <c r="G8" s="17">
        <f>C8*E8</f>
        <v>2500000</v>
      </c>
      <c r="H8" s="8"/>
      <c r="I8" s="17"/>
      <c r="J8" s="17"/>
      <c r="K8" s="9"/>
      <c r="L8" s="13"/>
      <c r="M8" s="4"/>
      <c r="N8" s="5"/>
      <c r="O8" s="7"/>
      <c r="P8" s="9"/>
      <c r="Q8" s="9"/>
      <c r="R8" s="9"/>
      <c r="S8" s="9"/>
    </row>
    <row r="9" spans="1:19" x14ac:dyDescent="0.25">
      <c r="A9" s="7"/>
      <c r="B9" s="7"/>
      <c r="C9" s="21">
        <v>50000</v>
      </c>
      <c r="D9" s="7"/>
      <c r="E9" s="121">
        <v>18</v>
      </c>
      <c r="F9" s="22"/>
      <c r="G9" s="17">
        <f t="shared" ref="G9:G16" si="0">C9*E9</f>
        <v>900000</v>
      </c>
      <c r="H9" s="8"/>
      <c r="I9" s="17"/>
      <c r="J9" s="17"/>
      <c r="K9" s="9"/>
      <c r="L9" s="3"/>
      <c r="M9" s="4"/>
      <c r="N9" s="5"/>
      <c r="O9" s="6"/>
      <c r="P9" s="9"/>
      <c r="Q9" s="9"/>
      <c r="R9" s="9"/>
      <c r="S9" s="9"/>
    </row>
    <row r="10" spans="1:19" x14ac:dyDescent="0.25">
      <c r="A10" s="7"/>
      <c r="B10" s="7"/>
      <c r="C10" s="21">
        <v>20000</v>
      </c>
      <c r="D10" s="7"/>
      <c r="E10" s="121">
        <v>37</v>
      </c>
      <c r="F10" s="22"/>
      <c r="G10" s="17">
        <f t="shared" si="0"/>
        <v>740000</v>
      </c>
      <c r="H10" s="8"/>
      <c r="I10" s="8"/>
      <c r="J10" s="17"/>
      <c r="K10" s="23"/>
      <c r="L10" s="3"/>
      <c r="M10" s="4"/>
      <c r="N10" s="5"/>
      <c r="O10" s="7"/>
      <c r="P10" s="9"/>
      <c r="Q10" s="9"/>
      <c r="R10" s="9"/>
      <c r="S10" s="9"/>
    </row>
    <row r="11" spans="1:19" x14ac:dyDescent="0.25">
      <c r="A11" s="7"/>
      <c r="B11" s="7"/>
      <c r="C11" s="21">
        <v>10000</v>
      </c>
      <c r="D11" s="7"/>
      <c r="E11" s="121">
        <v>7</v>
      </c>
      <c r="F11" s="22"/>
      <c r="G11" s="17">
        <f t="shared" si="0"/>
        <v>70000</v>
      </c>
      <c r="H11" s="8"/>
      <c r="I11" s="17"/>
      <c r="J11" s="17"/>
      <c r="K11" s="9"/>
      <c r="L11" s="3"/>
      <c r="M11" s="4"/>
      <c r="N11" s="24"/>
      <c r="O11" s="8"/>
      <c r="P11" s="9"/>
      <c r="Q11" s="9"/>
      <c r="R11" s="9" t="s">
        <v>13</v>
      </c>
      <c r="S11" s="9"/>
    </row>
    <row r="12" spans="1:19" x14ac:dyDescent="0.25">
      <c r="A12" s="7"/>
      <c r="B12" s="7"/>
      <c r="C12" s="21">
        <v>5000</v>
      </c>
      <c r="D12" s="7"/>
      <c r="E12" s="22">
        <v>9</v>
      </c>
      <c r="F12" s="22"/>
      <c r="G12" s="17">
        <f>C12*E12</f>
        <v>45000</v>
      </c>
      <c r="H12" s="8"/>
      <c r="I12" s="17"/>
      <c r="J12" s="17"/>
      <c r="K12" s="25" t="s">
        <v>9</v>
      </c>
      <c r="L12" s="26" t="s">
        <v>14</v>
      </c>
      <c r="M12" s="27" t="s">
        <v>15</v>
      </c>
      <c r="N12" s="28" t="s">
        <v>16</v>
      </c>
      <c r="O12" s="29" t="s">
        <v>13</v>
      </c>
      <c r="P12" s="9" t="s">
        <v>17</v>
      </c>
      <c r="Q12" s="9" t="s">
        <v>18</v>
      </c>
      <c r="R12" s="9" t="s">
        <v>19</v>
      </c>
      <c r="S12" s="9"/>
    </row>
    <row r="13" spans="1:19" x14ac:dyDescent="0.25">
      <c r="A13" s="7"/>
      <c r="B13" s="7"/>
      <c r="C13" s="21">
        <v>2000</v>
      </c>
      <c r="D13" s="7"/>
      <c r="E13" s="121">
        <v>51</v>
      </c>
      <c r="F13" s="22"/>
      <c r="G13" s="17">
        <f t="shared" si="0"/>
        <v>102000</v>
      </c>
      <c r="H13" s="8"/>
      <c r="I13" s="17"/>
      <c r="J13" s="17"/>
      <c r="K13" s="30">
        <v>40110</v>
      </c>
      <c r="L13" s="125">
        <v>2640000</v>
      </c>
      <c r="M13" s="32">
        <v>1750000</v>
      </c>
      <c r="N13" s="33"/>
      <c r="O13" s="9" t="s">
        <v>20</v>
      </c>
      <c r="P13" s="9" t="s">
        <v>18</v>
      </c>
    </row>
    <row r="14" spans="1:19" x14ac:dyDescent="0.25">
      <c r="A14" s="7"/>
      <c r="B14" s="7"/>
      <c r="C14" s="21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10"/>
      <c r="K14" s="30">
        <v>40111</v>
      </c>
      <c r="L14" s="125">
        <v>5000000</v>
      </c>
      <c r="M14" s="32">
        <v>165000</v>
      </c>
      <c r="N14" s="34"/>
      <c r="O14" s="35">
        <v>255000000</v>
      </c>
      <c r="P14" s="36"/>
    </row>
    <row r="15" spans="1:19" x14ac:dyDescent="0.25">
      <c r="A15" s="7"/>
      <c r="B15" s="7"/>
      <c r="C15" s="21">
        <v>500</v>
      </c>
      <c r="D15" s="7"/>
      <c r="E15" s="22">
        <v>0</v>
      </c>
      <c r="F15" s="22"/>
      <c r="G15" s="17">
        <f t="shared" si="0"/>
        <v>0</v>
      </c>
      <c r="H15" s="8"/>
      <c r="I15" s="10"/>
      <c r="K15" s="30">
        <v>40112</v>
      </c>
      <c r="L15" s="125">
        <v>2900000</v>
      </c>
      <c r="M15" s="32">
        <v>125000</v>
      </c>
      <c r="N15" s="34"/>
      <c r="O15" s="35"/>
      <c r="P15" s="36"/>
    </row>
    <row r="16" spans="1:19" x14ac:dyDescent="0.25">
      <c r="A16" s="7"/>
      <c r="B16" s="7"/>
      <c r="C16" s="21">
        <v>100</v>
      </c>
      <c r="D16" s="7"/>
      <c r="E16" s="22">
        <v>0</v>
      </c>
      <c r="F16" s="22"/>
      <c r="G16" s="17">
        <f t="shared" si="0"/>
        <v>0</v>
      </c>
      <c r="H16" s="8"/>
      <c r="I16" s="10"/>
      <c r="J16" s="121"/>
      <c r="K16" s="30">
        <v>40113</v>
      </c>
      <c r="L16" s="43">
        <v>1800000</v>
      </c>
      <c r="M16" s="37">
        <v>210000</v>
      </c>
      <c r="N16" s="34"/>
      <c r="O16" s="35"/>
      <c r="P16" s="36"/>
    </row>
    <row r="17" spans="1:19" x14ac:dyDescent="0.25">
      <c r="A17" s="7"/>
      <c r="B17" s="7"/>
      <c r="C17" s="19" t="s">
        <v>21</v>
      </c>
      <c r="D17" s="7"/>
      <c r="E17" s="22"/>
      <c r="F17" s="7"/>
      <c r="G17" s="7"/>
      <c r="H17" s="8">
        <f>SUM(G8:G16)</f>
        <v>4357000</v>
      </c>
      <c r="I17" s="10"/>
      <c r="J17" s="121"/>
      <c r="K17" s="30">
        <v>40114</v>
      </c>
      <c r="L17" s="43">
        <v>1100000</v>
      </c>
      <c r="M17" s="32">
        <v>200000</v>
      </c>
      <c r="N17" s="34"/>
      <c r="O17" s="35"/>
      <c r="P17" s="36"/>
    </row>
    <row r="18" spans="1:19" x14ac:dyDescent="0.25">
      <c r="A18" s="7"/>
      <c r="B18" s="7"/>
      <c r="C18" s="7"/>
      <c r="D18" s="7"/>
      <c r="E18" s="7"/>
      <c r="F18" s="7"/>
      <c r="G18" s="7"/>
      <c r="H18" s="8"/>
      <c r="I18" s="10"/>
      <c r="J18" s="121"/>
      <c r="K18" s="30">
        <v>40115</v>
      </c>
      <c r="L18" s="43">
        <v>1050000</v>
      </c>
      <c r="M18" s="32">
        <v>200000</v>
      </c>
      <c r="N18" s="34"/>
      <c r="O18" s="35"/>
      <c r="P18" s="39"/>
    </row>
    <row r="19" spans="1:19" x14ac:dyDescent="0.25">
      <c r="A19" s="7"/>
      <c r="B19" s="7"/>
      <c r="C19" s="7" t="s">
        <v>10</v>
      </c>
      <c r="D19" s="7"/>
      <c r="E19" s="7" t="s">
        <v>22</v>
      </c>
      <c r="F19" s="7"/>
      <c r="G19" s="7" t="s">
        <v>12</v>
      </c>
      <c r="H19" s="8"/>
      <c r="I19" s="21"/>
      <c r="J19" s="121"/>
      <c r="K19" s="30">
        <v>40116</v>
      </c>
      <c r="L19" s="43">
        <v>1900000</v>
      </c>
      <c r="M19" s="40">
        <v>10000</v>
      </c>
      <c r="N19" s="34"/>
      <c r="O19" s="35"/>
      <c r="P19" s="39"/>
    </row>
    <row r="20" spans="1:19" x14ac:dyDescent="0.25">
      <c r="A20" s="7"/>
      <c r="B20" s="7"/>
      <c r="C20" s="21">
        <v>1000</v>
      </c>
      <c r="D20" s="7"/>
      <c r="E20" s="7">
        <v>2</v>
      </c>
      <c r="F20" s="7"/>
      <c r="G20" s="21">
        <f>C20*E20</f>
        <v>2000</v>
      </c>
      <c r="H20" s="8"/>
      <c r="I20" s="21"/>
      <c r="J20" s="22"/>
      <c r="K20" s="30">
        <v>40117</v>
      </c>
      <c r="L20" s="43">
        <v>850000</v>
      </c>
      <c r="M20" s="32">
        <v>1572000</v>
      </c>
      <c r="N20" s="34"/>
      <c r="O20" s="35"/>
      <c r="P20" s="39"/>
    </row>
    <row r="21" spans="1:19" x14ac:dyDescent="0.25">
      <c r="A21" s="7"/>
      <c r="B21" s="7"/>
      <c r="C21" s="21">
        <v>500</v>
      </c>
      <c r="D21" s="7"/>
      <c r="E21" s="7">
        <v>42</v>
      </c>
      <c r="F21" s="7"/>
      <c r="G21" s="21">
        <f>C21*E21</f>
        <v>21000</v>
      </c>
      <c r="H21" s="8"/>
      <c r="I21" s="21"/>
      <c r="J21" s="121"/>
      <c r="K21" s="30">
        <v>40118</v>
      </c>
      <c r="L21" s="43">
        <v>100000</v>
      </c>
      <c r="M21" s="34">
        <v>125000</v>
      </c>
      <c r="N21" s="41"/>
      <c r="O21" s="42"/>
      <c r="P21" s="42"/>
    </row>
    <row r="22" spans="1:19" x14ac:dyDescent="0.25">
      <c r="A22" s="7"/>
      <c r="B22" s="7"/>
      <c r="C22" s="21">
        <v>200</v>
      </c>
      <c r="D22" s="7"/>
      <c r="E22" s="7">
        <v>1</v>
      </c>
      <c r="F22" s="7"/>
      <c r="G22" s="21">
        <f>C22*E22</f>
        <v>200</v>
      </c>
      <c r="H22" s="8"/>
      <c r="I22" s="10"/>
      <c r="K22" s="30">
        <v>40119</v>
      </c>
      <c r="L22" s="43">
        <v>1000000</v>
      </c>
      <c r="M22" s="43">
        <v>255000000</v>
      </c>
      <c r="N22" s="44"/>
      <c r="O22" s="8"/>
      <c r="P22" s="34"/>
      <c r="Q22" s="41"/>
      <c r="R22" s="42"/>
      <c r="S22" s="42"/>
    </row>
    <row r="23" spans="1:19" x14ac:dyDescent="0.25">
      <c r="A23" s="7"/>
      <c r="B23" s="7"/>
      <c r="C23" s="21">
        <v>100</v>
      </c>
      <c r="D23" s="7"/>
      <c r="E23" s="7">
        <v>7</v>
      </c>
      <c r="F23" s="7"/>
      <c r="G23" s="21">
        <f>C23*E23</f>
        <v>700</v>
      </c>
      <c r="H23" s="8"/>
      <c r="I23" s="10"/>
      <c r="K23" s="30">
        <v>40120</v>
      </c>
      <c r="L23" s="43">
        <v>1050000</v>
      </c>
      <c r="M23" s="45">
        <v>7000</v>
      </c>
      <c r="N23" s="44"/>
      <c r="O23" s="46"/>
      <c r="P23" s="34"/>
      <c r="Q23" s="41"/>
      <c r="R23" s="42">
        <f>SUM(R14:R22)</f>
        <v>0</v>
      </c>
      <c r="S23" s="42">
        <f>SUM(S14:S22)</f>
        <v>0</v>
      </c>
    </row>
    <row r="24" spans="1:19" x14ac:dyDescent="0.25">
      <c r="A24" s="7"/>
      <c r="B24" s="7"/>
      <c r="C24" s="21">
        <v>50</v>
      </c>
      <c r="D24" s="7"/>
      <c r="E24" s="7">
        <v>0</v>
      </c>
      <c r="F24" s="7"/>
      <c r="G24" s="21">
        <f>C24*E24</f>
        <v>0</v>
      </c>
      <c r="H24" s="8"/>
      <c r="I24" s="7"/>
      <c r="K24" s="30">
        <v>40121</v>
      </c>
      <c r="L24" s="43">
        <v>4000000</v>
      </c>
      <c r="M24" s="45">
        <v>18000</v>
      </c>
      <c r="N24" s="47"/>
      <c r="O24" s="46"/>
      <c r="P24" s="34"/>
      <c r="Q24" s="41"/>
      <c r="R24" s="48" t="s">
        <v>23</v>
      </c>
      <c r="S24" s="41"/>
    </row>
    <row r="25" spans="1:19" x14ac:dyDescent="0.25">
      <c r="A25" s="7"/>
      <c r="B25" s="7"/>
      <c r="C25" s="21">
        <v>25</v>
      </c>
      <c r="D25" s="7"/>
      <c r="E25" s="7">
        <v>0</v>
      </c>
      <c r="F25" s="7"/>
      <c r="G25" s="49">
        <v>0</v>
      </c>
      <c r="H25" s="8"/>
      <c r="I25" s="7" t="s">
        <v>9</v>
      </c>
      <c r="K25" s="30">
        <v>40122</v>
      </c>
      <c r="L25" s="43">
        <v>20000000</v>
      </c>
      <c r="M25" s="45"/>
      <c r="N25" s="47"/>
      <c r="O25" s="46"/>
      <c r="P25" s="34"/>
      <c r="Q25" s="41"/>
      <c r="R25" s="48"/>
      <c r="S25" s="41"/>
    </row>
    <row r="26" spans="1:19" x14ac:dyDescent="0.25">
      <c r="A26" s="7"/>
      <c r="B26" s="7"/>
      <c r="C26" s="19" t="s">
        <v>21</v>
      </c>
      <c r="D26" s="7"/>
      <c r="E26" s="7"/>
      <c r="F26" s="7"/>
      <c r="G26" s="7"/>
      <c r="H26" s="50">
        <f>SUM(G20:G25)</f>
        <v>23900</v>
      </c>
      <c r="I26" s="8"/>
      <c r="K26" s="30">
        <v>40123</v>
      </c>
      <c r="L26" s="43">
        <v>4000000</v>
      </c>
      <c r="N26" s="44"/>
      <c r="O26" s="51"/>
      <c r="P26" s="34"/>
      <c r="Q26" s="41"/>
      <c r="R26" s="48"/>
      <c r="S26" s="41"/>
    </row>
    <row r="27" spans="1:19" x14ac:dyDescent="0.25">
      <c r="A27" s="7"/>
      <c r="B27" s="7"/>
      <c r="C27" s="7"/>
      <c r="D27" s="7"/>
      <c r="E27" s="7"/>
      <c r="F27" s="7"/>
      <c r="G27" s="7"/>
      <c r="H27" s="8"/>
      <c r="I27" s="8">
        <f>H17+H26</f>
        <v>4380900</v>
      </c>
      <c r="K27" s="30">
        <v>40124</v>
      </c>
      <c r="L27" s="43">
        <v>300000</v>
      </c>
      <c r="M27" s="52"/>
      <c r="N27" s="44"/>
      <c r="O27" s="51"/>
      <c r="P27" s="34"/>
      <c r="Q27" s="41"/>
      <c r="R27" s="48"/>
      <c r="S27" s="41"/>
    </row>
    <row r="28" spans="1:19" x14ac:dyDescent="0.25">
      <c r="A28" s="7"/>
      <c r="B28" s="7"/>
      <c r="C28" s="19" t="s">
        <v>24</v>
      </c>
      <c r="D28" s="7"/>
      <c r="E28" s="7"/>
      <c r="F28" s="7"/>
      <c r="G28" s="7"/>
      <c r="H28" s="8"/>
      <c r="I28" s="8"/>
      <c r="K28" s="30">
        <v>40125</v>
      </c>
      <c r="L28" s="43">
        <v>1200000</v>
      </c>
      <c r="M28" s="53"/>
      <c r="N28" s="44"/>
      <c r="O28" s="51"/>
      <c r="P28" s="34"/>
      <c r="Q28" s="41"/>
      <c r="R28" s="48"/>
      <c r="S28" s="41"/>
    </row>
    <row r="29" spans="1:19" x14ac:dyDescent="0.25">
      <c r="A29" s="7"/>
      <c r="B29" s="7"/>
      <c r="C29" s="7" t="s">
        <v>25</v>
      </c>
      <c r="D29" s="7"/>
      <c r="E29" s="7"/>
      <c r="F29" s="7"/>
      <c r="G29" s="7" t="s">
        <v>9</v>
      </c>
      <c r="H29" s="8"/>
      <c r="I29" s="8">
        <f>'14 Maret 17'!I37</f>
        <v>1133296472</v>
      </c>
      <c r="K29" s="30">
        <v>40126</v>
      </c>
      <c r="L29" s="31">
        <v>3500000</v>
      </c>
      <c r="N29" s="44"/>
      <c r="O29" s="51"/>
      <c r="P29" s="34"/>
      <c r="Q29" s="41"/>
      <c r="R29" s="54"/>
      <c r="S29" s="41"/>
    </row>
    <row r="30" spans="1:19" x14ac:dyDescent="0.25">
      <c r="A30" s="7"/>
      <c r="B30" s="7"/>
      <c r="C30" s="7" t="s">
        <v>26</v>
      </c>
      <c r="D30" s="7"/>
      <c r="E30" s="7"/>
      <c r="F30" s="7"/>
      <c r="G30" s="7"/>
      <c r="H30" s="8" t="s">
        <v>27</v>
      </c>
      <c r="I30" s="55">
        <f>'14 Maret 17'!I52</f>
        <v>5370400</v>
      </c>
      <c r="K30" s="30">
        <v>40127</v>
      </c>
      <c r="L30" s="31">
        <v>650000</v>
      </c>
      <c r="M30" s="56"/>
      <c r="N30" s="44"/>
      <c r="O30" s="51"/>
      <c r="P30" s="34"/>
      <c r="Q30" s="41"/>
      <c r="R30" s="48"/>
      <c r="S30" s="41"/>
    </row>
    <row r="31" spans="1:19" x14ac:dyDescent="0.25">
      <c r="A31" s="7"/>
      <c r="B31" s="7"/>
      <c r="C31" s="7"/>
      <c r="D31" s="7"/>
      <c r="E31" s="7"/>
      <c r="F31" s="7"/>
      <c r="G31" s="7"/>
      <c r="H31" s="8"/>
      <c r="I31" s="8"/>
      <c r="K31" s="30">
        <v>40128</v>
      </c>
      <c r="L31" s="31">
        <v>200000</v>
      </c>
      <c r="N31" s="47"/>
      <c r="O31" s="51"/>
      <c r="P31" s="9"/>
      <c r="Q31" s="41"/>
      <c r="R31" s="9"/>
      <c r="S31" s="41"/>
    </row>
    <row r="32" spans="1:19" x14ac:dyDescent="0.25">
      <c r="A32" s="7"/>
      <c r="B32" s="7"/>
      <c r="C32" s="19" t="s">
        <v>28</v>
      </c>
      <c r="D32" s="7"/>
      <c r="E32" s="7"/>
      <c r="F32" s="7"/>
      <c r="G32" s="7"/>
      <c r="H32" s="8"/>
      <c r="I32" s="34"/>
      <c r="J32" s="34"/>
      <c r="K32" s="30">
        <v>40129</v>
      </c>
      <c r="L32" s="31">
        <v>800000</v>
      </c>
      <c r="N32" s="44"/>
      <c r="O32" s="51"/>
      <c r="P32" s="9"/>
      <c r="Q32" s="41"/>
      <c r="R32" s="9"/>
      <c r="S32" s="41"/>
    </row>
    <row r="33" spans="1:19" x14ac:dyDescent="0.25">
      <c r="A33" s="7"/>
      <c r="B33" s="19">
        <v>1</v>
      </c>
      <c r="C33" s="19" t="s">
        <v>29</v>
      </c>
      <c r="D33" s="7"/>
      <c r="E33" s="7"/>
      <c r="F33" s="7"/>
      <c r="G33" s="7"/>
      <c r="H33" s="8"/>
      <c r="I33" s="8"/>
      <c r="J33" s="8">
        <v>46950000</v>
      </c>
      <c r="K33" s="30">
        <v>40130</v>
      </c>
      <c r="L33" s="31">
        <v>1600000</v>
      </c>
      <c r="N33" s="44"/>
      <c r="O33" s="51"/>
      <c r="P33" s="9"/>
      <c r="Q33" s="41"/>
      <c r="R33" s="9"/>
      <c r="S33" s="41"/>
    </row>
    <row r="34" spans="1:19" x14ac:dyDescent="0.25">
      <c r="A34" s="7"/>
      <c r="B34" s="19"/>
      <c r="C34" s="19" t="s">
        <v>13</v>
      </c>
      <c r="D34" s="7"/>
      <c r="E34" s="7"/>
      <c r="F34" s="7"/>
      <c r="G34" s="7"/>
      <c r="H34" s="8"/>
      <c r="I34" s="8"/>
      <c r="J34" s="8">
        <v>10540000</v>
      </c>
      <c r="K34" s="30">
        <v>40131</v>
      </c>
      <c r="L34" s="31">
        <v>1000000</v>
      </c>
      <c r="N34" s="44"/>
      <c r="O34" s="51"/>
      <c r="P34" s="9"/>
      <c r="Q34" s="41"/>
      <c r="R34" s="57"/>
      <c r="S34" s="41"/>
    </row>
    <row r="35" spans="1:19" x14ac:dyDescent="0.25">
      <c r="A35" s="7"/>
      <c r="B35" s="7"/>
      <c r="C35" s="7" t="s">
        <v>30</v>
      </c>
      <c r="D35" s="7"/>
      <c r="E35" s="7"/>
      <c r="F35" s="7"/>
      <c r="G35" s="21"/>
      <c r="H35" s="50">
        <f>O14</f>
        <v>255000000</v>
      </c>
      <c r="I35" s="8"/>
      <c r="J35" s="8">
        <f>SUM(J33:J34)+902500</f>
        <v>58392500</v>
      </c>
      <c r="K35" s="30">
        <v>40132</v>
      </c>
      <c r="L35" s="31">
        <v>850000</v>
      </c>
      <c r="M35" s="52"/>
      <c r="N35" s="44" t="s">
        <v>31</v>
      </c>
      <c r="O35" s="51"/>
      <c r="P35" s="41"/>
      <c r="Q35" s="41"/>
      <c r="R35" s="9"/>
      <c r="S35" s="41"/>
    </row>
    <row r="36" spans="1:19" x14ac:dyDescent="0.25">
      <c r="A36" s="7"/>
      <c r="B36" s="7"/>
      <c r="C36" s="7" t="s">
        <v>32</v>
      </c>
      <c r="D36" s="7"/>
      <c r="E36" s="7"/>
      <c r="F36" s="7"/>
      <c r="G36" s="7"/>
      <c r="H36" s="58">
        <f>P14</f>
        <v>0</v>
      </c>
      <c r="I36" s="7" t="s">
        <v>9</v>
      </c>
      <c r="J36" s="7"/>
      <c r="K36" s="30">
        <v>40133</v>
      </c>
      <c r="L36" s="31">
        <v>200000000</v>
      </c>
      <c r="M36" s="52"/>
      <c r="N36" s="44"/>
      <c r="O36" s="51"/>
      <c r="P36" s="10"/>
      <c r="Q36" s="41"/>
      <c r="R36" s="9"/>
      <c r="S36" s="9"/>
    </row>
    <row r="37" spans="1:19" x14ac:dyDescent="0.25">
      <c r="A37" s="7"/>
      <c r="B37" s="7"/>
      <c r="C37" s="7" t="s">
        <v>33</v>
      </c>
      <c r="D37" s="7"/>
      <c r="E37" s="7"/>
      <c r="F37" s="7"/>
      <c r="G37" s="7"/>
      <c r="H37" s="8"/>
      <c r="I37" s="8">
        <f>I29+H35-H36</f>
        <v>1388296472</v>
      </c>
      <c r="J37" s="8"/>
      <c r="K37" s="30">
        <v>40134</v>
      </c>
      <c r="L37" s="31">
        <v>902500</v>
      </c>
      <c r="M37" s="52"/>
      <c r="N37" s="44"/>
      <c r="O37" s="51"/>
      <c r="Q37" s="41"/>
      <c r="R37" s="9"/>
      <c r="S37" s="9"/>
    </row>
    <row r="38" spans="1:19" x14ac:dyDescent="0.25">
      <c r="A38" s="7"/>
      <c r="B38" s="7"/>
      <c r="C38" s="7"/>
      <c r="D38" s="7"/>
      <c r="E38" s="7"/>
      <c r="F38" s="7"/>
      <c r="G38" s="7"/>
      <c r="H38" s="8"/>
      <c r="I38" s="8"/>
      <c r="J38" s="8"/>
      <c r="K38" s="30"/>
      <c r="L38" s="31"/>
      <c r="M38" s="59"/>
      <c r="N38" s="44"/>
      <c r="O38" s="51"/>
      <c r="Q38" s="41"/>
      <c r="R38" s="9"/>
      <c r="S38" s="9"/>
    </row>
    <row r="39" spans="1:19" x14ac:dyDescent="0.25">
      <c r="A39" s="7"/>
      <c r="B39" s="7"/>
      <c r="C39" s="19" t="s">
        <v>34</v>
      </c>
      <c r="D39" s="7"/>
      <c r="E39" s="7"/>
      <c r="F39" s="7"/>
      <c r="G39" s="7"/>
      <c r="H39" s="50">
        <v>112333168</v>
      </c>
      <c r="J39" s="8"/>
      <c r="K39" s="30"/>
      <c r="L39" s="31"/>
      <c r="M39" s="52"/>
      <c r="N39" s="44"/>
      <c r="O39" s="51"/>
      <c r="Q39" s="41"/>
      <c r="R39" s="9"/>
      <c r="S39" s="9"/>
    </row>
    <row r="40" spans="1:19" x14ac:dyDescent="0.25">
      <c r="A40" s="7"/>
      <c r="B40" s="7"/>
      <c r="C40" s="19" t="s">
        <v>35</v>
      </c>
      <c r="D40" s="7"/>
      <c r="E40" s="7"/>
      <c r="F40" s="7"/>
      <c r="G40" s="7"/>
      <c r="H40" s="8">
        <v>102993494</v>
      </c>
      <c r="I40" s="8"/>
      <c r="J40" s="8"/>
      <c r="K40" s="30"/>
      <c r="L40" s="31"/>
      <c r="M40" s="52"/>
      <c r="N40" s="44"/>
      <c r="O40" s="51"/>
      <c r="Q40" s="41"/>
      <c r="R40" s="9"/>
      <c r="S40" s="9"/>
    </row>
    <row r="41" spans="1:19" ht="16.5" x14ac:dyDescent="0.35">
      <c r="A41" s="7"/>
      <c r="B41" s="7"/>
      <c r="C41" s="19" t="s">
        <v>36</v>
      </c>
      <c r="D41" s="7"/>
      <c r="E41" s="7"/>
      <c r="F41" s="7"/>
      <c r="G41" s="7"/>
      <c r="H41" s="60">
        <v>77026411</v>
      </c>
      <c r="I41" s="8"/>
      <c r="J41" s="8"/>
      <c r="K41" s="30"/>
      <c r="L41" s="31"/>
      <c r="M41" s="52"/>
      <c r="N41" s="44"/>
      <c r="O41" s="51"/>
      <c r="Q41" s="41"/>
      <c r="R41" s="9"/>
      <c r="S41" s="9"/>
    </row>
    <row r="42" spans="1:19" ht="16.5" x14ac:dyDescent="0.35">
      <c r="A42" s="7"/>
      <c r="B42" s="7"/>
      <c r="C42" s="7"/>
      <c r="D42" s="7"/>
      <c r="E42" s="7"/>
      <c r="F42" s="7"/>
      <c r="G42" s="7"/>
      <c r="H42" s="8"/>
      <c r="I42" s="61">
        <f>SUM(H39:H41)</f>
        <v>292353073</v>
      </c>
      <c r="J42" s="8"/>
      <c r="K42" s="30"/>
      <c r="L42" s="31"/>
      <c r="M42" s="52"/>
      <c r="N42" s="44"/>
      <c r="O42" s="51"/>
      <c r="Q42" s="41"/>
      <c r="R42" s="9"/>
      <c r="S42" s="9"/>
    </row>
    <row r="43" spans="1:19" x14ac:dyDescent="0.25">
      <c r="A43" s="7"/>
      <c r="B43" s="7"/>
      <c r="C43" s="7"/>
      <c r="D43" s="7"/>
      <c r="E43" s="7"/>
      <c r="F43" s="7"/>
      <c r="G43" s="7"/>
      <c r="H43" s="8"/>
      <c r="I43" s="62">
        <f>SUM(I37:I42)</f>
        <v>1680649545</v>
      </c>
      <c r="J43" s="8"/>
      <c r="K43" s="30"/>
      <c r="L43" s="31"/>
      <c r="M43" s="52"/>
      <c r="N43" s="44"/>
      <c r="O43" s="51"/>
      <c r="Q43" s="41"/>
      <c r="R43" s="9"/>
      <c r="S43" s="9"/>
    </row>
    <row r="44" spans="1:19" x14ac:dyDescent="0.25">
      <c r="A44" s="7"/>
      <c r="B44" s="19">
        <v>2</v>
      </c>
      <c r="C44" s="19" t="s">
        <v>37</v>
      </c>
      <c r="D44" s="7"/>
      <c r="E44" s="7"/>
      <c r="F44" s="7"/>
      <c r="G44" s="7"/>
      <c r="H44" s="8"/>
      <c r="I44" s="8"/>
      <c r="J44" s="8"/>
      <c r="M44" s="52"/>
      <c r="N44" s="44"/>
      <c r="O44" s="51"/>
      <c r="P44" s="63"/>
      <c r="Q44" s="34"/>
      <c r="R44" s="64"/>
      <c r="S44" s="64"/>
    </row>
    <row r="45" spans="1:19" x14ac:dyDescent="0.25">
      <c r="A45" s="7"/>
      <c r="B45" s="7"/>
      <c r="C45" s="7" t="s">
        <v>32</v>
      </c>
      <c r="D45" s="7"/>
      <c r="E45" s="7"/>
      <c r="F45" s="7"/>
      <c r="G45" s="17"/>
      <c r="H45" s="8">
        <f>M95</f>
        <v>259382000</v>
      </c>
      <c r="I45" s="8"/>
      <c r="J45" s="8"/>
      <c r="M45" s="52"/>
      <c r="N45" s="44"/>
      <c r="O45" s="51"/>
      <c r="P45" s="63"/>
      <c r="Q45" s="34"/>
      <c r="R45" s="65"/>
      <c r="S45" s="64"/>
    </row>
    <row r="46" spans="1:19" x14ac:dyDescent="0.25">
      <c r="A46" s="7"/>
      <c r="B46" s="7"/>
      <c r="C46" s="7" t="s">
        <v>38</v>
      </c>
      <c r="D46" s="7"/>
      <c r="E46" s="7"/>
      <c r="F46" s="7"/>
      <c r="G46" s="22"/>
      <c r="H46" s="66">
        <f>+E91</f>
        <v>0</v>
      </c>
      <c r="I46" s="8" t="s">
        <v>9</v>
      </c>
      <c r="J46" s="8"/>
      <c r="M46" s="52"/>
      <c r="N46" s="44"/>
      <c r="O46" s="51"/>
      <c r="P46" s="63"/>
      <c r="Q46" s="34"/>
      <c r="R46" s="63"/>
      <c r="S46" s="64"/>
    </row>
    <row r="47" spans="1:19" x14ac:dyDescent="0.25">
      <c r="A47" s="7"/>
      <c r="B47" s="7"/>
      <c r="C47" s="7"/>
      <c r="D47" s="7"/>
      <c r="E47" s="7"/>
      <c r="F47" s="7"/>
      <c r="G47" s="22" t="s">
        <v>9</v>
      </c>
      <c r="H47" s="67"/>
      <c r="I47" s="8">
        <f>H45+H46</f>
        <v>259382000</v>
      </c>
      <c r="J47" s="8"/>
      <c r="M47" s="52"/>
      <c r="N47" s="44"/>
      <c r="O47" s="51"/>
      <c r="P47" s="63"/>
      <c r="Q47" s="64"/>
      <c r="R47" s="63"/>
      <c r="S47" s="64"/>
    </row>
    <row r="48" spans="1:19" x14ac:dyDescent="0.25">
      <c r="A48" s="7"/>
      <c r="B48" s="7"/>
      <c r="C48" s="7"/>
      <c r="D48" s="7"/>
      <c r="E48" s="7"/>
      <c r="F48" s="7"/>
      <c r="G48" s="22"/>
      <c r="H48" s="68"/>
      <c r="I48" s="8" t="s">
        <v>9</v>
      </c>
      <c r="J48" s="8"/>
      <c r="M48" s="59"/>
      <c r="N48" s="44"/>
      <c r="O48" s="51"/>
      <c r="P48" s="69"/>
      <c r="Q48" s="69">
        <f>SUM(Q13:Q46)</f>
        <v>0</v>
      </c>
      <c r="R48" s="63"/>
      <c r="S48" s="64"/>
    </row>
    <row r="49" spans="1:19" x14ac:dyDescent="0.25">
      <c r="A49" s="7"/>
      <c r="B49" s="7"/>
      <c r="C49" s="7" t="s">
        <v>39</v>
      </c>
      <c r="D49" s="7"/>
      <c r="E49" s="7"/>
      <c r="F49" s="7"/>
      <c r="G49" s="17"/>
      <c r="H49" s="50">
        <f>L136</f>
        <v>258392500</v>
      </c>
      <c r="I49" s="8">
        <v>0</v>
      </c>
      <c r="M49" s="59"/>
      <c r="N49" s="44"/>
      <c r="O49" s="51"/>
      <c r="Q49" s="9"/>
      <c r="S49" s="9"/>
    </row>
    <row r="50" spans="1:19" x14ac:dyDescent="0.25">
      <c r="A50" s="7"/>
      <c r="B50" s="7"/>
      <c r="C50" s="7" t="s">
        <v>40</v>
      </c>
      <c r="D50" s="7"/>
      <c r="E50" s="7"/>
      <c r="F50" s="7"/>
      <c r="G50" s="7"/>
      <c r="H50" s="58">
        <f>A91</f>
        <v>0</v>
      </c>
      <c r="I50" s="8"/>
      <c r="M50" s="59"/>
      <c r="N50" s="44"/>
      <c r="O50" s="51"/>
      <c r="P50" s="70"/>
      <c r="Q50" s="9" t="s">
        <v>41</v>
      </c>
      <c r="S50" s="9"/>
    </row>
    <row r="51" spans="1:19" x14ac:dyDescent="0.25">
      <c r="A51" s="7"/>
      <c r="B51" s="7"/>
      <c r="C51" s="7"/>
      <c r="D51" s="7"/>
      <c r="E51" s="7"/>
      <c r="F51" s="7"/>
      <c r="G51" s="7"/>
      <c r="H51" s="17"/>
      <c r="I51" s="58">
        <f>SUM(H49:H50)</f>
        <v>258392500</v>
      </c>
      <c r="J51" s="50"/>
      <c r="M51" s="59"/>
      <c r="N51" s="44"/>
      <c r="O51" s="51"/>
      <c r="P51" s="71"/>
      <c r="Q51" s="57"/>
      <c r="R51" s="71"/>
      <c r="S51" s="57"/>
    </row>
    <row r="52" spans="1:19" x14ac:dyDescent="0.25">
      <c r="A52" s="7"/>
      <c r="B52" s="7"/>
      <c r="C52" s="19" t="s">
        <v>42</v>
      </c>
      <c r="D52" s="7"/>
      <c r="E52" s="7"/>
      <c r="F52" s="7"/>
      <c r="G52" s="7"/>
      <c r="H52" s="8"/>
      <c r="I52" s="8">
        <f>I30-I47+I51</f>
        <v>4380900</v>
      </c>
      <c r="J52" s="72"/>
      <c r="N52" s="44"/>
      <c r="O52" s="51"/>
      <c r="P52" s="71"/>
      <c r="Q52" s="57"/>
      <c r="R52" s="71"/>
      <c r="S52" s="57"/>
    </row>
    <row r="53" spans="1:19" x14ac:dyDescent="0.25">
      <c r="A53" s="7"/>
      <c r="B53" s="7"/>
      <c r="C53" s="7" t="s">
        <v>43</v>
      </c>
      <c r="D53" s="7"/>
      <c r="E53" s="7"/>
      <c r="F53" s="7"/>
      <c r="G53" s="7"/>
      <c r="H53" s="8"/>
      <c r="I53" s="8">
        <f>+I27</f>
        <v>4380900</v>
      </c>
      <c r="J53" s="72"/>
      <c r="N53" s="44"/>
      <c r="O53" s="51"/>
      <c r="P53" s="71"/>
      <c r="Q53" s="57"/>
      <c r="R53" s="71"/>
      <c r="S53" s="57"/>
    </row>
    <row r="54" spans="1:19" x14ac:dyDescent="0.25">
      <c r="A54" s="7"/>
      <c r="B54" s="7"/>
      <c r="C54" s="7"/>
      <c r="D54" s="7"/>
      <c r="E54" s="7"/>
      <c r="F54" s="7"/>
      <c r="G54" s="7"/>
      <c r="H54" s="8" t="s">
        <v>9</v>
      </c>
      <c r="I54" s="58">
        <v>0</v>
      </c>
      <c r="J54" s="73"/>
      <c r="L54" s="31"/>
      <c r="N54" s="44"/>
      <c r="O54" s="51"/>
      <c r="P54" s="71"/>
      <c r="Q54" s="57"/>
      <c r="R54" s="71"/>
      <c r="S54" s="74"/>
    </row>
    <row r="55" spans="1:19" x14ac:dyDescent="0.25">
      <c r="A55" s="7"/>
      <c r="B55" s="7"/>
      <c r="C55" s="7"/>
      <c r="D55" s="7"/>
      <c r="E55" s="7" t="s">
        <v>44</v>
      </c>
      <c r="F55" s="7"/>
      <c r="G55" s="7"/>
      <c r="H55" s="8"/>
      <c r="I55" s="8">
        <f>+I53-I52</f>
        <v>0</v>
      </c>
      <c r="J55" s="72"/>
      <c r="L55" s="31"/>
      <c r="N55" s="44"/>
      <c r="O55" s="51"/>
      <c r="P55" s="71"/>
      <c r="Q55" s="57"/>
      <c r="R55" s="71"/>
      <c r="S55" s="71"/>
    </row>
    <row r="56" spans="1:19" x14ac:dyDescent="0.25">
      <c r="A56" s="7"/>
      <c r="B56" s="7"/>
      <c r="C56" s="7"/>
      <c r="D56" s="7"/>
      <c r="E56" s="7"/>
      <c r="F56" s="7"/>
      <c r="G56" s="7"/>
      <c r="H56" s="8"/>
      <c r="I56" s="8"/>
      <c r="J56" s="72"/>
      <c r="L56" s="31"/>
      <c r="N56" s="44"/>
      <c r="O56" s="51"/>
      <c r="P56" s="71"/>
      <c r="Q56" s="57"/>
      <c r="R56" s="71"/>
      <c r="S56" s="71"/>
    </row>
    <row r="57" spans="1:19" x14ac:dyDescent="0.25">
      <c r="A57" s="7" t="s">
        <v>45</v>
      </c>
      <c r="B57" s="7"/>
      <c r="C57" s="7"/>
      <c r="D57" s="7"/>
      <c r="E57" s="7"/>
      <c r="F57" s="7"/>
      <c r="G57" s="7"/>
      <c r="H57" s="8"/>
      <c r="I57" s="55"/>
      <c r="J57" s="75"/>
      <c r="L57" s="31"/>
      <c r="N57" s="44"/>
      <c r="O57" s="51"/>
      <c r="P57" s="71"/>
      <c r="Q57" s="57"/>
      <c r="R57" s="71"/>
      <c r="S57" s="71"/>
    </row>
    <row r="58" spans="1:19" x14ac:dyDescent="0.25">
      <c r="A58" s="7" t="s">
        <v>46</v>
      </c>
      <c r="B58" s="7"/>
      <c r="C58" s="7"/>
      <c r="D58" s="7"/>
      <c r="E58" s="7" t="s">
        <v>9</v>
      </c>
      <c r="F58" s="7"/>
      <c r="G58" s="7" t="s">
        <v>47</v>
      </c>
      <c r="H58" s="8"/>
      <c r="I58" s="21"/>
      <c r="J58" s="76"/>
      <c r="L58" s="31"/>
      <c r="N58" s="44"/>
      <c r="O58" s="51"/>
      <c r="P58" s="71"/>
      <c r="Q58" s="57"/>
      <c r="R58" s="71"/>
      <c r="S58" s="71"/>
    </row>
    <row r="59" spans="1:19" x14ac:dyDescent="0.25">
      <c r="A59" s="7"/>
      <c r="B59" s="7"/>
      <c r="C59" s="7"/>
      <c r="D59" s="7"/>
      <c r="E59" s="7"/>
      <c r="F59" s="7"/>
      <c r="G59" s="7"/>
      <c r="H59" s="8" t="s">
        <v>9</v>
      </c>
      <c r="I59" s="21"/>
      <c r="J59" s="76"/>
      <c r="L59" s="31"/>
      <c r="N59" s="44"/>
      <c r="O59" s="51"/>
      <c r="Q59" s="41"/>
    </row>
    <row r="60" spans="1:19" x14ac:dyDescent="0.25">
      <c r="A60" s="7"/>
      <c r="B60" s="7"/>
      <c r="C60" s="7"/>
      <c r="D60" s="7"/>
      <c r="E60" s="7"/>
      <c r="F60" s="7"/>
      <c r="G60" s="7"/>
      <c r="H60" s="8"/>
      <c r="I60" s="21"/>
      <c r="J60" s="76"/>
      <c r="L60" s="31"/>
      <c r="N60" s="44"/>
      <c r="O60" s="51"/>
      <c r="Q60" s="41"/>
    </row>
    <row r="61" spans="1:19" x14ac:dyDescent="0.25">
      <c r="A61" s="77"/>
      <c r="B61" s="78"/>
      <c r="C61" s="78"/>
      <c r="D61" s="79"/>
      <c r="E61" s="79"/>
      <c r="F61" s="79"/>
      <c r="G61" s="79"/>
      <c r="H61" s="10"/>
      <c r="J61" s="80"/>
      <c r="L61" s="82"/>
      <c r="N61" s="44"/>
      <c r="O61" s="51"/>
      <c r="Q61" s="10"/>
      <c r="R61" s="81"/>
    </row>
    <row r="62" spans="1:19" x14ac:dyDescent="0.25">
      <c r="A62" s="77" t="s">
        <v>48</v>
      </c>
      <c r="B62" s="78"/>
      <c r="C62" s="78"/>
      <c r="D62" s="79"/>
      <c r="E62" s="79"/>
      <c r="F62" s="79"/>
      <c r="G62" s="10" t="s">
        <v>74</v>
      </c>
      <c r="J62" s="80"/>
      <c r="K62" s="30"/>
      <c r="L62" s="82"/>
      <c r="N62" s="44"/>
      <c r="O62" s="51"/>
      <c r="Q62" s="10"/>
      <c r="R62" s="81"/>
    </row>
    <row r="63" spans="1:19" x14ac:dyDescent="0.25">
      <c r="A63" s="77"/>
      <c r="B63" s="78"/>
      <c r="C63" s="78"/>
      <c r="D63" s="79"/>
      <c r="E63" s="79"/>
      <c r="F63" s="79"/>
      <c r="G63" s="79"/>
      <c r="H63" s="79"/>
      <c r="J63" s="80"/>
      <c r="L63" s="82"/>
      <c r="N63" s="44"/>
      <c r="O63" s="51"/>
    </row>
    <row r="64" spans="1:19" x14ac:dyDescent="0.25">
      <c r="A64" s="95" t="s">
        <v>75</v>
      </c>
      <c r="B64" s="9"/>
      <c r="C64" s="9"/>
      <c r="D64" s="9"/>
      <c r="E64" s="9"/>
      <c r="F64" s="9"/>
      <c r="H64" s="10" t="s">
        <v>51</v>
      </c>
      <c r="I64" s="9"/>
      <c r="J64" s="83"/>
      <c r="L64" s="82"/>
      <c r="M64" s="59"/>
      <c r="N64" s="44"/>
      <c r="O64" s="51"/>
      <c r="Q64" s="70"/>
    </row>
    <row r="65" spans="1:15" x14ac:dyDescent="0.25">
      <c r="A65" s="9"/>
      <c r="B65" s="9"/>
      <c r="C65" s="9"/>
      <c r="D65" s="9"/>
      <c r="E65" s="9"/>
      <c r="F65" s="9"/>
      <c r="G65" s="79" t="s">
        <v>52</v>
      </c>
      <c r="H65" s="9"/>
      <c r="I65" s="9"/>
      <c r="J65" s="83"/>
      <c r="L65" s="82"/>
      <c r="M65" s="59"/>
      <c r="N65" s="44"/>
      <c r="O65" s="51"/>
    </row>
    <row r="66" spans="1:15" x14ac:dyDescent="0.25">
      <c r="A66" s="9"/>
      <c r="B66" s="9"/>
      <c r="C66" s="9"/>
      <c r="D66" s="9"/>
      <c r="E66" s="9"/>
      <c r="F66" s="9"/>
      <c r="G66" s="79"/>
      <c r="H66" s="9"/>
      <c r="I66" s="9"/>
      <c r="J66" s="83"/>
      <c r="L66" s="82"/>
      <c r="M66" s="59"/>
      <c r="N66" s="44"/>
      <c r="O66" s="51"/>
    </row>
    <row r="67" spans="1:15" x14ac:dyDescent="0.25">
      <c r="A67" s="9"/>
      <c r="B67" s="9"/>
      <c r="C67" s="9"/>
      <c r="D67" s="9"/>
      <c r="E67" s="9" t="s">
        <v>53</v>
      </c>
      <c r="F67" s="9"/>
      <c r="G67" s="9"/>
      <c r="H67" s="9"/>
      <c r="I67" s="9"/>
      <c r="J67" s="83"/>
      <c r="L67" s="82"/>
      <c r="M67" s="84"/>
      <c r="N67" s="44"/>
      <c r="O67" s="51"/>
    </row>
    <row r="68" spans="1:15" x14ac:dyDescent="0.25">
      <c r="A68" s="9"/>
      <c r="B68" s="9"/>
      <c r="C68" s="9"/>
      <c r="D68" s="9"/>
      <c r="E68" s="9"/>
      <c r="F68" s="9"/>
      <c r="G68" s="9"/>
      <c r="H68" s="9"/>
      <c r="I68" s="85"/>
      <c r="J68" s="83"/>
      <c r="L68" s="82"/>
      <c r="M68" s="84"/>
      <c r="N68" s="44"/>
      <c r="O68" s="51"/>
    </row>
    <row r="69" spans="1:15" x14ac:dyDescent="0.25">
      <c r="A69" s="79"/>
      <c r="B69" s="79"/>
      <c r="C69" s="79"/>
      <c r="D69" s="79"/>
      <c r="E69" s="79"/>
      <c r="F69" s="79"/>
      <c r="G69" s="86"/>
      <c r="H69" s="87"/>
      <c r="I69" s="79"/>
      <c r="J69" s="80"/>
      <c r="L69" s="82"/>
      <c r="M69" s="88"/>
      <c r="N69" s="44"/>
      <c r="O69" s="51"/>
    </row>
    <row r="70" spans="1:15" x14ac:dyDescent="0.25">
      <c r="A70" s="79"/>
      <c r="B70" s="79"/>
      <c r="C70" s="79"/>
      <c r="D70" s="79"/>
      <c r="E70" s="79"/>
      <c r="F70" s="79"/>
      <c r="G70" s="86" t="s">
        <v>54</v>
      </c>
      <c r="H70" s="89"/>
      <c r="I70" s="79"/>
      <c r="J70" s="80"/>
      <c r="L70" s="82"/>
      <c r="M70" s="59"/>
      <c r="N70" s="44"/>
      <c r="O70" s="51"/>
    </row>
    <row r="71" spans="1:15" x14ac:dyDescent="0.25">
      <c r="A71" s="9"/>
      <c r="B71" s="9"/>
      <c r="C71" s="9"/>
      <c r="D71" s="9"/>
      <c r="E71" s="9"/>
      <c r="F71" s="9"/>
      <c r="G71" s="9"/>
      <c r="H71" s="9"/>
      <c r="I71" s="9"/>
      <c r="J71" s="83"/>
      <c r="L71" s="82"/>
      <c r="N71" s="44"/>
      <c r="O71" s="90"/>
    </row>
    <row r="72" spans="1:15" x14ac:dyDescent="0.25">
      <c r="A72" s="9" t="s">
        <v>40</v>
      </c>
      <c r="B72" s="9"/>
      <c r="C72" s="9"/>
      <c r="D72" s="9" t="s">
        <v>38</v>
      </c>
      <c r="E72" s="9"/>
      <c r="F72" s="9"/>
      <c r="G72" s="9"/>
      <c r="H72" s="9" t="s">
        <v>55</v>
      </c>
      <c r="I72" s="85" t="s">
        <v>56</v>
      </c>
      <c r="J72" s="83"/>
      <c r="L72" s="82"/>
      <c r="M72" s="88"/>
      <c r="N72" s="44"/>
      <c r="O72" s="91"/>
    </row>
    <row r="73" spans="1:15" x14ac:dyDescent="0.25">
      <c r="A73" s="92"/>
      <c r="B73" s="93"/>
      <c r="C73" s="93"/>
      <c r="D73" s="93"/>
      <c r="E73" s="94"/>
      <c r="F73" s="95"/>
      <c r="G73" s="9"/>
      <c r="H73" s="57"/>
      <c r="I73" s="9"/>
      <c r="J73" s="83"/>
      <c r="L73" s="82"/>
      <c r="M73" s="88"/>
      <c r="N73" s="44"/>
      <c r="O73" s="90"/>
    </row>
    <row r="74" spans="1:15" x14ac:dyDescent="0.25">
      <c r="A74" s="92"/>
      <c r="B74" s="93"/>
      <c r="C74" s="93"/>
      <c r="D74" s="93"/>
      <c r="E74" s="94"/>
      <c r="F74" s="95"/>
      <c r="G74" s="9"/>
      <c r="H74" s="57"/>
      <c r="I74" s="9"/>
      <c r="J74" s="9"/>
      <c r="L74" s="82"/>
      <c r="M74" s="88"/>
      <c r="N74" s="44"/>
      <c r="O74" s="90"/>
    </row>
    <row r="75" spans="1:15" x14ac:dyDescent="0.25">
      <c r="A75" s="96"/>
      <c r="B75" s="93"/>
      <c r="C75" s="93"/>
      <c r="D75" s="93"/>
      <c r="E75" s="94"/>
      <c r="F75" s="95"/>
      <c r="G75" s="9"/>
      <c r="H75" s="57"/>
      <c r="I75" s="9"/>
      <c r="J75" s="9"/>
      <c r="K75" t="s">
        <v>9</v>
      </c>
      <c r="L75" s="82"/>
      <c r="M75" s="88"/>
      <c r="N75" s="44"/>
      <c r="O75" s="90"/>
    </row>
    <row r="76" spans="1:15" x14ac:dyDescent="0.25">
      <c r="A76" s="96"/>
      <c r="B76" s="93"/>
      <c r="C76" s="97"/>
      <c r="D76" s="93"/>
      <c r="E76" s="98"/>
      <c r="F76" s="9"/>
      <c r="G76" s="9"/>
      <c r="H76" s="57"/>
      <c r="I76" s="9"/>
      <c r="J76" s="9"/>
      <c r="L76" s="82"/>
      <c r="M76" s="88"/>
      <c r="N76" s="44"/>
      <c r="O76" s="90"/>
    </row>
    <row r="77" spans="1:15" x14ac:dyDescent="0.25">
      <c r="A77" s="94"/>
      <c r="B77" s="93"/>
      <c r="C77" s="97"/>
      <c r="D77" s="97"/>
      <c r="E77" s="99"/>
      <c r="F77" s="70"/>
      <c r="H77" s="71"/>
      <c r="L77" s="82"/>
      <c r="M77" s="88"/>
      <c r="N77" s="44"/>
      <c r="O77" s="90"/>
    </row>
    <row r="78" spans="1:15" x14ac:dyDescent="0.25">
      <c r="A78" s="100"/>
      <c r="B78" s="93"/>
      <c r="C78" s="101"/>
      <c r="D78" s="101"/>
      <c r="E78" s="99"/>
      <c r="H78" s="71"/>
      <c r="L78" s="82"/>
      <c r="M78" s="88"/>
      <c r="N78" s="44"/>
      <c r="O78" s="90"/>
    </row>
    <row r="79" spans="1:15" x14ac:dyDescent="0.25">
      <c r="A79" s="102"/>
      <c r="B79" s="93"/>
      <c r="C79" s="101"/>
      <c r="D79" s="101"/>
      <c r="E79" s="99"/>
      <c r="H79" s="71"/>
      <c r="L79" s="82"/>
      <c r="M79" s="88"/>
      <c r="N79" s="44"/>
      <c r="O79" s="91"/>
    </row>
    <row r="80" spans="1:15" x14ac:dyDescent="0.25">
      <c r="A80" s="102"/>
      <c r="B80" s="93"/>
      <c r="C80" s="101"/>
      <c r="D80" s="101"/>
      <c r="E80" s="99"/>
      <c r="H80" s="71"/>
      <c r="L80" s="82"/>
      <c r="M80" s="88"/>
      <c r="N80" s="44"/>
      <c r="O80" s="91"/>
    </row>
    <row r="81" spans="1:15" x14ac:dyDescent="0.25">
      <c r="A81" s="100"/>
      <c r="B81" s="101"/>
      <c r="C81" s="101"/>
      <c r="D81" s="101"/>
      <c r="E81" s="99"/>
      <c r="H81" s="71"/>
      <c r="L81" s="82"/>
      <c r="M81" s="103"/>
      <c r="N81" s="44"/>
      <c r="O81" s="90"/>
    </row>
    <row r="82" spans="1:15" x14ac:dyDescent="0.25">
      <c r="A82" s="100"/>
      <c r="B82" s="101"/>
      <c r="C82" s="101"/>
      <c r="D82" s="101"/>
      <c r="E82" s="99"/>
      <c r="H82" s="71"/>
      <c r="L82" s="82"/>
      <c r="M82" s="104"/>
      <c r="N82" s="44"/>
      <c r="O82" s="90"/>
    </row>
    <row r="83" spans="1:15" x14ac:dyDescent="0.25">
      <c r="A83" s="100"/>
      <c r="B83" s="105"/>
      <c r="E83" s="71"/>
      <c r="H83" s="71"/>
      <c r="K83" s="30"/>
      <c r="L83" s="82"/>
      <c r="N83" s="44"/>
      <c r="O83" s="90"/>
    </row>
    <row r="84" spans="1:15" x14ac:dyDescent="0.25">
      <c r="A84" s="100"/>
      <c r="B84" s="105"/>
      <c r="H84" s="71"/>
      <c r="K84" s="30"/>
      <c r="L84" s="82"/>
      <c r="N84" s="44"/>
      <c r="O84" s="90"/>
    </row>
    <row r="85" spans="1:15" x14ac:dyDescent="0.25">
      <c r="A85" s="100"/>
      <c r="B85" s="105"/>
      <c r="K85" s="30"/>
      <c r="L85" s="82"/>
      <c r="N85" s="44"/>
      <c r="O85" s="90"/>
    </row>
    <row r="86" spans="1:15" x14ac:dyDescent="0.25">
      <c r="A86" s="100"/>
      <c r="B86" s="105"/>
      <c r="K86" s="30"/>
      <c r="L86" s="82"/>
      <c r="N86" s="44"/>
      <c r="O86" s="90"/>
    </row>
    <row r="87" spans="1:15" x14ac:dyDescent="0.25">
      <c r="A87" s="71"/>
      <c r="B87" s="105"/>
      <c r="K87" s="30"/>
      <c r="L87" s="82"/>
      <c r="M87" s="88"/>
      <c r="N87" s="44"/>
      <c r="O87" s="90"/>
    </row>
    <row r="88" spans="1:15" x14ac:dyDescent="0.25">
      <c r="K88" s="30"/>
      <c r="L88" s="82"/>
      <c r="N88" s="44"/>
      <c r="O88" s="90"/>
    </row>
    <row r="89" spans="1:15" x14ac:dyDescent="0.25">
      <c r="K89" s="30"/>
      <c r="L89" s="82"/>
      <c r="N89" s="44"/>
      <c r="O89" s="90"/>
    </row>
    <row r="90" spans="1:15" x14ac:dyDescent="0.25">
      <c r="K90" s="30"/>
      <c r="L90" s="82"/>
      <c r="N90" s="44"/>
      <c r="O90" s="90"/>
    </row>
    <row r="91" spans="1:15" x14ac:dyDescent="0.25">
      <c r="A91" s="81">
        <f>SUM(A73:A90)</f>
        <v>0</v>
      </c>
      <c r="E91" s="71">
        <f>SUM(E73:E90)</f>
        <v>0</v>
      </c>
      <c r="H91" s="71">
        <f>SUM(H73:H90)</f>
        <v>0</v>
      </c>
      <c r="K91" s="30"/>
      <c r="L91" s="82"/>
      <c r="N91" s="44"/>
      <c r="O91" s="90"/>
    </row>
    <row r="92" spans="1:15" x14ac:dyDescent="0.25">
      <c r="K92" s="30"/>
      <c r="L92" s="82"/>
      <c r="N92" s="44"/>
      <c r="O92" s="90"/>
    </row>
    <row r="93" spans="1:15" x14ac:dyDescent="0.25">
      <c r="K93" s="30"/>
      <c r="N93" s="44"/>
      <c r="O93" s="90"/>
    </row>
    <row r="94" spans="1:15" x14ac:dyDescent="0.25">
      <c r="K94" s="30"/>
      <c r="N94" s="44"/>
      <c r="O94" s="90"/>
    </row>
    <row r="95" spans="1:15" x14ac:dyDescent="0.25">
      <c r="K95" s="30"/>
      <c r="M95" s="37">
        <f>SUM(M13:M94)</f>
        <v>259382000</v>
      </c>
      <c r="N95" s="44"/>
      <c r="O95" s="90"/>
    </row>
    <row r="96" spans="1:15" x14ac:dyDescent="0.25">
      <c r="K96" s="30"/>
      <c r="N96" s="44"/>
      <c r="O96" s="90"/>
    </row>
    <row r="97" spans="11:15" x14ac:dyDescent="0.25">
      <c r="K97" s="30"/>
      <c r="N97" s="44"/>
      <c r="O97" s="90"/>
    </row>
    <row r="98" spans="11:15" x14ac:dyDescent="0.25">
      <c r="K98" s="30"/>
      <c r="N98" s="44"/>
      <c r="O98" s="90"/>
    </row>
    <row r="99" spans="11:15" x14ac:dyDescent="0.25">
      <c r="K99" s="30"/>
      <c r="N99" s="44"/>
      <c r="O99" s="90"/>
    </row>
    <row r="100" spans="11:15" x14ac:dyDescent="0.25">
      <c r="K100" s="30"/>
      <c r="N100" s="44"/>
      <c r="O100" s="90"/>
    </row>
    <row r="101" spans="11:15" x14ac:dyDescent="0.25">
      <c r="K101" s="30"/>
      <c r="N101" s="44"/>
      <c r="O101" s="90"/>
    </row>
    <row r="102" spans="11:15" x14ac:dyDescent="0.25">
      <c r="K102" s="30"/>
      <c r="N102" s="44"/>
      <c r="O102" s="90"/>
    </row>
    <row r="103" spans="11:15" x14ac:dyDescent="0.25">
      <c r="K103" s="30"/>
      <c r="N103" s="44"/>
      <c r="O103" s="90"/>
    </row>
    <row r="104" spans="11:15" x14ac:dyDescent="0.25">
      <c r="K104" s="30"/>
      <c r="N104" s="44"/>
      <c r="O104" s="90"/>
    </row>
    <row r="105" spans="11:15" x14ac:dyDescent="0.25">
      <c r="K105" s="30"/>
      <c r="N105" s="44"/>
      <c r="O105" s="90"/>
    </row>
    <row r="106" spans="11:15" x14ac:dyDescent="0.25">
      <c r="K106" s="30"/>
      <c r="N106" s="44"/>
      <c r="O106" s="90"/>
    </row>
    <row r="107" spans="11:15" x14ac:dyDescent="0.25">
      <c r="K107" s="30"/>
      <c r="N107" s="44"/>
    </row>
    <row r="108" spans="11:15" x14ac:dyDescent="0.25">
      <c r="K108" s="30"/>
    </row>
    <row r="109" spans="11:15" x14ac:dyDescent="0.25">
      <c r="K109" s="30"/>
    </row>
    <row r="110" spans="11:15" x14ac:dyDescent="0.25">
      <c r="K110" s="30"/>
      <c r="O110" s="88">
        <f>SUM(O13:O109)</f>
        <v>255000000</v>
      </c>
    </row>
    <row r="111" spans="11:15" x14ac:dyDescent="0.25">
      <c r="K111" s="30"/>
    </row>
    <row r="112" spans="11:15" x14ac:dyDescent="0.25">
      <c r="K112" s="30"/>
    </row>
    <row r="113" spans="1:19" s="37" customFormat="1" x14ac:dyDescent="0.25">
      <c r="A113"/>
      <c r="B113"/>
      <c r="C113"/>
      <c r="D113"/>
      <c r="E113"/>
      <c r="F113"/>
      <c r="G113"/>
      <c r="H113"/>
      <c r="I113"/>
      <c r="J113"/>
      <c r="K113" s="30"/>
      <c r="L113" s="106"/>
      <c r="N113" s="108"/>
      <c r="O113" s="107"/>
      <c r="P113"/>
      <c r="Q113"/>
      <c r="R113"/>
      <c r="S113"/>
    </row>
    <row r="114" spans="1:19" s="37" customFormat="1" x14ac:dyDescent="0.25">
      <c r="A114"/>
      <c r="B114"/>
      <c r="C114"/>
      <c r="D114"/>
      <c r="E114"/>
      <c r="F114"/>
      <c r="G114"/>
      <c r="H114"/>
      <c r="I114"/>
      <c r="J114"/>
      <c r="K114" s="30"/>
      <c r="L114" s="106"/>
      <c r="N114" s="108"/>
      <c r="O114" s="107"/>
      <c r="P114"/>
      <c r="Q114"/>
      <c r="R114"/>
      <c r="S114"/>
    </row>
    <row r="115" spans="1:19" s="37" customFormat="1" x14ac:dyDescent="0.25">
      <c r="A115"/>
      <c r="B115"/>
      <c r="C115"/>
      <c r="D115"/>
      <c r="E115"/>
      <c r="F115"/>
      <c r="G115"/>
      <c r="H115"/>
      <c r="I115"/>
      <c r="J115"/>
      <c r="K115" s="30"/>
      <c r="L115" s="106"/>
      <c r="N115" s="108"/>
      <c r="O115" s="107"/>
      <c r="P115"/>
      <c r="Q115"/>
      <c r="R115"/>
      <c r="S115"/>
    </row>
    <row r="116" spans="1:19" s="37" customFormat="1" x14ac:dyDescent="0.25">
      <c r="A116"/>
      <c r="B116"/>
      <c r="C116"/>
      <c r="D116"/>
      <c r="E116"/>
      <c r="F116"/>
      <c r="G116"/>
      <c r="H116"/>
      <c r="I116"/>
      <c r="J116"/>
      <c r="K116" s="30"/>
      <c r="L116" s="106"/>
      <c r="N116" s="108"/>
      <c r="O116" s="107"/>
      <c r="P116"/>
      <c r="Q116"/>
      <c r="R116"/>
      <c r="S116"/>
    </row>
    <row r="117" spans="1:19" s="37" customFormat="1" x14ac:dyDescent="0.25">
      <c r="A117"/>
      <c r="B117"/>
      <c r="C117"/>
      <c r="D117"/>
      <c r="E117"/>
      <c r="F117"/>
      <c r="G117"/>
      <c r="H117"/>
      <c r="I117"/>
      <c r="J117"/>
      <c r="K117" s="30"/>
      <c r="L117" s="106"/>
      <c r="N117" s="108"/>
      <c r="O117" s="107"/>
      <c r="P117"/>
      <c r="Q117"/>
      <c r="R117"/>
      <c r="S117"/>
    </row>
    <row r="118" spans="1:19" s="37" customFormat="1" x14ac:dyDescent="0.25">
      <c r="A118"/>
      <c r="B118"/>
      <c r="C118"/>
      <c r="D118"/>
      <c r="E118"/>
      <c r="F118"/>
      <c r="G118"/>
      <c r="H118"/>
      <c r="I118"/>
      <c r="J118"/>
      <c r="K118" s="30"/>
      <c r="L118" s="106"/>
      <c r="N118" s="108"/>
      <c r="O118" s="107"/>
      <c r="P118"/>
      <c r="Q118"/>
      <c r="R118"/>
      <c r="S118"/>
    </row>
    <row r="119" spans="1:19" s="37" customFormat="1" x14ac:dyDescent="0.25">
      <c r="A119"/>
      <c r="B119"/>
      <c r="C119"/>
      <c r="D119"/>
      <c r="E119"/>
      <c r="F119"/>
      <c r="G119"/>
      <c r="H119"/>
      <c r="I119"/>
      <c r="J119"/>
      <c r="K119" s="30"/>
      <c r="L119" s="106"/>
      <c r="N119" s="108"/>
      <c r="O119" s="107"/>
      <c r="P119"/>
      <c r="Q119"/>
      <c r="R119"/>
      <c r="S119"/>
    </row>
    <row r="120" spans="1:19" s="37" customFormat="1" x14ac:dyDescent="0.25">
      <c r="A120"/>
      <c r="B120"/>
      <c r="C120"/>
      <c r="D120"/>
      <c r="E120"/>
      <c r="F120"/>
      <c r="G120"/>
      <c r="H120"/>
      <c r="I120"/>
      <c r="J120"/>
      <c r="K120" s="30"/>
      <c r="L120" s="106"/>
      <c r="N120" s="108"/>
      <c r="O120" s="107"/>
      <c r="P120"/>
      <c r="Q120"/>
      <c r="R120"/>
      <c r="S120"/>
    </row>
    <row r="121" spans="1:19" s="37" customFormat="1" x14ac:dyDescent="0.25">
      <c r="A121"/>
      <c r="B121"/>
      <c r="C121"/>
      <c r="D121"/>
      <c r="E121"/>
      <c r="F121"/>
      <c r="G121"/>
      <c r="H121"/>
      <c r="I121"/>
      <c r="J121"/>
      <c r="K121" s="30"/>
      <c r="L121" s="106"/>
      <c r="N121" s="108"/>
      <c r="O121" s="107"/>
      <c r="P121"/>
      <c r="Q121"/>
      <c r="R121"/>
      <c r="S121"/>
    </row>
    <row r="122" spans="1:19" s="37" customFormat="1" x14ac:dyDescent="0.25">
      <c r="A122"/>
      <c r="B122"/>
      <c r="C122"/>
      <c r="D122"/>
      <c r="E122"/>
      <c r="F122"/>
      <c r="G122"/>
      <c r="H122"/>
      <c r="I122"/>
      <c r="J122"/>
      <c r="K122" s="30"/>
      <c r="L122" s="106"/>
      <c r="N122" s="108"/>
      <c r="O122" s="107"/>
      <c r="P122"/>
      <c r="Q122"/>
      <c r="R122"/>
      <c r="S122"/>
    </row>
    <row r="123" spans="1:19" s="37" customFormat="1" x14ac:dyDescent="0.25">
      <c r="A123"/>
      <c r="B123"/>
      <c r="C123"/>
      <c r="D123"/>
      <c r="E123"/>
      <c r="F123"/>
      <c r="G123"/>
      <c r="H123"/>
      <c r="I123"/>
      <c r="J123"/>
      <c r="K123" s="30"/>
      <c r="L123" s="109"/>
      <c r="N123" s="108"/>
      <c r="O123" s="107"/>
      <c r="P123"/>
      <c r="Q123"/>
      <c r="R123"/>
      <c r="S123"/>
    </row>
    <row r="124" spans="1:19" s="37" customFormat="1" x14ac:dyDescent="0.25">
      <c r="A124"/>
      <c r="B124"/>
      <c r="C124"/>
      <c r="D124"/>
      <c r="E124"/>
      <c r="F124"/>
      <c r="G124"/>
      <c r="H124"/>
      <c r="I124"/>
      <c r="J124"/>
      <c r="K124" s="30"/>
      <c r="L124" s="106"/>
      <c r="N124" s="108"/>
      <c r="O124" s="107"/>
      <c r="P124"/>
      <c r="Q124"/>
      <c r="R124"/>
      <c r="S124"/>
    </row>
    <row r="125" spans="1:19" s="37" customFormat="1" x14ac:dyDescent="0.25">
      <c r="A125"/>
      <c r="B125"/>
      <c r="C125"/>
      <c r="D125"/>
      <c r="E125"/>
      <c r="F125"/>
      <c r="G125"/>
      <c r="H125"/>
      <c r="I125"/>
      <c r="J125"/>
      <c r="K125" s="30"/>
      <c r="L125" s="106"/>
      <c r="N125" s="108"/>
      <c r="O125" s="107"/>
      <c r="P125"/>
      <c r="Q125"/>
      <c r="R125"/>
      <c r="S125"/>
    </row>
    <row r="126" spans="1:19" s="37" customFormat="1" x14ac:dyDescent="0.25">
      <c r="A126"/>
      <c r="B126"/>
      <c r="C126"/>
      <c r="D126"/>
      <c r="E126"/>
      <c r="F126"/>
      <c r="G126"/>
      <c r="H126"/>
      <c r="I126"/>
      <c r="J126"/>
      <c r="K126" s="30"/>
      <c r="L126" s="106"/>
      <c r="N126" s="108"/>
      <c r="O126" s="107"/>
      <c r="P126"/>
      <c r="Q126"/>
      <c r="R126"/>
      <c r="S126"/>
    </row>
    <row r="127" spans="1:19" s="37" customFormat="1" x14ac:dyDescent="0.25">
      <c r="A127"/>
      <c r="B127"/>
      <c r="C127"/>
      <c r="D127"/>
      <c r="E127"/>
      <c r="F127"/>
      <c r="G127"/>
      <c r="H127"/>
      <c r="I127"/>
      <c r="J127"/>
      <c r="K127" s="30"/>
      <c r="L127" s="106"/>
      <c r="N127" s="108"/>
      <c r="O127" s="107"/>
      <c r="P127"/>
      <c r="Q127"/>
      <c r="R127"/>
      <c r="S127"/>
    </row>
    <row r="128" spans="1:19" s="37" customFormat="1" x14ac:dyDescent="0.25">
      <c r="A128"/>
      <c r="B128"/>
      <c r="C128"/>
      <c r="D128"/>
      <c r="E128"/>
      <c r="F128"/>
      <c r="G128"/>
      <c r="H128"/>
      <c r="I128"/>
      <c r="J128"/>
      <c r="K128" s="30"/>
      <c r="L128" s="106"/>
      <c r="N128" s="108"/>
      <c r="O128" s="107"/>
      <c r="P128"/>
      <c r="Q128"/>
      <c r="R128"/>
      <c r="S128"/>
    </row>
    <row r="129" spans="1:19" s="37" customFormat="1" x14ac:dyDescent="0.25">
      <c r="A129"/>
      <c r="B129"/>
      <c r="C129"/>
      <c r="D129"/>
      <c r="E129"/>
      <c r="F129"/>
      <c r="G129"/>
      <c r="H129"/>
      <c r="I129"/>
      <c r="J129"/>
      <c r="K129" s="30"/>
      <c r="L129" s="106"/>
      <c r="N129" s="108"/>
      <c r="O129" s="107"/>
      <c r="P129"/>
      <c r="Q129"/>
      <c r="R129"/>
      <c r="S129"/>
    </row>
    <row r="130" spans="1:19" s="37" customFormat="1" x14ac:dyDescent="0.25">
      <c r="A130"/>
      <c r="B130"/>
      <c r="C130"/>
      <c r="D130"/>
      <c r="E130"/>
      <c r="F130"/>
      <c r="G130"/>
      <c r="H130"/>
      <c r="I130"/>
      <c r="J130"/>
      <c r="K130" s="30"/>
      <c r="L130" s="106"/>
      <c r="N130" s="108"/>
      <c r="O130" s="107"/>
      <c r="P130"/>
      <c r="Q130"/>
      <c r="R130"/>
      <c r="S130"/>
    </row>
    <row r="131" spans="1:19" s="37" customFormat="1" x14ac:dyDescent="0.25">
      <c r="A131"/>
      <c r="B131"/>
      <c r="C131"/>
      <c r="D131"/>
      <c r="E131"/>
      <c r="F131"/>
      <c r="G131"/>
      <c r="H131"/>
      <c r="I131"/>
      <c r="J131"/>
      <c r="K131" s="30"/>
      <c r="L131" s="106"/>
      <c r="N131" s="108"/>
      <c r="O131" s="107"/>
      <c r="P131"/>
      <c r="Q131"/>
      <c r="R131"/>
      <c r="S131"/>
    </row>
    <row r="132" spans="1:19" s="37" customFormat="1" x14ac:dyDescent="0.25">
      <c r="A132"/>
      <c r="B132"/>
      <c r="C132"/>
      <c r="D132"/>
      <c r="E132"/>
      <c r="F132"/>
      <c r="G132"/>
      <c r="H132"/>
      <c r="I132"/>
      <c r="J132"/>
      <c r="K132" s="30"/>
      <c r="L132" s="106"/>
      <c r="N132" s="108"/>
      <c r="O132" s="107"/>
      <c r="P132"/>
      <c r="Q132"/>
      <c r="R132"/>
      <c r="S132"/>
    </row>
    <row r="133" spans="1:19" s="37" customFormat="1" x14ac:dyDescent="0.25">
      <c r="A133"/>
      <c r="B133"/>
      <c r="C133"/>
      <c r="D133"/>
      <c r="E133"/>
      <c r="F133"/>
      <c r="G133"/>
      <c r="H133"/>
      <c r="I133"/>
      <c r="J133"/>
      <c r="K133" s="30"/>
      <c r="L133" s="106"/>
      <c r="N133" s="108"/>
      <c r="O133" s="107"/>
      <c r="P133"/>
      <c r="Q133"/>
      <c r="R133"/>
      <c r="S133"/>
    </row>
    <row r="134" spans="1:19" s="37" customFormat="1" x14ac:dyDescent="0.25">
      <c r="A134"/>
      <c r="B134"/>
      <c r="C134"/>
      <c r="D134"/>
      <c r="E134"/>
      <c r="F134"/>
      <c r="G134"/>
      <c r="H134"/>
      <c r="I134"/>
      <c r="J134"/>
      <c r="K134" s="30"/>
      <c r="L134" s="109"/>
      <c r="N134" s="108"/>
      <c r="O134" s="107"/>
      <c r="P134"/>
      <c r="Q134"/>
      <c r="R134"/>
      <c r="S134"/>
    </row>
    <row r="135" spans="1:19" s="37" customFormat="1" x14ac:dyDescent="0.25">
      <c r="A135"/>
      <c r="B135"/>
      <c r="C135"/>
      <c r="D135"/>
      <c r="E135"/>
      <c r="F135"/>
      <c r="G135"/>
      <c r="H135"/>
      <c r="I135"/>
      <c r="J135"/>
      <c r="K135" s="30"/>
      <c r="L135" s="106"/>
      <c r="N135" s="108"/>
      <c r="O135" s="107"/>
      <c r="P135"/>
      <c r="Q135"/>
      <c r="R135"/>
      <c r="S135"/>
    </row>
    <row r="136" spans="1:19" s="37" customFormat="1" x14ac:dyDescent="0.25">
      <c r="A136"/>
      <c r="B136"/>
      <c r="C136"/>
      <c r="D136"/>
      <c r="E136"/>
      <c r="F136"/>
      <c r="G136"/>
      <c r="H136"/>
      <c r="I136"/>
      <c r="J136"/>
      <c r="K136" s="30"/>
      <c r="L136" s="109">
        <f>SUM(L13:L135)</f>
        <v>258392500</v>
      </c>
      <c r="N136" s="108"/>
      <c r="O136" s="107"/>
      <c r="P136"/>
      <c r="Q136"/>
      <c r="R136"/>
      <c r="S136"/>
    </row>
  </sheetData>
  <mergeCells count="1">
    <mergeCell ref="A1:I1"/>
  </mergeCells>
  <pageMargins left="0.7" right="0.7" top="0.75" bottom="0.75" header="0.3" footer="0.3"/>
  <pageSetup paperSize="9" scale="7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6"/>
  <sheetViews>
    <sheetView view="pageBreakPreview" topLeftCell="A11" zoomScale="70" zoomScaleNormal="100" zoomScaleSheetLayoutView="70" workbookViewId="0">
      <selection activeCell="I47" sqref="I47"/>
    </sheetView>
  </sheetViews>
  <sheetFormatPr defaultRowHeight="15" x14ac:dyDescent="0.25"/>
  <cols>
    <col min="1" max="1" width="15.85546875" customWidth="1"/>
    <col min="2" max="2" width="11.85546875" customWidth="1"/>
    <col min="3" max="3" width="13.7109375" customWidth="1"/>
    <col min="4" max="4" width="4.85546875" customWidth="1"/>
    <col min="5" max="5" width="14.28515625" customWidth="1"/>
    <col min="6" max="6" width="4.140625" customWidth="1"/>
    <col min="7" max="7" width="13.85546875" customWidth="1"/>
    <col min="8" max="8" width="22" customWidth="1"/>
    <col min="9" max="9" width="20.7109375" customWidth="1"/>
    <col min="10" max="10" width="21.5703125" customWidth="1"/>
    <col min="11" max="11" width="12.140625" bestFit="1" customWidth="1"/>
    <col min="12" max="12" width="17.42578125" style="106" bestFit="1" customWidth="1"/>
    <col min="13" max="13" width="16.140625" style="37" bestFit="1" customWidth="1"/>
    <col min="14" max="14" width="15.5703125" style="108" customWidth="1"/>
    <col min="15" max="15" width="20" style="107" bestFit="1" customWidth="1"/>
    <col min="16" max="16" width="18" bestFit="1" customWidth="1"/>
    <col min="18" max="18" width="22.42578125" customWidth="1"/>
    <col min="19" max="19" width="20.140625" customWidth="1"/>
  </cols>
  <sheetData>
    <row r="1" spans="1:19" ht="15.75" x14ac:dyDescent="0.25">
      <c r="A1" s="192" t="s">
        <v>0</v>
      </c>
      <c r="B1" s="192"/>
      <c r="C1" s="192"/>
      <c r="D1" s="192"/>
      <c r="E1" s="192"/>
      <c r="F1" s="192"/>
      <c r="G1" s="192"/>
      <c r="H1" s="192"/>
      <c r="I1" s="192"/>
      <c r="J1" s="124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9"/>
      <c r="L2" s="3"/>
      <c r="M2" s="4"/>
      <c r="N2" s="5"/>
      <c r="O2" s="10"/>
      <c r="P2" s="9"/>
      <c r="Q2" s="9"/>
      <c r="R2" s="9"/>
      <c r="S2" s="9"/>
    </row>
    <row r="3" spans="1:19" x14ac:dyDescent="0.25">
      <c r="A3" s="7" t="s">
        <v>1</v>
      </c>
      <c r="B3" s="10" t="s">
        <v>57</v>
      </c>
      <c r="C3" s="10"/>
      <c r="D3" s="7"/>
      <c r="E3" s="7"/>
      <c r="F3" s="7"/>
      <c r="G3" s="7"/>
      <c r="H3" s="7" t="s">
        <v>3</v>
      </c>
      <c r="I3" s="11">
        <v>42810</v>
      </c>
      <c r="J3" s="12"/>
      <c r="K3" s="9"/>
      <c r="L3" s="13"/>
      <c r="M3" s="4"/>
      <c r="N3" s="5"/>
      <c r="O3" s="10"/>
      <c r="P3" s="9"/>
      <c r="Q3" s="9"/>
      <c r="R3" s="9"/>
      <c r="S3" s="9"/>
    </row>
    <row r="4" spans="1:19" x14ac:dyDescent="0.25">
      <c r="A4" s="7" t="s">
        <v>4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0.6875</v>
      </c>
      <c r="J4" s="15"/>
      <c r="K4" s="9"/>
      <c r="L4" s="13"/>
      <c r="M4" s="4"/>
      <c r="N4" s="5"/>
      <c r="O4" s="10"/>
      <c r="P4" s="9"/>
      <c r="Q4" s="9"/>
      <c r="R4" s="9"/>
      <c r="S4" s="9"/>
    </row>
    <row r="5" spans="1:19" x14ac:dyDescent="0.25">
      <c r="A5" s="7"/>
      <c r="B5" s="7"/>
      <c r="C5" s="7"/>
      <c r="D5" s="7"/>
      <c r="E5" s="7"/>
      <c r="F5" s="7"/>
      <c r="G5" s="7"/>
      <c r="H5" s="8"/>
      <c r="I5" s="15"/>
      <c r="J5" s="16"/>
      <c r="K5" s="9"/>
      <c r="L5" s="13"/>
      <c r="M5" s="17"/>
      <c r="N5" s="18"/>
      <c r="O5" s="6"/>
      <c r="P5" s="9"/>
      <c r="Q5" s="9"/>
      <c r="R5" s="9"/>
      <c r="S5" s="9"/>
    </row>
    <row r="6" spans="1:19" x14ac:dyDescent="0.25">
      <c r="A6" s="19" t="s">
        <v>8</v>
      </c>
      <c r="B6" s="7"/>
      <c r="C6" s="7"/>
      <c r="D6" s="7"/>
      <c r="E6" s="7"/>
      <c r="F6" s="7"/>
      <c r="G6" s="7" t="s">
        <v>9</v>
      </c>
      <c r="H6" s="8"/>
      <c r="I6" s="7"/>
      <c r="J6" s="7"/>
      <c r="K6" s="9"/>
      <c r="L6" s="13"/>
      <c r="M6" s="4"/>
      <c r="N6" s="18"/>
      <c r="O6" s="7"/>
      <c r="P6" s="9"/>
      <c r="Q6" s="9"/>
      <c r="R6" s="9"/>
      <c r="S6" s="9"/>
    </row>
    <row r="7" spans="1:19" x14ac:dyDescent="0.25">
      <c r="A7" s="7"/>
      <c r="B7" s="7"/>
      <c r="C7" s="20" t="s">
        <v>10</v>
      </c>
      <c r="D7" s="20"/>
      <c r="E7" s="20" t="s">
        <v>11</v>
      </c>
      <c r="F7" s="20"/>
      <c r="G7" s="20" t="s">
        <v>12</v>
      </c>
      <c r="H7" s="8"/>
      <c r="I7" s="7"/>
      <c r="J7" s="7"/>
      <c r="K7" s="9"/>
      <c r="L7" s="13"/>
      <c r="M7" s="4"/>
      <c r="N7" s="5"/>
      <c r="O7" s="7"/>
      <c r="P7" s="9"/>
      <c r="Q7" s="9"/>
      <c r="R7" s="9"/>
      <c r="S7" s="9"/>
    </row>
    <row r="8" spans="1:19" x14ac:dyDescent="0.25">
      <c r="A8" s="7"/>
      <c r="B8" s="7"/>
      <c r="C8" s="21">
        <v>100000</v>
      </c>
      <c r="D8" s="7"/>
      <c r="E8" s="121">
        <v>0</v>
      </c>
      <c r="F8" s="22"/>
      <c r="G8" s="17">
        <f>C8*E8</f>
        <v>0</v>
      </c>
      <c r="H8" s="8"/>
      <c r="I8" s="17"/>
      <c r="J8" s="17"/>
      <c r="K8" s="9"/>
      <c r="L8" s="13"/>
      <c r="M8" s="4"/>
      <c r="N8" s="5"/>
      <c r="O8" s="7"/>
      <c r="P8" s="9"/>
      <c r="Q8" s="9"/>
      <c r="R8" s="9"/>
      <c r="S8" s="9"/>
    </row>
    <row r="9" spans="1:19" x14ac:dyDescent="0.25">
      <c r="A9" s="7"/>
      <c r="B9" s="7"/>
      <c r="C9" s="21">
        <v>50000</v>
      </c>
      <c r="D9" s="7"/>
      <c r="E9" s="121">
        <v>0</v>
      </c>
      <c r="F9" s="22"/>
      <c r="G9" s="17">
        <f t="shared" ref="G9:G16" si="0">C9*E9</f>
        <v>0</v>
      </c>
      <c r="H9" s="8"/>
      <c r="I9" s="17"/>
      <c r="J9" s="17"/>
      <c r="K9" s="9"/>
      <c r="L9" s="3"/>
      <c r="M9" s="4"/>
      <c r="N9" s="5"/>
      <c r="O9" s="6"/>
      <c r="P9" s="9"/>
      <c r="Q9" s="9"/>
      <c r="R9" s="9"/>
      <c r="S9" s="9"/>
    </row>
    <row r="10" spans="1:19" x14ac:dyDescent="0.25">
      <c r="A10" s="7"/>
      <c r="B10" s="7"/>
      <c r="C10" s="21">
        <v>20000</v>
      </c>
      <c r="D10" s="7"/>
      <c r="E10" s="121">
        <v>27</v>
      </c>
      <c r="F10" s="22"/>
      <c r="G10" s="17">
        <f t="shared" si="0"/>
        <v>540000</v>
      </c>
      <c r="H10" s="8"/>
      <c r="I10" s="8"/>
      <c r="J10" s="17"/>
      <c r="K10" s="23"/>
      <c r="L10" s="3"/>
      <c r="M10" s="4"/>
      <c r="N10" s="5"/>
      <c r="O10" s="7"/>
      <c r="P10" s="9"/>
      <c r="Q10" s="9"/>
      <c r="R10" s="9"/>
      <c r="S10" s="9"/>
    </row>
    <row r="11" spans="1:19" x14ac:dyDescent="0.25">
      <c r="A11" s="7"/>
      <c r="B11" s="7"/>
      <c r="C11" s="21">
        <v>10000</v>
      </c>
      <c r="D11" s="7"/>
      <c r="E11" s="121">
        <v>2</v>
      </c>
      <c r="F11" s="22"/>
      <c r="G11" s="17">
        <f t="shared" si="0"/>
        <v>20000</v>
      </c>
      <c r="H11" s="8"/>
      <c r="I11" s="17"/>
      <c r="J11" s="17"/>
      <c r="K11" s="9"/>
      <c r="L11" s="3"/>
      <c r="M11" s="4"/>
      <c r="N11" s="24"/>
      <c r="O11" s="8"/>
      <c r="P11" s="9"/>
      <c r="Q11" s="9"/>
      <c r="R11" s="9" t="s">
        <v>13</v>
      </c>
      <c r="S11" s="9"/>
    </row>
    <row r="12" spans="1:19" x14ac:dyDescent="0.25">
      <c r="A12" s="7"/>
      <c r="B12" s="7"/>
      <c r="C12" s="21">
        <v>5000</v>
      </c>
      <c r="D12" s="7"/>
      <c r="E12" s="22">
        <v>6</v>
      </c>
      <c r="F12" s="22"/>
      <c r="G12" s="17">
        <f>C12*E12</f>
        <v>30000</v>
      </c>
      <c r="H12" s="8"/>
      <c r="I12" s="17"/>
      <c r="J12" s="17"/>
      <c r="K12" s="25" t="s">
        <v>9</v>
      </c>
      <c r="L12" s="26" t="s">
        <v>14</v>
      </c>
      <c r="M12" s="27" t="s">
        <v>15</v>
      </c>
      <c r="N12" s="28" t="s">
        <v>16</v>
      </c>
      <c r="O12" s="29" t="s">
        <v>13</v>
      </c>
      <c r="P12" s="9" t="s">
        <v>17</v>
      </c>
      <c r="Q12" s="9" t="s">
        <v>18</v>
      </c>
      <c r="R12" s="9" t="s">
        <v>19</v>
      </c>
      <c r="S12" s="9"/>
    </row>
    <row r="13" spans="1:19" x14ac:dyDescent="0.25">
      <c r="A13" s="7"/>
      <c r="B13" s="7"/>
      <c r="C13" s="21">
        <v>2000</v>
      </c>
      <c r="D13" s="7"/>
      <c r="E13" s="121">
        <v>46</v>
      </c>
      <c r="F13" s="22"/>
      <c r="G13" s="17">
        <f t="shared" si="0"/>
        <v>92000</v>
      </c>
      <c r="H13" s="8"/>
      <c r="I13" s="17"/>
      <c r="J13" s="17"/>
      <c r="K13" s="30">
        <v>40135</v>
      </c>
      <c r="L13" s="125">
        <v>800000</v>
      </c>
      <c r="M13" s="32">
        <v>190000</v>
      </c>
      <c r="N13" s="33"/>
      <c r="O13" s="9" t="s">
        <v>20</v>
      </c>
      <c r="P13" s="9" t="s">
        <v>18</v>
      </c>
    </row>
    <row r="14" spans="1:19" x14ac:dyDescent="0.25">
      <c r="A14" s="7"/>
      <c r="B14" s="7"/>
      <c r="C14" s="21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10"/>
      <c r="K14" s="30">
        <v>40136</v>
      </c>
      <c r="L14" s="125">
        <v>850000</v>
      </c>
      <c r="M14" s="32">
        <v>70000</v>
      </c>
      <c r="N14" s="34"/>
      <c r="O14" s="35"/>
      <c r="P14" s="36">
        <v>15000000</v>
      </c>
    </row>
    <row r="15" spans="1:19" x14ac:dyDescent="0.25">
      <c r="A15" s="7"/>
      <c r="B15" s="7"/>
      <c r="C15" s="21">
        <v>500</v>
      </c>
      <c r="D15" s="7"/>
      <c r="E15" s="22">
        <v>0</v>
      </c>
      <c r="F15" s="22"/>
      <c r="G15" s="17">
        <f t="shared" si="0"/>
        <v>0</v>
      </c>
      <c r="H15" s="8"/>
      <c r="I15" s="10"/>
      <c r="K15" s="30">
        <v>40137</v>
      </c>
      <c r="L15" s="125">
        <v>1240000</v>
      </c>
      <c r="M15" s="32">
        <v>350000</v>
      </c>
      <c r="N15" s="34"/>
      <c r="O15" s="35"/>
      <c r="P15" s="36"/>
    </row>
    <row r="16" spans="1:19" x14ac:dyDescent="0.25">
      <c r="A16" s="7"/>
      <c r="B16" s="7"/>
      <c r="C16" s="21">
        <v>100</v>
      </c>
      <c r="D16" s="7"/>
      <c r="E16" s="22">
        <v>0</v>
      </c>
      <c r="F16" s="22"/>
      <c r="G16" s="17">
        <f t="shared" si="0"/>
        <v>0</v>
      </c>
      <c r="H16" s="8"/>
      <c r="I16" s="10"/>
      <c r="J16" s="121"/>
      <c r="K16" s="30">
        <v>40138</v>
      </c>
      <c r="L16" s="43">
        <v>510000</v>
      </c>
      <c r="M16" s="37">
        <v>20000</v>
      </c>
      <c r="N16" s="34"/>
      <c r="O16" s="35"/>
      <c r="P16" s="36"/>
    </row>
    <row r="17" spans="1:19" x14ac:dyDescent="0.25">
      <c r="A17" s="7"/>
      <c r="B17" s="7"/>
      <c r="C17" s="19" t="s">
        <v>21</v>
      </c>
      <c r="D17" s="7"/>
      <c r="E17" s="22"/>
      <c r="F17" s="7"/>
      <c r="G17" s="7"/>
      <c r="H17" s="8">
        <f>SUM(G8:G16)</f>
        <v>682000</v>
      </c>
      <c r="I17" s="10"/>
      <c r="J17" s="121"/>
      <c r="K17" s="30">
        <v>40139</v>
      </c>
      <c r="L17" s="43">
        <v>500000</v>
      </c>
      <c r="M17" s="32">
        <v>30000</v>
      </c>
      <c r="N17" s="34"/>
      <c r="O17" s="35"/>
      <c r="P17" s="36"/>
    </row>
    <row r="18" spans="1:19" x14ac:dyDescent="0.25">
      <c r="A18" s="7"/>
      <c r="B18" s="7"/>
      <c r="C18" s="7"/>
      <c r="D18" s="7"/>
      <c r="E18" s="7"/>
      <c r="F18" s="7"/>
      <c r="G18" s="7"/>
      <c r="H18" s="8"/>
      <c r="I18" s="10"/>
      <c r="J18" s="121"/>
      <c r="K18" s="30">
        <v>40140</v>
      </c>
      <c r="L18" s="43">
        <v>2000000</v>
      </c>
      <c r="M18" s="32">
        <v>450000</v>
      </c>
      <c r="N18" s="34"/>
      <c r="O18" s="35"/>
      <c r="P18" s="39"/>
    </row>
    <row r="19" spans="1:19" x14ac:dyDescent="0.25">
      <c r="A19" s="7"/>
      <c r="B19" s="7"/>
      <c r="C19" s="7" t="s">
        <v>10</v>
      </c>
      <c r="D19" s="7"/>
      <c r="E19" s="7" t="s">
        <v>22</v>
      </c>
      <c r="F19" s="7"/>
      <c r="G19" s="7" t="s">
        <v>12</v>
      </c>
      <c r="H19" s="8"/>
      <c r="I19" s="21"/>
      <c r="J19" s="121"/>
      <c r="K19" s="30">
        <v>40141</v>
      </c>
      <c r="L19" s="43">
        <v>1150000</v>
      </c>
      <c r="M19" s="40">
        <v>200000</v>
      </c>
      <c r="N19" s="34"/>
      <c r="O19" s="35"/>
      <c r="P19" s="39"/>
    </row>
    <row r="20" spans="1:19" x14ac:dyDescent="0.25">
      <c r="A20" s="7"/>
      <c r="B20" s="7"/>
      <c r="C20" s="21">
        <v>1000</v>
      </c>
      <c r="D20" s="7"/>
      <c r="E20" s="7">
        <v>0</v>
      </c>
      <c r="F20" s="7"/>
      <c r="G20" s="21">
        <f>C20*E20</f>
        <v>0</v>
      </c>
      <c r="H20" s="8"/>
      <c r="I20" s="21"/>
      <c r="J20" s="22"/>
      <c r="K20" s="30">
        <v>40142</v>
      </c>
      <c r="L20" s="43">
        <v>800000</v>
      </c>
      <c r="M20" s="32">
        <v>200000</v>
      </c>
      <c r="N20" s="34"/>
      <c r="O20" s="35"/>
      <c r="P20" s="39"/>
    </row>
    <row r="21" spans="1:19" x14ac:dyDescent="0.25">
      <c r="A21" s="7"/>
      <c r="B21" s="7"/>
      <c r="C21" s="21">
        <v>500</v>
      </c>
      <c r="D21" s="7"/>
      <c r="E21" s="7">
        <v>41</v>
      </c>
      <c r="F21" s="7"/>
      <c r="G21" s="21">
        <f>C21*E21</f>
        <v>20500</v>
      </c>
      <c r="H21" s="8"/>
      <c r="I21" s="21"/>
      <c r="J21" s="121"/>
      <c r="K21" s="30">
        <v>40143</v>
      </c>
      <c r="L21" s="43">
        <v>1600000</v>
      </c>
      <c r="M21" s="34">
        <v>25000</v>
      </c>
      <c r="N21" s="41"/>
      <c r="O21" s="42"/>
      <c r="P21" s="42"/>
    </row>
    <row r="22" spans="1:19" x14ac:dyDescent="0.25">
      <c r="A22" s="7"/>
      <c r="B22" s="7"/>
      <c r="C22" s="21">
        <v>200</v>
      </c>
      <c r="D22" s="7"/>
      <c r="E22" s="7">
        <v>1</v>
      </c>
      <c r="F22" s="7"/>
      <c r="G22" s="21">
        <f>C22*E22</f>
        <v>200</v>
      </c>
      <c r="H22" s="8"/>
      <c r="I22" s="10"/>
      <c r="K22" s="30">
        <v>40144</v>
      </c>
      <c r="L22" s="43">
        <v>1000000</v>
      </c>
      <c r="M22" s="43">
        <v>100000</v>
      </c>
      <c r="N22" s="44"/>
      <c r="O22" s="8"/>
      <c r="P22" s="34"/>
      <c r="Q22" s="41"/>
      <c r="R22" s="42"/>
      <c r="S22" s="42"/>
    </row>
    <row r="23" spans="1:19" x14ac:dyDescent="0.25">
      <c r="A23" s="7"/>
      <c r="B23" s="7"/>
      <c r="C23" s="21">
        <v>100</v>
      </c>
      <c r="D23" s="7"/>
      <c r="E23" s="7">
        <v>7</v>
      </c>
      <c r="F23" s="7"/>
      <c r="G23" s="21">
        <f>C23*E23</f>
        <v>700</v>
      </c>
      <c r="H23" s="8"/>
      <c r="I23" s="10"/>
      <c r="K23" s="30">
        <v>40145</v>
      </c>
      <c r="L23" s="43">
        <v>1000000</v>
      </c>
      <c r="M23" s="45">
        <v>25000</v>
      </c>
      <c r="N23" s="44"/>
      <c r="O23" s="46"/>
      <c r="P23" s="34"/>
      <c r="Q23" s="41"/>
      <c r="R23" s="42">
        <f>SUM(R14:R22)</f>
        <v>0</v>
      </c>
      <c r="S23" s="42">
        <f>SUM(S14:S22)</f>
        <v>0</v>
      </c>
    </row>
    <row r="24" spans="1:19" x14ac:dyDescent="0.25">
      <c r="A24" s="7"/>
      <c r="B24" s="7"/>
      <c r="C24" s="21">
        <v>50</v>
      </c>
      <c r="D24" s="7"/>
      <c r="E24" s="7">
        <v>0</v>
      </c>
      <c r="F24" s="7"/>
      <c r="G24" s="21">
        <f>C24*E24</f>
        <v>0</v>
      </c>
      <c r="H24" s="8"/>
      <c r="I24" s="7"/>
      <c r="K24" s="30">
        <v>40162</v>
      </c>
      <c r="L24" s="43">
        <v>15000000</v>
      </c>
      <c r="M24" s="45">
        <v>200000</v>
      </c>
      <c r="N24" s="47"/>
      <c r="O24" s="46"/>
      <c r="P24" s="34"/>
      <c r="Q24" s="41"/>
      <c r="R24" s="48" t="s">
        <v>23</v>
      </c>
      <c r="S24" s="41"/>
    </row>
    <row r="25" spans="1:19" x14ac:dyDescent="0.25">
      <c r="A25" s="7"/>
      <c r="B25" s="7"/>
      <c r="C25" s="21">
        <v>25</v>
      </c>
      <c r="D25" s="7"/>
      <c r="E25" s="7">
        <v>0</v>
      </c>
      <c r="F25" s="7"/>
      <c r="G25" s="49">
        <v>0</v>
      </c>
      <c r="H25" s="8"/>
      <c r="I25" s="7" t="s">
        <v>9</v>
      </c>
      <c r="L25" s="43"/>
      <c r="M25" s="45">
        <v>5000000</v>
      </c>
      <c r="N25" s="47"/>
      <c r="O25" s="46"/>
      <c r="P25" s="34"/>
      <c r="Q25" s="41"/>
      <c r="R25" s="48"/>
      <c r="S25" s="41"/>
    </row>
    <row r="26" spans="1:19" x14ac:dyDescent="0.25">
      <c r="A26" s="7"/>
      <c r="B26" s="7"/>
      <c r="C26" s="19" t="s">
        <v>21</v>
      </c>
      <c r="D26" s="7"/>
      <c r="E26" s="7"/>
      <c r="F26" s="7"/>
      <c r="G26" s="7"/>
      <c r="H26" s="50">
        <f>SUM(G20:G25)</f>
        <v>21400</v>
      </c>
      <c r="I26" s="8"/>
      <c r="L26" s="43"/>
      <c r="M26" s="37">
        <v>1010000</v>
      </c>
      <c r="N26" s="44"/>
      <c r="O26" s="51"/>
      <c r="P26" s="34"/>
      <c r="Q26" s="41"/>
      <c r="R26" s="48"/>
      <c r="S26" s="41"/>
    </row>
    <row r="27" spans="1:19" x14ac:dyDescent="0.25">
      <c r="A27" s="7"/>
      <c r="B27" s="7"/>
      <c r="C27" s="7"/>
      <c r="D27" s="7"/>
      <c r="E27" s="7"/>
      <c r="F27" s="7"/>
      <c r="G27" s="7"/>
      <c r="H27" s="8"/>
      <c r="I27" s="8">
        <f>H17+H26</f>
        <v>703400</v>
      </c>
      <c r="L27" s="43"/>
      <c r="M27" s="52">
        <v>300000</v>
      </c>
      <c r="N27" s="44"/>
      <c r="O27" s="51"/>
      <c r="P27" s="34"/>
      <c r="Q27" s="41"/>
      <c r="R27" s="48"/>
      <c r="S27" s="41"/>
    </row>
    <row r="28" spans="1:19" x14ac:dyDescent="0.25">
      <c r="A28" s="7"/>
      <c r="B28" s="7"/>
      <c r="C28" s="19" t="s">
        <v>24</v>
      </c>
      <c r="D28" s="7"/>
      <c r="E28" s="7"/>
      <c r="F28" s="7"/>
      <c r="G28" s="7"/>
      <c r="H28" s="8"/>
      <c r="I28" s="8"/>
      <c r="L28" s="43"/>
      <c r="M28" s="53">
        <v>2500000</v>
      </c>
      <c r="N28" s="44"/>
      <c r="O28" s="51"/>
      <c r="P28" s="34"/>
      <c r="Q28" s="41"/>
      <c r="R28" s="48"/>
      <c r="S28" s="41"/>
    </row>
    <row r="29" spans="1:19" x14ac:dyDescent="0.25">
      <c r="A29" s="7"/>
      <c r="B29" s="7"/>
      <c r="C29" s="7" t="s">
        <v>25</v>
      </c>
      <c r="D29" s="7"/>
      <c r="E29" s="7"/>
      <c r="F29" s="7"/>
      <c r="G29" s="7" t="s">
        <v>9</v>
      </c>
      <c r="H29" s="8"/>
      <c r="I29" s="8">
        <f>'15 Maret 17'!I37</f>
        <v>1388296472</v>
      </c>
      <c r="L29" s="31"/>
      <c r="M29" s="37">
        <v>1200000</v>
      </c>
      <c r="N29" s="44"/>
      <c r="O29" s="51"/>
      <c r="P29" s="34"/>
      <c r="Q29" s="41"/>
      <c r="R29" s="54"/>
      <c r="S29" s="41"/>
    </row>
    <row r="30" spans="1:19" x14ac:dyDescent="0.25">
      <c r="A30" s="7"/>
      <c r="B30" s="7"/>
      <c r="C30" s="7" t="s">
        <v>26</v>
      </c>
      <c r="D30" s="7"/>
      <c r="E30" s="7"/>
      <c r="F30" s="7"/>
      <c r="G30" s="7"/>
      <c r="H30" s="8" t="s">
        <v>27</v>
      </c>
      <c r="I30" s="55">
        <f>'15 Maret 17'!I52</f>
        <v>4380900</v>
      </c>
      <c r="L30" s="31"/>
      <c r="M30" s="56">
        <v>325000</v>
      </c>
      <c r="N30" s="44"/>
      <c r="O30" s="51"/>
      <c r="P30" s="34"/>
      <c r="Q30" s="41"/>
      <c r="R30" s="48"/>
      <c r="S30" s="41"/>
    </row>
    <row r="31" spans="1:19" x14ac:dyDescent="0.25">
      <c r="A31" s="7"/>
      <c r="B31" s="7"/>
      <c r="C31" s="7"/>
      <c r="D31" s="7"/>
      <c r="E31" s="7"/>
      <c r="F31" s="7"/>
      <c r="G31" s="7"/>
      <c r="H31" s="8"/>
      <c r="I31" s="8"/>
      <c r="L31" s="31"/>
      <c r="M31" s="37">
        <v>80000</v>
      </c>
      <c r="N31" s="47"/>
      <c r="O31" s="51"/>
      <c r="P31" s="9"/>
      <c r="Q31" s="41"/>
      <c r="R31" s="9"/>
      <c r="S31" s="41"/>
    </row>
    <row r="32" spans="1:19" x14ac:dyDescent="0.25">
      <c r="A32" s="7"/>
      <c r="B32" s="7"/>
      <c r="C32" s="19" t="s">
        <v>28</v>
      </c>
      <c r="D32" s="7"/>
      <c r="E32" s="7"/>
      <c r="F32" s="7"/>
      <c r="G32" s="7"/>
      <c r="H32" s="8"/>
      <c r="I32" s="34"/>
      <c r="J32" s="34"/>
      <c r="L32" s="31"/>
      <c r="M32" s="37">
        <v>100000</v>
      </c>
      <c r="N32" s="44"/>
      <c r="O32" s="51"/>
      <c r="P32" s="9"/>
      <c r="Q32" s="41"/>
      <c r="R32" s="9"/>
      <c r="S32" s="41"/>
    </row>
    <row r="33" spans="1:19" x14ac:dyDescent="0.25">
      <c r="A33" s="7"/>
      <c r="B33" s="19">
        <v>1</v>
      </c>
      <c r="C33" s="19" t="s">
        <v>29</v>
      </c>
      <c r="D33" s="7"/>
      <c r="E33" s="7"/>
      <c r="F33" s="7"/>
      <c r="G33" s="7"/>
      <c r="H33" s="8"/>
      <c r="I33" s="8"/>
      <c r="J33" s="8"/>
      <c r="L33" s="31"/>
      <c r="M33" s="37">
        <v>18116000</v>
      </c>
      <c r="N33" s="44"/>
      <c r="O33" s="51"/>
      <c r="P33" s="9"/>
      <c r="Q33" s="41"/>
      <c r="R33" s="9"/>
      <c r="S33" s="41"/>
    </row>
    <row r="34" spans="1:19" x14ac:dyDescent="0.25">
      <c r="A34" s="7"/>
      <c r="B34" s="19"/>
      <c r="C34" s="19" t="s">
        <v>13</v>
      </c>
      <c r="D34" s="7"/>
      <c r="E34" s="7"/>
      <c r="F34" s="7"/>
      <c r="G34" s="7"/>
      <c r="H34" s="8"/>
      <c r="I34" s="8"/>
      <c r="J34" s="8"/>
      <c r="L34" s="31"/>
      <c r="N34" s="44"/>
      <c r="O34" s="51"/>
      <c r="P34" s="9"/>
      <c r="Q34" s="41"/>
      <c r="R34" s="57"/>
      <c r="S34" s="41"/>
    </row>
    <row r="35" spans="1:19" x14ac:dyDescent="0.25">
      <c r="A35" s="7"/>
      <c r="B35" s="7"/>
      <c r="C35" s="7" t="s">
        <v>30</v>
      </c>
      <c r="D35" s="7"/>
      <c r="E35" s="7"/>
      <c r="F35" s="7"/>
      <c r="G35" s="21"/>
      <c r="H35" s="50">
        <f>O14</f>
        <v>0</v>
      </c>
      <c r="I35" s="8"/>
      <c r="J35" s="8"/>
      <c r="L35" s="31"/>
      <c r="M35" s="52"/>
      <c r="N35" s="44" t="s">
        <v>31</v>
      </c>
      <c r="O35" s="51"/>
      <c r="P35" s="41"/>
      <c r="Q35" s="41"/>
      <c r="R35" s="9"/>
      <c r="S35" s="41"/>
    </row>
    <row r="36" spans="1:19" x14ac:dyDescent="0.25">
      <c r="A36" s="7"/>
      <c r="B36" s="7"/>
      <c r="C36" s="7" t="s">
        <v>32</v>
      </c>
      <c r="D36" s="7"/>
      <c r="E36" s="7"/>
      <c r="F36" s="7"/>
      <c r="G36" s="7"/>
      <c r="H36" s="58">
        <f>P14</f>
        <v>15000000</v>
      </c>
      <c r="I36" s="7" t="s">
        <v>9</v>
      </c>
      <c r="J36" s="7"/>
      <c r="L36" s="31"/>
      <c r="M36" s="52"/>
      <c r="N36" s="44"/>
      <c r="O36" s="51"/>
      <c r="P36" s="10"/>
      <c r="Q36" s="41"/>
      <c r="R36" s="9"/>
      <c r="S36" s="9"/>
    </row>
    <row r="37" spans="1:19" x14ac:dyDescent="0.25">
      <c r="A37" s="7"/>
      <c r="B37" s="7"/>
      <c r="C37" s="7" t="s">
        <v>33</v>
      </c>
      <c r="D37" s="7"/>
      <c r="E37" s="7"/>
      <c r="F37" s="7"/>
      <c r="G37" s="7"/>
      <c r="H37" s="8"/>
      <c r="I37" s="8">
        <f>I29+H35-H36</f>
        <v>1373296472</v>
      </c>
      <c r="J37" s="8"/>
      <c r="L37" s="31"/>
      <c r="M37" s="52"/>
      <c r="N37" s="44"/>
      <c r="O37" s="51"/>
      <c r="Q37" s="41"/>
      <c r="R37" s="9"/>
      <c r="S37" s="9"/>
    </row>
    <row r="38" spans="1:19" x14ac:dyDescent="0.25">
      <c r="A38" s="7"/>
      <c r="B38" s="7"/>
      <c r="C38" s="7"/>
      <c r="D38" s="7"/>
      <c r="E38" s="7"/>
      <c r="F38" s="7"/>
      <c r="G38" s="7"/>
      <c r="H38" s="8"/>
      <c r="I38" s="8"/>
      <c r="J38" s="8"/>
      <c r="K38" s="30"/>
      <c r="L38" s="31"/>
      <c r="M38" s="59"/>
      <c r="N38" s="44"/>
      <c r="O38" s="51"/>
      <c r="Q38" s="41"/>
      <c r="R38" s="9"/>
      <c r="S38" s="9"/>
    </row>
    <row r="39" spans="1:19" x14ac:dyDescent="0.25">
      <c r="A39" s="7"/>
      <c r="B39" s="7"/>
      <c r="C39" s="19" t="s">
        <v>34</v>
      </c>
      <c r="D39" s="7"/>
      <c r="E39" s="7"/>
      <c r="F39" s="7"/>
      <c r="G39" s="7"/>
      <c r="H39" s="50">
        <v>112333168</v>
      </c>
      <c r="J39" s="8"/>
      <c r="K39" s="30"/>
      <c r="L39" s="31"/>
      <c r="M39" s="52"/>
      <c r="N39" s="44"/>
      <c r="O39" s="51"/>
      <c r="Q39" s="41"/>
      <c r="R39" s="9"/>
      <c r="S39" s="9"/>
    </row>
    <row r="40" spans="1:19" x14ac:dyDescent="0.25">
      <c r="A40" s="7"/>
      <c r="B40" s="7"/>
      <c r="C40" s="19" t="s">
        <v>35</v>
      </c>
      <c r="D40" s="7"/>
      <c r="E40" s="7"/>
      <c r="F40" s="7"/>
      <c r="G40" s="7"/>
      <c r="H40" s="8">
        <v>102993494</v>
      </c>
      <c r="I40" s="8"/>
      <c r="J40" s="8"/>
      <c r="K40" s="30"/>
      <c r="L40" s="31"/>
      <c r="M40" s="52"/>
      <c r="N40" s="44"/>
      <c r="O40" s="51"/>
      <c r="Q40" s="41"/>
      <c r="R40" s="9"/>
      <c r="S40" s="9"/>
    </row>
    <row r="41" spans="1:19" ht="16.5" x14ac:dyDescent="0.35">
      <c r="A41" s="7"/>
      <c r="B41" s="7"/>
      <c r="C41" s="19" t="s">
        <v>36</v>
      </c>
      <c r="D41" s="7"/>
      <c r="E41" s="7"/>
      <c r="F41" s="7"/>
      <c r="G41" s="7"/>
      <c r="H41" s="60">
        <v>77026411</v>
      </c>
      <c r="I41" s="8"/>
      <c r="J41" s="8"/>
      <c r="K41" s="30"/>
      <c r="L41" s="31"/>
      <c r="M41" s="52"/>
      <c r="N41" s="44"/>
      <c r="O41" s="51"/>
      <c r="Q41" s="41"/>
      <c r="R41" s="9"/>
      <c r="S41" s="9"/>
    </row>
    <row r="42" spans="1:19" ht="16.5" x14ac:dyDescent="0.35">
      <c r="A42" s="7"/>
      <c r="B42" s="7"/>
      <c r="C42" s="7"/>
      <c r="D42" s="7"/>
      <c r="E42" s="7"/>
      <c r="F42" s="7"/>
      <c r="G42" s="7"/>
      <c r="H42" s="8"/>
      <c r="I42" s="61">
        <f>SUM(H39:H41)</f>
        <v>292353073</v>
      </c>
      <c r="J42" s="8"/>
      <c r="K42" s="30"/>
      <c r="L42" s="31"/>
      <c r="M42" s="52"/>
      <c r="N42" s="44"/>
      <c r="O42" s="51"/>
      <c r="Q42" s="41"/>
      <c r="R42" s="9"/>
      <c r="S42" s="9"/>
    </row>
    <row r="43" spans="1:19" x14ac:dyDescent="0.25">
      <c r="A43" s="7"/>
      <c r="B43" s="7"/>
      <c r="C43" s="7"/>
      <c r="D43" s="7"/>
      <c r="E43" s="7"/>
      <c r="F43" s="7"/>
      <c r="G43" s="7"/>
      <c r="H43" s="8"/>
      <c r="I43" s="62">
        <f>SUM(I37:I42)</f>
        <v>1665649545</v>
      </c>
      <c r="J43" s="8"/>
      <c r="K43" s="30"/>
      <c r="L43" s="31"/>
      <c r="M43" s="52"/>
      <c r="N43" s="44"/>
      <c r="O43" s="51"/>
      <c r="Q43" s="41"/>
      <c r="R43" s="9"/>
      <c r="S43" s="9"/>
    </row>
    <row r="44" spans="1:19" x14ac:dyDescent="0.25">
      <c r="A44" s="7"/>
      <c r="B44" s="19">
        <v>2</v>
      </c>
      <c r="C44" s="19" t="s">
        <v>37</v>
      </c>
      <c r="D44" s="7"/>
      <c r="E44" s="7"/>
      <c r="F44" s="7"/>
      <c r="G44" s="7"/>
      <c r="H44" s="8"/>
      <c r="I44" s="8"/>
      <c r="J44" s="8"/>
      <c r="M44" s="52"/>
      <c r="N44" s="44"/>
      <c r="O44" s="51"/>
      <c r="P44" s="63"/>
      <c r="Q44" s="34"/>
      <c r="R44" s="64"/>
      <c r="S44" s="64"/>
    </row>
    <row r="45" spans="1:19" x14ac:dyDescent="0.25">
      <c r="A45" s="7"/>
      <c r="B45" s="7"/>
      <c r="C45" s="7" t="s">
        <v>32</v>
      </c>
      <c r="D45" s="7"/>
      <c r="E45" s="7"/>
      <c r="F45" s="7"/>
      <c r="G45" s="17"/>
      <c r="H45" s="8">
        <f>M95</f>
        <v>30491000</v>
      </c>
      <c r="I45" s="8"/>
      <c r="J45" s="8"/>
      <c r="M45" s="52"/>
      <c r="N45" s="44"/>
      <c r="O45" s="51"/>
      <c r="P45" s="63"/>
      <c r="Q45" s="34"/>
      <c r="R45" s="65"/>
      <c r="S45" s="64"/>
    </row>
    <row r="46" spans="1:19" x14ac:dyDescent="0.25">
      <c r="A46" s="7"/>
      <c r="B46" s="7"/>
      <c r="C46" s="7" t="s">
        <v>38</v>
      </c>
      <c r="D46" s="7"/>
      <c r="E46" s="7"/>
      <c r="F46" s="7"/>
      <c r="G46" s="22"/>
      <c r="H46" s="66">
        <f>+E91</f>
        <v>0</v>
      </c>
      <c r="I46" s="8" t="s">
        <v>9</v>
      </c>
      <c r="J46" s="8"/>
      <c r="M46" s="52"/>
      <c r="N46" s="44"/>
      <c r="O46" s="51"/>
      <c r="P46" s="63"/>
      <c r="Q46" s="34"/>
      <c r="R46" s="63"/>
      <c r="S46" s="64"/>
    </row>
    <row r="47" spans="1:19" x14ac:dyDescent="0.25">
      <c r="A47" s="7"/>
      <c r="B47" s="7"/>
      <c r="C47" s="7"/>
      <c r="D47" s="7"/>
      <c r="E47" s="7"/>
      <c r="F47" s="7"/>
      <c r="G47" s="22" t="s">
        <v>9</v>
      </c>
      <c r="H47" s="67"/>
      <c r="I47" s="8">
        <f>H45+H46</f>
        <v>30491000</v>
      </c>
      <c r="J47" s="8"/>
      <c r="M47" s="52"/>
      <c r="N47" s="44"/>
      <c r="O47" s="51"/>
      <c r="P47" s="63"/>
      <c r="Q47" s="64"/>
      <c r="R47" s="63"/>
      <c r="S47" s="64"/>
    </row>
    <row r="48" spans="1:19" x14ac:dyDescent="0.25">
      <c r="A48" s="7"/>
      <c r="B48" s="7"/>
      <c r="C48" s="7"/>
      <c r="D48" s="7"/>
      <c r="E48" s="7"/>
      <c r="F48" s="7"/>
      <c r="G48" s="22"/>
      <c r="H48" s="68"/>
      <c r="I48" s="8" t="s">
        <v>9</v>
      </c>
      <c r="J48" s="8"/>
      <c r="M48" s="59"/>
      <c r="N48" s="44"/>
      <c r="O48" s="51"/>
      <c r="P48" s="69"/>
      <c r="Q48" s="69">
        <f>SUM(Q13:Q46)</f>
        <v>0</v>
      </c>
      <c r="R48" s="63"/>
      <c r="S48" s="64"/>
    </row>
    <row r="49" spans="1:19" x14ac:dyDescent="0.25">
      <c r="A49" s="7"/>
      <c r="B49" s="7"/>
      <c r="C49" s="7" t="s">
        <v>39</v>
      </c>
      <c r="D49" s="7"/>
      <c r="E49" s="7"/>
      <c r="F49" s="7"/>
      <c r="G49" s="17"/>
      <c r="H49" s="50">
        <f>L136</f>
        <v>26450000</v>
      </c>
      <c r="I49" s="8">
        <v>0</v>
      </c>
      <c r="M49" s="59"/>
      <c r="N49" s="44"/>
      <c r="O49" s="51"/>
      <c r="Q49" s="9"/>
      <c r="S49" s="9"/>
    </row>
    <row r="50" spans="1:19" x14ac:dyDescent="0.25">
      <c r="A50" s="7"/>
      <c r="B50" s="7"/>
      <c r="C50" s="7" t="s">
        <v>40</v>
      </c>
      <c r="D50" s="7"/>
      <c r="E50" s="7"/>
      <c r="F50" s="7"/>
      <c r="G50" s="7"/>
      <c r="H50" s="58">
        <f>A91</f>
        <v>363500</v>
      </c>
      <c r="I50" s="8"/>
      <c r="M50" s="59"/>
      <c r="N50" s="44"/>
      <c r="O50" s="51"/>
      <c r="P50" s="70"/>
      <c r="Q50" s="9" t="s">
        <v>41</v>
      </c>
      <c r="S50" s="9"/>
    </row>
    <row r="51" spans="1:19" x14ac:dyDescent="0.25">
      <c r="A51" s="7"/>
      <c r="B51" s="7"/>
      <c r="C51" s="7"/>
      <c r="D51" s="7"/>
      <c r="E51" s="7"/>
      <c r="F51" s="7"/>
      <c r="G51" s="7"/>
      <c r="H51" s="17"/>
      <c r="I51" s="58">
        <f>SUM(H49:H50)</f>
        <v>26813500</v>
      </c>
      <c r="J51" s="50"/>
      <c r="M51" s="59"/>
      <c r="N51" s="44"/>
      <c r="O51" s="51"/>
      <c r="P51" s="71"/>
      <c r="Q51" s="57"/>
      <c r="R51" s="71"/>
      <c r="S51" s="57"/>
    </row>
    <row r="52" spans="1:19" x14ac:dyDescent="0.25">
      <c r="A52" s="7"/>
      <c r="B52" s="7"/>
      <c r="C52" s="19" t="s">
        <v>42</v>
      </c>
      <c r="D52" s="7"/>
      <c r="E52" s="7"/>
      <c r="F52" s="7"/>
      <c r="G52" s="7"/>
      <c r="H52" s="8"/>
      <c r="I52" s="8">
        <f>I30-I47+I51</f>
        <v>703400</v>
      </c>
      <c r="J52" s="72"/>
      <c r="N52" s="44"/>
      <c r="O52" s="51"/>
      <c r="P52" s="71"/>
      <c r="Q52" s="57"/>
      <c r="R52" s="71"/>
      <c r="S52" s="57"/>
    </row>
    <row r="53" spans="1:19" x14ac:dyDescent="0.25">
      <c r="A53" s="7"/>
      <c r="B53" s="7"/>
      <c r="C53" s="7" t="s">
        <v>43</v>
      </c>
      <c r="D53" s="7"/>
      <c r="E53" s="7"/>
      <c r="F53" s="7"/>
      <c r="G53" s="7"/>
      <c r="H53" s="8"/>
      <c r="I53" s="8">
        <f>+I27</f>
        <v>703400</v>
      </c>
      <c r="J53" s="72"/>
      <c r="N53" s="44"/>
      <c r="O53" s="51"/>
      <c r="P53" s="71"/>
      <c r="Q53" s="57"/>
      <c r="R53" s="71"/>
      <c r="S53" s="57"/>
    </row>
    <row r="54" spans="1:19" x14ac:dyDescent="0.25">
      <c r="A54" s="7"/>
      <c r="B54" s="7"/>
      <c r="C54" s="7"/>
      <c r="D54" s="7"/>
      <c r="E54" s="7"/>
      <c r="F54" s="7"/>
      <c r="G54" s="7"/>
      <c r="H54" s="8" t="s">
        <v>9</v>
      </c>
      <c r="I54" s="58">
        <v>0</v>
      </c>
      <c r="J54" s="73"/>
      <c r="L54" s="31"/>
      <c r="N54" s="44"/>
      <c r="O54" s="51"/>
      <c r="P54" s="71"/>
      <c r="Q54" s="57"/>
      <c r="R54" s="71"/>
      <c r="S54" s="74"/>
    </row>
    <row r="55" spans="1:19" x14ac:dyDescent="0.25">
      <c r="A55" s="7"/>
      <c r="B55" s="7"/>
      <c r="C55" s="7"/>
      <c r="D55" s="7"/>
      <c r="E55" s="7" t="s">
        <v>44</v>
      </c>
      <c r="F55" s="7"/>
      <c r="G55" s="7"/>
      <c r="H55" s="8"/>
      <c r="I55" s="8">
        <f>+I53-I52</f>
        <v>0</v>
      </c>
      <c r="J55" s="72">
        <v>4490000</v>
      </c>
      <c r="L55" s="31"/>
      <c r="N55" s="44"/>
      <c r="O55" s="51"/>
      <c r="P55" s="71"/>
      <c r="Q55" s="57"/>
      <c r="R55" s="71"/>
      <c r="S55" s="71"/>
    </row>
    <row r="56" spans="1:19" x14ac:dyDescent="0.25">
      <c r="A56" s="7"/>
      <c r="B56" s="7"/>
      <c r="C56" s="7"/>
      <c r="D56" s="7"/>
      <c r="E56" s="7"/>
      <c r="F56" s="7"/>
      <c r="G56" s="7"/>
      <c r="H56" s="8"/>
      <c r="I56" s="8"/>
      <c r="J56" s="72">
        <f>J55+I55</f>
        <v>4490000</v>
      </c>
      <c r="L56" s="31"/>
      <c r="N56" s="44"/>
      <c r="O56" s="51"/>
      <c r="P56" s="71"/>
      <c r="Q56" s="57"/>
      <c r="R56" s="71"/>
      <c r="S56" s="71"/>
    </row>
    <row r="57" spans="1:19" x14ac:dyDescent="0.25">
      <c r="A57" s="7" t="s">
        <v>45</v>
      </c>
      <c r="B57" s="7"/>
      <c r="C57" s="7"/>
      <c r="D57" s="7"/>
      <c r="E57" s="7"/>
      <c r="F57" s="7"/>
      <c r="G57" s="7"/>
      <c r="H57" s="8"/>
      <c r="I57" s="55"/>
      <c r="J57" s="75"/>
      <c r="L57" s="31"/>
      <c r="N57" s="44"/>
      <c r="O57" s="51"/>
      <c r="P57" s="71"/>
      <c r="Q57" s="57"/>
      <c r="R57" s="71"/>
      <c r="S57" s="71"/>
    </row>
    <row r="58" spans="1:19" x14ac:dyDescent="0.25">
      <c r="A58" s="7" t="s">
        <v>46</v>
      </c>
      <c r="B58" s="7"/>
      <c r="C58" s="7"/>
      <c r="D58" s="7"/>
      <c r="E58" s="7" t="s">
        <v>9</v>
      </c>
      <c r="F58" s="7"/>
      <c r="G58" s="7" t="s">
        <v>47</v>
      </c>
      <c r="H58" s="8"/>
      <c r="I58" s="21"/>
      <c r="J58" s="76"/>
      <c r="L58" s="31"/>
      <c r="N58" s="44"/>
      <c r="O58" s="51"/>
      <c r="P58" s="71"/>
      <c r="Q58" s="57"/>
      <c r="R58" s="71"/>
      <c r="S58" s="71"/>
    </row>
    <row r="59" spans="1:19" x14ac:dyDescent="0.25">
      <c r="A59" s="7"/>
      <c r="B59" s="7"/>
      <c r="C59" s="7"/>
      <c r="D59" s="7"/>
      <c r="E59" s="7"/>
      <c r="F59" s="7"/>
      <c r="G59" s="7"/>
      <c r="H59" s="8" t="s">
        <v>9</v>
      </c>
      <c r="I59" s="21"/>
      <c r="J59" s="76"/>
      <c r="L59" s="31"/>
      <c r="N59" s="44"/>
      <c r="O59" s="51"/>
      <c r="Q59" s="41"/>
    </row>
    <row r="60" spans="1:19" x14ac:dyDescent="0.25">
      <c r="A60" s="7"/>
      <c r="B60" s="7"/>
      <c r="C60" s="7"/>
      <c r="D60" s="7"/>
      <c r="E60" s="7"/>
      <c r="F60" s="7"/>
      <c r="G60" s="7"/>
      <c r="H60" s="8"/>
      <c r="I60" s="21"/>
      <c r="J60" s="76"/>
      <c r="L60" s="31"/>
      <c r="N60" s="44"/>
      <c r="O60" s="51"/>
      <c r="Q60" s="41"/>
    </row>
    <row r="61" spans="1:19" x14ac:dyDescent="0.25">
      <c r="A61" s="77"/>
      <c r="B61" s="78"/>
      <c r="C61" s="78"/>
      <c r="D61" s="79"/>
      <c r="E61" s="79"/>
      <c r="F61" s="79"/>
      <c r="G61" s="79"/>
      <c r="H61" s="10"/>
      <c r="J61" s="80"/>
      <c r="L61" s="82"/>
      <c r="N61" s="44"/>
      <c r="O61" s="51"/>
      <c r="Q61" s="10"/>
      <c r="R61" s="81"/>
    </row>
    <row r="62" spans="1:19" x14ac:dyDescent="0.25">
      <c r="A62" s="77" t="s">
        <v>48</v>
      </c>
      <c r="B62" s="78"/>
      <c r="C62" s="78"/>
      <c r="D62" s="79"/>
      <c r="E62" s="79"/>
      <c r="F62" s="79"/>
      <c r="G62" s="10" t="s">
        <v>74</v>
      </c>
      <c r="J62" s="80"/>
      <c r="K62" s="30"/>
      <c r="L62" s="82"/>
      <c r="N62" s="44"/>
      <c r="O62" s="51"/>
      <c r="Q62" s="10"/>
      <c r="R62" s="81"/>
    </row>
    <row r="63" spans="1:19" x14ac:dyDescent="0.25">
      <c r="A63" s="77"/>
      <c r="B63" s="78"/>
      <c r="C63" s="78"/>
      <c r="D63" s="79"/>
      <c r="E63" s="79"/>
      <c r="F63" s="79"/>
      <c r="G63" s="79"/>
      <c r="H63" s="79"/>
      <c r="J63" s="80"/>
      <c r="L63" s="82"/>
      <c r="N63" s="44"/>
      <c r="O63" s="51"/>
    </row>
    <row r="64" spans="1:19" x14ac:dyDescent="0.25">
      <c r="A64" s="95" t="s">
        <v>75</v>
      </c>
      <c r="B64" s="9"/>
      <c r="C64" s="9"/>
      <c r="D64" s="9"/>
      <c r="E64" s="9"/>
      <c r="F64" s="9"/>
      <c r="H64" s="10" t="s">
        <v>51</v>
      </c>
      <c r="I64" s="9"/>
      <c r="J64" s="83"/>
      <c r="L64" s="82"/>
      <c r="M64" s="59"/>
      <c r="N64" s="44"/>
      <c r="O64" s="51"/>
      <c r="Q64" s="70"/>
    </row>
    <row r="65" spans="1:15" x14ac:dyDescent="0.25">
      <c r="A65" s="9"/>
      <c r="B65" s="9"/>
      <c r="C65" s="9"/>
      <c r="D65" s="9"/>
      <c r="E65" s="9"/>
      <c r="F65" s="9"/>
      <c r="G65" s="79" t="s">
        <v>52</v>
      </c>
      <c r="H65" s="9"/>
      <c r="I65" s="9"/>
      <c r="J65" s="83"/>
      <c r="L65" s="82"/>
      <c r="M65" s="59"/>
      <c r="N65" s="44"/>
      <c r="O65" s="51"/>
    </row>
    <row r="66" spans="1:15" x14ac:dyDescent="0.25">
      <c r="A66" s="9"/>
      <c r="B66" s="9"/>
      <c r="C66" s="9"/>
      <c r="D66" s="9"/>
      <c r="E66" s="9"/>
      <c r="F66" s="9"/>
      <c r="G66" s="79"/>
      <c r="H66" s="9"/>
      <c r="I66" s="9"/>
      <c r="J66" s="83"/>
      <c r="L66" s="82"/>
      <c r="M66" s="59"/>
      <c r="N66" s="44"/>
      <c r="O66" s="51"/>
    </row>
    <row r="67" spans="1:15" x14ac:dyDescent="0.25">
      <c r="A67" s="9"/>
      <c r="B67" s="9"/>
      <c r="C67" s="9"/>
      <c r="D67" s="9"/>
      <c r="E67" s="9" t="s">
        <v>53</v>
      </c>
      <c r="F67" s="9"/>
      <c r="G67" s="9"/>
      <c r="H67" s="9"/>
      <c r="I67" s="9"/>
      <c r="J67" s="83"/>
      <c r="L67" s="82"/>
      <c r="M67" s="84"/>
      <c r="N67" s="44"/>
      <c r="O67" s="51"/>
    </row>
    <row r="68" spans="1:15" x14ac:dyDescent="0.25">
      <c r="A68" s="9"/>
      <c r="B68" s="9"/>
      <c r="C68" s="9"/>
      <c r="D68" s="9"/>
      <c r="E68" s="9"/>
      <c r="F68" s="9"/>
      <c r="G68" s="9"/>
      <c r="H68" s="9"/>
      <c r="I68" s="85"/>
      <c r="J68" s="83"/>
      <c r="L68" s="82"/>
      <c r="M68" s="84"/>
      <c r="N68" s="44"/>
      <c r="O68" s="51"/>
    </row>
    <row r="69" spans="1:15" x14ac:dyDescent="0.25">
      <c r="A69" s="79"/>
      <c r="B69" s="79"/>
      <c r="C69" s="79"/>
      <c r="D69" s="79"/>
      <c r="E69" s="79"/>
      <c r="F69" s="79"/>
      <c r="G69" s="86"/>
      <c r="H69" s="87"/>
      <c r="I69" s="79"/>
      <c r="J69" s="80"/>
      <c r="L69" s="82"/>
      <c r="M69" s="88"/>
      <c r="N69" s="44"/>
      <c r="O69" s="51"/>
    </row>
    <row r="70" spans="1:15" x14ac:dyDescent="0.25">
      <c r="A70" s="79"/>
      <c r="B70" s="79"/>
      <c r="C70" s="79"/>
      <c r="D70" s="79"/>
      <c r="E70" s="79"/>
      <c r="F70" s="79"/>
      <c r="G70" s="86" t="s">
        <v>54</v>
      </c>
      <c r="H70" s="89"/>
      <c r="I70" s="79"/>
      <c r="J70" s="80"/>
      <c r="L70" s="82"/>
      <c r="M70" s="59"/>
      <c r="N70" s="44"/>
      <c r="O70" s="51"/>
    </row>
    <row r="71" spans="1:15" x14ac:dyDescent="0.25">
      <c r="A71" s="9"/>
      <c r="B71" s="9"/>
      <c r="C71" s="9"/>
      <c r="D71" s="9"/>
      <c r="E71" s="9"/>
      <c r="F71" s="9"/>
      <c r="G71" s="9"/>
      <c r="H71" s="9"/>
      <c r="I71" s="9"/>
      <c r="J71" s="83"/>
      <c r="L71" s="82"/>
      <c r="N71" s="44"/>
      <c r="O71" s="90"/>
    </row>
    <row r="72" spans="1:15" x14ac:dyDescent="0.25">
      <c r="A72" s="9" t="s">
        <v>40</v>
      </c>
      <c r="B72" s="9"/>
      <c r="C72" s="9"/>
      <c r="D72" s="9" t="s">
        <v>38</v>
      </c>
      <c r="E72" s="9"/>
      <c r="F72" s="9"/>
      <c r="G72" s="9"/>
      <c r="H72" s="9" t="s">
        <v>55</v>
      </c>
      <c r="I72" s="85" t="s">
        <v>56</v>
      </c>
      <c r="J72" s="83"/>
      <c r="L72" s="82"/>
      <c r="M72" s="88"/>
      <c r="N72" s="44"/>
      <c r="O72" s="91"/>
    </row>
    <row r="73" spans="1:15" x14ac:dyDescent="0.25">
      <c r="A73" s="92">
        <v>200000</v>
      </c>
      <c r="B73" s="93" t="s">
        <v>76</v>
      </c>
      <c r="C73" s="93"/>
      <c r="D73" s="93"/>
      <c r="E73" s="94"/>
      <c r="F73" s="95"/>
      <c r="G73" s="9"/>
      <c r="H73" s="57"/>
      <c r="I73" s="9"/>
      <c r="J73" s="83"/>
      <c r="L73" s="82"/>
      <c r="M73" s="88"/>
      <c r="N73" s="44"/>
      <c r="O73" s="90"/>
    </row>
    <row r="74" spans="1:15" x14ac:dyDescent="0.25">
      <c r="A74" s="92">
        <v>33500</v>
      </c>
      <c r="B74" s="93" t="s">
        <v>77</v>
      </c>
      <c r="C74" s="93"/>
      <c r="D74" s="93"/>
      <c r="E74" s="94"/>
      <c r="F74" s="95"/>
      <c r="G74" s="9"/>
      <c r="H74" s="57"/>
      <c r="I74" s="9"/>
      <c r="J74" s="9"/>
      <c r="L74" s="82"/>
      <c r="M74" s="88"/>
      <c r="N74" s="44"/>
      <c r="O74" s="90"/>
    </row>
    <row r="75" spans="1:15" x14ac:dyDescent="0.25">
      <c r="A75" s="96">
        <v>5000</v>
      </c>
      <c r="B75" s="93" t="s">
        <v>78</v>
      </c>
      <c r="C75" s="93"/>
      <c r="D75" s="93"/>
      <c r="E75" s="94"/>
      <c r="F75" s="95"/>
      <c r="G75" s="9"/>
      <c r="H75" s="57"/>
      <c r="I75" s="9"/>
      <c r="J75" s="9"/>
      <c r="K75" t="s">
        <v>9</v>
      </c>
      <c r="L75" s="82"/>
      <c r="M75" s="88"/>
      <c r="N75" s="44"/>
      <c r="O75" s="90"/>
    </row>
    <row r="76" spans="1:15" x14ac:dyDescent="0.25">
      <c r="A76" s="96">
        <v>25000</v>
      </c>
      <c r="B76" s="93" t="s">
        <v>79</v>
      </c>
      <c r="C76" s="97"/>
      <c r="D76" s="93"/>
      <c r="E76" s="98"/>
      <c r="F76" s="9"/>
      <c r="G76" s="9"/>
      <c r="H76" s="57"/>
      <c r="I76" s="9"/>
      <c r="J76" s="9"/>
      <c r="L76" s="82"/>
      <c r="M76" s="88"/>
      <c r="N76" s="44"/>
      <c r="O76" s="90"/>
    </row>
    <row r="77" spans="1:15" x14ac:dyDescent="0.25">
      <c r="A77" s="94">
        <v>100000</v>
      </c>
      <c r="B77" s="93" t="s">
        <v>80</v>
      </c>
      <c r="C77" s="97"/>
      <c r="D77" s="97"/>
      <c r="E77" s="99"/>
      <c r="F77" s="70"/>
      <c r="H77" s="71"/>
      <c r="L77" s="82"/>
      <c r="M77" s="88"/>
      <c r="N77" s="44"/>
      <c r="O77" s="90"/>
    </row>
    <row r="78" spans="1:15" x14ac:dyDescent="0.25">
      <c r="A78" s="100"/>
      <c r="B78" s="93"/>
      <c r="C78" s="101"/>
      <c r="D78" s="101"/>
      <c r="E78" s="99"/>
      <c r="H78" s="71"/>
      <c r="L78" s="82"/>
      <c r="M78" s="88"/>
      <c r="N78" s="44"/>
      <c r="O78" s="90"/>
    </row>
    <row r="79" spans="1:15" x14ac:dyDescent="0.25">
      <c r="A79" s="102"/>
      <c r="B79" s="93"/>
      <c r="C79" s="101"/>
      <c r="D79" s="101"/>
      <c r="E79" s="99"/>
      <c r="H79" s="71"/>
      <c r="L79" s="82"/>
      <c r="M79" s="88"/>
      <c r="N79" s="44"/>
      <c r="O79" s="91"/>
    </row>
    <row r="80" spans="1:15" x14ac:dyDescent="0.25">
      <c r="A80" s="102"/>
      <c r="B80" s="93"/>
      <c r="C80" s="101"/>
      <c r="D80" s="101"/>
      <c r="E80" s="99"/>
      <c r="H80" s="71"/>
      <c r="L80" s="82"/>
      <c r="M80" s="88"/>
      <c r="N80" s="44"/>
      <c r="O80" s="91"/>
    </row>
    <row r="81" spans="1:15" x14ac:dyDescent="0.25">
      <c r="A81" s="100"/>
      <c r="B81" s="101"/>
      <c r="C81" s="101"/>
      <c r="D81" s="101"/>
      <c r="E81" s="99"/>
      <c r="H81" s="71"/>
      <c r="L81" s="82"/>
      <c r="M81" s="103"/>
      <c r="N81" s="44"/>
      <c r="O81" s="90"/>
    </row>
    <row r="82" spans="1:15" x14ac:dyDescent="0.25">
      <c r="A82" s="100"/>
      <c r="B82" s="101"/>
      <c r="C82" s="101"/>
      <c r="D82" s="101"/>
      <c r="E82" s="99"/>
      <c r="H82" s="71"/>
      <c r="L82" s="82"/>
      <c r="M82" s="104"/>
      <c r="N82" s="44"/>
      <c r="O82" s="90"/>
    </row>
    <row r="83" spans="1:15" x14ac:dyDescent="0.25">
      <c r="A83" s="100"/>
      <c r="B83" s="105"/>
      <c r="E83" s="71"/>
      <c r="H83" s="71"/>
      <c r="K83" s="30"/>
      <c r="L83" s="82"/>
      <c r="N83" s="44"/>
      <c r="O83" s="90"/>
    </row>
    <row r="84" spans="1:15" x14ac:dyDescent="0.25">
      <c r="A84" s="100"/>
      <c r="B84" s="105"/>
      <c r="H84" s="71"/>
      <c r="K84" s="30"/>
      <c r="L84" s="82"/>
      <c r="N84" s="44"/>
      <c r="O84" s="90"/>
    </row>
    <row r="85" spans="1:15" x14ac:dyDescent="0.25">
      <c r="A85" s="100"/>
      <c r="B85" s="105"/>
      <c r="K85" s="30"/>
      <c r="L85" s="82"/>
      <c r="N85" s="44"/>
      <c r="O85" s="90"/>
    </row>
    <row r="86" spans="1:15" x14ac:dyDescent="0.25">
      <c r="A86" s="100"/>
      <c r="B86" s="105"/>
      <c r="K86" s="30"/>
      <c r="L86" s="82"/>
      <c r="N86" s="44"/>
      <c r="O86" s="90"/>
    </row>
    <row r="87" spans="1:15" x14ac:dyDescent="0.25">
      <c r="A87" s="71"/>
      <c r="B87" s="105"/>
      <c r="K87" s="30"/>
      <c r="L87" s="82"/>
      <c r="M87" s="88"/>
      <c r="N87" s="44"/>
      <c r="O87" s="90"/>
    </row>
    <row r="88" spans="1:15" x14ac:dyDescent="0.25">
      <c r="K88" s="30"/>
      <c r="L88" s="82"/>
      <c r="N88" s="44"/>
      <c r="O88" s="90"/>
    </row>
    <row r="89" spans="1:15" x14ac:dyDescent="0.25">
      <c r="K89" s="30"/>
      <c r="L89" s="82"/>
      <c r="N89" s="44"/>
      <c r="O89" s="90"/>
    </row>
    <row r="90" spans="1:15" x14ac:dyDescent="0.25">
      <c r="K90" s="30"/>
      <c r="L90" s="82"/>
      <c r="N90" s="44"/>
      <c r="O90" s="90"/>
    </row>
    <row r="91" spans="1:15" x14ac:dyDescent="0.25">
      <c r="A91" s="81">
        <f>SUM(A73:A90)</f>
        <v>363500</v>
      </c>
      <c r="E91" s="71">
        <f>SUM(E73:E90)</f>
        <v>0</v>
      </c>
      <c r="H91" s="71">
        <f>SUM(H73:H90)</f>
        <v>0</v>
      </c>
      <c r="K91" s="30"/>
      <c r="L91" s="82"/>
      <c r="N91" s="44"/>
      <c r="O91" s="90"/>
    </row>
    <row r="92" spans="1:15" x14ac:dyDescent="0.25">
      <c r="K92" s="30"/>
      <c r="L92" s="82"/>
      <c r="N92" s="44"/>
      <c r="O92" s="90"/>
    </row>
    <row r="93" spans="1:15" x14ac:dyDescent="0.25">
      <c r="K93" s="30"/>
      <c r="N93" s="44"/>
      <c r="O93" s="90"/>
    </row>
    <row r="94" spans="1:15" x14ac:dyDescent="0.25">
      <c r="K94" s="30"/>
      <c r="N94" s="44"/>
      <c r="O94" s="90"/>
    </row>
    <row r="95" spans="1:15" x14ac:dyDescent="0.25">
      <c r="K95" s="30"/>
      <c r="M95" s="37">
        <f>SUM(M13:M94)</f>
        <v>30491000</v>
      </c>
      <c r="N95" s="44"/>
      <c r="O95" s="90"/>
    </row>
    <row r="96" spans="1:15" x14ac:dyDescent="0.25">
      <c r="K96" s="30"/>
      <c r="N96" s="44"/>
      <c r="O96" s="90"/>
    </row>
    <row r="97" spans="11:15" x14ac:dyDescent="0.25">
      <c r="K97" s="30"/>
      <c r="N97" s="44"/>
      <c r="O97" s="90"/>
    </row>
    <row r="98" spans="11:15" x14ac:dyDescent="0.25">
      <c r="K98" s="30"/>
      <c r="N98" s="44"/>
      <c r="O98" s="90"/>
    </row>
    <row r="99" spans="11:15" x14ac:dyDescent="0.25">
      <c r="K99" s="30"/>
      <c r="N99" s="44"/>
      <c r="O99" s="90"/>
    </row>
    <row r="100" spans="11:15" x14ac:dyDescent="0.25">
      <c r="K100" s="30"/>
      <c r="N100" s="44"/>
      <c r="O100" s="90"/>
    </row>
    <row r="101" spans="11:15" x14ac:dyDescent="0.25">
      <c r="K101" s="30"/>
      <c r="N101" s="44"/>
      <c r="O101" s="90"/>
    </row>
    <row r="102" spans="11:15" x14ac:dyDescent="0.25">
      <c r="K102" s="30"/>
      <c r="N102" s="44"/>
      <c r="O102" s="90"/>
    </row>
    <row r="103" spans="11:15" x14ac:dyDescent="0.25">
      <c r="K103" s="30"/>
      <c r="N103" s="44"/>
      <c r="O103" s="90"/>
    </row>
    <row r="104" spans="11:15" x14ac:dyDescent="0.25">
      <c r="K104" s="30"/>
      <c r="N104" s="44"/>
      <c r="O104" s="90"/>
    </row>
    <row r="105" spans="11:15" x14ac:dyDescent="0.25">
      <c r="K105" s="30"/>
      <c r="N105" s="44"/>
      <c r="O105" s="90"/>
    </row>
    <row r="106" spans="11:15" x14ac:dyDescent="0.25">
      <c r="K106" s="30"/>
      <c r="N106" s="44"/>
      <c r="O106" s="90"/>
    </row>
    <row r="107" spans="11:15" x14ac:dyDescent="0.25">
      <c r="K107" s="30"/>
      <c r="N107" s="44"/>
    </row>
    <row r="108" spans="11:15" x14ac:dyDescent="0.25">
      <c r="K108" s="30"/>
    </row>
    <row r="109" spans="11:15" x14ac:dyDescent="0.25">
      <c r="K109" s="30"/>
    </row>
    <row r="110" spans="11:15" x14ac:dyDescent="0.25">
      <c r="K110" s="30"/>
      <c r="O110" s="88">
        <f>SUM(O13:O109)</f>
        <v>0</v>
      </c>
    </row>
    <row r="111" spans="11:15" x14ac:dyDescent="0.25">
      <c r="K111" s="30"/>
    </row>
    <row r="112" spans="11:15" x14ac:dyDescent="0.25">
      <c r="K112" s="30"/>
    </row>
    <row r="113" spans="1:19" s="37" customFormat="1" x14ac:dyDescent="0.25">
      <c r="A113"/>
      <c r="B113"/>
      <c r="C113"/>
      <c r="D113"/>
      <c r="E113"/>
      <c r="F113"/>
      <c r="G113"/>
      <c r="H113"/>
      <c r="I113"/>
      <c r="J113"/>
      <c r="K113" s="30"/>
      <c r="L113" s="106"/>
      <c r="N113" s="108"/>
      <c r="O113" s="107"/>
      <c r="P113"/>
      <c r="Q113"/>
      <c r="R113"/>
      <c r="S113"/>
    </row>
    <row r="114" spans="1:19" s="37" customFormat="1" x14ac:dyDescent="0.25">
      <c r="A114"/>
      <c r="B114"/>
      <c r="C114"/>
      <c r="D114"/>
      <c r="E114"/>
      <c r="F114"/>
      <c r="G114"/>
      <c r="H114"/>
      <c r="I114"/>
      <c r="J114"/>
      <c r="K114" s="30"/>
      <c r="L114" s="106"/>
      <c r="N114" s="108"/>
      <c r="O114" s="107"/>
      <c r="P114"/>
      <c r="Q114"/>
      <c r="R114"/>
      <c r="S114"/>
    </row>
    <row r="115" spans="1:19" s="37" customFormat="1" x14ac:dyDescent="0.25">
      <c r="A115"/>
      <c r="B115"/>
      <c r="C115"/>
      <c r="D115"/>
      <c r="E115"/>
      <c r="F115"/>
      <c r="G115"/>
      <c r="H115"/>
      <c r="I115"/>
      <c r="J115"/>
      <c r="K115" s="30"/>
      <c r="L115" s="106"/>
      <c r="N115" s="108"/>
      <c r="O115" s="107"/>
      <c r="P115"/>
      <c r="Q115"/>
      <c r="R115"/>
      <c r="S115"/>
    </row>
    <row r="116" spans="1:19" s="37" customFormat="1" x14ac:dyDescent="0.25">
      <c r="A116"/>
      <c r="B116"/>
      <c r="C116"/>
      <c r="D116"/>
      <c r="E116"/>
      <c r="F116"/>
      <c r="G116"/>
      <c r="H116"/>
      <c r="I116"/>
      <c r="J116"/>
      <c r="K116" s="30"/>
      <c r="L116" s="106"/>
      <c r="N116" s="108"/>
      <c r="O116" s="107"/>
      <c r="P116"/>
      <c r="Q116"/>
      <c r="R116"/>
      <c r="S116"/>
    </row>
    <row r="117" spans="1:19" s="37" customFormat="1" x14ac:dyDescent="0.25">
      <c r="A117"/>
      <c r="B117"/>
      <c r="C117"/>
      <c r="D117"/>
      <c r="E117"/>
      <c r="F117"/>
      <c r="G117"/>
      <c r="H117"/>
      <c r="I117"/>
      <c r="J117"/>
      <c r="K117" s="30"/>
      <c r="L117" s="106"/>
      <c r="N117" s="108"/>
      <c r="O117" s="107"/>
      <c r="P117"/>
      <c r="Q117"/>
      <c r="R117"/>
      <c r="S117"/>
    </row>
    <row r="118" spans="1:19" s="37" customFormat="1" x14ac:dyDescent="0.25">
      <c r="A118"/>
      <c r="B118"/>
      <c r="C118"/>
      <c r="D118"/>
      <c r="E118"/>
      <c r="F118"/>
      <c r="G118"/>
      <c r="H118"/>
      <c r="I118"/>
      <c r="J118"/>
      <c r="K118" s="30"/>
      <c r="L118" s="106"/>
      <c r="N118" s="108"/>
      <c r="O118" s="107"/>
      <c r="P118"/>
      <c r="Q118"/>
      <c r="R118"/>
      <c r="S118"/>
    </row>
    <row r="119" spans="1:19" s="37" customFormat="1" x14ac:dyDescent="0.25">
      <c r="A119"/>
      <c r="B119"/>
      <c r="C119"/>
      <c r="D119"/>
      <c r="E119"/>
      <c r="F119"/>
      <c r="G119"/>
      <c r="H119"/>
      <c r="I119"/>
      <c r="J119"/>
      <c r="K119" s="30"/>
      <c r="L119" s="106"/>
      <c r="N119" s="108"/>
      <c r="O119" s="107"/>
      <c r="P119"/>
      <c r="Q119"/>
      <c r="R119"/>
      <c r="S119"/>
    </row>
    <row r="120" spans="1:19" s="37" customFormat="1" x14ac:dyDescent="0.25">
      <c r="A120"/>
      <c r="B120"/>
      <c r="C120"/>
      <c r="D120"/>
      <c r="E120"/>
      <c r="F120"/>
      <c r="G120"/>
      <c r="H120"/>
      <c r="I120"/>
      <c r="J120"/>
      <c r="K120" s="30"/>
      <c r="L120" s="106"/>
      <c r="N120" s="108"/>
      <c r="O120" s="107"/>
      <c r="P120"/>
      <c r="Q120"/>
      <c r="R120"/>
      <c r="S120"/>
    </row>
    <row r="121" spans="1:19" s="37" customFormat="1" x14ac:dyDescent="0.25">
      <c r="A121"/>
      <c r="B121"/>
      <c r="C121"/>
      <c r="D121"/>
      <c r="E121"/>
      <c r="F121"/>
      <c r="G121"/>
      <c r="H121"/>
      <c r="I121"/>
      <c r="J121"/>
      <c r="K121" s="30"/>
      <c r="L121" s="106"/>
      <c r="N121" s="108"/>
      <c r="O121" s="107"/>
      <c r="P121"/>
      <c r="Q121"/>
      <c r="R121"/>
      <c r="S121"/>
    </row>
    <row r="122" spans="1:19" s="37" customFormat="1" x14ac:dyDescent="0.25">
      <c r="A122"/>
      <c r="B122"/>
      <c r="C122"/>
      <c r="D122"/>
      <c r="E122"/>
      <c r="F122"/>
      <c r="G122"/>
      <c r="H122"/>
      <c r="I122"/>
      <c r="J122"/>
      <c r="K122" s="30"/>
      <c r="L122" s="106"/>
      <c r="N122" s="108"/>
      <c r="O122" s="107"/>
      <c r="P122"/>
      <c r="Q122"/>
      <c r="R122"/>
      <c r="S122"/>
    </row>
    <row r="123" spans="1:19" s="37" customFormat="1" x14ac:dyDescent="0.25">
      <c r="A123"/>
      <c r="B123"/>
      <c r="C123"/>
      <c r="D123"/>
      <c r="E123"/>
      <c r="F123"/>
      <c r="G123"/>
      <c r="H123"/>
      <c r="I123"/>
      <c r="J123"/>
      <c r="K123" s="30"/>
      <c r="L123" s="109"/>
      <c r="N123" s="108"/>
      <c r="O123" s="107"/>
      <c r="P123"/>
      <c r="Q123"/>
      <c r="R123"/>
      <c r="S123"/>
    </row>
    <row r="124" spans="1:19" s="37" customFormat="1" x14ac:dyDescent="0.25">
      <c r="A124"/>
      <c r="B124"/>
      <c r="C124"/>
      <c r="D124"/>
      <c r="E124"/>
      <c r="F124"/>
      <c r="G124"/>
      <c r="H124"/>
      <c r="I124"/>
      <c r="J124"/>
      <c r="K124" s="30"/>
      <c r="L124" s="106"/>
      <c r="N124" s="108"/>
      <c r="O124" s="107"/>
      <c r="P124"/>
      <c r="Q124"/>
      <c r="R124"/>
      <c r="S124"/>
    </row>
    <row r="125" spans="1:19" s="37" customFormat="1" x14ac:dyDescent="0.25">
      <c r="A125"/>
      <c r="B125"/>
      <c r="C125"/>
      <c r="D125"/>
      <c r="E125"/>
      <c r="F125"/>
      <c r="G125"/>
      <c r="H125"/>
      <c r="I125"/>
      <c r="J125"/>
      <c r="K125" s="30"/>
      <c r="L125" s="106"/>
      <c r="N125" s="108"/>
      <c r="O125" s="107"/>
      <c r="P125"/>
      <c r="Q125"/>
      <c r="R125"/>
      <c r="S125"/>
    </row>
    <row r="126" spans="1:19" s="37" customFormat="1" x14ac:dyDescent="0.25">
      <c r="A126"/>
      <c r="B126"/>
      <c r="C126"/>
      <c r="D126"/>
      <c r="E126"/>
      <c r="F126"/>
      <c r="G126"/>
      <c r="H126"/>
      <c r="I126"/>
      <c r="J126"/>
      <c r="K126" s="30"/>
      <c r="L126" s="106"/>
      <c r="N126" s="108"/>
      <c r="O126" s="107"/>
      <c r="P126"/>
      <c r="Q126"/>
      <c r="R126"/>
      <c r="S126"/>
    </row>
    <row r="127" spans="1:19" s="37" customFormat="1" x14ac:dyDescent="0.25">
      <c r="A127"/>
      <c r="B127"/>
      <c r="C127"/>
      <c r="D127"/>
      <c r="E127"/>
      <c r="F127"/>
      <c r="G127"/>
      <c r="H127"/>
      <c r="I127"/>
      <c r="J127"/>
      <c r="K127" s="30"/>
      <c r="L127" s="106"/>
      <c r="N127" s="108"/>
      <c r="O127" s="107"/>
      <c r="P127"/>
      <c r="Q127"/>
      <c r="R127"/>
      <c r="S127"/>
    </row>
    <row r="128" spans="1:19" s="37" customFormat="1" x14ac:dyDescent="0.25">
      <c r="A128"/>
      <c r="B128"/>
      <c r="C128"/>
      <c r="D128"/>
      <c r="E128"/>
      <c r="F128"/>
      <c r="G128"/>
      <c r="H128"/>
      <c r="I128"/>
      <c r="J128"/>
      <c r="K128" s="30"/>
      <c r="L128" s="106"/>
      <c r="N128" s="108"/>
      <c r="O128" s="107"/>
      <c r="P128"/>
      <c r="Q128"/>
      <c r="R128"/>
      <c r="S128"/>
    </row>
    <row r="129" spans="1:19" s="37" customFormat="1" x14ac:dyDescent="0.25">
      <c r="A129"/>
      <c r="B129"/>
      <c r="C129"/>
      <c r="D129"/>
      <c r="E129"/>
      <c r="F129"/>
      <c r="G129"/>
      <c r="H129"/>
      <c r="I129"/>
      <c r="J129"/>
      <c r="K129" s="30"/>
      <c r="L129" s="106"/>
      <c r="N129" s="108"/>
      <c r="O129" s="107"/>
      <c r="P129"/>
      <c r="Q129"/>
      <c r="R129"/>
      <c r="S129"/>
    </row>
    <row r="130" spans="1:19" s="37" customFormat="1" x14ac:dyDescent="0.25">
      <c r="A130"/>
      <c r="B130"/>
      <c r="C130"/>
      <c r="D130"/>
      <c r="E130"/>
      <c r="F130"/>
      <c r="G130"/>
      <c r="H130"/>
      <c r="I130"/>
      <c r="J130"/>
      <c r="K130" s="30"/>
      <c r="L130" s="106"/>
      <c r="N130" s="108"/>
      <c r="O130" s="107"/>
      <c r="P130"/>
      <c r="Q130"/>
      <c r="R130"/>
      <c r="S130"/>
    </row>
    <row r="131" spans="1:19" s="37" customFormat="1" x14ac:dyDescent="0.25">
      <c r="A131"/>
      <c r="B131"/>
      <c r="C131"/>
      <c r="D131"/>
      <c r="E131"/>
      <c r="F131"/>
      <c r="G131"/>
      <c r="H131"/>
      <c r="I131"/>
      <c r="J131"/>
      <c r="K131" s="30"/>
      <c r="L131" s="106"/>
      <c r="N131" s="108"/>
      <c r="O131" s="107"/>
      <c r="P131"/>
      <c r="Q131"/>
      <c r="R131"/>
      <c r="S131"/>
    </row>
    <row r="132" spans="1:19" s="37" customFormat="1" x14ac:dyDescent="0.25">
      <c r="A132"/>
      <c r="B132"/>
      <c r="C132"/>
      <c r="D132"/>
      <c r="E132"/>
      <c r="F132"/>
      <c r="G132"/>
      <c r="H132"/>
      <c r="I132"/>
      <c r="J132"/>
      <c r="K132" s="30"/>
      <c r="L132" s="106"/>
      <c r="N132" s="108"/>
      <c r="O132" s="107"/>
      <c r="P132"/>
      <c r="Q132"/>
      <c r="R132"/>
      <c r="S132"/>
    </row>
    <row r="133" spans="1:19" s="37" customFormat="1" x14ac:dyDescent="0.25">
      <c r="A133"/>
      <c r="B133"/>
      <c r="C133"/>
      <c r="D133"/>
      <c r="E133"/>
      <c r="F133"/>
      <c r="G133"/>
      <c r="H133"/>
      <c r="I133"/>
      <c r="J133"/>
      <c r="K133" s="30"/>
      <c r="L133" s="106"/>
      <c r="N133" s="108"/>
      <c r="O133" s="107"/>
      <c r="P133"/>
      <c r="Q133"/>
      <c r="R133"/>
      <c r="S133"/>
    </row>
    <row r="134" spans="1:19" s="37" customFormat="1" x14ac:dyDescent="0.25">
      <c r="A134"/>
      <c r="B134"/>
      <c r="C134"/>
      <c r="D134"/>
      <c r="E134"/>
      <c r="F134"/>
      <c r="G134"/>
      <c r="H134"/>
      <c r="I134"/>
      <c r="J134"/>
      <c r="K134" s="30"/>
      <c r="L134" s="109"/>
      <c r="N134" s="108"/>
      <c r="O134" s="107"/>
      <c r="P134"/>
      <c r="Q134"/>
      <c r="R134"/>
      <c r="S134"/>
    </row>
    <row r="135" spans="1:19" s="37" customFormat="1" x14ac:dyDescent="0.25">
      <c r="A135"/>
      <c r="B135"/>
      <c r="C135"/>
      <c r="D135"/>
      <c r="E135"/>
      <c r="F135"/>
      <c r="G135"/>
      <c r="H135"/>
      <c r="I135"/>
      <c r="J135"/>
      <c r="K135" s="30"/>
      <c r="L135" s="106"/>
      <c r="N135" s="108"/>
      <c r="O135" s="107"/>
      <c r="P135"/>
      <c r="Q135"/>
      <c r="R135"/>
      <c r="S135"/>
    </row>
    <row r="136" spans="1:19" s="37" customFormat="1" x14ac:dyDescent="0.25">
      <c r="A136"/>
      <c r="B136"/>
      <c r="C136"/>
      <c r="D136"/>
      <c r="E136"/>
      <c r="F136"/>
      <c r="G136"/>
      <c r="H136"/>
      <c r="I136"/>
      <c r="J136"/>
      <c r="K136" s="30"/>
      <c r="L136" s="109">
        <f>SUM(L13:L135)</f>
        <v>26450000</v>
      </c>
      <c r="N136" s="108"/>
      <c r="O136" s="107"/>
      <c r="P136"/>
      <c r="Q136"/>
      <c r="R136"/>
      <c r="S136"/>
    </row>
  </sheetData>
  <mergeCells count="1">
    <mergeCell ref="A1:I1"/>
  </mergeCells>
  <pageMargins left="0.7" right="0.7" top="0.75" bottom="0.75" header="0.3" footer="0.3"/>
  <pageSetup paperSize="9" scale="7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6"/>
  <sheetViews>
    <sheetView view="pageBreakPreview" topLeftCell="A7" zoomScale="82" zoomScaleNormal="100" zoomScaleSheetLayoutView="82" workbookViewId="0">
      <selection activeCell="K30" sqref="K30"/>
    </sheetView>
  </sheetViews>
  <sheetFormatPr defaultRowHeight="15" x14ac:dyDescent="0.25"/>
  <cols>
    <col min="1" max="1" width="15.85546875" customWidth="1"/>
    <col min="2" max="2" width="11.85546875" customWidth="1"/>
    <col min="3" max="3" width="13.7109375" customWidth="1"/>
    <col min="4" max="4" width="4.85546875" customWidth="1"/>
    <col min="5" max="5" width="14.28515625" customWidth="1"/>
    <col min="6" max="6" width="4.140625" customWidth="1"/>
    <col min="7" max="7" width="13.85546875" customWidth="1"/>
    <col min="8" max="8" width="22" customWidth="1"/>
    <col min="9" max="9" width="20.7109375" customWidth="1"/>
    <col min="10" max="10" width="21.5703125" customWidth="1"/>
    <col min="11" max="11" width="12.140625" bestFit="1" customWidth="1"/>
    <col min="12" max="12" width="17.42578125" style="106" bestFit="1" customWidth="1"/>
    <col min="13" max="13" width="16.140625" style="37" bestFit="1" customWidth="1"/>
    <col min="14" max="14" width="15.5703125" style="108" customWidth="1"/>
    <col min="15" max="15" width="20" style="107" bestFit="1" customWidth="1"/>
    <col min="16" max="16" width="18" bestFit="1" customWidth="1"/>
    <col min="18" max="18" width="22.42578125" customWidth="1"/>
    <col min="19" max="19" width="20.140625" customWidth="1"/>
  </cols>
  <sheetData>
    <row r="1" spans="1:19" ht="15.75" x14ac:dyDescent="0.25">
      <c r="A1" s="192" t="s">
        <v>0</v>
      </c>
      <c r="B1" s="192"/>
      <c r="C1" s="192"/>
      <c r="D1" s="192"/>
      <c r="E1" s="192"/>
      <c r="F1" s="192"/>
      <c r="G1" s="192"/>
      <c r="H1" s="192"/>
      <c r="I1" s="192"/>
      <c r="J1" s="126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9"/>
      <c r="L2" s="3"/>
      <c r="M2" s="4"/>
      <c r="N2" s="5"/>
      <c r="O2" s="10"/>
      <c r="P2" s="9"/>
      <c r="Q2" s="9"/>
      <c r="R2" s="9"/>
      <c r="S2" s="9"/>
    </row>
    <row r="3" spans="1:19" x14ac:dyDescent="0.25">
      <c r="A3" s="7" t="s">
        <v>1</v>
      </c>
      <c r="B3" s="10" t="s">
        <v>67</v>
      </c>
      <c r="C3" s="10"/>
      <c r="D3" s="7"/>
      <c r="E3" s="7"/>
      <c r="F3" s="7"/>
      <c r="G3" s="7"/>
      <c r="H3" s="7" t="s">
        <v>3</v>
      </c>
      <c r="I3" s="11">
        <v>42811</v>
      </c>
      <c r="J3" s="12"/>
      <c r="K3" s="9"/>
      <c r="L3" s="13"/>
      <c r="M3" s="4"/>
      <c r="N3" s="5"/>
      <c r="O3" s="10"/>
      <c r="P3" s="9"/>
      <c r="Q3" s="9"/>
      <c r="R3" s="9"/>
      <c r="S3" s="9"/>
    </row>
    <row r="4" spans="1:19" x14ac:dyDescent="0.25">
      <c r="A4" s="7" t="s">
        <v>4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9"/>
      <c r="L4" s="13"/>
      <c r="M4" s="4"/>
      <c r="N4" s="5"/>
      <c r="O4" s="10"/>
      <c r="P4" s="9"/>
      <c r="Q4" s="9"/>
      <c r="R4" s="9"/>
      <c r="S4" s="9"/>
    </row>
    <row r="5" spans="1:19" x14ac:dyDescent="0.25">
      <c r="A5" s="7"/>
      <c r="B5" s="7"/>
      <c r="C5" s="7"/>
      <c r="D5" s="7"/>
      <c r="E5" s="7"/>
      <c r="F5" s="7"/>
      <c r="G5" s="7"/>
      <c r="H5" s="8"/>
      <c r="I5" s="15"/>
      <c r="J5" s="16"/>
      <c r="K5" s="9"/>
      <c r="L5" s="13"/>
      <c r="M5" s="17"/>
      <c r="N5" s="18"/>
      <c r="O5" s="6"/>
      <c r="P5" s="9"/>
      <c r="Q5" s="9"/>
      <c r="R5" s="9"/>
      <c r="S5" s="9"/>
    </row>
    <row r="6" spans="1:19" x14ac:dyDescent="0.25">
      <c r="A6" s="19" t="s">
        <v>8</v>
      </c>
      <c r="B6" s="7"/>
      <c r="C6" s="7"/>
      <c r="D6" s="7"/>
      <c r="E6" s="7"/>
      <c r="F6" s="7"/>
      <c r="G6" s="7" t="s">
        <v>9</v>
      </c>
      <c r="H6" s="8"/>
      <c r="I6" s="7"/>
      <c r="J6" s="7"/>
      <c r="K6" s="9"/>
      <c r="L6" s="13"/>
      <c r="M6" s="4"/>
      <c r="N6" s="18"/>
      <c r="O6" s="7"/>
      <c r="P6" s="9"/>
      <c r="Q6" s="9"/>
      <c r="R6" s="9"/>
      <c r="S6" s="9"/>
    </row>
    <row r="7" spans="1:19" x14ac:dyDescent="0.25">
      <c r="A7" s="7"/>
      <c r="B7" s="7"/>
      <c r="C7" s="20" t="s">
        <v>10</v>
      </c>
      <c r="D7" s="20"/>
      <c r="E7" s="20" t="s">
        <v>11</v>
      </c>
      <c r="F7" s="20"/>
      <c r="G7" s="20" t="s">
        <v>12</v>
      </c>
      <c r="H7" s="8"/>
      <c r="I7" s="7"/>
      <c r="J7" s="7"/>
      <c r="K7" s="9"/>
      <c r="L7" s="13"/>
      <c r="M7" s="4"/>
      <c r="N7" s="5"/>
      <c r="O7" s="7"/>
      <c r="P7" s="9"/>
      <c r="Q7" s="9"/>
      <c r="R7" s="9"/>
      <c r="S7" s="9"/>
    </row>
    <row r="8" spans="1:19" x14ac:dyDescent="0.25">
      <c r="A8" s="7"/>
      <c r="B8" s="7"/>
      <c r="C8" s="21">
        <v>100000</v>
      </c>
      <c r="D8" s="7"/>
      <c r="E8" s="121">
        <v>142</v>
      </c>
      <c r="F8" s="22"/>
      <c r="G8" s="17">
        <f>C8*E8</f>
        <v>14200000</v>
      </c>
      <c r="H8" s="8"/>
      <c r="I8" s="17"/>
      <c r="J8" s="17"/>
      <c r="K8" s="9"/>
      <c r="L8" s="13"/>
      <c r="M8" s="4"/>
      <c r="N8" s="5"/>
      <c r="O8" s="7"/>
      <c r="P8" s="9"/>
      <c r="Q8" s="9"/>
      <c r="R8" s="9"/>
      <c r="S8" s="9"/>
    </row>
    <row r="9" spans="1:19" x14ac:dyDescent="0.25">
      <c r="A9" s="7"/>
      <c r="B9" s="7"/>
      <c r="C9" s="21">
        <v>50000</v>
      </c>
      <c r="D9" s="7"/>
      <c r="E9" s="121">
        <v>4</v>
      </c>
      <c r="F9" s="22"/>
      <c r="G9" s="17">
        <f t="shared" ref="G9:G16" si="0">C9*E9</f>
        <v>200000</v>
      </c>
      <c r="H9" s="8"/>
      <c r="I9" s="17"/>
      <c r="J9" s="17"/>
      <c r="K9" s="9"/>
      <c r="L9" s="3"/>
      <c r="M9" s="4"/>
      <c r="N9" s="5"/>
      <c r="O9" s="6"/>
      <c r="P9" s="9"/>
      <c r="Q9" s="9"/>
      <c r="R9" s="9"/>
      <c r="S9" s="9"/>
    </row>
    <row r="10" spans="1:19" x14ac:dyDescent="0.25">
      <c r="A10" s="7"/>
      <c r="B10" s="7"/>
      <c r="C10" s="21">
        <v>20000</v>
      </c>
      <c r="D10" s="7"/>
      <c r="E10" s="121">
        <v>2</v>
      </c>
      <c r="F10" s="22"/>
      <c r="G10" s="17">
        <f t="shared" si="0"/>
        <v>40000</v>
      </c>
      <c r="H10" s="8"/>
      <c r="I10" s="8"/>
      <c r="J10" s="17"/>
      <c r="K10" s="23"/>
      <c r="L10" s="3"/>
      <c r="M10" s="4"/>
      <c r="N10" s="5"/>
      <c r="O10" s="7"/>
      <c r="P10" s="9"/>
      <c r="Q10" s="9"/>
      <c r="R10" s="9"/>
      <c r="S10" s="9"/>
    </row>
    <row r="11" spans="1:19" x14ac:dyDescent="0.25">
      <c r="A11" s="7"/>
      <c r="B11" s="7"/>
      <c r="C11" s="21">
        <v>10000</v>
      </c>
      <c r="D11" s="7"/>
      <c r="E11" s="121">
        <v>0</v>
      </c>
      <c r="F11" s="22"/>
      <c r="G11" s="17">
        <f t="shared" si="0"/>
        <v>0</v>
      </c>
      <c r="H11" s="8"/>
      <c r="I11" s="17"/>
      <c r="J11" s="17"/>
      <c r="K11" s="9"/>
      <c r="L11" s="3"/>
      <c r="M11" s="4"/>
      <c r="N11" s="24"/>
      <c r="O11" s="8"/>
      <c r="P11" s="9"/>
      <c r="Q11" s="9"/>
      <c r="R11" s="9" t="s">
        <v>13</v>
      </c>
      <c r="S11" s="9"/>
    </row>
    <row r="12" spans="1:19" x14ac:dyDescent="0.25">
      <c r="A12" s="7"/>
      <c r="B12" s="7"/>
      <c r="C12" s="21">
        <v>5000</v>
      </c>
      <c r="D12" s="7"/>
      <c r="E12" s="22">
        <v>0</v>
      </c>
      <c r="F12" s="22"/>
      <c r="G12" s="17">
        <f>C12*E12</f>
        <v>0</v>
      </c>
      <c r="H12" s="8"/>
      <c r="I12" s="17"/>
      <c r="J12" s="17"/>
      <c r="K12" s="25" t="s">
        <v>9</v>
      </c>
      <c r="L12" s="26" t="s">
        <v>14</v>
      </c>
      <c r="M12" s="27" t="s">
        <v>15</v>
      </c>
      <c r="N12" s="28" t="s">
        <v>16</v>
      </c>
      <c r="O12" s="29" t="s">
        <v>13</v>
      </c>
      <c r="P12" s="9" t="s">
        <v>17</v>
      </c>
      <c r="Q12" s="9" t="s">
        <v>18</v>
      </c>
      <c r="R12" s="9" t="s">
        <v>19</v>
      </c>
      <c r="S12" s="9"/>
    </row>
    <row r="13" spans="1:19" x14ac:dyDescent="0.25">
      <c r="A13" s="7"/>
      <c r="B13" s="7"/>
      <c r="C13" s="21">
        <v>2000</v>
      </c>
      <c r="D13" s="7"/>
      <c r="E13" s="121">
        <v>9</v>
      </c>
      <c r="F13" s="22"/>
      <c r="G13" s="17">
        <f t="shared" si="0"/>
        <v>18000</v>
      </c>
      <c r="H13" s="8"/>
      <c r="I13" s="17"/>
      <c r="J13" s="17"/>
      <c r="K13" s="30">
        <v>40146</v>
      </c>
      <c r="L13" s="125">
        <v>1600000</v>
      </c>
      <c r="M13" s="32">
        <v>35000</v>
      </c>
      <c r="N13" s="33"/>
      <c r="O13" s="9" t="s">
        <v>20</v>
      </c>
      <c r="P13" s="9" t="s">
        <v>18</v>
      </c>
    </row>
    <row r="14" spans="1:19" x14ac:dyDescent="0.25">
      <c r="A14" s="7"/>
      <c r="B14" s="7"/>
      <c r="C14" s="21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10"/>
      <c r="K14" s="30">
        <v>40147</v>
      </c>
      <c r="L14" s="125">
        <v>1150000</v>
      </c>
      <c r="M14" s="32">
        <v>150000</v>
      </c>
      <c r="N14" s="34"/>
      <c r="O14" s="35"/>
      <c r="P14" s="36"/>
    </row>
    <row r="15" spans="1:19" x14ac:dyDescent="0.25">
      <c r="A15" s="7"/>
      <c r="B15" s="7"/>
      <c r="C15" s="21">
        <v>500</v>
      </c>
      <c r="D15" s="7"/>
      <c r="E15" s="22">
        <v>0</v>
      </c>
      <c r="F15" s="22"/>
      <c r="G15" s="17">
        <f t="shared" si="0"/>
        <v>0</v>
      </c>
      <c r="H15" s="8"/>
      <c r="I15" s="10"/>
      <c r="K15" s="30">
        <v>40148</v>
      </c>
      <c r="L15" s="125">
        <v>520000</v>
      </c>
      <c r="M15" s="32">
        <v>330000</v>
      </c>
      <c r="N15" s="34"/>
      <c r="O15" s="35"/>
      <c r="P15" s="36"/>
    </row>
    <row r="16" spans="1:19" x14ac:dyDescent="0.25">
      <c r="A16" s="7"/>
      <c r="B16" s="7"/>
      <c r="C16" s="21">
        <v>100</v>
      </c>
      <c r="D16" s="7"/>
      <c r="E16" s="22">
        <v>0</v>
      </c>
      <c r="F16" s="22"/>
      <c r="G16" s="17">
        <f t="shared" si="0"/>
        <v>0</v>
      </c>
      <c r="H16" s="8"/>
      <c r="I16" s="10"/>
      <c r="J16" s="121"/>
      <c r="K16" s="30">
        <v>40149</v>
      </c>
      <c r="L16" s="125">
        <v>1100000</v>
      </c>
      <c r="M16" s="37">
        <v>3142500</v>
      </c>
      <c r="N16" s="34"/>
      <c r="O16" s="35"/>
      <c r="P16" s="36"/>
    </row>
    <row r="17" spans="1:19" x14ac:dyDescent="0.25">
      <c r="A17" s="7"/>
      <c r="B17" s="7"/>
      <c r="C17" s="19" t="s">
        <v>21</v>
      </c>
      <c r="D17" s="7"/>
      <c r="E17" s="22"/>
      <c r="F17" s="7"/>
      <c r="G17" s="7"/>
      <c r="H17" s="8">
        <f>SUM(G8:G16)</f>
        <v>14458000</v>
      </c>
      <c r="I17" s="10"/>
      <c r="J17" s="121"/>
      <c r="K17" s="30">
        <v>40150</v>
      </c>
      <c r="L17" s="43">
        <v>1000000</v>
      </c>
      <c r="M17" s="32">
        <v>200000</v>
      </c>
      <c r="N17" s="34"/>
      <c r="O17" s="35"/>
      <c r="P17" s="36"/>
    </row>
    <row r="18" spans="1:19" x14ac:dyDescent="0.25">
      <c r="A18" s="7"/>
      <c r="B18" s="7"/>
      <c r="C18" s="7"/>
      <c r="D18" s="7"/>
      <c r="E18" s="7"/>
      <c r="F18" s="7"/>
      <c r="G18" s="7"/>
      <c r="H18" s="8"/>
      <c r="I18" s="10"/>
      <c r="J18" s="121"/>
      <c r="K18" s="30">
        <v>40151</v>
      </c>
      <c r="L18" s="43">
        <v>50000</v>
      </c>
      <c r="M18" s="32">
        <v>400000</v>
      </c>
      <c r="N18" s="34"/>
      <c r="O18" s="35"/>
      <c r="P18" s="39"/>
    </row>
    <row r="19" spans="1:19" x14ac:dyDescent="0.25">
      <c r="A19" s="7"/>
      <c r="B19" s="7"/>
      <c r="C19" s="7" t="s">
        <v>10</v>
      </c>
      <c r="D19" s="7"/>
      <c r="E19" s="7" t="s">
        <v>22</v>
      </c>
      <c r="F19" s="7"/>
      <c r="G19" s="7" t="s">
        <v>12</v>
      </c>
      <c r="H19" s="8"/>
      <c r="I19" s="21"/>
      <c r="J19" s="121"/>
      <c r="K19" s="30">
        <v>40152</v>
      </c>
      <c r="L19" s="43">
        <v>1050000</v>
      </c>
      <c r="M19" s="40">
        <v>4000000</v>
      </c>
      <c r="N19" s="34"/>
      <c r="O19" s="35"/>
      <c r="P19" s="39"/>
    </row>
    <row r="20" spans="1:19" x14ac:dyDescent="0.25">
      <c r="A20" s="7"/>
      <c r="B20" s="7"/>
      <c r="C20" s="21">
        <v>1000</v>
      </c>
      <c r="D20" s="7"/>
      <c r="E20" s="7">
        <v>0</v>
      </c>
      <c r="F20" s="7"/>
      <c r="G20" s="21">
        <f>C20*E20</f>
        <v>0</v>
      </c>
      <c r="H20" s="8"/>
      <c r="I20" s="21"/>
      <c r="J20" s="22"/>
      <c r="K20" s="30">
        <v>40153</v>
      </c>
      <c r="L20" s="43">
        <v>200000</v>
      </c>
      <c r="M20" s="32">
        <v>126000</v>
      </c>
      <c r="N20" s="34"/>
      <c r="O20" s="35"/>
      <c r="P20" s="39"/>
    </row>
    <row r="21" spans="1:19" x14ac:dyDescent="0.25">
      <c r="A21" s="7"/>
      <c r="B21" s="7"/>
      <c r="C21" s="21">
        <v>500</v>
      </c>
      <c r="D21" s="7"/>
      <c r="E21" s="7">
        <v>12</v>
      </c>
      <c r="F21" s="7"/>
      <c r="G21" s="21">
        <f>C21*E21</f>
        <v>6000</v>
      </c>
      <c r="H21" s="8"/>
      <c r="I21" s="21"/>
      <c r="J21" s="121"/>
      <c r="K21" s="30">
        <v>40154</v>
      </c>
      <c r="L21" s="43">
        <v>2800000</v>
      </c>
      <c r="M21" s="34">
        <v>80000</v>
      </c>
      <c r="N21" s="41"/>
      <c r="O21" s="42"/>
      <c r="P21" s="42"/>
    </row>
    <row r="22" spans="1:19" x14ac:dyDescent="0.25">
      <c r="A22" s="7"/>
      <c r="B22" s="7"/>
      <c r="C22" s="21">
        <v>200</v>
      </c>
      <c r="D22" s="7"/>
      <c r="E22" s="7">
        <v>1</v>
      </c>
      <c r="F22" s="7"/>
      <c r="G22" s="21">
        <f>C22*E22</f>
        <v>200</v>
      </c>
      <c r="H22" s="8"/>
      <c r="I22" s="10"/>
      <c r="K22" s="30">
        <v>40155</v>
      </c>
      <c r="L22" s="43">
        <v>1600000</v>
      </c>
      <c r="M22" s="43">
        <v>30000</v>
      </c>
      <c r="N22" s="44"/>
      <c r="O22" s="8"/>
      <c r="P22" s="34"/>
      <c r="Q22" s="41"/>
      <c r="R22" s="42"/>
      <c r="S22" s="42"/>
    </row>
    <row r="23" spans="1:19" x14ac:dyDescent="0.25">
      <c r="A23" s="7"/>
      <c r="B23" s="7"/>
      <c r="C23" s="21">
        <v>100</v>
      </c>
      <c r="D23" s="7"/>
      <c r="E23" s="7">
        <v>7</v>
      </c>
      <c r="F23" s="7"/>
      <c r="G23" s="21">
        <f>C23*E23</f>
        <v>700</v>
      </c>
      <c r="H23" s="8"/>
      <c r="I23" s="10"/>
      <c r="K23" s="30">
        <v>40156</v>
      </c>
      <c r="L23" s="43">
        <v>600000</v>
      </c>
      <c r="M23" s="45"/>
      <c r="N23" s="44"/>
      <c r="O23" s="46"/>
      <c r="P23" s="34"/>
      <c r="Q23" s="41"/>
      <c r="R23" s="42">
        <f>SUM(R14:R22)</f>
        <v>0</v>
      </c>
      <c r="S23" s="42">
        <f>SUM(S14:S22)</f>
        <v>0</v>
      </c>
    </row>
    <row r="24" spans="1:19" x14ac:dyDescent="0.25">
      <c r="A24" s="7"/>
      <c r="B24" s="7"/>
      <c r="C24" s="21">
        <v>50</v>
      </c>
      <c r="D24" s="7"/>
      <c r="E24" s="7">
        <v>0</v>
      </c>
      <c r="F24" s="7"/>
      <c r="G24" s="21">
        <f>C24*E24</f>
        <v>0</v>
      </c>
      <c r="H24" s="8"/>
      <c r="I24" s="7"/>
      <c r="K24" s="30">
        <v>40157</v>
      </c>
      <c r="L24" s="43">
        <v>1000000</v>
      </c>
      <c r="M24" s="45"/>
      <c r="N24" s="47"/>
      <c r="O24" s="46"/>
      <c r="P24" s="34"/>
      <c r="Q24" s="41"/>
      <c r="R24" s="48" t="s">
        <v>23</v>
      </c>
      <c r="S24" s="41"/>
    </row>
    <row r="25" spans="1:19" x14ac:dyDescent="0.25">
      <c r="A25" s="7"/>
      <c r="B25" s="7"/>
      <c r="C25" s="21">
        <v>25</v>
      </c>
      <c r="D25" s="7"/>
      <c r="E25" s="7">
        <v>0</v>
      </c>
      <c r="F25" s="7"/>
      <c r="G25" s="49">
        <v>0</v>
      </c>
      <c r="H25" s="8"/>
      <c r="I25" s="7" t="s">
        <v>9</v>
      </c>
      <c r="K25" s="30">
        <v>40158</v>
      </c>
      <c r="L25" s="43">
        <v>1050000</v>
      </c>
      <c r="M25" s="45"/>
      <c r="N25" s="47"/>
      <c r="O25" s="46"/>
      <c r="P25" s="34"/>
      <c r="Q25" s="41"/>
      <c r="R25" s="48"/>
      <c r="S25" s="41"/>
    </row>
    <row r="26" spans="1:19" x14ac:dyDescent="0.25">
      <c r="A26" s="7"/>
      <c r="B26" s="7"/>
      <c r="C26" s="19" t="s">
        <v>21</v>
      </c>
      <c r="D26" s="7"/>
      <c r="E26" s="7"/>
      <c r="F26" s="7"/>
      <c r="G26" s="7"/>
      <c r="H26" s="50">
        <f>SUM(G20:G25)</f>
        <v>6900</v>
      </c>
      <c r="I26" s="8"/>
      <c r="K26" s="30">
        <v>40159</v>
      </c>
      <c r="L26" s="43">
        <v>1650000</v>
      </c>
      <c r="N26" s="44"/>
      <c r="O26" s="51"/>
      <c r="P26" s="34"/>
      <c r="Q26" s="41"/>
      <c r="R26" s="48"/>
      <c r="S26" s="41"/>
    </row>
    <row r="27" spans="1:19" x14ac:dyDescent="0.25">
      <c r="A27" s="7"/>
      <c r="B27" s="7"/>
      <c r="C27" s="7"/>
      <c r="D27" s="7"/>
      <c r="E27" s="7"/>
      <c r="F27" s="7"/>
      <c r="G27" s="7"/>
      <c r="H27" s="8"/>
      <c r="I27" s="8">
        <f>H17+H26</f>
        <v>14464900</v>
      </c>
      <c r="K27" s="30">
        <v>40160</v>
      </c>
      <c r="L27" s="43">
        <v>3000000</v>
      </c>
      <c r="M27" s="52"/>
      <c r="N27" s="44"/>
      <c r="O27" s="51"/>
      <c r="P27" s="34"/>
      <c r="Q27" s="41"/>
      <c r="R27" s="48"/>
      <c r="S27" s="41"/>
    </row>
    <row r="28" spans="1:19" x14ac:dyDescent="0.25">
      <c r="A28" s="7"/>
      <c r="B28" s="7"/>
      <c r="C28" s="19" t="s">
        <v>24</v>
      </c>
      <c r="D28" s="7"/>
      <c r="E28" s="7"/>
      <c r="F28" s="7"/>
      <c r="G28" s="7"/>
      <c r="H28" s="8"/>
      <c r="I28" s="8"/>
      <c r="K28" s="30">
        <v>40161</v>
      </c>
      <c r="L28" s="43">
        <v>1200000</v>
      </c>
      <c r="M28" s="53"/>
      <c r="N28" s="44"/>
      <c r="O28" s="51"/>
      <c r="P28" s="34"/>
      <c r="Q28" s="41"/>
      <c r="R28" s="48"/>
      <c r="S28" s="41"/>
    </row>
    <row r="29" spans="1:19" x14ac:dyDescent="0.25">
      <c r="A29" s="7"/>
      <c r="B29" s="7"/>
      <c r="C29" s="7" t="s">
        <v>25</v>
      </c>
      <c r="D29" s="7"/>
      <c r="E29" s="7"/>
      <c r="F29" s="7"/>
      <c r="G29" s="7" t="s">
        <v>9</v>
      </c>
      <c r="H29" s="8"/>
      <c r="I29" s="8">
        <f>'16 Maret 2017'!I37</f>
        <v>1373296472</v>
      </c>
      <c r="K29" s="30">
        <v>40163</v>
      </c>
      <c r="L29" s="43">
        <v>1150000</v>
      </c>
      <c r="N29" s="44"/>
      <c r="O29" s="51"/>
      <c r="P29" s="34"/>
      <c r="Q29" s="41"/>
      <c r="R29" s="54"/>
      <c r="S29" s="41"/>
    </row>
    <row r="30" spans="1:19" x14ac:dyDescent="0.25">
      <c r="A30" s="7"/>
      <c r="B30" s="7"/>
      <c r="C30" s="7" t="s">
        <v>26</v>
      </c>
      <c r="D30" s="7"/>
      <c r="E30" s="7"/>
      <c r="F30" s="7"/>
      <c r="G30" s="7"/>
      <c r="H30" s="8" t="s">
        <v>27</v>
      </c>
      <c r="I30" s="55">
        <f>'16 Maret 2017'!I52</f>
        <v>703400</v>
      </c>
      <c r="K30" s="30">
        <v>40164</v>
      </c>
      <c r="L30" s="31">
        <v>1505000</v>
      </c>
      <c r="M30" s="56"/>
      <c r="N30" s="44"/>
      <c r="O30" s="51"/>
      <c r="P30" s="34"/>
      <c r="Q30" s="41"/>
      <c r="R30" s="48"/>
      <c r="S30" s="41"/>
    </row>
    <row r="31" spans="1:19" x14ac:dyDescent="0.25">
      <c r="A31" s="7"/>
      <c r="B31" s="7"/>
      <c r="C31" s="7"/>
      <c r="D31" s="7"/>
      <c r="E31" s="7"/>
      <c r="F31" s="7"/>
      <c r="G31" s="7"/>
      <c r="H31" s="8"/>
      <c r="I31" s="8"/>
      <c r="K31" s="30"/>
      <c r="L31" s="31"/>
      <c r="N31" s="47"/>
      <c r="O31" s="51"/>
      <c r="P31" s="9"/>
      <c r="Q31" s="41"/>
      <c r="R31" s="9"/>
      <c r="S31" s="41"/>
    </row>
    <row r="32" spans="1:19" x14ac:dyDescent="0.25">
      <c r="A32" s="7"/>
      <c r="B32" s="7"/>
      <c r="C32" s="19" t="s">
        <v>28</v>
      </c>
      <c r="D32" s="7"/>
      <c r="E32" s="7"/>
      <c r="F32" s="7"/>
      <c r="G32" s="7"/>
      <c r="H32" s="8"/>
      <c r="I32" s="34"/>
      <c r="J32" s="34"/>
      <c r="K32" s="30"/>
      <c r="L32" s="31"/>
      <c r="N32" s="44"/>
      <c r="O32" s="51"/>
      <c r="P32" s="9"/>
      <c r="Q32" s="41"/>
      <c r="R32" s="9"/>
      <c r="S32" s="41"/>
    </row>
    <row r="33" spans="1:19" x14ac:dyDescent="0.25">
      <c r="A33" s="7"/>
      <c r="B33" s="19">
        <v>1</v>
      </c>
      <c r="C33" s="19" t="s">
        <v>29</v>
      </c>
      <c r="D33" s="7"/>
      <c r="E33" s="7"/>
      <c r="F33" s="7"/>
      <c r="G33" s="7"/>
      <c r="H33" s="8"/>
      <c r="I33" s="8"/>
      <c r="J33" s="8"/>
      <c r="K33" s="30"/>
      <c r="L33" s="31"/>
      <c r="N33" s="44"/>
      <c r="O33" s="51"/>
      <c r="P33" s="9"/>
      <c r="Q33" s="41"/>
      <c r="R33" s="9"/>
      <c r="S33" s="41"/>
    </row>
    <row r="34" spans="1:19" x14ac:dyDescent="0.25">
      <c r="A34" s="7"/>
      <c r="B34" s="19"/>
      <c r="C34" s="19" t="s">
        <v>13</v>
      </c>
      <c r="D34" s="7"/>
      <c r="E34" s="7"/>
      <c r="F34" s="7"/>
      <c r="G34" s="7"/>
      <c r="H34" s="8"/>
      <c r="I34" s="8"/>
      <c r="J34" s="8"/>
      <c r="K34" s="30"/>
      <c r="L34" s="31"/>
      <c r="N34" s="44"/>
      <c r="O34" s="51"/>
      <c r="P34" s="9"/>
      <c r="Q34" s="41"/>
      <c r="R34" s="57"/>
      <c r="S34" s="41"/>
    </row>
    <row r="35" spans="1:19" x14ac:dyDescent="0.25">
      <c r="A35" s="7"/>
      <c r="B35" s="7"/>
      <c r="C35" s="7" t="s">
        <v>30</v>
      </c>
      <c r="D35" s="7"/>
      <c r="E35" s="7"/>
      <c r="F35" s="7"/>
      <c r="G35" s="21"/>
      <c r="H35" s="50">
        <f>O14</f>
        <v>0</v>
      </c>
      <c r="I35" s="8"/>
      <c r="J35" s="8"/>
      <c r="K35" s="30"/>
      <c r="L35" s="31"/>
      <c r="M35" s="52"/>
      <c r="N35" s="44" t="s">
        <v>31</v>
      </c>
      <c r="O35" s="51"/>
      <c r="P35" s="41"/>
      <c r="Q35" s="41"/>
      <c r="R35" s="9"/>
      <c r="S35" s="41"/>
    </row>
    <row r="36" spans="1:19" x14ac:dyDescent="0.25">
      <c r="A36" s="7"/>
      <c r="B36" s="7"/>
      <c r="C36" s="7" t="s">
        <v>32</v>
      </c>
      <c r="D36" s="7"/>
      <c r="E36" s="7"/>
      <c r="F36" s="7"/>
      <c r="G36" s="7"/>
      <c r="H36" s="58">
        <f>P14</f>
        <v>0</v>
      </c>
      <c r="I36" s="7" t="s">
        <v>9</v>
      </c>
      <c r="J36" s="7"/>
      <c r="K36" s="30"/>
      <c r="L36" s="31"/>
      <c r="M36" s="52"/>
      <c r="N36" s="44"/>
      <c r="O36" s="51"/>
      <c r="P36" s="10"/>
      <c r="Q36" s="41"/>
      <c r="R36" s="9"/>
      <c r="S36" s="9"/>
    </row>
    <row r="37" spans="1:19" x14ac:dyDescent="0.25">
      <c r="A37" s="7"/>
      <c r="B37" s="7"/>
      <c r="C37" s="7" t="s">
        <v>33</v>
      </c>
      <c r="D37" s="7"/>
      <c r="E37" s="7"/>
      <c r="F37" s="7"/>
      <c r="G37" s="7"/>
      <c r="H37" s="8"/>
      <c r="I37" s="8">
        <f>I29+H35-H36</f>
        <v>1373296472</v>
      </c>
      <c r="J37" s="8"/>
      <c r="L37" s="31"/>
      <c r="M37" s="52"/>
      <c r="N37" s="44"/>
      <c r="O37" s="51"/>
      <c r="Q37" s="41"/>
      <c r="R37" s="9"/>
      <c r="S37" s="9"/>
    </row>
    <row r="38" spans="1:19" x14ac:dyDescent="0.25">
      <c r="A38" s="7"/>
      <c r="B38" s="7"/>
      <c r="C38" s="7"/>
      <c r="D38" s="7"/>
      <c r="E38" s="7"/>
      <c r="F38" s="7"/>
      <c r="G38" s="7"/>
      <c r="H38" s="8"/>
      <c r="I38" s="8"/>
      <c r="J38" s="8"/>
      <c r="K38" s="30"/>
      <c r="L38" s="31"/>
      <c r="M38" s="59"/>
      <c r="N38" s="44"/>
      <c r="O38" s="51"/>
      <c r="Q38" s="41"/>
      <c r="R38" s="9"/>
      <c r="S38" s="9"/>
    </row>
    <row r="39" spans="1:19" x14ac:dyDescent="0.25">
      <c r="A39" s="7"/>
      <c r="B39" s="7"/>
      <c r="C39" s="19" t="s">
        <v>34</v>
      </c>
      <c r="D39" s="7"/>
      <c r="E39" s="7"/>
      <c r="F39" s="7"/>
      <c r="G39" s="7"/>
      <c r="H39" s="50">
        <v>112333168</v>
      </c>
      <c r="J39" s="8"/>
      <c r="K39" s="30"/>
      <c r="L39" s="31"/>
      <c r="M39" s="52"/>
      <c r="N39" s="44"/>
      <c r="O39" s="51"/>
      <c r="Q39" s="41"/>
      <c r="R39" s="9"/>
      <c r="S39" s="9"/>
    </row>
    <row r="40" spans="1:19" x14ac:dyDescent="0.25">
      <c r="A40" s="7"/>
      <c r="B40" s="7"/>
      <c r="C40" s="19" t="s">
        <v>35</v>
      </c>
      <c r="D40" s="7"/>
      <c r="E40" s="7"/>
      <c r="F40" s="7"/>
      <c r="G40" s="7"/>
      <c r="H40" s="8">
        <v>102993494</v>
      </c>
      <c r="I40" s="8"/>
      <c r="J40" s="8"/>
      <c r="K40" s="30"/>
      <c r="L40" s="31"/>
      <c r="M40" s="52"/>
      <c r="N40" s="44"/>
      <c r="O40" s="51"/>
      <c r="Q40" s="41"/>
      <c r="R40" s="9"/>
      <c r="S40" s="9"/>
    </row>
    <row r="41" spans="1:19" ht="16.5" x14ac:dyDescent="0.35">
      <c r="A41" s="7"/>
      <c r="B41" s="7"/>
      <c r="C41" s="19" t="s">
        <v>36</v>
      </c>
      <c r="D41" s="7"/>
      <c r="E41" s="7"/>
      <c r="F41" s="7"/>
      <c r="G41" s="7"/>
      <c r="H41" s="60">
        <v>77026411</v>
      </c>
      <c r="I41" s="8"/>
      <c r="J41" s="8"/>
      <c r="K41" s="30"/>
      <c r="L41" s="31"/>
      <c r="M41" s="52"/>
      <c r="N41" s="44"/>
      <c r="O41" s="51"/>
      <c r="Q41" s="41"/>
      <c r="R41" s="9"/>
      <c r="S41" s="9"/>
    </row>
    <row r="42" spans="1:19" ht="16.5" x14ac:dyDescent="0.35">
      <c r="A42" s="7"/>
      <c r="B42" s="7"/>
      <c r="C42" s="7"/>
      <c r="D42" s="7"/>
      <c r="E42" s="7"/>
      <c r="F42" s="7"/>
      <c r="G42" s="7"/>
      <c r="H42" s="8"/>
      <c r="I42" s="61">
        <f>SUM(H39:H41)</f>
        <v>292353073</v>
      </c>
      <c r="J42" s="8"/>
      <c r="K42" s="30"/>
      <c r="L42" s="31"/>
      <c r="M42" s="52"/>
      <c r="N42" s="44"/>
      <c r="O42" s="51"/>
      <c r="Q42" s="41"/>
      <c r="R42" s="9"/>
      <c r="S42" s="9"/>
    </row>
    <row r="43" spans="1:19" x14ac:dyDescent="0.25">
      <c r="A43" s="7"/>
      <c r="B43" s="7"/>
      <c r="C43" s="7"/>
      <c r="D43" s="7"/>
      <c r="E43" s="7"/>
      <c r="F43" s="7"/>
      <c r="G43" s="7"/>
      <c r="H43" s="8"/>
      <c r="I43" s="62">
        <f>SUM(I37:I42)</f>
        <v>1665649545</v>
      </c>
      <c r="J43" s="8"/>
      <c r="K43" s="30"/>
      <c r="L43" s="31"/>
      <c r="M43" s="52"/>
      <c r="N43" s="44"/>
      <c r="O43" s="51"/>
      <c r="Q43" s="41"/>
      <c r="R43" s="9"/>
      <c r="S43" s="9"/>
    </row>
    <row r="44" spans="1:19" x14ac:dyDescent="0.25">
      <c r="A44" s="7"/>
      <c r="B44" s="19">
        <v>2</v>
      </c>
      <c r="C44" s="19" t="s">
        <v>37</v>
      </c>
      <c r="D44" s="7"/>
      <c r="E44" s="7"/>
      <c r="F44" s="7"/>
      <c r="G44" s="7"/>
      <c r="H44" s="8"/>
      <c r="I44" s="8"/>
      <c r="J44" s="8"/>
      <c r="M44" s="52"/>
      <c r="N44" s="44"/>
      <c r="O44" s="51"/>
      <c r="P44" s="63"/>
      <c r="Q44" s="34"/>
      <c r="R44" s="64"/>
      <c r="S44" s="64"/>
    </row>
    <row r="45" spans="1:19" x14ac:dyDescent="0.25">
      <c r="A45" s="7"/>
      <c r="B45" s="7"/>
      <c r="C45" s="7" t="s">
        <v>32</v>
      </c>
      <c r="D45" s="7"/>
      <c r="E45" s="7"/>
      <c r="F45" s="7"/>
      <c r="G45" s="17"/>
      <c r="H45" s="8">
        <f>M95</f>
        <v>8493500</v>
      </c>
      <c r="I45" s="8"/>
      <c r="J45" s="8"/>
      <c r="M45" s="52"/>
      <c r="N45" s="44"/>
      <c r="O45" s="51"/>
      <c r="P45" s="63"/>
      <c r="Q45" s="34"/>
      <c r="R45" s="65"/>
      <c r="S45" s="64"/>
    </row>
    <row r="46" spans="1:19" x14ac:dyDescent="0.25">
      <c r="A46" s="7"/>
      <c r="B46" s="7"/>
      <c r="C46" s="7" t="s">
        <v>38</v>
      </c>
      <c r="D46" s="7"/>
      <c r="E46" s="7"/>
      <c r="F46" s="7"/>
      <c r="G46" s="22"/>
      <c r="H46" s="66">
        <f>+E91</f>
        <v>0</v>
      </c>
      <c r="I46" s="8" t="s">
        <v>9</v>
      </c>
      <c r="J46" s="8"/>
      <c r="M46" s="52"/>
      <c r="N46" s="44"/>
      <c r="O46" s="51"/>
      <c r="P46" s="63"/>
      <c r="Q46" s="34"/>
      <c r="R46" s="63"/>
      <c r="S46" s="64"/>
    </row>
    <row r="47" spans="1:19" x14ac:dyDescent="0.25">
      <c r="A47" s="7"/>
      <c r="B47" s="7"/>
      <c r="C47" s="7"/>
      <c r="D47" s="7"/>
      <c r="E47" s="7"/>
      <c r="F47" s="7"/>
      <c r="G47" s="22" t="s">
        <v>9</v>
      </c>
      <c r="H47" s="67"/>
      <c r="I47" s="8">
        <f>H45+H46</f>
        <v>8493500</v>
      </c>
      <c r="J47" s="8"/>
      <c r="M47" s="52"/>
      <c r="N47" s="44"/>
      <c r="O47" s="51"/>
      <c r="P47" s="63"/>
      <c r="Q47" s="64"/>
      <c r="R47" s="63"/>
      <c r="S47" s="64"/>
    </row>
    <row r="48" spans="1:19" x14ac:dyDescent="0.25">
      <c r="A48" s="7"/>
      <c r="B48" s="7"/>
      <c r="C48" s="7"/>
      <c r="D48" s="7"/>
      <c r="E48" s="7"/>
      <c r="F48" s="7"/>
      <c r="G48" s="22"/>
      <c r="H48" s="68"/>
      <c r="I48" s="8" t="s">
        <v>9</v>
      </c>
      <c r="J48" s="8"/>
      <c r="M48" s="59"/>
      <c r="N48" s="44"/>
      <c r="O48" s="51"/>
      <c r="P48" s="69"/>
      <c r="Q48" s="69">
        <f>SUM(Q13:Q46)</f>
        <v>0</v>
      </c>
      <c r="R48" s="63"/>
      <c r="S48" s="64"/>
    </row>
    <row r="49" spans="1:19" x14ac:dyDescent="0.25">
      <c r="A49" s="7"/>
      <c r="B49" s="7"/>
      <c r="C49" s="7" t="s">
        <v>39</v>
      </c>
      <c r="D49" s="7"/>
      <c r="E49" s="7"/>
      <c r="F49" s="7"/>
      <c r="G49" s="17"/>
      <c r="H49" s="50">
        <f>L136</f>
        <v>22225000</v>
      </c>
      <c r="I49" s="8">
        <v>0</v>
      </c>
      <c r="M49" s="59"/>
      <c r="N49" s="44"/>
      <c r="O49" s="51"/>
      <c r="Q49" s="9"/>
      <c r="S49" s="9"/>
    </row>
    <row r="50" spans="1:19" x14ac:dyDescent="0.25">
      <c r="A50" s="7"/>
      <c r="B50" s="7"/>
      <c r="C50" s="7" t="s">
        <v>40</v>
      </c>
      <c r="D50" s="7"/>
      <c r="E50" s="7"/>
      <c r="F50" s="7"/>
      <c r="G50" s="7"/>
      <c r="H50" s="58">
        <f>A91</f>
        <v>30000</v>
      </c>
      <c r="I50" s="8"/>
      <c r="M50" s="59"/>
      <c r="N50" s="44"/>
      <c r="O50" s="51"/>
      <c r="P50" s="70"/>
      <c r="Q50" s="9" t="s">
        <v>41</v>
      </c>
      <c r="S50" s="9"/>
    </row>
    <row r="51" spans="1:19" x14ac:dyDescent="0.25">
      <c r="A51" s="7"/>
      <c r="B51" s="7"/>
      <c r="C51" s="7"/>
      <c r="D51" s="7"/>
      <c r="E51" s="7"/>
      <c r="F51" s="7"/>
      <c r="G51" s="7"/>
      <c r="H51" s="17"/>
      <c r="I51" s="58">
        <f>SUM(H49:H50)</f>
        <v>22255000</v>
      </c>
      <c r="J51" s="50"/>
      <c r="M51" s="59"/>
      <c r="N51" s="44"/>
      <c r="O51" s="51"/>
      <c r="P51" s="71"/>
      <c r="Q51" s="57"/>
      <c r="R51" s="71"/>
      <c r="S51" s="57"/>
    </row>
    <row r="52" spans="1:19" x14ac:dyDescent="0.25">
      <c r="A52" s="7"/>
      <c r="B52" s="7"/>
      <c r="C52" s="19" t="s">
        <v>42</v>
      </c>
      <c r="D52" s="7"/>
      <c r="E52" s="7"/>
      <c r="F52" s="7"/>
      <c r="G52" s="7"/>
      <c r="H52" s="8"/>
      <c r="I52" s="8">
        <f>I30-I47+I51</f>
        <v>14464900</v>
      </c>
      <c r="J52" s="72"/>
      <c r="N52" s="44"/>
      <c r="O52" s="51"/>
      <c r="P52" s="71"/>
      <c r="Q52" s="57"/>
      <c r="R52" s="71"/>
      <c r="S52" s="57"/>
    </row>
    <row r="53" spans="1:19" x14ac:dyDescent="0.25">
      <c r="A53" s="7"/>
      <c r="B53" s="7"/>
      <c r="C53" s="7" t="s">
        <v>43</v>
      </c>
      <c r="D53" s="7"/>
      <c r="E53" s="7"/>
      <c r="F53" s="7"/>
      <c r="G53" s="7"/>
      <c r="H53" s="8"/>
      <c r="I53" s="8">
        <f>+I27</f>
        <v>14464900</v>
      </c>
      <c r="J53" s="72"/>
      <c r="N53" s="44"/>
      <c r="O53" s="51"/>
      <c r="P53" s="71"/>
      <c r="Q53" s="57"/>
      <c r="R53" s="71"/>
      <c r="S53" s="57"/>
    </row>
    <row r="54" spans="1:19" x14ac:dyDescent="0.25">
      <c r="A54" s="7"/>
      <c r="B54" s="7"/>
      <c r="C54" s="7"/>
      <c r="D54" s="7"/>
      <c r="E54" s="7"/>
      <c r="F54" s="7"/>
      <c r="G54" s="7"/>
      <c r="H54" s="8" t="s">
        <v>9</v>
      </c>
      <c r="I54" s="58">
        <v>0</v>
      </c>
      <c r="J54" s="73"/>
      <c r="L54" s="31"/>
      <c r="N54" s="44"/>
      <c r="O54" s="51"/>
      <c r="P54" s="71"/>
      <c r="Q54" s="57"/>
      <c r="R54" s="71"/>
      <c r="S54" s="74"/>
    </row>
    <row r="55" spans="1:19" x14ac:dyDescent="0.25">
      <c r="A55" s="7"/>
      <c r="B55" s="7"/>
      <c r="C55" s="7"/>
      <c r="D55" s="7"/>
      <c r="E55" s="7" t="s">
        <v>44</v>
      </c>
      <c r="F55" s="7"/>
      <c r="G55" s="7"/>
      <c r="H55" s="8"/>
      <c r="I55" s="8">
        <f>+I53-I52</f>
        <v>0</v>
      </c>
      <c r="J55" s="72">
        <v>4490000</v>
      </c>
      <c r="L55" s="31"/>
      <c r="N55" s="44"/>
      <c r="O55" s="51"/>
      <c r="P55" s="71"/>
      <c r="Q55" s="57"/>
      <c r="R55" s="71"/>
      <c r="S55" s="71"/>
    </row>
    <row r="56" spans="1:19" x14ac:dyDescent="0.25">
      <c r="A56" s="7"/>
      <c r="B56" s="7"/>
      <c r="C56" s="7"/>
      <c r="D56" s="7"/>
      <c r="E56" s="7"/>
      <c r="F56" s="7"/>
      <c r="G56" s="7"/>
      <c r="H56" s="8"/>
      <c r="I56" s="8"/>
      <c r="J56" s="72">
        <f>J55+I55</f>
        <v>4490000</v>
      </c>
      <c r="L56" s="31"/>
      <c r="N56" s="44"/>
      <c r="O56" s="51"/>
      <c r="P56" s="71"/>
      <c r="Q56" s="57"/>
      <c r="R56" s="71"/>
      <c r="S56" s="71"/>
    </row>
    <row r="57" spans="1:19" x14ac:dyDescent="0.25">
      <c r="A57" s="7" t="s">
        <v>45</v>
      </c>
      <c r="B57" s="7"/>
      <c r="C57" s="7"/>
      <c r="D57" s="7"/>
      <c r="E57" s="7"/>
      <c r="F57" s="7"/>
      <c r="G57" s="7"/>
      <c r="H57" s="8"/>
      <c r="I57" s="55"/>
      <c r="J57" s="75"/>
      <c r="L57" s="31"/>
      <c r="N57" s="44"/>
      <c r="O57" s="51"/>
      <c r="P57" s="71"/>
      <c r="Q57" s="57"/>
      <c r="R57" s="71"/>
      <c r="S57" s="71"/>
    </row>
    <row r="58" spans="1:19" x14ac:dyDescent="0.25">
      <c r="A58" s="7" t="s">
        <v>46</v>
      </c>
      <c r="B58" s="7"/>
      <c r="C58" s="7"/>
      <c r="D58" s="7"/>
      <c r="E58" s="7" t="s">
        <v>9</v>
      </c>
      <c r="F58" s="7"/>
      <c r="G58" s="7" t="s">
        <v>47</v>
      </c>
      <c r="H58" s="8"/>
      <c r="I58" s="21"/>
      <c r="J58" s="76"/>
      <c r="L58" s="31"/>
      <c r="N58" s="44"/>
      <c r="O58" s="51"/>
      <c r="P58" s="71"/>
      <c r="Q58" s="57"/>
      <c r="R58" s="71"/>
      <c r="S58" s="71"/>
    </row>
    <row r="59" spans="1:19" x14ac:dyDescent="0.25">
      <c r="A59" s="7"/>
      <c r="B59" s="7"/>
      <c r="C59" s="7"/>
      <c r="D59" s="7"/>
      <c r="E59" s="7"/>
      <c r="F59" s="7"/>
      <c r="G59" s="7"/>
      <c r="H59" s="8" t="s">
        <v>9</v>
      </c>
      <c r="I59" s="21"/>
      <c r="J59" s="76"/>
      <c r="L59" s="31"/>
      <c r="N59" s="44"/>
      <c r="O59" s="51"/>
      <c r="Q59" s="41"/>
    </row>
    <row r="60" spans="1:19" x14ac:dyDescent="0.25">
      <c r="A60" s="7"/>
      <c r="B60" s="7"/>
      <c r="C60" s="7"/>
      <c r="D60" s="7"/>
      <c r="E60" s="7"/>
      <c r="F60" s="7"/>
      <c r="G60" s="7"/>
      <c r="H60" s="8"/>
      <c r="I60" s="21"/>
      <c r="J60" s="76"/>
      <c r="L60" s="31"/>
      <c r="N60" s="44"/>
      <c r="O60" s="51"/>
      <c r="Q60" s="41"/>
    </row>
    <row r="61" spans="1:19" x14ac:dyDescent="0.25">
      <c r="A61" s="77"/>
      <c r="B61" s="78"/>
      <c r="C61" s="78"/>
      <c r="D61" s="79"/>
      <c r="E61" s="79"/>
      <c r="F61" s="79"/>
      <c r="G61" s="79"/>
      <c r="H61" s="10"/>
      <c r="J61" s="80"/>
      <c r="L61" s="82"/>
      <c r="N61" s="44"/>
      <c r="O61" s="51"/>
      <c r="Q61" s="10"/>
      <c r="R61" s="81"/>
    </row>
    <row r="62" spans="1:19" x14ac:dyDescent="0.25">
      <c r="A62" s="77" t="s">
        <v>48</v>
      </c>
      <c r="B62" s="78"/>
      <c r="C62" s="78"/>
      <c r="D62" s="79"/>
      <c r="E62" s="79"/>
      <c r="F62" s="79"/>
      <c r="G62" s="10" t="s">
        <v>74</v>
      </c>
      <c r="J62" s="80"/>
      <c r="K62" s="30"/>
      <c r="L62" s="82"/>
      <c r="N62" s="44"/>
      <c r="O62" s="51"/>
      <c r="Q62" s="10"/>
      <c r="R62" s="81"/>
    </row>
    <row r="63" spans="1:19" x14ac:dyDescent="0.25">
      <c r="A63" s="77"/>
      <c r="B63" s="78"/>
      <c r="C63" s="78"/>
      <c r="D63" s="79"/>
      <c r="E63" s="79"/>
      <c r="F63" s="79"/>
      <c r="G63" s="79"/>
      <c r="H63" s="79"/>
      <c r="J63" s="80"/>
      <c r="L63" s="82"/>
      <c r="N63" s="44"/>
      <c r="O63" s="51"/>
    </row>
    <row r="64" spans="1:19" x14ac:dyDescent="0.25">
      <c r="A64" s="95" t="s">
        <v>75</v>
      </c>
      <c r="B64" s="9"/>
      <c r="C64" s="9"/>
      <c r="D64" s="9"/>
      <c r="E64" s="9"/>
      <c r="F64" s="9"/>
      <c r="H64" s="10" t="s">
        <v>51</v>
      </c>
      <c r="I64" s="9"/>
      <c r="J64" s="83"/>
      <c r="L64" s="82"/>
      <c r="M64" s="59"/>
      <c r="N64" s="44"/>
      <c r="O64" s="51"/>
      <c r="Q64" s="70"/>
    </row>
    <row r="65" spans="1:15" x14ac:dyDescent="0.25">
      <c r="A65" s="9"/>
      <c r="B65" s="9"/>
      <c r="C65" s="9"/>
      <c r="D65" s="9"/>
      <c r="E65" s="9"/>
      <c r="F65" s="9"/>
      <c r="G65" s="79" t="s">
        <v>52</v>
      </c>
      <c r="H65" s="9"/>
      <c r="I65" s="9"/>
      <c r="J65" s="83"/>
      <c r="L65" s="82"/>
      <c r="M65" s="59"/>
      <c r="N65" s="44"/>
      <c r="O65" s="51"/>
    </row>
    <row r="66" spans="1:15" x14ac:dyDescent="0.25">
      <c r="A66" s="9"/>
      <c r="B66" s="9"/>
      <c r="C66" s="9"/>
      <c r="D66" s="9"/>
      <c r="E66" s="9"/>
      <c r="F66" s="9"/>
      <c r="G66" s="79"/>
      <c r="H66" s="9"/>
      <c r="I66" s="9"/>
      <c r="J66" s="83"/>
      <c r="L66" s="82"/>
      <c r="M66" s="59"/>
      <c r="N66" s="44"/>
      <c r="O66" s="51"/>
    </row>
    <row r="67" spans="1:15" x14ac:dyDescent="0.25">
      <c r="A67" s="9"/>
      <c r="B67" s="9"/>
      <c r="C67" s="9"/>
      <c r="D67" s="9"/>
      <c r="E67" s="9" t="s">
        <v>53</v>
      </c>
      <c r="F67" s="9"/>
      <c r="G67" s="9"/>
      <c r="H67" s="9"/>
      <c r="I67" s="9"/>
      <c r="J67" s="83"/>
      <c r="L67" s="82"/>
      <c r="M67" s="84"/>
      <c r="N67" s="44"/>
      <c r="O67" s="51"/>
    </row>
    <row r="68" spans="1:15" x14ac:dyDescent="0.25">
      <c r="A68" s="9"/>
      <c r="B68" s="9"/>
      <c r="C68" s="9"/>
      <c r="D68" s="9"/>
      <c r="E68" s="9"/>
      <c r="F68" s="9"/>
      <c r="G68" s="9"/>
      <c r="H68" s="9"/>
      <c r="I68" s="85"/>
      <c r="J68" s="83"/>
      <c r="L68" s="82"/>
      <c r="M68" s="84"/>
      <c r="N68" s="44"/>
      <c r="O68" s="51"/>
    </row>
    <row r="69" spans="1:15" x14ac:dyDescent="0.25">
      <c r="A69" s="79"/>
      <c r="B69" s="79"/>
      <c r="C69" s="79"/>
      <c r="D69" s="79"/>
      <c r="E69" s="79"/>
      <c r="F69" s="79"/>
      <c r="G69" s="86"/>
      <c r="H69" s="87"/>
      <c r="I69" s="79"/>
      <c r="J69" s="80"/>
      <c r="L69" s="82"/>
      <c r="M69" s="88"/>
      <c r="N69" s="44"/>
      <c r="O69" s="51"/>
    </row>
    <row r="70" spans="1:15" x14ac:dyDescent="0.25">
      <c r="A70" s="79"/>
      <c r="B70" s="79"/>
      <c r="C70" s="79"/>
      <c r="D70" s="79"/>
      <c r="E70" s="79"/>
      <c r="F70" s="79"/>
      <c r="G70" s="86" t="s">
        <v>54</v>
      </c>
      <c r="H70" s="89"/>
      <c r="I70" s="79"/>
      <c r="J70" s="80"/>
      <c r="L70" s="82"/>
      <c r="M70" s="59"/>
      <c r="N70" s="44"/>
      <c r="O70" s="51"/>
    </row>
    <row r="71" spans="1:15" x14ac:dyDescent="0.25">
      <c r="A71" s="9"/>
      <c r="B71" s="9"/>
      <c r="C71" s="9"/>
      <c r="D71" s="9"/>
      <c r="E71" s="9"/>
      <c r="F71" s="9"/>
      <c r="G71" s="9"/>
      <c r="H71" s="9"/>
      <c r="I71" s="9"/>
      <c r="J71" s="83"/>
      <c r="L71" s="82"/>
      <c r="N71" s="44"/>
      <c r="O71" s="90"/>
    </row>
    <row r="72" spans="1:15" x14ac:dyDescent="0.25">
      <c r="A72" s="9" t="s">
        <v>40</v>
      </c>
      <c r="B72" s="9"/>
      <c r="C72" s="9"/>
      <c r="D72" s="9" t="s">
        <v>38</v>
      </c>
      <c r="E72" s="9"/>
      <c r="F72" s="9"/>
      <c r="G72" s="9"/>
      <c r="H72" s="9" t="s">
        <v>55</v>
      </c>
      <c r="I72" s="85" t="s">
        <v>56</v>
      </c>
      <c r="J72" s="83"/>
      <c r="L72" s="82"/>
      <c r="M72" s="88"/>
      <c r="N72" s="44"/>
      <c r="O72" s="91"/>
    </row>
    <row r="73" spans="1:15" x14ac:dyDescent="0.25">
      <c r="A73" s="92">
        <v>30000</v>
      </c>
      <c r="B73" s="93"/>
      <c r="C73" s="93"/>
      <c r="D73" s="93"/>
      <c r="E73" s="94"/>
      <c r="F73" s="95"/>
      <c r="G73" s="9"/>
      <c r="H73" s="57"/>
      <c r="I73" s="9"/>
      <c r="J73" s="83"/>
      <c r="L73" s="82"/>
      <c r="M73" s="88"/>
      <c r="N73" s="44"/>
      <c r="O73" s="90"/>
    </row>
    <row r="74" spans="1:15" x14ac:dyDescent="0.25">
      <c r="A74" s="92"/>
      <c r="B74" s="93"/>
      <c r="C74" s="93"/>
      <c r="D74" s="93"/>
      <c r="E74" s="94"/>
      <c r="F74" s="95"/>
      <c r="G74" s="9"/>
      <c r="H74" s="57"/>
      <c r="I74" s="9"/>
      <c r="J74" s="9"/>
      <c r="L74" s="82"/>
      <c r="M74" s="88"/>
      <c r="N74" s="44"/>
      <c r="O74" s="90"/>
    </row>
    <row r="75" spans="1:15" x14ac:dyDescent="0.25">
      <c r="A75" s="96"/>
      <c r="B75" s="93"/>
      <c r="C75" s="93"/>
      <c r="D75" s="93"/>
      <c r="E75" s="94"/>
      <c r="F75" s="95"/>
      <c r="G75" s="9"/>
      <c r="H75" s="57"/>
      <c r="I75" s="9"/>
      <c r="J75" s="9"/>
      <c r="K75" t="s">
        <v>9</v>
      </c>
      <c r="L75" s="82"/>
      <c r="M75" s="88"/>
      <c r="N75" s="44"/>
      <c r="O75" s="90"/>
    </row>
    <row r="76" spans="1:15" x14ac:dyDescent="0.25">
      <c r="A76" s="96"/>
      <c r="B76" s="93"/>
      <c r="C76" s="97"/>
      <c r="D76" s="93"/>
      <c r="E76" s="98"/>
      <c r="F76" s="9"/>
      <c r="G76" s="9"/>
      <c r="H76" s="57"/>
      <c r="I76" s="9"/>
      <c r="J76" s="9"/>
      <c r="L76" s="82"/>
      <c r="M76" s="88"/>
      <c r="N76" s="44"/>
      <c r="O76" s="90"/>
    </row>
    <row r="77" spans="1:15" x14ac:dyDescent="0.25">
      <c r="A77" s="94"/>
      <c r="B77" s="93"/>
      <c r="C77" s="97"/>
      <c r="D77" s="97"/>
      <c r="E77" s="99"/>
      <c r="F77" s="70"/>
      <c r="H77" s="71"/>
      <c r="L77" s="82"/>
      <c r="M77" s="88"/>
      <c r="N77" s="44"/>
      <c r="O77" s="90"/>
    </row>
    <row r="78" spans="1:15" x14ac:dyDescent="0.25">
      <c r="A78" s="100"/>
      <c r="B78" s="93"/>
      <c r="C78" s="101"/>
      <c r="D78" s="101"/>
      <c r="E78" s="99"/>
      <c r="H78" s="71"/>
      <c r="L78" s="82"/>
      <c r="M78" s="88"/>
      <c r="N78" s="44"/>
      <c r="O78" s="90"/>
    </row>
    <row r="79" spans="1:15" x14ac:dyDescent="0.25">
      <c r="A79" s="102"/>
      <c r="B79" s="93"/>
      <c r="C79" s="101"/>
      <c r="D79" s="101"/>
      <c r="E79" s="99"/>
      <c r="H79" s="71"/>
      <c r="L79" s="82"/>
      <c r="M79" s="88"/>
      <c r="N79" s="44"/>
      <c r="O79" s="91"/>
    </row>
    <row r="80" spans="1:15" x14ac:dyDescent="0.25">
      <c r="A80" s="102"/>
      <c r="B80" s="93"/>
      <c r="C80" s="101"/>
      <c r="D80" s="101"/>
      <c r="E80" s="99"/>
      <c r="H80" s="71"/>
      <c r="L80" s="82"/>
      <c r="M80" s="88"/>
      <c r="N80" s="44"/>
      <c r="O80" s="91"/>
    </row>
    <row r="81" spans="1:15" x14ac:dyDescent="0.25">
      <c r="A81" s="100"/>
      <c r="B81" s="101"/>
      <c r="C81" s="101"/>
      <c r="D81" s="101"/>
      <c r="E81" s="99"/>
      <c r="H81" s="71"/>
      <c r="L81" s="82"/>
      <c r="M81" s="103"/>
      <c r="N81" s="44"/>
      <c r="O81" s="90"/>
    </row>
    <row r="82" spans="1:15" x14ac:dyDescent="0.25">
      <c r="A82" s="100"/>
      <c r="B82" s="101"/>
      <c r="C82" s="101"/>
      <c r="D82" s="101"/>
      <c r="E82" s="99"/>
      <c r="H82" s="71"/>
      <c r="L82" s="82"/>
      <c r="M82" s="104"/>
      <c r="N82" s="44"/>
      <c r="O82" s="90"/>
    </row>
    <row r="83" spans="1:15" x14ac:dyDescent="0.25">
      <c r="A83" s="100"/>
      <c r="B83" s="105"/>
      <c r="E83" s="71"/>
      <c r="H83" s="71"/>
      <c r="K83" s="30"/>
      <c r="L83" s="82"/>
      <c r="N83" s="44"/>
      <c r="O83" s="90"/>
    </row>
    <row r="84" spans="1:15" x14ac:dyDescent="0.25">
      <c r="A84" s="100"/>
      <c r="B84" s="105"/>
      <c r="H84" s="71"/>
      <c r="K84" s="30"/>
      <c r="L84" s="82"/>
      <c r="N84" s="44"/>
      <c r="O84" s="90"/>
    </row>
    <row r="85" spans="1:15" x14ac:dyDescent="0.25">
      <c r="A85" s="100"/>
      <c r="B85" s="105"/>
      <c r="K85" s="30"/>
      <c r="L85" s="82"/>
      <c r="N85" s="44"/>
      <c r="O85" s="90"/>
    </row>
    <row r="86" spans="1:15" x14ac:dyDescent="0.25">
      <c r="A86" s="100"/>
      <c r="B86" s="105"/>
      <c r="K86" s="30"/>
      <c r="L86" s="82"/>
      <c r="N86" s="44"/>
      <c r="O86" s="90"/>
    </row>
    <row r="87" spans="1:15" x14ac:dyDescent="0.25">
      <c r="A87" s="71"/>
      <c r="B87" s="105"/>
      <c r="K87" s="30"/>
      <c r="L87" s="82"/>
      <c r="M87" s="88"/>
      <c r="N87" s="44"/>
      <c r="O87" s="90"/>
    </row>
    <row r="88" spans="1:15" x14ac:dyDescent="0.25">
      <c r="K88" s="30"/>
      <c r="L88" s="82"/>
      <c r="N88" s="44"/>
      <c r="O88" s="90"/>
    </row>
    <row r="89" spans="1:15" x14ac:dyDescent="0.25">
      <c r="K89" s="30"/>
      <c r="L89" s="82"/>
      <c r="N89" s="44"/>
      <c r="O89" s="90"/>
    </row>
    <row r="90" spans="1:15" x14ac:dyDescent="0.25">
      <c r="K90" s="30"/>
      <c r="L90" s="82"/>
      <c r="N90" s="44"/>
      <c r="O90" s="90"/>
    </row>
    <row r="91" spans="1:15" x14ac:dyDescent="0.25">
      <c r="A91" s="81">
        <f>SUM(A73:A90)</f>
        <v>30000</v>
      </c>
      <c r="E91" s="71">
        <f>SUM(E73:E90)</f>
        <v>0</v>
      </c>
      <c r="H91" s="71">
        <f>SUM(H73:H90)</f>
        <v>0</v>
      </c>
      <c r="K91" s="30"/>
      <c r="L91" s="82"/>
      <c r="N91" s="44"/>
      <c r="O91" s="90"/>
    </row>
    <row r="92" spans="1:15" x14ac:dyDescent="0.25">
      <c r="K92" s="30"/>
      <c r="L92" s="82"/>
      <c r="N92" s="44"/>
      <c r="O92" s="90"/>
    </row>
    <row r="93" spans="1:15" x14ac:dyDescent="0.25">
      <c r="K93" s="30"/>
      <c r="N93" s="44"/>
      <c r="O93" s="90"/>
    </row>
    <row r="94" spans="1:15" x14ac:dyDescent="0.25">
      <c r="K94" s="30"/>
      <c r="N94" s="44"/>
      <c r="O94" s="90"/>
    </row>
    <row r="95" spans="1:15" x14ac:dyDescent="0.25">
      <c r="K95" s="30"/>
      <c r="M95" s="37">
        <f>SUM(M13:M94)</f>
        <v>8493500</v>
      </c>
      <c r="N95" s="44"/>
      <c r="O95" s="90"/>
    </row>
    <row r="96" spans="1:15" x14ac:dyDescent="0.25">
      <c r="K96" s="30"/>
      <c r="N96" s="44"/>
      <c r="O96" s="90"/>
    </row>
    <row r="97" spans="11:15" x14ac:dyDescent="0.25">
      <c r="K97" s="30"/>
      <c r="N97" s="44"/>
      <c r="O97" s="90"/>
    </row>
    <row r="98" spans="11:15" x14ac:dyDescent="0.25">
      <c r="K98" s="30"/>
      <c r="N98" s="44"/>
      <c r="O98" s="90"/>
    </row>
    <row r="99" spans="11:15" x14ac:dyDescent="0.25">
      <c r="K99" s="30"/>
      <c r="N99" s="44"/>
      <c r="O99" s="90"/>
    </row>
    <row r="100" spans="11:15" x14ac:dyDescent="0.25">
      <c r="K100" s="30"/>
      <c r="N100" s="44"/>
      <c r="O100" s="90"/>
    </row>
    <row r="101" spans="11:15" x14ac:dyDescent="0.25">
      <c r="K101" s="30"/>
      <c r="N101" s="44"/>
      <c r="O101" s="90"/>
    </row>
    <row r="102" spans="11:15" x14ac:dyDescent="0.25">
      <c r="K102" s="30"/>
      <c r="N102" s="44"/>
      <c r="O102" s="90"/>
    </row>
    <row r="103" spans="11:15" x14ac:dyDescent="0.25">
      <c r="K103" s="30"/>
      <c r="N103" s="44"/>
      <c r="O103" s="90"/>
    </row>
    <row r="104" spans="11:15" x14ac:dyDescent="0.25">
      <c r="K104" s="30"/>
      <c r="N104" s="44"/>
      <c r="O104" s="90"/>
    </row>
    <row r="105" spans="11:15" x14ac:dyDescent="0.25">
      <c r="K105" s="30"/>
      <c r="N105" s="44"/>
      <c r="O105" s="90"/>
    </row>
    <row r="106" spans="11:15" x14ac:dyDescent="0.25">
      <c r="K106" s="30"/>
      <c r="N106" s="44"/>
      <c r="O106" s="90"/>
    </row>
    <row r="107" spans="11:15" x14ac:dyDescent="0.25">
      <c r="K107" s="30"/>
      <c r="N107" s="44"/>
    </row>
    <row r="108" spans="11:15" x14ac:dyDescent="0.25">
      <c r="K108" s="30"/>
    </row>
    <row r="109" spans="11:15" x14ac:dyDescent="0.25">
      <c r="K109" s="30"/>
    </row>
    <row r="110" spans="11:15" x14ac:dyDescent="0.25">
      <c r="K110" s="30"/>
      <c r="O110" s="88">
        <f>SUM(O13:O109)</f>
        <v>0</v>
      </c>
    </row>
    <row r="111" spans="11:15" x14ac:dyDescent="0.25">
      <c r="K111" s="30"/>
    </row>
    <row r="112" spans="11:15" x14ac:dyDescent="0.25">
      <c r="K112" s="30"/>
    </row>
    <row r="113" spans="1:19" s="37" customFormat="1" x14ac:dyDescent="0.25">
      <c r="A113"/>
      <c r="B113"/>
      <c r="C113"/>
      <c r="D113"/>
      <c r="E113"/>
      <c r="F113"/>
      <c r="G113"/>
      <c r="H113"/>
      <c r="I113"/>
      <c r="J113"/>
      <c r="K113" s="30"/>
      <c r="L113" s="106"/>
      <c r="N113" s="108"/>
      <c r="O113" s="107"/>
      <c r="P113"/>
      <c r="Q113"/>
      <c r="R113"/>
      <c r="S113"/>
    </row>
    <row r="114" spans="1:19" s="37" customFormat="1" x14ac:dyDescent="0.25">
      <c r="A114"/>
      <c r="B114"/>
      <c r="C114"/>
      <c r="D114"/>
      <c r="E114"/>
      <c r="F114"/>
      <c r="G114"/>
      <c r="H114"/>
      <c r="I114"/>
      <c r="J114"/>
      <c r="K114" s="30"/>
      <c r="L114" s="106"/>
      <c r="N114" s="108"/>
      <c r="O114" s="107"/>
      <c r="P114"/>
      <c r="Q114"/>
      <c r="R114"/>
      <c r="S114"/>
    </row>
    <row r="115" spans="1:19" s="37" customFormat="1" x14ac:dyDescent="0.25">
      <c r="A115"/>
      <c r="B115"/>
      <c r="C115"/>
      <c r="D115"/>
      <c r="E115"/>
      <c r="F115"/>
      <c r="G115"/>
      <c r="H115"/>
      <c r="I115"/>
      <c r="J115"/>
      <c r="K115" s="30"/>
      <c r="L115" s="106"/>
      <c r="N115" s="108"/>
      <c r="O115" s="107"/>
      <c r="P115"/>
      <c r="Q115"/>
      <c r="R115"/>
      <c r="S115"/>
    </row>
    <row r="116" spans="1:19" s="37" customFormat="1" x14ac:dyDescent="0.25">
      <c r="A116"/>
      <c r="B116"/>
      <c r="C116"/>
      <c r="D116"/>
      <c r="E116"/>
      <c r="F116"/>
      <c r="G116"/>
      <c r="H116"/>
      <c r="I116"/>
      <c r="J116"/>
      <c r="K116" s="30"/>
      <c r="L116" s="106"/>
      <c r="N116" s="108"/>
      <c r="O116" s="107"/>
      <c r="P116"/>
      <c r="Q116"/>
      <c r="R116"/>
      <c r="S116"/>
    </row>
    <row r="117" spans="1:19" s="37" customFormat="1" x14ac:dyDescent="0.25">
      <c r="A117"/>
      <c r="B117"/>
      <c r="C117"/>
      <c r="D117"/>
      <c r="E117"/>
      <c r="F117"/>
      <c r="G117"/>
      <c r="H117"/>
      <c r="I117"/>
      <c r="J117"/>
      <c r="K117" s="30"/>
      <c r="L117" s="106"/>
      <c r="N117" s="108"/>
      <c r="O117" s="107"/>
      <c r="P117"/>
      <c r="Q117"/>
      <c r="R117"/>
      <c r="S117"/>
    </row>
    <row r="118" spans="1:19" s="37" customFormat="1" x14ac:dyDescent="0.25">
      <c r="A118"/>
      <c r="B118"/>
      <c r="C118"/>
      <c r="D118"/>
      <c r="E118"/>
      <c r="F118"/>
      <c r="G118"/>
      <c r="H118"/>
      <c r="I118"/>
      <c r="J118"/>
      <c r="K118" s="30"/>
      <c r="L118" s="106"/>
      <c r="N118" s="108"/>
      <c r="O118" s="107"/>
      <c r="P118"/>
      <c r="Q118"/>
      <c r="R118"/>
      <c r="S118"/>
    </row>
    <row r="119" spans="1:19" s="37" customFormat="1" x14ac:dyDescent="0.25">
      <c r="A119"/>
      <c r="B119"/>
      <c r="C119"/>
      <c r="D119"/>
      <c r="E119"/>
      <c r="F119"/>
      <c r="G119"/>
      <c r="H119"/>
      <c r="I119"/>
      <c r="J119"/>
      <c r="K119" s="30"/>
      <c r="L119" s="106"/>
      <c r="N119" s="108"/>
      <c r="O119" s="107"/>
      <c r="P119"/>
      <c r="Q119"/>
      <c r="R119"/>
      <c r="S119"/>
    </row>
    <row r="120" spans="1:19" s="37" customFormat="1" x14ac:dyDescent="0.25">
      <c r="A120"/>
      <c r="B120"/>
      <c r="C120"/>
      <c r="D120"/>
      <c r="E120"/>
      <c r="F120"/>
      <c r="G120"/>
      <c r="H120"/>
      <c r="I120"/>
      <c r="J120"/>
      <c r="K120" s="30"/>
      <c r="L120" s="106"/>
      <c r="N120" s="108"/>
      <c r="O120" s="107"/>
      <c r="P120"/>
      <c r="Q120"/>
      <c r="R120"/>
      <c r="S120"/>
    </row>
    <row r="121" spans="1:19" s="37" customFormat="1" x14ac:dyDescent="0.25">
      <c r="A121"/>
      <c r="B121"/>
      <c r="C121"/>
      <c r="D121"/>
      <c r="E121"/>
      <c r="F121"/>
      <c r="G121"/>
      <c r="H121"/>
      <c r="I121"/>
      <c r="J121"/>
      <c r="K121" s="30"/>
      <c r="L121" s="106"/>
      <c r="N121" s="108"/>
      <c r="O121" s="107"/>
      <c r="P121"/>
      <c r="Q121"/>
      <c r="R121"/>
      <c r="S121"/>
    </row>
    <row r="122" spans="1:19" s="37" customFormat="1" x14ac:dyDescent="0.25">
      <c r="A122"/>
      <c r="B122"/>
      <c r="C122"/>
      <c r="D122"/>
      <c r="E122"/>
      <c r="F122"/>
      <c r="G122"/>
      <c r="H122"/>
      <c r="I122"/>
      <c r="J122"/>
      <c r="K122" s="30"/>
      <c r="L122" s="106"/>
      <c r="N122" s="108"/>
      <c r="O122" s="107"/>
      <c r="P122"/>
      <c r="Q122"/>
      <c r="R122"/>
      <c r="S122"/>
    </row>
    <row r="123" spans="1:19" s="37" customFormat="1" x14ac:dyDescent="0.25">
      <c r="A123"/>
      <c r="B123"/>
      <c r="C123"/>
      <c r="D123"/>
      <c r="E123"/>
      <c r="F123"/>
      <c r="G123"/>
      <c r="H123"/>
      <c r="I123"/>
      <c r="J123"/>
      <c r="K123" s="30"/>
      <c r="L123" s="109"/>
      <c r="N123" s="108"/>
      <c r="O123" s="107"/>
      <c r="P123"/>
      <c r="Q123"/>
      <c r="R123"/>
      <c r="S123"/>
    </row>
    <row r="124" spans="1:19" s="37" customFormat="1" x14ac:dyDescent="0.25">
      <c r="A124"/>
      <c r="B124"/>
      <c r="C124"/>
      <c r="D124"/>
      <c r="E124"/>
      <c r="F124"/>
      <c r="G124"/>
      <c r="H124"/>
      <c r="I124"/>
      <c r="J124"/>
      <c r="K124" s="30"/>
      <c r="L124" s="106"/>
      <c r="N124" s="108"/>
      <c r="O124" s="107"/>
      <c r="P124"/>
      <c r="Q124"/>
      <c r="R124"/>
      <c r="S124"/>
    </row>
    <row r="125" spans="1:19" s="37" customFormat="1" x14ac:dyDescent="0.25">
      <c r="A125"/>
      <c r="B125"/>
      <c r="C125"/>
      <c r="D125"/>
      <c r="E125"/>
      <c r="F125"/>
      <c r="G125"/>
      <c r="H125"/>
      <c r="I125"/>
      <c r="J125"/>
      <c r="K125" s="30"/>
      <c r="L125" s="106"/>
      <c r="N125" s="108"/>
      <c r="O125" s="107"/>
      <c r="P125"/>
      <c r="Q125"/>
      <c r="R125"/>
      <c r="S125"/>
    </row>
    <row r="126" spans="1:19" s="37" customFormat="1" x14ac:dyDescent="0.25">
      <c r="A126"/>
      <c r="B126"/>
      <c r="C126"/>
      <c r="D126"/>
      <c r="E126"/>
      <c r="F126"/>
      <c r="G126"/>
      <c r="H126"/>
      <c r="I126"/>
      <c r="J126"/>
      <c r="K126" s="30"/>
      <c r="L126" s="106"/>
      <c r="N126" s="108"/>
      <c r="O126" s="107"/>
      <c r="P126"/>
      <c r="Q126"/>
      <c r="R126"/>
      <c r="S126"/>
    </row>
    <row r="127" spans="1:19" s="37" customFormat="1" x14ac:dyDescent="0.25">
      <c r="A127"/>
      <c r="B127"/>
      <c r="C127"/>
      <c r="D127"/>
      <c r="E127"/>
      <c r="F127"/>
      <c r="G127"/>
      <c r="H127"/>
      <c r="I127"/>
      <c r="J127"/>
      <c r="K127" s="30"/>
      <c r="L127" s="106"/>
      <c r="N127" s="108"/>
      <c r="O127" s="107"/>
      <c r="P127"/>
      <c r="Q127"/>
      <c r="R127"/>
      <c r="S127"/>
    </row>
    <row r="128" spans="1:19" s="37" customFormat="1" x14ac:dyDescent="0.25">
      <c r="A128"/>
      <c r="B128"/>
      <c r="C128"/>
      <c r="D128"/>
      <c r="E128"/>
      <c r="F128"/>
      <c r="G128"/>
      <c r="H128"/>
      <c r="I128"/>
      <c r="J128"/>
      <c r="K128" s="30"/>
      <c r="L128" s="106"/>
      <c r="N128" s="108"/>
      <c r="O128" s="107"/>
      <c r="P128"/>
      <c r="Q128"/>
      <c r="R128"/>
      <c r="S128"/>
    </row>
    <row r="129" spans="1:19" s="37" customFormat="1" x14ac:dyDescent="0.25">
      <c r="A129"/>
      <c r="B129"/>
      <c r="C129"/>
      <c r="D129"/>
      <c r="E129"/>
      <c r="F129"/>
      <c r="G129"/>
      <c r="H129"/>
      <c r="I129"/>
      <c r="J129"/>
      <c r="K129" s="30"/>
      <c r="L129" s="106"/>
      <c r="N129" s="108"/>
      <c r="O129" s="107"/>
      <c r="P129"/>
      <c r="Q129"/>
      <c r="R129"/>
      <c r="S129"/>
    </row>
    <row r="130" spans="1:19" s="37" customFormat="1" x14ac:dyDescent="0.25">
      <c r="A130"/>
      <c r="B130"/>
      <c r="C130"/>
      <c r="D130"/>
      <c r="E130"/>
      <c r="F130"/>
      <c r="G130"/>
      <c r="H130"/>
      <c r="I130"/>
      <c r="J130"/>
      <c r="K130" s="30"/>
      <c r="L130" s="106"/>
      <c r="N130" s="108"/>
      <c r="O130" s="107"/>
      <c r="P130"/>
      <c r="Q130"/>
      <c r="R130"/>
      <c r="S130"/>
    </row>
    <row r="131" spans="1:19" s="37" customFormat="1" x14ac:dyDescent="0.25">
      <c r="A131"/>
      <c r="B131"/>
      <c r="C131"/>
      <c r="D131"/>
      <c r="E131"/>
      <c r="F131"/>
      <c r="G131"/>
      <c r="H131"/>
      <c r="I131"/>
      <c r="J131"/>
      <c r="K131" s="30"/>
      <c r="L131" s="106"/>
      <c r="N131" s="108"/>
      <c r="O131" s="107"/>
      <c r="P131"/>
      <c r="Q131"/>
      <c r="R131"/>
      <c r="S131"/>
    </row>
    <row r="132" spans="1:19" s="37" customFormat="1" x14ac:dyDescent="0.25">
      <c r="A132"/>
      <c r="B132"/>
      <c r="C132"/>
      <c r="D132"/>
      <c r="E132"/>
      <c r="F132"/>
      <c r="G132"/>
      <c r="H132"/>
      <c r="I132"/>
      <c r="J132"/>
      <c r="K132" s="30"/>
      <c r="L132" s="106"/>
      <c r="N132" s="108"/>
      <c r="O132" s="107"/>
      <c r="P132"/>
      <c r="Q132"/>
      <c r="R132"/>
      <c r="S132"/>
    </row>
    <row r="133" spans="1:19" s="37" customFormat="1" x14ac:dyDescent="0.25">
      <c r="A133"/>
      <c r="B133"/>
      <c r="C133"/>
      <c r="D133"/>
      <c r="E133"/>
      <c r="F133"/>
      <c r="G133"/>
      <c r="H133"/>
      <c r="I133"/>
      <c r="J133"/>
      <c r="K133" s="30"/>
      <c r="L133" s="106"/>
      <c r="N133" s="108"/>
      <c r="O133" s="107"/>
      <c r="P133"/>
      <c r="Q133"/>
      <c r="R133"/>
      <c r="S133"/>
    </row>
    <row r="134" spans="1:19" s="37" customFormat="1" x14ac:dyDescent="0.25">
      <c r="A134"/>
      <c r="B134"/>
      <c r="C134"/>
      <c r="D134"/>
      <c r="E134"/>
      <c r="F134"/>
      <c r="G134"/>
      <c r="H134"/>
      <c r="I134"/>
      <c r="J134"/>
      <c r="K134" s="30"/>
      <c r="L134" s="109"/>
      <c r="N134" s="108"/>
      <c r="O134" s="107"/>
      <c r="P134"/>
      <c r="Q134"/>
      <c r="R134"/>
      <c r="S134"/>
    </row>
    <row r="135" spans="1:19" s="37" customFormat="1" x14ac:dyDescent="0.25">
      <c r="A135"/>
      <c r="B135"/>
      <c r="C135"/>
      <c r="D135"/>
      <c r="E135"/>
      <c r="F135"/>
      <c r="G135"/>
      <c r="H135"/>
      <c r="I135"/>
      <c r="J135"/>
      <c r="K135" s="30"/>
      <c r="L135" s="106"/>
      <c r="N135" s="108"/>
      <c r="O135" s="107"/>
      <c r="P135"/>
      <c r="Q135"/>
      <c r="R135"/>
      <c r="S135"/>
    </row>
    <row r="136" spans="1:19" s="37" customFormat="1" x14ac:dyDescent="0.25">
      <c r="A136"/>
      <c r="B136"/>
      <c r="C136"/>
      <c r="D136"/>
      <c r="E136"/>
      <c r="F136"/>
      <c r="G136"/>
      <c r="H136"/>
      <c r="I136"/>
      <c r="J136"/>
      <c r="K136" s="30"/>
      <c r="L136" s="109">
        <f>SUM(L13:L135)</f>
        <v>22225000</v>
      </c>
      <c r="N136" s="108"/>
      <c r="O136" s="107"/>
      <c r="P136"/>
      <c r="Q136"/>
      <c r="R136"/>
      <c r="S136"/>
    </row>
  </sheetData>
  <mergeCells count="1">
    <mergeCell ref="A1:I1"/>
  </mergeCells>
  <pageMargins left="0.7" right="0.7" top="0.75" bottom="0.75" header="0.3" footer="0.3"/>
  <pageSetup paperSize="9" scale="7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6"/>
  <sheetViews>
    <sheetView view="pageBreakPreview" topLeftCell="A10" zoomScale="82" zoomScaleNormal="100" zoomScaleSheetLayoutView="82" workbookViewId="0">
      <selection activeCell="J37" sqref="J37"/>
    </sheetView>
  </sheetViews>
  <sheetFormatPr defaultRowHeight="15" x14ac:dyDescent="0.25"/>
  <cols>
    <col min="1" max="1" width="15.85546875" customWidth="1"/>
    <col min="2" max="2" width="11.85546875" customWidth="1"/>
    <col min="3" max="3" width="13.7109375" customWidth="1"/>
    <col min="4" max="4" width="4.85546875" customWidth="1"/>
    <col min="5" max="5" width="14.28515625" customWidth="1"/>
    <col min="6" max="6" width="4.140625" customWidth="1"/>
    <col min="7" max="7" width="13.85546875" customWidth="1"/>
    <col min="8" max="8" width="22" customWidth="1"/>
    <col min="9" max="9" width="20.7109375" customWidth="1"/>
    <col min="10" max="10" width="21.5703125" customWidth="1"/>
    <col min="11" max="11" width="12.140625" bestFit="1" customWidth="1"/>
    <col min="12" max="12" width="17.42578125" style="106" bestFit="1" customWidth="1"/>
    <col min="13" max="13" width="16.140625" style="37" bestFit="1" customWidth="1"/>
    <col min="14" max="14" width="15.5703125" style="108" customWidth="1"/>
    <col min="15" max="15" width="20" style="107" bestFit="1" customWidth="1"/>
    <col min="16" max="16" width="18" bestFit="1" customWidth="1"/>
    <col min="18" max="18" width="22.42578125" customWidth="1"/>
    <col min="19" max="19" width="20.140625" customWidth="1"/>
  </cols>
  <sheetData>
    <row r="1" spans="1:19" ht="15.75" x14ac:dyDescent="0.25">
      <c r="A1" s="192" t="s">
        <v>0</v>
      </c>
      <c r="B1" s="192"/>
      <c r="C1" s="192"/>
      <c r="D1" s="192"/>
      <c r="E1" s="192"/>
      <c r="F1" s="192"/>
      <c r="G1" s="192"/>
      <c r="H1" s="192"/>
      <c r="I1" s="192"/>
      <c r="J1" s="127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9"/>
      <c r="L2" s="3"/>
      <c r="M2" s="4"/>
      <c r="N2" s="5"/>
      <c r="O2" s="10"/>
      <c r="P2" s="9"/>
      <c r="Q2" s="9"/>
      <c r="R2" s="9"/>
      <c r="S2" s="9"/>
    </row>
    <row r="3" spans="1:19" x14ac:dyDescent="0.25">
      <c r="A3" s="7" t="s">
        <v>1</v>
      </c>
      <c r="B3" s="10" t="s">
        <v>68</v>
      </c>
      <c r="C3" s="10"/>
      <c r="D3" s="7"/>
      <c r="E3" s="7"/>
      <c r="F3" s="7"/>
      <c r="G3" s="7"/>
      <c r="H3" s="7" t="s">
        <v>3</v>
      </c>
      <c r="I3" s="11">
        <v>42814</v>
      </c>
      <c r="J3" s="12"/>
      <c r="K3" s="9"/>
      <c r="L3" s="13"/>
      <c r="M3" s="4"/>
      <c r="N3" s="5"/>
      <c r="O3" s="10"/>
      <c r="P3" s="9"/>
      <c r="Q3" s="9"/>
      <c r="R3" s="9"/>
      <c r="S3" s="9"/>
    </row>
    <row r="4" spans="1:19" x14ac:dyDescent="0.25">
      <c r="A4" s="7" t="s">
        <v>4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9"/>
      <c r="L4" s="13"/>
      <c r="M4" s="4"/>
      <c r="N4" s="5"/>
      <c r="O4" s="10"/>
      <c r="P4" s="9"/>
      <c r="Q4" s="9"/>
      <c r="R4" s="9"/>
      <c r="S4" s="9"/>
    </row>
    <row r="5" spans="1:19" x14ac:dyDescent="0.25">
      <c r="A5" s="7"/>
      <c r="B5" s="7"/>
      <c r="C5" s="7"/>
      <c r="D5" s="7"/>
      <c r="E5" s="7"/>
      <c r="F5" s="7"/>
      <c r="G5" s="7"/>
      <c r="H5" s="8"/>
      <c r="I5" s="15"/>
      <c r="J5" s="16"/>
      <c r="K5" s="9"/>
      <c r="L5" s="13"/>
      <c r="M5" s="17"/>
      <c r="N5" s="18"/>
      <c r="O5" s="6"/>
      <c r="P5" s="9"/>
      <c r="Q5" s="9"/>
      <c r="R5" s="9"/>
      <c r="S5" s="9"/>
    </row>
    <row r="6" spans="1:19" x14ac:dyDescent="0.25">
      <c r="A6" s="19" t="s">
        <v>8</v>
      </c>
      <c r="B6" s="7"/>
      <c r="C6" s="7"/>
      <c r="D6" s="7"/>
      <c r="E6" s="7"/>
      <c r="F6" s="7"/>
      <c r="G6" s="7" t="s">
        <v>9</v>
      </c>
      <c r="H6" s="8"/>
      <c r="I6" s="7"/>
      <c r="J6" s="7"/>
      <c r="K6" s="9"/>
      <c r="L6" s="13"/>
      <c r="M6" s="4"/>
      <c r="N6" s="18"/>
      <c r="O6" s="7"/>
      <c r="P6" s="9"/>
      <c r="Q6" s="9"/>
      <c r="R6" s="9"/>
      <c r="S6" s="9"/>
    </row>
    <row r="7" spans="1:19" x14ac:dyDescent="0.25">
      <c r="A7" s="7"/>
      <c r="B7" s="7"/>
      <c r="C7" s="20" t="s">
        <v>10</v>
      </c>
      <c r="D7" s="20"/>
      <c r="E7" s="20" t="s">
        <v>11</v>
      </c>
      <c r="F7" s="20"/>
      <c r="G7" s="20" t="s">
        <v>12</v>
      </c>
      <c r="H7" s="8"/>
      <c r="I7" s="7"/>
      <c r="J7" s="7"/>
      <c r="K7" s="9"/>
      <c r="L7" s="13"/>
      <c r="M7" s="4"/>
      <c r="N7" s="5"/>
      <c r="O7" s="7"/>
      <c r="P7" s="9"/>
      <c r="Q7" s="9"/>
      <c r="R7" s="9"/>
      <c r="S7" s="9"/>
    </row>
    <row r="8" spans="1:19" x14ac:dyDescent="0.25">
      <c r="A8" s="7"/>
      <c r="B8" s="7"/>
      <c r="C8" s="21">
        <v>100000</v>
      </c>
      <c r="D8" s="7"/>
      <c r="E8" s="121">
        <v>51</v>
      </c>
      <c r="F8" s="22"/>
      <c r="G8" s="17">
        <f>C8*E8</f>
        <v>5100000</v>
      </c>
      <c r="H8" s="8"/>
      <c r="I8" s="17"/>
      <c r="J8" s="17"/>
      <c r="K8" s="9"/>
      <c r="L8" s="13"/>
      <c r="M8" s="4"/>
      <c r="N8" s="5"/>
      <c r="O8" s="7"/>
      <c r="P8" s="9"/>
      <c r="Q8" s="9"/>
      <c r="R8" s="9"/>
      <c r="S8" s="9"/>
    </row>
    <row r="9" spans="1:19" x14ac:dyDescent="0.25">
      <c r="A9" s="7"/>
      <c r="B9" s="7"/>
      <c r="C9" s="21">
        <v>50000</v>
      </c>
      <c r="D9" s="7"/>
      <c r="E9" s="121">
        <v>1</v>
      </c>
      <c r="F9" s="22"/>
      <c r="G9" s="17">
        <f t="shared" ref="G9:G16" si="0">C9*E9</f>
        <v>50000</v>
      </c>
      <c r="H9" s="8"/>
      <c r="I9" s="17"/>
      <c r="J9" s="17"/>
      <c r="K9" s="9"/>
      <c r="L9" s="3"/>
      <c r="M9" s="4"/>
      <c r="N9" s="5"/>
      <c r="O9" s="6"/>
      <c r="P9" s="9"/>
      <c r="Q9" s="9"/>
      <c r="R9" s="9"/>
      <c r="S9" s="9"/>
    </row>
    <row r="10" spans="1:19" x14ac:dyDescent="0.25">
      <c r="A10" s="7"/>
      <c r="B10" s="7"/>
      <c r="C10" s="21">
        <v>20000</v>
      </c>
      <c r="D10" s="7"/>
      <c r="E10" s="121">
        <v>0</v>
      </c>
      <c r="F10" s="22"/>
      <c r="G10" s="17">
        <f t="shared" si="0"/>
        <v>0</v>
      </c>
      <c r="H10" s="8"/>
      <c r="I10" s="8"/>
      <c r="J10" s="17"/>
      <c r="K10" s="23"/>
      <c r="L10" s="3"/>
      <c r="M10" s="4"/>
      <c r="N10" s="5"/>
      <c r="O10" s="7"/>
      <c r="P10" s="9"/>
      <c r="Q10" s="9"/>
      <c r="R10" s="9"/>
      <c r="S10" s="9"/>
    </row>
    <row r="11" spans="1:19" x14ac:dyDescent="0.25">
      <c r="A11" s="7"/>
      <c r="B11" s="7"/>
      <c r="C11" s="21">
        <v>10000</v>
      </c>
      <c r="D11" s="7"/>
      <c r="E11" s="121">
        <v>0</v>
      </c>
      <c r="F11" s="22"/>
      <c r="G11" s="17">
        <f t="shared" si="0"/>
        <v>0</v>
      </c>
      <c r="H11" s="8"/>
      <c r="I11" s="17"/>
      <c r="J11" s="17"/>
      <c r="K11" s="9"/>
      <c r="L11" s="3"/>
      <c r="M11" s="4"/>
      <c r="N11" s="24"/>
      <c r="O11" s="8"/>
      <c r="P11" s="9"/>
      <c r="Q11" s="9"/>
      <c r="R11" s="9" t="s">
        <v>13</v>
      </c>
      <c r="S11" s="9"/>
    </row>
    <row r="12" spans="1:19" x14ac:dyDescent="0.25">
      <c r="A12" s="7"/>
      <c r="B12" s="7"/>
      <c r="C12" s="21">
        <v>5000</v>
      </c>
      <c r="D12" s="7"/>
      <c r="E12" s="22">
        <v>2</v>
      </c>
      <c r="F12" s="22"/>
      <c r="G12" s="17">
        <f>C12*E12</f>
        <v>10000</v>
      </c>
      <c r="H12" s="8"/>
      <c r="I12" s="17"/>
      <c r="J12" s="17"/>
      <c r="K12" s="25" t="s">
        <v>9</v>
      </c>
      <c r="L12" s="26" t="s">
        <v>14</v>
      </c>
      <c r="M12" s="27" t="s">
        <v>15</v>
      </c>
      <c r="N12" s="28" t="s">
        <v>16</v>
      </c>
      <c r="O12" s="29" t="s">
        <v>13</v>
      </c>
      <c r="P12" s="9" t="s">
        <v>17</v>
      </c>
      <c r="Q12" s="9" t="s">
        <v>18</v>
      </c>
      <c r="R12" s="9" t="s">
        <v>19</v>
      </c>
      <c r="S12" s="9"/>
    </row>
    <row r="13" spans="1:19" x14ac:dyDescent="0.25">
      <c r="A13" s="7"/>
      <c r="B13" s="7"/>
      <c r="C13" s="21">
        <v>2000</v>
      </c>
      <c r="D13" s="7"/>
      <c r="E13" s="121">
        <v>0</v>
      </c>
      <c r="F13" s="22"/>
      <c r="G13" s="17">
        <f t="shared" si="0"/>
        <v>0</v>
      </c>
      <c r="H13" s="8"/>
      <c r="I13" s="17"/>
      <c r="J13" s="17"/>
      <c r="K13" s="30">
        <v>40165</v>
      </c>
      <c r="L13" s="125">
        <v>1100000</v>
      </c>
      <c r="M13" s="32">
        <v>53000</v>
      </c>
      <c r="N13" s="33"/>
      <c r="O13" s="9" t="s">
        <v>20</v>
      </c>
      <c r="P13" s="9" t="s">
        <v>18</v>
      </c>
    </row>
    <row r="14" spans="1:19" x14ac:dyDescent="0.25">
      <c r="A14" s="7"/>
      <c r="B14" s="7"/>
      <c r="C14" s="21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10"/>
      <c r="K14" s="30">
        <v>40166</v>
      </c>
      <c r="L14" s="125">
        <v>2400000</v>
      </c>
      <c r="M14" s="32">
        <v>195000</v>
      </c>
      <c r="N14" s="34"/>
      <c r="O14" s="35">
        <v>20000000</v>
      </c>
      <c r="P14" s="36"/>
    </row>
    <row r="15" spans="1:19" x14ac:dyDescent="0.25">
      <c r="A15" s="7"/>
      <c r="B15" s="7"/>
      <c r="C15" s="21">
        <v>500</v>
      </c>
      <c r="D15" s="7"/>
      <c r="E15" s="22">
        <v>0</v>
      </c>
      <c r="F15" s="22"/>
      <c r="G15" s="17">
        <f t="shared" si="0"/>
        <v>0</v>
      </c>
      <c r="H15" s="8"/>
      <c r="I15" s="10"/>
      <c r="K15" s="30">
        <v>40167</v>
      </c>
      <c r="L15" s="125">
        <v>800000</v>
      </c>
      <c r="M15" s="32">
        <v>350000</v>
      </c>
      <c r="N15" s="34"/>
      <c r="O15" s="35"/>
      <c r="P15" s="36"/>
    </row>
    <row r="16" spans="1:19" x14ac:dyDescent="0.25">
      <c r="A16" s="7"/>
      <c r="B16" s="7"/>
      <c r="C16" s="21">
        <v>100</v>
      </c>
      <c r="D16" s="7"/>
      <c r="E16" s="22">
        <v>0</v>
      </c>
      <c r="F16" s="22"/>
      <c r="G16" s="17">
        <f t="shared" si="0"/>
        <v>0</v>
      </c>
      <c r="H16" s="8"/>
      <c r="I16" s="10"/>
      <c r="J16" s="121"/>
      <c r="K16" s="30">
        <v>40168</v>
      </c>
      <c r="L16" s="43">
        <v>1700000</v>
      </c>
      <c r="M16" s="37">
        <v>30000</v>
      </c>
      <c r="N16" s="34"/>
      <c r="O16" s="35"/>
      <c r="P16" s="36"/>
    </row>
    <row r="17" spans="1:19" x14ac:dyDescent="0.25">
      <c r="A17" s="7"/>
      <c r="B17" s="7"/>
      <c r="C17" s="19" t="s">
        <v>21</v>
      </c>
      <c r="D17" s="7"/>
      <c r="E17" s="22"/>
      <c r="F17" s="7"/>
      <c r="G17" s="7"/>
      <c r="H17" s="8">
        <f>SUM(G8:G16)</f>
        <v>5160000</v>
      </c>
      <c r="I17" s="10"/>
      <c r="J17" s="121"/>
      <c r="K17" s="30">
        <v>40169</v>
      </c>
      <c r="L17" s="43">
        <v>900000</v>
      </c>
      <c r="M17" s="32">
        <v>4000000</v>
      </c>
      <c r="N17" s="34"/>
      <c r="O17" s="35"/>
      <c r="P17" s="36"/>
    </row>
    <row r="18" spans="1:19" x14ac:dyDescent="0.25">
      <c r="A18" s="7"/>
      <c r="B18" s="7"/>
      <c r="C18" s="7"/>
      <c r="D18" s="7"/>
      <c r="E18" s="7"/>
      <c r="F18" s="7"/>
      <c r="G18" s="7"/>
      <c r="H18" s="8"/>
      <c r="I18" s="10"/>
      <c r="J18" s="121"/>
      <c r="K18" s="30">
        <v>40170</v>
      </c>
      <c r="L18" s="43">
        <v>1800000</v>
      </c>
      <c r="M18" s="32">
        <v>770000</v>
      </c>
      <c r="N18" s="34"/>
      <c r="O18" s="35"/>
      <c r="P18" s="39"/>
    </row>
    <row r="19" spans="1:19" x14ac:dyDescent="0.25">
      <c r="A19" s="7"/>
      <c r="B19" s="7"/>
      <c r="C19" s="7" t="s">
        <v>10</v>
      </c>
      <c r="D19" s="7"/>
      <c r="E19" s="7" t="s">
        <v>22</v>
      </c>
      <c r="F19" s="7"/>
      <c r="G19" s="7" t="s">
        <v>12</v>
      </c>
      <c r="H19" s="8"/>
      <c r="I19" s="21"/>
      <c r="J19" s="121"/>
      <c r="K19" s="30">
        <v>40171</v>
      </c>
      <c r="L19" s="43">
        <v>1250000</v>
      </c>
      <c r="M19" s="40">
        <v>20000000</v>
      </c>
      <c r="N19" s="34"/>
      <c r="O19" s="35"/>
      <c r="P19" s="39"/>
    </row>
    <row r="20" spans="1:19" x14ac:dyDescent="0.25">
      <c r="A20" s="7"/>
      <c r="B20" s="7"/>
      <c r="C20" s="21">
        <v>1000</v>
      </c>
      <c r="D20" s="7"/>
      <c r="E20" s="7">
        <v>0</v>
      </c>
      <c r="F20" s="7"/>
      <c r="G20" s="21">
        <f>C20*E20</f>
        <v>0</v>
      </c>
      <c r="H20" s="8"/>
      <c r="I20" s="21"/>
      <c r="J20" s="22"/>
      <c r="K20" s="30">
        <v>40172</v>
      </c>
      <c r="L20" s="43">
        <v>1760000</v>
      </c>
      <c r="M20" s="32">
        <v>50000</v>
      </c>
      <c r="N20" s="34"/>
      <c r="O20" s="35"/>
      <c r="P20" s="39"/>
    </row>
    <row r="21" spans="1:19" x14ac:dyDescent="0.25">
      <c r="A21" s="7"/>
      <c r="B21" s="7"/>
      <c r="C21" s="21">
        <v>500</v>
      </c>
      <c r="D21" s="7"/>
      <c r="E21" s="7">
        <v>11</v>
      </c>
      <c r="F21" s="7"/>
      <c r="G21" s="21">
        <f>C21*E21</f>
        <v>5500</v>
      </c>
      <c r="H21" s="8"/>
      <c r="I21" s="21"/>
      <c r="J21" s="121"/>
      <c r="K21" s="30">
        <v>40173</v>
      </c>
      <c r="L21" s="43">
        <v>2100000</v>
      </c>
      <c r="M21" s="34">
        <v>210000</v>
      </c>
      <c r="N21" s="41"/>
      <c r="O21" s="42"/>
      <c r="P21" s="42"/>
    </row>
    <row r="22" spans="1:19" x14ac:dyDescent="0.25">
      <c r="A22" s="7"/>
      <c r="B22" s="7"/>
      <c r="C22" s="21">
        <v>200</v>
      </c>
      <c r="D22" s="7"/>
      <c r="E22" s="7">
        <v>1</v>
      </c>
      <c r="F22" s="7"/>
      <c r="G22" s="21">
        <f>C22*E22</f>
        <v>200</v>
      </c>
      <c r="H22" s="8"/>
      <c r="I22" s="10"/>
      <c r="K22" s="30">
        <v>40174</v>
      </c>
      <c r="L22" s="43">
        <v>1600000</v>
      </c>
      <c r="M22" s="43"/>
      <c r="N22" s="44"/>
      <c r="O22" s="8"/>
      <c r="P22" s="34"/>
      <c r="Q22" s="41"/>
      <c r="R22" s="42"/>
      <c r="S22" s="42"/>
    </row>
    <row r="23" spans="1:19" x14ac:dyDescent="0.25">
      <c r="A23" s="7"/>
      <c r="B23" s="7"/>
      <c r="C23" s="21">
        <v>100</v>
      </c>
      <c r="D23" s="7"/>
      <c r="E23" s="7">
        <v>4</v>
      </c>
      <c r="F23" s="7"/>
      <c r="G23" s="21">
        <f>C23*E23</f>
        <v>400</v>
      </c>
      <c r="H23" s="8"/>
      <c r="I23" s="10"/>
      <c r="K23" s="30">
        <v>40175</v>
      </c>
      <c r="L23" s="43">
        <v>800000</v>
      </c>
      <c r="M23" s="45"/>
      <c r="N23" s="44"/>
      <c r="O23" s="46"/>
      <c r="P23" s="34"/>
      <c r="Q23" s="41"/>
      <c r="R23" s="42">
        <f>SUM(R14:R22)</f>
        <v>0</v>
      </c>
      <c r="S23" s="42">
        <f>SUM(S14:S22)</f>
        <v>0</v>
      </c>
    </row>
    <row r="24" spans="1:19" x14ac:dyDescent="0.25">
      <c r="A24" s="7"/>
      <c r="B24" s="7"/>
      <c r="C24" s="21">
        <v>50</v>
      </c>
      <c r="D24" s="7"/>
      <c r="E24" s="7">
        <v>0</v>
      </c>
      <c r="F24" s="7"/>
      <c r="G24" s="21">
        <f>C24*E24</f>
        <v>0</v>
      </c>
      <c r="H24" s="8"/>
      <c r="I24" s="7"/>
      <c r="K24" s="30">
        <v>40176</v>
      </c>
      <c r="L24" s="43"/>
      <c r="M24" s="45"/>
      <c r="N24" s="47"/>
      <c r="O24" s="46"/>
      <c r="P24" s="34"/>
      <c r="Q24" s="41"/>
      <c r="R24" s="48" t="s">
        <v>23</v>
      </c>
      <c r="S24" s="41"/>
    </row>
    <row r="25" spans="1:19" x14ac:dyDescent="0.25">
      <c r="A25" s="7"/>
      <c r="B25" s="7"/>
      <c r="C25" s="21">
        <v>25</v>
      </c>
      <c r="D25" s="7"/>
      <c r="E25" s="7">
        <v>0</v>
      </c>
      <c r="F25" s="7"/>
      <c r="G25" s="49">
        <v>0</v>
      </c>
      <c r="H25" s="8"/>
      <c r="I25" s="7" t="s">
        <v>9</v>
      </c>
      <c r="K25" s="30">
        <v>40177</v>
      </c>
      <c r="L25" s="43"/>
      <c r="M25" s="45"/>
      <c r="N25" s="47"/>
      <c r="O25" s="46"/>
      <c r="P25" s="34"/>
      <c r="Q25" s="41"/>
      <c r="R25" s="48"/>
      <c r="S25" s="41"/>
    </row>
    <row r="26" spans="1:19" x14ac:dyDescent="0.25">
      <c r="A26" s="7"/>
      <c r="B26" s="7"/>
      <c r="C26" s="19" t="s">
        <v>21</v>
      </c>
      <c r="D26" s="7"/>
      <c r="E26" s="7"/>
      <c r="F26" s="7"/>
      <c r="G26" s="7"/>
      <c r="H26" s="50">
        <f>SUM(G20:G25)</f>
        <v>6100</v>
      </c>
      <c r="I26" s="8"/>
      <c r="K26" s="30">
        <v>40178</v>
      </c>
      <c r="L26" s="43"/>
      <c r="N26" s="44"/>
      <c r="O26" s="51"/>
      <c r="P26" s="34"/>
      <c r="Q26" s="41"/>
      <c r="R26" s="48"/>
      <c r="S26" s="41"/>
    </row>
    <row r="27" spans="1:19" x14ac:dyDescent="0.25">
      <c r="A27" s="7"/>
      <c r="B27" s="7"/>
      <c r="C27" s="7"/>
      <c r="D27" s="7"/>
      <c r="E27" s="7"/>
      <c r="F27" s="7"/>
      <c r="G27" s="7"/>
      <c r="H27" s="8"/>
      <c r="I27" s="8">
        <f>H17+H26</f>
        <v>5166100</v>
      </c>
      <c r="K27" s="30">
        <v>40179</v>
      </c>
      <c r="L27" s="43"/>
      <c r="M27" s="52"/>
      <c r="N27" s="44"/>
      <c r="O27" s="51"/>
      <c r="P27" s="34"/>
      <c r="Q27" s="41"/>
      <c r="R27" s="48"/>
      <c r="S27" s="41"/>
    </row>
    <row r="28" spans="1:19" x14ac:dyDescent="0.25">
      <c r="A28" s="7"/>
      <c r="B28" s="7"/>
      <c r="C28" s="19" t="s">
        <v>24</v>
      </c>
      <c r="D28" s="7"/>
      <c r="E28" s="7"/>
      <c r="F28" s="7"/>
      <c r="G28" s="7"/>
      <c r="H28" s="8"/>
      <c r="I28" s="8"/>
      <c r="K28" s="30">
        <v>40180</v>
      </c>
      <c r="L28" s="43"/>
      <c r="M28" s="53"/>
      <c r="N28" s="44"/>
      <c r="O28" s="51"/>
      <c r="P28" s="34"/>
      <c r="Q28" s="41"/>
      <c r="R28" s="48"/>
      <c r="S28" s="41"/>
    </row>
    <row r="29" spans="1:19" x14ac:dyDescent="0.25">
      <c r="A29" s="7"/>
      <c r="B29" s="7"/>
      <c r="C29" s="7" t="s">
        <v>25</v>
      </c>
      <c r="D29" s="7"/>
      <c r="E29" s="7"/>
      <c r="F29" s="7"/>
      <c r="G29" s="7" t="s">
        <v>9</v>
      </c>
      <c r="H29" s="8"/>
      <c r="I29" s="8">
        <f>'17 Maret 17'!I37</f>
        <v>1373296472</v>
      </c>
      <c r="K29" s="30">
        <v>40181</v>
      </c>
      <c r="L29" s="31"/>
      <c r="N29" s="44"/>
      <c r="O29" s="51"/>
      <c r="P29" s="34"/>
      <c r="Q29" s="41"/>
      <c r="R29" s="54"/>
      <c r="S29" s="41"/>
    </row>
    <row r="30" spans="1:19" x14ac:dyDescent="0.25">
      <c r="A30" s="7"/>
      <c r="B30" s="7"/>
      <c r="C30" s="7" t="s">
        <v>26</v>
      </c>
      <c r="D30" s="7"/>
      <c r="E30" s="7"/>
      <c r="F30" s="7"/>
      <c r="G30" s="7"/>
      <c r="H30" s="8" t="s">
        <v>27</v>
      </c>
      <c r="I30" s="55">
        <f>'17 Maret 17'!I52</f>
        <v>14464900</v>
      </c>
      <c r="K30" s="30">
        <v>40182</v>
      </c>
      <c r="L30" s="31"/>
      <c r="M30" s="56"/>
      <c r="N30" s="44"/>
      <c r="O30" s="51"/>
      <c r="P30" s="34"/>
      <c r="Q30" s="41"/>
      <c r="R30" s="48"/>
      <c r="S30" s="41"/>
    </row>
    <row r="31" spans="1:19" x14ac:dyDescent="0.25">
      <c r="A31" s="7"/>
      <c r="B31" s="7"/>
      <c r="C31" s="7"/>
      <c r="D31" s="7"/>
      <c r="E31" s="7"/>
      <c r="F31" s="7"/>
      <c r="G31" s="7"/>
      <c r="H31" s="8"/>
      <c r="I31" s="8"/>
      <c r="L31" s="31"/>
      <c r="N31" s="47"/>
      <c r="O31" s="51"/>
      <c r="P31" s="9"/>
      <c r="Q31" s="41"/>
      <c r="R31" s="9"/>
      <c r="S31" s="41"/>
    </row>
    <row r="32" spans="1:19" x14ac:dyDescent="0.25">
      <c r="A32" s="7"/>
      <c r="B32" s="7"/>
      <c r="C32" s="19" t="s">
        <v>28</v>
      </c>
      <c r="D32" s="7"/>
      <c r="E32" s="7"/>
      <c r="F32" s="7"/>
      <c r="G32" s="7"/>
      <c r="H32" s="8"/>
      <c r="I32" s="34"/>
      <c r="J32" s="34"/>
      <c r="L32" s="31"/>
      <c r="N32" s="44"/>
      <c r="O32" s="51"/>
      <c r="P32" s="9"/>
      <c r="Q32" s="41"/>
      <c r="R32" s="9"/>
      <c r="S32" s="41"/>
    </row>
    <row r="33" spans="1:19" x14ac:dyDescent="0.25">
      <c r="A33" s="7"/>
      <c r="B33" s="19">
        <v>1</v>
      </c>
      <c r="C33" s="19" t="s">
        <v>29</v>
      </c>
      <c r="D33" s="7"/>
      <c r="E33" s="7"/>
      <c r="F33" s="7"/>
      <c r="G33" s="7"/>
      <c r="H33" s="8"/>
      <c r="I33" s="8"/>
      <c r="J33" s="8"/>
      <c r="L33" s="31"/>
      <c r="N33" s="44"/>
      <c r="O33" s="51"/>
      <c r="P33" s="9"/>
      <c r="Q33" s="41"/>
      <c r="R33" s="9"/>
      <c r="S33" s="41"/>
    </row>
    <row r="34" spans="1:19" x14ac:dyDescent="0.25">
      <c r="A34" s="7"/>
      <c r="B34" s="19"/>
      <c r="C34" s="19" t="s">
        <v>13</v>
      </c>
      <c r="D34" s="7"/>
      <c r="E34" s="7"/>
      <c r="F34" s="7"/>
      <c r="G34" s="7"/>
      <c r="H34" s="8"/>
      <c r="I34" s="8"/>
      <c r="J34" s="8"/>
      <c r="L34" s="31"/>
      <c r="N34" s="44"/>
      <c r="O34" s="51"/>
      <c r="P34" s="9"/>
      <c r="Q34" s="41"/>
      <c r="R34" s="57"/>
      <c r="S34" s="41"/>
    </row>
    <row r="35" spans="1:19" x14ac:dyDescent="0.25">
      <c r="A35" s="7"/>
      <c r="B35" s="7"/>
      <c r="C35" s="7" t="s">
        <v>30</v>
      </c>
      <c r="D35" s="7"/>
      <c r="E35" s="7"/>
      <c r="F35" s="7"/>
      <c r="G35" s="21"/>
      <c r="H35" s="50">
        <f>O14</f>
        <v>20000000</v>
      </c>
      <c r="I35" s="8"/>
      <c r="J35" s="8"/>
      <c r="L35" s="31"/>
      <c r="M35" s="52"/>
      <c r="N35" s="44" t="s">
        <v>31</v>
      </c>
      <c r="O35" s="51"/>
      <c r="P35" s="41"/>
      <c r="Q35" s="41"/>
      <c r="R35" s="9"/>
      <c r="S35" s="41"/>
    </row>
    <row r="36" spans="1:19" x14ac:dyDescent="0.25">
      <c r="A36" s="7"/>
      <c r="B36" s="7"/>
      <c r="C36" s="7" t="s">
        <v>32</v>
      </c>
      <c r="D36" s="7"/>
      <c r="E36" s="7"/>
      <c r="F36" s="7"/>
      <c r="G36" s="7"/>
      <c r="H36" s="58">
        <f>P14</f>
        <v>0</v>
      </c>
      <c r="I36" s="7" t="s">
        <v>9</v>
      </c>
      <c r="J36" s="7"/>
      <c r="L36" s="31"/>
      <c r="M36" s="52"/>
      <c r="N36" s="44"/>
      <c r="O36" s="51"/>
      <c r="P36" s="10"/>
      <c r="Q36" s="41"/>
      <c r="R36" s="9"/>
      <c r="S36" s="9"/>
    </row>
    <row r="37" spans="1:19" x14ac:dyDescent="0.25">
      <c r="A37" s="7"/>
      <c r="B37" s="7"/>
      <c r="C37" s="7" t="s">
        <v>33</v>
      </c>
      <c r="D37" s="7"/>
      <c r="E37" s="7"/>
      <c r="F37" s="7"/>
      <c r="G37" s="7"/>
      <c r="H37" s="8"/>
      <c r="I37" s="8">
        <f>I29+H35-H36</f>
        <v>1393296472</v>
      </c>
      <c r="J37" s="8"/>
      <c r="L37" s="31"/>
      <c r="M37" s="52"/>
      <c r="N37" s="44"/>
      <c r="O37" s="51"/>
      <c r="Q37" s="41"/>
      <c r="R37" s="9"/>
      <c r="S37" s="9"/>
    </row>
    <row r="38" spans="1:19" x14ac:dyDescent="0.25">
      <c r="A38" s="7"/>
      <c r="B38" s="7"/>
      <c r="C38" s="7"/>
      <c r="D38" s="7"/>
      <c r="E38" s="7"/>
      <c r="F38" s="7"/>
      <c r="G38" s="7"/>
      <c r="H38" s="8"/>
      <c r="I38" s="8"/>
      <c r="J38" s="8"/>
      <c r="K38" s="30"/>
      <c r="L38" s="31"/>
      <c r="M38" s="59"/>
      <c r="N38" s="44"/>
      <c r="O38" s="51"/>
      <c r="Q38" s="41"/>
      <c r="R38" s="9"/>
      <c r="S38" s="9"/>
    </row>
    <row r="39" spans="1:19" x14ac:dyDescent="0.25">
      <c r="A39" s="7"/>
      <c r="B39" s="7"/>
      <c r="C39" s="19" t="s">
        <v>34</v>
      </c>
      <c r="D39" s="7"/>
      <c r="E39" s="7"/>
      <c r="F39" s="7"/>
      <c r="G39" s="7"/>
      <c r="H39" s="50">
        <v>112333168</v>
      </c>
      <c r="J39" s="8"/>
      <c r="K39" s="30"/>
      <c r="L39" s="31"/>
      <c r="M39" s="52"/>
      <c r="N39" s="44"/>
      <c r="O39" s="51"/>
      <c r="Q39" s="41"/>
      <c r="R39" s="9"/>
      <c r="S39" s="9"/>
    </row>
    <row r="40" spans="1:19" x14ac:dyDescent="0.25">
      <c r="A40" s="7"/>
      <c r="B40" s="7"/>
      <c r="C40" s="19" t="s">
        <v>35</v>
      </c>
      <c r="D40" s="7"/>
      <c r="E40" s="7"/>
      <c r="F40" s="7"/>
      <c r="G40" s="7"/>
      <c r="H40" s="8">
        <v>102993494</v>
      </c>
      <c r="I40" s="8"/>
      <c r="J40" s="8"/>
      <c r="K40" s="30"/>
      <c r="L40" s="31"/>
      <c r="M40" s="52"/>
      <c r="N40" s="44"/>
      <c r="O40" s="51"/>
      <c r="Q40" s="41"/>
      <c r="R40" s="9"/>
      <c r="S40" s="9"/>
    </row>
    <row r="41" spans="1:19" ht="16.5" x14ac:dyDescent="0.35">
      <c r="A41" s="7"/>
      <c r="B41" s="7"/>
      <c r="C41" s="19" t="s">
        <v>36</v>
      </c>
      <c r="D41" s="7"/>
      <c r="E41" s="7"/>
      <c r="F41" s="7"/>
      <c r="G41" s="7"/>
      <c r="H41" s="60">
        <v>77026411</v>
      </c>
      <c r="I41" s="8"/>
      <c r="J41" s="8"/>
      <c r="K41" s="30"/>
      <c r="L41" s="31"/>
      <c r="M41" s="52"/>
      <c r="N41" s="44"/>
      <c r="O41" s="51"/>
      <c r="Q41" s="41"/>
      <c r="R41" s="9"/>
      <c r="S41" s="9"/>
    </row>
    <row r="42" spans="1:19" ht="16.5" x14ac:dyDescent="0.35">
      <c r="A42" s="7"/>
      <c r="B42" s="7"/>
      <c r="C42" s="7"/>
      <c r="D42" s="7"/>
      <c r="E42" s="7"/>
      <c r="F42" s="7"/>
      <c r="G42" s="7"/>
      <c r="H42" s="8"/>
      <c r="I42" s="61">
        <f>SUM(H39:H41)</f>
        <v>292353073</v>
      </c>
      <c r="J42" s="8"/>
      <c r="K42" s="30"/>
      <c r="L42" s="31"/>
      <c r="M42" s="52"/>
      <c r="N42" s="44"/>
      <c r="O42" s="51"/>
      <c r="Q42" s="41"/>
      <c r="R42" s="9"/>
      <c r="S42" s="9"/>
    </row>
    <row r="43" spans="1:19" x14ac:dyDescent="0.25">
      <c r="A43" s="7"/>
      <c r="B43" s="7"/>
      <c r="C43" s="7"/>
      <c r="D43" s="7"/>
      <c r="E43" s="7"/>
      <c r="F43" s="7"/>
      <c r="G43" s="7"/>
      <c r="H43" s="8"/>
      <c r="I43" s="62">
        <f>SUM(I37:I42)</f>
        <v>1685649545</v>
      </c>
      <c r="J43" s="8"/>
      <c r="K43" s="30"/>
      <c r="L43" s="31"/>
      <c r="M43" s="52"/>
      <c r="N43" s="44"/>
      <c r="O43" s="51"/>
      <c r="Q43" s="41"/>
      <c r="R43" s="9"/>
      <c r="S43" s="9"/>
    </row>
    <row r="44" spans="1:19" x14ac:dyDescent="0.25">
      <c r="A44" s="7"/>
      <c r="B44" s="19">
        <v>2</v>
      </c>
      <c r="C44" s="19" t="s">
        <v>37</v>
      </c>
      <c r="D44" s="7"/>
      <c r="E44" s="7"/>
      <c r="F44" s="7"/>
      <c r="G44" s="7"/>
      <c r="H44" s="8"/>
      <c r="I44" s="8"/>
      <c r="J44" s="8"/>
      <c r="M44" s="52"/>
      <c r="N44" s="44"/>
      <c r="O44" s="51"/>
      <c r="P44" s="63"/>
      <c r="Q44" s="34"/>
      <c r="R44" s="64"/>
      <c r="S44" s="64"/>
    </row>
    <row r="45" spans="1:19" x14ac:dyDescent="0.25">
      <c r="A45" s="7"/>
      <c r="B45" s="7"/>
      <c r="C45" s="7" t="s">
        <v>32</v>
      </c>
      <c r="D45" s="7"/>
      <c r="E45" s="7"/>
      <c r="F45" s="7"/>
      <c r="G45" s="17"/>
      <c r="H45" s="8">
        <f>M95</f>
        <v>25658000</v>
      </c>
      <c r="I45" s="8"/>
      <c r="J45" s="8"/>
      <c r="M45" s="52"/>
      <c r="N45" s="44"/>
      <c r="O45" s="51"/>
      <c r="P45" s="63"/>
      <c r="Q45" s="34"/>
      <c r="R45" s="65"/>
      <c r="S45" s="64"/>
    </row>
    <row r="46" spans="1:19" x14ac:dyDescent="0.25">
      <c r="A46" s="7"/>
      <c r="B46" s="7"/>
      <c r="C46" s="7" t="s">
        <v>38</v>
      </c>
      <c r="D46" s="7"/>
      <c r="E46" s="7"/>
      <c r="F46" s="7"/>
      <c r="G46" s="22"/>
      <c r="H46" s="66">
        <f>+E91</f>
        <v>0</v>
      </c>
      <c r="I46" s="8" t="s">
        <v>9</v>
      </c>
      <c r="J46" s="8"/>
      <c r="M46" s="52"/>
      <c r="N46" s="44"/>
      <c r="O46" s="51"/>
      <c r="P46" s="63"/>
      <c r="Q46" s="34"/>
      <c r="R46" s="63"/>
      <c r="S46" s="64"/>
    </row>
    <row r="47" spans="1:19" x14ac:dyDescent="0.25">
      <c r="A47" s="7"/>
      <c r="B47" s="7"/>
      <c r="C47" s="7"/>
      <c r="D47" s="7"/>
      <c r="E47" s="7"/>
      <c r="F47" s="7"/>
      <c r="G47" s="22" t="s">
        <v>9</v>
      </c>
      <c r="H47" s="67"/>
      <c r="I47" s="8">
        <f>H45+H46</f>
        <v>25658000</v>
      </c>
      <c r="J47" s="8"/>
      <c r="M47" s="52"/>
      <c r="N47" s="44"/>
      <c r="O47" s="51"/>
      <c r="P47" s="63"/>
      <c r="Q47" s="64"/>
      <c r="R47" s="63"/>
      <c r="S47" s="64"/>
    </row>
    <row r="48" spans="1:19" x14ac:dyDescent="0.25">
      <c r="A48" s="7"/>
      <c r="B48" s="7"/>
      <c r="C48" s="7"/>
      <c r="D48" s="7"/>
      <c r="E48" s="7"/>
      <c r="F48" s="7"/>
      <c r="G48" s="22"/>
      <c r="H48" s="68"/>
      <c r="I48" s="8" t="s">
        <v>9</v>
      </c>
      <c r="J48" s="8"/>
      <c r="M48" s="59"/>
      <c r="N48" s="44"/>
      <c r="O48" s="51"/>
      <c r="P48" s="69"/>
      <c r="Q48" s="69">
        <f>SUM(Q13:Q46)</f>
        <v>0</v>
      </c>
      <c r="R48" s="63"/>
      <c r="S48" s="64"/>
    </row>
    <row r="49" spans="1:19" x14ac:dyDescent="0.25">
      <c r="A49" s="7"/>
      <c r="B49" s="7"/>
      <c r="C49" s="7" t="s">
        <v>39</v>
      </c>
      <c r="D49" s="7"/>
      <c r="E49" s="7"/>
      <c r="F49" s="7"/>
      <c r="G49" s="17"/>
      <c r="H49" s="50">
        <f>L136</f>
        <v>16210000</v>
      </c>
      <c r="I49" s="8">
        <v>0</v>
      </c>
      <c r="M49" s="59"/>
      <c r="N49" s="44"/>
      <c r="O49" s="51"/>
      <c r="Q49" s="9"/>
      <c r="S49" s="9"/>
    </row>
    <row r="50" spans="1:19" x14ac:dyDescent="0.25">
      <c r="A50" s="7"/>
      <c r="B50" s="7"/>
      <c r="C50" s="7" t="s">
        <v>40</v>
      </c>
      <c r="D50" s="7"/>
      <c r="E50" s="7"/>
      <c r="F50" s="7"/>
      <c r="G50" s="7"/>
      <c r="H50" s="58">
        <f>A91</f>
        <v>149200</v>
      </c>
      <c r="I50" s="8"/>
      <c r="M50" s="59"/>
      <c r="N50" s="44"/>
      <c r="O50" s="51"/>
      <c r="P50" s="70"/>
      <c r="Q50" s="9" t="s">
        <v>41</v>
      </c>
      <c r="S50" s="9"/>
    </row>
    <row r="51" spans="1:19" x14ac:dyDescent="0.25">
      <c r="A51" s="7"/>
      <c r="B51" s="7"/>
      <c r="C51" s="7"/>
      <c r="D51" s="7"/>
      <c r="E51" s="7"/>
      <c r="F51" s="7"/>
      <c r="G51" s="7"/>
      <c r="H51" s="17"/>
      <c r="I51" s="58">
        <f>SUM(H49:H50)</f>
        <v>16359200</v>
      </c>
      <c r="J51" s="50"/>
      <c r="M51" s="59"/>
      <c r="N51" s="44"/>
      <c r="O51" s="51"/>
      <c r="P51" s="71"/>
      <c r="Q51" s="57"/>
      <c r="R51" s="71"/>
      <c r="S51" s="57"/>
    </row>
    <row r="52" spans="1:19" x14ac:dyDescent="0.25">
      <c r="A52" s="7"/>
      <c r="B52" s="7"/>
      <c r="C52" s="19" t="s">
        <v>42</v>
      </c>
      <c r="D52" s="7"/>
      <c r="E52" s="7"/>
      <c r="F52" s="7"/>
      <c r="G52" s="7"/>
      <c r="H52" s="8"/>
      <c r="I52" s="8">
        <f>I30-I47+I51</f>
        <v>5166100</v>
      </c>
      <c r="J52" s="72"/>
      <c r="N52" s="44"/>
      <c r="O52" s="51"/>
      <c r="P52" s="71"/>
      <c r="Q52" s="57"/>
      <c r="R52" s="71"/>
      <c r="S52" s="57"/>
    </row>
    <row r="53" spans="1:19" x14ac:dyDescent="0.25">
      <c r="A53" s="7"/>
      <c r="B53" s="7"/>
      <c r="C53" s="7" t="s">
        <v>43</v>
      </c>
      <c r="D53" s="7"/>
      <c r="E53" s="7"/>
      <c r="F53" s="7"/>
      <c r="G53" s="7"/>
      <c r="H53" s="8"/>
      <c r="I53" s="8">
        <f>+I27</f>
        <v>5166100</v>
      </c>
      <c r="J53" s="72"/>
      <c r="N53" s="44"/>
      <c r="O53" s="51"/>
      <c r="P53" s="71"/>
      <c r="Q53" s="57"/>
      <c r="R53" s="71"/>
      <c r="S53" s="57"/>
    </row>
    <row r="54" spans="1:19" x14ac:dyDescent="0.25">
      <c r="A54" s="7"/>
      <c r="B54" s="7"/>
      <c r="C54" s="7"/>
      <c r="D54" s="7"/>
      <c r="E54" s="7"/>
      <c r="F54" s="7"/>
      <c r="G54" s="7"/>
      <c r="H54" s="8" t="s">
        <v>9</v>
      </c>
      <c r="I54" s="58">
        <v>0</v>
      </c>
      <c r="J54" s="73"/>
      <c r="L54" s="31"/>
      <c r="N54" s="44"/>
      <c r="O54" s="51"/>
      <c r="P54" s="71"/>
      <c r="Q54" s="57"/>
      <c r="R54" s="71"/>
      <c r="S54" s="74"/>
    </row>
    <row r="55" spans="1:19" x14ac:dyDescent="0.25">
      <c r="A55" s="7"/>
      <c r="B55" s="7"/>
      <c r="C55" s="7"/>
      <c r="D55" s="7"/>
      <c r="E55" s="7" t="s">
        <v>44</v>
      </c>
      <c r="F55" s="7"/>
      <c r="G55" s="7"/>
      <c r="H55" s="8"/>
      <c r="I55" s="8">
        <f>+I53-I52</f>
        <v>0</v>
      </c>
      <c r="J55" s="72">
        <v>4490000</v>
      </c>
      <c r="L55" s="31"/>
      <c r="N55" s="44"/>
      <c r="O55" s="51"/>
      <c r="P55" s="71"/>
      <c r="Q55" s="57"/>
      <c r="R55" s="71"/>
      <c r="S55" s="71"/>
    </row>
    <row r="56" spans="1:19" x14ac:dyDescent="0.25">
      <c r="A56" s="7"/>
      <c r="B56" s="7"/>
      <c r="C56" s="7"/>
      <c r="D56" s="7"/>
      <c r="E56" s="7"/>
      <c r="F56" s="7"/>
      <c r="G56" s="7"/>
      <c r="H56" s="8"/>
      <c r="I56" s="8"/>
      <c r="J56" s="72">
        <f>J55+I55</f>
        <v>4490000</v>
      </c>
      <c r="L56" s="31"/>
      <c r="N56" s="44"/>
      <c r="O56" s="51"/>
      <c r="P56" s="71"/>
      <c r="Q56" s="57"/>
      <c r="R56" s="71"/>
      <c r="S56" s="71"/>
    </row>
    <row r="57" spans="1:19" x14ac:dyDescent="0.25">
      <c r="A57" s="7" t="s">
        <v>45</v>
      </c>
      <c r="B57" s="7"/>
      <c r="C57" s="7"/>
      <c r="D57" s="7"/>
      <c r="E57" s="7"/>
      <c r="F57" s="7"/>
      <c r="G57" s="7"/>
      <c r="H57" s="8"/>
      <c r="I57" s="55"/>
      <c r="J57" s="75"/>
      <c r="L57" s="31"/>
      <c r="N57" s="44"/>
      <c r="O57" s="51"/>
      <c r="P57" s="71"/>
      <c r="Q57" s="57"/>
      <c r="R57" s="71"/>
      <c r="S57" s="71"/>
    </row>
    <row r="58" spans="1:19" x14ac:dyDescent="0.25">
      <c r="A58" s="7" t="s">
        <v>46</v>
      </c>
      <c r="B58" s="7"/>
      <c r="C58" s="7"/>
      <c r="D58" s="7"/>
      <c r="E58" s="7" t="s">
        <v>9</v>
      </c>
      <c r="F58" s="7"/>
      <c r="G58" s="7" t="s">
        <v>47</v>
      </c>
      <c r="H58" s="8"/>
      <c r="I58" s="21"/>
      <c r="J58" s="76"/>
      <c r="L58" s="31"/>
      <c r="N58" s="44"/>
      <c r="O58" s="51"/>
      <c r="P58" s="71"/>
      <c r="Q58" s="57"/>
      <c r="R58" s="71"/>
      <c r="S58" s="71"/>
    </row>
    <row r="59" spans="1:19" x14ac:dyDescent="0.25">
      <c r="A59" s="7"/>
      <c r="B59" s="7"/>
      <c r="C59" s="7"/>
      <c r="D59" s="7"/>
      <c r="E59" s="7"/>
      <c r="F59" s="7"/>
      <c r="G59" s="7"/>
      <c r="H59" s="8" t="s">
        <v>9</v>
      </c>
      <c r="I59" s="21"/>
      <c r="J59" s="76"/>
      <c r="L59" s="31"/>
      <c r="N59" s="44"/>
      <c r="O59" s="51"/>
      <c r="Q59" s="41"/>
    </row>
    <row r="60" spans="1:19" x14ac:dyDescent="0.25">
      <c r="A60" s="7"/>
      <c r="B60" s="7"/>
      <c r="C60" s="7"/>
      <c r="D60" s="7"/>
      <c r="E60" s="7"/>
      <c r="F60" s="7"/>
      <c r="G60" s="7"/>
      <c r="H60" s="8"/>
      <c r="I60" s="21"/>
      <c r="J60" s="76"/>
      <c r="L60" s="31"/>
      <c r="N60" s="44"/>
      <c r="O60" s="51"/>
      <c r="Q60" s="41"/>
    </row>
    <row r="61" spans="1:19" x14ac:dyDescent="0.25">
      <c r="A61" s="77"/>
      <c r="B61" s="78"/>
      <c r="C61" s="78"/>
      <c r="D61" s="79"/>
      <c r="E61" s="79"/>
      <c r="F61" s="79"/>
      <c r="G61" s="79"/>
      <c r="H61" s="10"/>
      <c r="J61" s="80"/>
      <c r="L61" s="82"/>
      <c r="N61" s="44"/>
      <c r="O61" s="51"/>
      <c r="Q61" s="10"/>
      <c r="R61" s="81"/>
    </row>
    <row r="62" spans="1:19" x14ac:dyDescent="0.25">
      <c r="A62" s="77" t="s">
        <v>48</v>
      </c>
      <c r="B62" s="78"/>
      <c r="C62" s="78"/>
      <c r="D62" s="79"/>
      <c r="E62" s="79"/>
      <c r="F62" s="79"/>
      <c r="G62" s="10" t="s">
        <v>74</v>
      </c>
      <c r="J62" s="80"/>
      <c r="K62" s="30"/>
      <c r="L62" s="82"/>
      <c r="N62" s="44"/>
      <c r="O62" s="51"/>
      <c r="Q62" s="10"/>
      <c r="R62" s="81"/>
    </row>
    <row r="63" spans="1:19" x14ac:dyDescent="0.25">
      <c r="A63" s="77"/>
      <c r="B63" s="78"/>
      <c r="C63" s="78"/>
      <c r="D63" s="79"/>
      <c r="E63" s="79"/>
      <c r="F63" s="79"/>
      <c r="G63" s="79"/>
      <c r="H63" s="79"/>
      <c r="J63" s="80"/>
      <c r="L63" s="82"/>
      <c r="N63" s="44"/>
      <c r="O63" s="51"/>
    </row>
    <row r="64" spans="1:19" x14ac:dyDescent="0.25">
      <c r="A64" s="95" t="s">
        <v>75</v>
      </c>
      <c r="B64" s="9"/>
      <c r="C64" s="9"/>
      <c r="D64" s="9"/>
      <c r="E64" s="9"/>
      <c r="F64" s="9"/>
      <c r="H64" s="10" t="s">
        <v>51</v>
      </c>
      <c r="I64" s="9"/>
      <c r="J64" s="83"/>
      <c r="L64" s="82"/>
      <c r="M64" s="59"/>
      <c r="N64" s="44"/>
      <c r="O64" s="51"/>
      <c r="Q64" s="70"/>
    </row>
    <row r="65" spans="1:15" x14ac:dyDescent="0.25">
      <c r="A65" s="9"/>
      <c r="B65" s="9"/>
      <c r="C65" s="9"/>
      <c r="D65" s="9"/>
      <c r="E65" s="9"/>
      <c r="F65" s="9"/>
      <c r="G65" s="79" t="s">
        <v>52</v>
      </c>
      <c r="H65" s="9"/>
      <c r="I65" s="9"/>
      <c r="J65" s="83"/>
      <c r="L65" s="82"/>
      <c r="M65" s="59"/>
      <c r="N65" s="44"/>
      <c r="O65" s="51"/>
    </row>
    <row r="66" spans="1:15" x14ac:dyDescent="0.25">
      <c r="A66" s="9"/>
      <c r="B66" s="9"/>
      <c r="C66" s="9"/>
      <c r="D66" s="9"/>
      <c r="E66" s="9"/>
      <c r="F66" s="9"/>
      <c r="G66" s="79"/>
      <c r="H66" s="9"/>
      <c r="I66" s="9"/>
      <c r="J66" s="83"/>
      <c r="L66" s="82"/>
      <c r="M66" s="59"/>
      <c r="N66" s="44"/>
      <c r="O66" s="51"/>
    </row>
    <row r="67" spans="1:15" x14ac:dyDescent="0.25">
      <c r="A67" s="9"/>
      <c r="B67" s="9"/>
      <c r="C67" s="9"/>
      <c r="D67" s="9"/>
      <c r="E67" s="9" t="s">
        <v>53</v>
      </c>
      <c r="F67" s="9"/>
      <c r="G67" s="9"/>
      <c r="H67" s="9"/>
      <c r="I67" s="9"/>
      <c r="J67" s="83"/>
      <c r="L67" s="82"/>
      <c r="M67" s="84"/>
      <c r="N67" s="44"/>
      <c r="O67" s="51"/>
    </row>
    <row r="68" spans="1:15" x14ac:dyDescent="0.25">
      <c r="A68" s="9"/>
      <c r="B68" s="9"/>
      <c r="C68" s="9"/>
      <c r="D68" s="9"/>
      <c r="E68" s="9"/>
      <c r="F68" s="9"/>
      <c r="G68" s="9"/>
      <c r="H68" s="9"/>
      <c r="I68" s="85"/>
      <c r="J68" s="83"/>
      <c r="L68" s="82"/>
      <c r="M68" s="84"/>
      <c r="N68" s="44"/>
      <c r="O68" s="51"/>
    </row>
    <row r="69" spans="1:15" x14ac:dyDescent="0.25">
      <c r="A69" s="79"/>
      <c r="B69" s="79"/>
      <c r="C69" s="79"/>
      <c r="D69" s="79"/>
      <c r="E69" s="79"/>
      <c r="F69" s="79"/>
      <c r="G69" s="86"/>
      <c r="H69" s="87"/>
      <c r="I69" s="79"/>
      <c r="J69" s="80"/>
      <c r="L69" s="82"/>
      <c r="M69" s="88"/>
      <c r="N69" s="44"/>
      <c r="O69" s="51"/>
    </row>
    <row r="70" spans="1:15" x14ac:dyDescent="0.25">
      <c r="A70" s="79"/>
      <c r="B70" s="79"/>
      <c r="C70" s="79"/>
      <c r="D70" s="79"/>
      <c r="E70" s="79"/>
      <c r="F70" s="79"/>
      <c r="G70" s="86" t="s">
        <v>54</v>
      </c>
      <c r="H70" s="89"/>
      <c r="I70" s="79"/>
      <c r="J70" s="80"/>
      <c r="L70" s="82"/>
      <c r="M70" s="59"/>
      <c r="N70" s="44"/>
      <c r="O70" s="51"/>
    </row>
    <row r="71" spans="1:15" x14ac:dyDescent="0.25">
      <c r="A71" s="9"/>
      <c r="B71" s="9"/>
      <c r="C71" s="9"/>
      <c r="D71" s="9"/>
      <c r="E71" s="9"/>
      <c r="F71" s="9"/>
      <c r="G71" s="9"/>
      <c r="H71" s="9"/>
      <c r="I71" s="9"/>
      <c r="J71" s="83"/>
      <c r="L71" s="82"/>
      <c r="N71" s="44"/>
      <c r="O71" s="90"/>
    </row>
    <row r="72" spans="1:15" x14ac:dyDescent="0.25">
      <c r="A72" s="9" t="s">
        <v>40</v>
      </c>
      <c r="B72" s="9"/>
      <c r="C72" s="9"/>
      <c r="D72" s="9" t="s">
        <v>38</v>
      </c>
      <c r="E72" s="9"/>
      <c r="F72" s="9"/>
      <c r="G72" s="9"/>
      <c r="H72" s="9" t="s">
        <v>55</v>
      </c>
      <c r="I72" s="85" t="s">
        <v>56</v>
      </c>
      <c r="J72" s="83"/>
      <c r="L72" s="82"/>
      <c r="M72" s="88"/>
      <c r="N72" s="44"/>
      <c r="O72" s="91"/>
    </row>
    <row r="73" spans="1:15" x14ac:dyDescent="0.25">
      <c r="A73" s="92">
        <v>100000</v>
      </c>
      <c r="B73" s="93"/>
      <c r="C73" s="93"/>
      <c r="D73" s="93"/>
      <c r="E73" s="94"/>
      <c r="F73" s="95"/>
      <c r="G73" s="9"/>
      <c r="H73" s="57"/>
      <c r="I73" s="9"/>
      <c r="J73" s="83"/>
      <c r="L73" s="82"/>
      <c r="M73" s="88"/>
      <c r="N73" s="44"/>
      <c r="O73" s="90"/>
    </row>
    <row r="74" spans="1:15" x14ac:dyDescent="0.25">
      <c r="A74" s="92">
        <v>11000</v>
      </c>
      <c r="B74" s="93"/>
      <c r="C74" s="93"/>
      <c r="D74" s="93"/>
      <c r="E74" s="94"/>
      <c r="F74" s="95"/>
      <c r="G74" s="9"/>
      <c r="H74" s="57"/>
      <c r="I74" s="9"/>
      <c r="J74" s="9"/>
      <c r="L74" s="82"/>
      <c r="M74" s="88"/>
      <c r="N74" s="44"/>
      <c r="O74" s="90"/>
    </row>
    <row r="75" spans="1:15" x14ac:dyDescent="0.25">
      <c r="A75" s="96">
        <v>31000</v>
      </c>
      <c r="B75" s="93"/>
      <c r="C75" s="93"/>
      <c r="D75" s="93"/>
      <c r="E75" s="94"/>
      <c r="F75" s="95"/>
      <c r="G75" s="9"/>
      <c r="H75" s="57"/>
      <c r="I75" s="9"/>
      <c r="J75" s="9"/>
      <c r="K75" t="s">
        <v>9</v>
      </c>
      <c r="L75" s="82"/>
      <c r="M75" s="88"/>
      <c r="N75" s="44"/>
      <c r="O75" s="90"/>
    </row>
    <row r="76" spans="1:15" x14ac:dyDescent="0.25">
      <c r="A76" s="96">
        <v>6200</v>
      </c>
      <c r="B76" s="93"/>
      <c r="C76" s="97"/>
      <c r="D76" s="93"/>
      <c r="E76" s="98"/>
      <c r="F76" s="9"/>
      <c r="G76" s="9"/>
      <c r="H76" s="57"/>
      <c r="I76" s="9"/>
      <c r="J76" s="9"/>
      <c r="L76" s="82"/>
      <c r="M76" s="88"/>
      <c r="N76" s="44"/>
      <c r="O76" s="90"/>
    </row>
    <row r="77" spans="1:15" x14ac:dyDescent="0.25">
      <c r="A77" s="94">
        <v>1000</v>
      </c>
      <c r="B77" s="93"/>
      <c r="C77" s="97"/>
      <c r="D77" s="97"/>
      <c r="E77" s="99"/>
      <c r="F77" s="70"/>
      <c r="H77" s="71"/>
      <c r="L77" s="82"/>
      <c r="M77" s="88"/>
      <c r="N77" s="44"/>
      <c r="O77" s="90"/>
    </row>
    <row r="78" spans="1:15" x14ac:dyDescent="0.25">
      <c r="A78" s="100"/>
      <c r="B78" s="93"/>
      <c r="C78" s="101"/>
      <c r="D78" s="101"/>
      <c r="E78" s="99"/>
      <c r="H78" s="71"/>
      <c r="L78" s="82"/>
      <c r="M78" s="88"/>
      <c r="N78" s="44"/>
      <c r="O78" s="90"/>
    </row>
    <row r="79" spans="1:15" x14ac:dyDescent="0.25">
      <c r="A79" s="102"/>
      <c r="B79" s="93"/>
      <c r="C79" s="101"/>
      <c r="D79" s="101"/>
      <c r="E79" s="99"/>
      <c r="H79" s="71"/>
      <c r="L79" s="82"/>
      <c r="M79" s="88"/>
      <c r="N79" s="44"/>
      <c r="O79" s="91"/>
    </row>
    <row r="80" spans="1:15" x14ac:dyDescent="0.25">
      <c r="A80" s="102"/>
      <c r="B80" s="93"/>
      <c r="C80" s="101"/>
      <c r="D80" s="101"/>
      <c r="E80" s="99"/>
      <c r="H80" s="71"/>
      <c r="L80" s="82"/>
      <c r="M80" s="88"/>
      <c r="N80" s="44"/>
      <c r="O80" s="91"/>
    </row>
    <row r="81" spans="1:15" x14ac:dyDescent="0.25">
      <c r="A81" s="100"/>
      <c r="B81" s="101"/>
      <c r="C81" s="101"/>
      <c r="D81" s="101"/>
      <c r="E81" s="99"/>
      <c r="H81" s="71"/>
      <c r="L81" s="82"/>
      <c r="M81" s="103"/>
      <c r="N81" s="44"/>
      <c r="O81" s="90"/>
    </row>
    <row r="82" spans="1:15" x14ac:dyDescent="0.25">
      <c r="A82" s="100"/>
      <c r="B82" s="101"/>
      <c r="C82" s="101"/>
      <c r="D82" s="101"/>
      <c r="E82" s="99"/>
      <c r="H82" s="71"/>
      <c r="L82" s="82"/>
      <c r="M82" s="104"/>
      <c r="N82" s="44"/>
      <c r="O82" s="90"/>
    </row>
    <row r="83" spans="1:15" x14ac:dyDescent="0.25">
      <c r="A83" s="100"/>
      <c r="B83" s="105"/>
      <c r="E83" s="71"/>
      <c r="H83" s="71"/>
      <c r="K83" s="30"/>
      <c r="L83" s="82"/>
      <c r="N83" s="44"/>
      <c r="O83" s="90"/>
    </row>
    <row r="84" spans="1:15" x14ac:dyDescent="0.25">
      <c r="A84" s="100"/>
      <c r="B84" s="105"/>
      <c r="H84" s="71"/>
      <c r="K84" s="30"/>
      <c r="L84" s="82"/>
      <c r="N84" s="44"/>
      <c r="O84" s="90"/>
    </row>
    <row r="85" spans="1:15" x14ac:dyDescent="0.25">
      <c r="A85" s="100"/>
      <c r="B85" s="105"/>
      <c r="K85" s="30"/>
      <c r="L85" s="82"/>
      <c r="N85" s="44"/>
      <c r="O85" s="90"/>
    </row>
    <row r="86" spans="1:15" x14ac:dyDescent="0.25">
      <c r="A86" s="100"/>
      <c r="B86" s="105"/>
      <c r="K86" s="30"/>
      <c r="L86" s="82"/>
      <c r="N86" s="44"/>
      <c r="O86" s="90"/>
    </row>
    <row r="87" spans="1:15" x14ac:dyDescent="0.25">
      <c r="A87" s="71"/>
      <c r="B87" s="105"/>
      <c r="K87" s="30"/>
      <c r="L87" s="82"/>
      <c r="M87" s="88"/>
      <c r="N87" s="44"/>
      <c r="O87" s="90"/>
    </row>
    <row r="88" spans="1:15" x14ac:dyDescent="0.25">
      <c r="K88" s="30"/>
      <c r="L88" s="82"/>
      <c r="N88" s="44"/>
      <c r="O88" s="90"/>
    </row>
    <row r="89" spans="1:15" x14ac:dyDescent="0.25">
      <c r="K89" s="30"/>
      <c r="L89" s="82"/>
      <c r="N89" s="44"/>
      <c r="O89" s="90"/>
    </row>
    <row r="90" spans="1:15" x14ac:dyDescent="0.25">
      <c r="K90" s="30"/>
      <c r="L90" s="82"/>
      <c r="N90" s="44"/>
      <c r="O90" s="90"/>
    </row>
    <row r="91" spans="1:15" x14ac:dyDescent="0.25">
      <c r="A91" s="81">
        <f>SUM(A73:A90)</f>
        <v>149200</v>
      </c>
      <c r="E91" s="71">
        <f>SUM(E73:E90)</f>
        <v>0</v>
      </c>
      <c r="H91" s="71">
        <f>SUM(H73:H90)</f>
        <v>0</v>
      </c>
      <c r="K91" s="30"/>
      <c r="L91" s="82"/>
      <c r="N91" s="44"/>
      <c r="O91" s="90"/>
    </row>
    <row r="92" spans="1:15" x14ac:dyDescent="0.25">
      <c r="K92" s="30"/>
      <c r="L92" s="82"/>
      <c r="N92" s="44"/>
      <c r="O92" s="90"/>
    </row>
    <row r="93" spans="1:15" x14ac:dyDescent="0.25">
      <c r="K93" s="30"/>
      <c r="N93" s="44"/>
      <c r="O93" s="90"/>
    </row>
    <row r="94" spans="1:15" x14ac:dyDescent="0.25">
      <c r="K94" s="30"/>
      <c r="N94" s="44"/>
      <c r="O94" s="90"/>
    </row>
    <row r="95" spans="1:15" x14ac:dyDescent="0.25">
      <c r="K95" s="30"/>
      <c r="M95" s="37">
        <f>SUM(M13:M94)</f>
        <v>25658000</v>
      </c>
      <c r="N95" s="44"/>
      <c r="O95" s="90"/>
    </row>
    <row r="96" spans="1:15" x14ac:dyDescent="0.25">
      <c r="K96" s="30"/>
      <c r="N96" s="44"/>
      <c r="O96" s="90"/>
    </row>
    <row r="97" spans="11:15" x14ac:dyDescent="0.25">
      <c r="K97" s="30"/>
      <c r="N97" s="44"/>
      <c r="O97" s="90"/>
    </row>
    <row r="98" spans="11:15" x14ac:dyDescent="0.25">
      <c r="K98" s="30"/>
      <c r="N98" s="44"/>
      <c r="O98" s="90"/>
    </row>
    <row r="99" spans="11:15" x14ac:dyDescent="0.25">
      <c r="K99" s="30"/>
      <c r="N99" s="44"/>
      <c r="O99" s="90"/>
    </row>
    <row r="100" spans="11:15" x14ac:dyDescent="0.25">
      <c r="K100" s="30"/>
      <c r="N100" s="44"/>
      <c r="O100" s="90"/>
    </row>
    <row r="101" spans="11:15" x14ac:dyDescent="0.25">
      <c r="K101" s="30"/>
      <c r="N101" s="44"/>
      <c r="O101" s="90"/>
    </row>
    <row r="102" spans="11:15" x14ac:dyDescent="0.25">
      <c r="K102" s="30"/>
      <c r="N102" s="44"/>
      <c r="O102" s="90"/>
    </row>
    <row r="103" spans="11:15" x14ac:dyDescent="0.25">
      <c r="K103" s="30"/>
      <c r="N103" s="44"/>
      <c r="O103" s="90"/>
    </row>
    <row r="104" spans="11:15" x14ac:dyDescent="0.25">
      <c r="K104" s="30"/>
      <c r="N104" s="44"/>
      <c r="O104" s="90"/>
    </row>
    <row r="105" spans="11:15" x14ac:dyDescent="0.25">
      <c r="K105" s="30"/>
      <c r="N105" s="44"/>
      <c r="O105" s="90"/>
    </row>
    <row r="106" spans="11:15" x14ac:dyDescent="0.25">
      <c r="K106" s="30"/>
      <c r="N106" s="44"/>
      <c r="O106" s="90"/>
    </row>
    <row r="107" spans="11:15" x14ac:dyDescent="0.25">
      <c r="K107" s="30"/>
      <c r="N107" s="44"/>
    </row>
    <row r="108" spans="11:15" x14ac:dyDescent="0.25">
      <c r="K108" s="30"/>
    </row>
    <row r="109" spans="11:15" x14ac:dyDescent="0.25">
      <c r="K109" s="30"/>
    </row>
    <row r="110" spans="11:15" x14ac:dyDescent="0.25">
      <c r="K110" s="30"/>
      <c r="O110" s="88">
        <f>SUM(O13:O109)</f>
        <v>20000000</v>
      </c>
    </row>
    <row r="111" spans="11:15" x14ac:dyDescent="0.25">
      <c r="K111" s="30"/>
    </row>
    <row r="112" spans="11:15" x14ac:dyDescent="0.25">
      <c r="K112" s="30"/>
    </row>
    <row r="113" spans="1:19" s="37" customFormat="1" x14ac:dyDescent="0.25">
      <c r="A113"/>
      <c r="B113"/>
      <c r="C113"/>
      <c r="D113"/>
      <c r="E113"/>
      <c r="F113"/>
      <c r="G113"/>
      <c r="H113"/>
      <c r="I113"/>
      <c r="J113"/>
      <c r="K113" s="30"/>
      <c r="L113" s="106"/>
      <c r="N113" s="108"/>
      <c r="O113" s="107"/>
      <c r="P113"/>
      <c r="Q113"/>
      <c r="R113"/>
      <c r="S113"/>
    </row>
    <row r="114" spans="1:19" s="37" customFormat="1" x14ac:dyDescent="0.25">
      <c r="A114"/>
      <c r="B114"/>
      <c r="C114"/>
      <c r="D114"/>
      <c r="E114"/>
      <c r="F114"/>
      <c r="G114"/>
      <c r="H114"/>
      <c r="I114"/>
      <c r="J114"/>
      <c r="K114" s="30"/>
      <c r="L114" s="106"/>
      <c r="N114" s="108"/>
      <c r="O114" s="107"/>
      <c r="P114"/>
      <c r="Q114"/>
      <c r="R114"/>
      <c r="S114"/>
    </row>
    <row r="115" spans="1:19" s="37" customFormat="1" x14ac:dyDescent="0.25">
      <c r="A115"/>
      <c r="B115"/>
      <c r="C115"/>
      <c r="D115"/>
      <c r="E115"/>
      <c r="F115"/>
      <c r="G115"/>
      <c r="H115"/>
      <c r="I115"/>
      <c r="J115"/>
      <c r="K115" s="30"/>
      <c r="L115" s="106"/>
      <c r="N115" s="108"/>
      <c r="O115" s="107"/>
      <c r="P115"/>
      <c r="Q115"/>
      <c r="R115"/>
      <c r="S115"/>
    </row>
    <row r="116" spans="1:19" s="37" customFormat="1" x14ac:dyDescent="0.25">
      <c r="A116"/>
      <c r="B116"/>
      <c r="C116"/>
      <c r="D116"/>
      <c r="E116"/>
      <c r="F116"/>
      <c r="G116"/>
      <c r="H116"/>
      <c r="I116"/>
      <c r="J116"/>
      <c r="K116" s="30"/>
      <c r="L116" s="106"/>
      <c r="N116" s="108"/>
      <c r="O116" s="107"/>
      <c r="P116"/>
      <c r="Q116"/>
      <c r="R116"/>
      <c r="S116"/>
    </row>
    <row r="117" spans="1:19" s="37" customFormat="1" x14ac:dyDescent="0.25">
      <c r="A117"/>
      <c r="B117"/>
      <c r="C117"/>
      <c r="D117"/>
      <c r="E117"/>
      <c r="F117"/>
      <c r="G117"/>
      <c r="H117"/>
      <c r="I117"/>
      <c r="J117"/>
      <c r="K117" s="30"/>
      <c r="L117" s="106"/>
      <c r="N117" s="108"/>
      <c r="O117" s="107"/>
      <c r="P117"/>
      <c r="Q117"/>
      <c r="R117"/>
      <c r="S117"/>
    </row>
    <row r="118" spans="1:19" s="37" customFormat="1" x14ac:dyDescent="0.25">
      <c r="A118"/>
      <c r="B118"/>
      <c r="C118"/>
      <c r="D118"/>
      <c r="E118"/>
      <c r="F118"/>
      <c r="G118"/>
      <c r="H118"/>
      <c r="I118"/>
      <c r="J118"/>
      <c r="K118" s="30"/>
      <c r="L118" s="106"/>
      <c r="N118" s="108"/>
      <c r="O118" s="107"/>
      <c r="P118"/>
      <c r="Q118"/>
      <c r="R118"/>
      <c r="S118"/>
    </row>
    <row r="119" spans="1:19" s="37" customFormat="1" x14ac:dyDescent="0.25">
      <c r="A119"/>
      <c r="B119"/>
      <c r="C119"/>
      <c r="D119"/>
      <c r="E119"/>
      <c r="F119"/>
      <c r="G119"/>
      <c r="H119"/>
      <c r="I119"/>
      <c r="J119"/>
      <c r="K119" s="30"/>
      <c r="L119" s="106"/>
      <c r="N119" s="108"/>
      <c r="O119" s="107"/>
      <c r="P119"/>
      <c r="Q119"/>
      <c r="R119"/>
      <c r="S119"/>
    </row>
    <row r="120" spans="1:19" s="37" customFormat="1" x14ac:dyDescent="0.25">
      <c r="A120"/>
      <c r="B120"/>
      <c r="C120"/>
      <c r="D120"/>
      <c r="E120"/>
      <c r="F120"/>
      <c r="G120"/>
      <c r="H120"/>
      <c r="I120"/>
      <c r="J120"/>
      <c r="K120" s="30"/>
      <c r="L120" s="106"/>
      <c r="N120" s="108"/>
      <c r="O120" s="107"/>
      <c r="P120"/>
      <c r="Q120"/>
      <c r="R120"/>
      <c r="S120"/>
    </row>
    <row r="121" spans="1:19" s="37" customFormat="1" x14ac:dyDescent="0.25">
      <c r="A121"/>
      <c r="B121"/>
      <c r="C121"/>
      <c r="D121"/>
      <c r="E121"/>
      <c r="F121"/>
      <c r="G121"/>
      <c r="H121"/>
      <c r="I121"/>
      <c r="J121"/>
      <c r="K121" s="30"/>
      <c r="L121" s="106"/>
      <c r="N121" s="108"/>
      <c r="O121" s="107"/>
      <c r="P121"/>
      <c r="Q121"/>
      <c r="R121"/>
      <c r="S121"/>
    </row>
    <row r="122" spans="1:19" s="37" customFormat="1" x14ac:dyDescent="0.25">
      <c r="A122"/>
      <c r="B122"/>
      <c r="C122"/>
      <c r="D122"/>
      <c r="E122"/>
      <c r="F122"/>
      <c r="G122"/>
      <c r="H122"/>
      <c r="I122"/>
      <c r="J122"/>
      <c r="K122" s="30"/>
      <c r="L122" s="106"/>
      <c r="N122" s="108"/>
      <c r="O122" s="107"/>
      <c r="P122"/>
      <c r="Q122"/>
      <c r="R122"/>
      <c r="S122"/>
    </row>
    <row r="123" spans="1:19" s="37" customFormat="1" x14ac:dyDescent="0.25">
      <c r="A123"/>
      <c r="B123"/>
      <c r="C123"/>
      <c r="D123"/>
      <c r="E123"/>
      <c r="F123"/>
      <c r="G123"/>
      <c r="H123"/>
      <c r="I123"/>
      <c r="J123"/>
      <c r="K123" s="30"/>
      <c r="L123" s="109"/>
      <c r="N123" s="108"/>
      <c r="O123" s="107"/>
      <c r="P123"/>
      <c r="Q123"/>
      <c r="R123"/>
      <c r="S123"/>
    </row>
    <row r="124" spans="1:19" s="37" customFormat="1" x14ac:dyDescent="0.25">
      <c r="A124"/>
      <c r="B124"/>
      <c r="C124"/>
      <c r="D124"/>
      <c r="E124"/>
      <c r="F124"/>
      <c r="G124"/>
      <c r="H124"/>
      <c r="I124"/>
      <c r="J124"/>
      <c r="K124" s="30"/>
      <c r="L124" s="106"/>
      <c r="N124" s="108"/>
      <c r="O124" s="107"/>
      <c r="P124"/>
      <c r="Q124"/>
      <c r="R124"/>
      <c r="S124"/>
    </row>
    <row r="125" spans="1:19" s="37" customFormat="1" x14ac:dyDescent="0.25">
      <c r="A125"/>
      <c r="B125"/>
      <c r="C125"/>
      <c r="D125"/>
      <c r="E125"/>
      <c r="F125"/>
      <c r="G125"/>
      <c r="H125"/>
      <c r="I125"/>
      <c r="J125"/>
      <c r="K125" s="30"/>
      <c r="L125" s="106"/>
      <c r="N125" s="108"/>
      <c r="O125" s="107"/>
      <c r="P125"/>
      <c r="Q125"/>
      <c r="R125"/>
      <c r="S125"/>
    </row>
    <row r="126" spans="1:19" s="37" customFormat="1" x14ac:dyDescent="0.25">
      <c r="A126"/>
      <c r="B126"/>
      <c r="C126"/>
      <c r="D126"/>
      <c r="E126"/>
      <c r="F126"/>
      <c r="G126"/>
      <c r="H126"/>
      <c r="I126"/>
      <c r="J126"/>
      <c r="K126" s="30"/>
      <c r="L126" s="106"/>
      <c r="N126" s="108"/>
      <c r="O126" s="107"/>
      <c r="P126"/>
      <c r="Q126"/>
      <c r="R126"/>
      <c r="S126"/>
    </row>
    <row r="127" spans="1:19" s="37" customFormat="1" x14ac:dyDescent="0.25">
      <c r="A127"/>
      <c r="B127"/>
      <c r="C127"/>
      <c r="D127"/>
      <c r="E127"/>
      <c r="F127"/>
      <c r="G127"/>
      <c r="H127"/>
      <c r="I127"/>
      <c r="J127"/>
      <c r="K127" s="30"/>
      <c r="L127" s="106"/>
      <c r="N127" s="108"/>
      <c r="O127" s="107"/>
      <c r="P127"/>
      <c r="Q127"/>
      <c r="R127"/>
      <c r="S127"/>
    </row>
    <row r="128" spans="1:19" s="37" customFormat="1" x14ac:dyDescent="0.25">
      <c r="A128"/>
      <c r="B128"/>
      <c r="C128"/>
      <c r="D128"/>
      <c r="E128"/>
      <c r="F128"/>
      <c r="G128"/>
      <c r="H128"/>
      <c r="I128"/>
      <c r="J128"/>
      <c r="K128" s="30"/>
      <c r="L128" s="106"/>
      <c r="N128" s="108"/>
      <c r="O128" s="107"/>
      <c r="P128"/>
      <c r="Q128"/>
      <c r="R128"/>
      <c r="S128"/>
    </row>
    <row r="129" spans="1:19" s="37" customFormat="1" x14ac:dyDescent="0.25">
      <c r="A129"/>
      <c r="B129"/>
      <c r="C129"/>
      <c r="D129"/>
      <c r="E129"/>
      <c r="F129"/>
      <c r="G129"/>
      <c r="H129"/>
      <c r="I129"/>
      <c r="J129"/>
      <c r="K129" s="30"/>
      <c r="L129" s="106"/>
      <c r="N129" s="108"/>
      <c r="O129" s="107"/>
      <c r="P129"/>
      <c r="Q129"/>
      <c r="R129"/>
      <c r="S129"/>
    </row>
    <row r="130" spans="1:19" s="37" customFormat="1" x14ac:dyDescent="0.25">
      <c r="A130"/>
      <c r="B130"/>
      <c r="C130"/>
      <c r="D130"/>
      <c r="E130"/>
      <c r="F130"/>
      <c r="G130"/>
      <c r="H130"/>
      <c r="I130"/>
      <c r="J130"/>
      <c r="K130" s="30"/>
      <c r="L130" s="106"/>
      <c r="N130" s="108"/>
      <c r="O130" s="107"/>
      <c r="P130"/>
      <c r="Q130"/>
      <c r="R130"/>
      <c r="S130"/>
    </row>
    <row r="131" spans="1:19" s="37" customFormat="1" x14ac:dyDescent="0.25">
      <c r="A131"/>
      <c r="B131"/>
      <c r="C131"/>
      <c r="D131"/>
      <c r="E131"/>
      <c r="F131"/>
      <c r="G131"/>
      <c r="H131"/>
      <c r="I131"/>
      <c r="J131"/>
      <c r="K131" s="30"/>
      <c r="L131" s="106"/>
      <c r="N131" s="108"/>
      <c r="O131" s="107"/>
      <c r="P131"/>
      <c r="Q131"/>
      <c r="R131"/>
      <c r="S131"/>
    </row>
    <row r="132" spans="1:19" s="37" customFormat="1" x14ac:dyDescent="0.25">
      <c r="A132"/>
      <c r="B132"/>
      <c r="C132"/>
      <c r="D132"/>
      <c r="E132"/>
      <c r="F132"/>
      <c r="G132"/>
      <c r="H132"/>
      <c r="I132"/>
      <c r="J132"/>
      <c r="K132" s="30"/>
      <c r="L132" s="106"/>
      <c r="N132" s="108"/>
      <c r="O132" s="107"/>
      <c r="P132"/>
      <c r="Q132"/>
      <c r="R132"/>
      <c r="S132"/>
    </row>
    <row r="133" spans="1:19" s="37" customFormat="1" x14ac:dyDescent="0.25">
      <c r="A133"/>
      <c r="B133"/>
      <c r="C133"/>
      <c r="D133"/>
      <c r="E133"/>
      <c r="F133"/>
      <c r="G133"/>
      <c r="H133"/>
      <c r="I133"/>
      <c r="J133"/>
      <c r="K133" s="30"/>
      <c r="L133" s="106"/>
      <c r="N133" s="108"/>
      <c r="O133" s="107"/>
      <c r="P133"/>
      <c r="Q133"/>
      <c r="R133"/>
      <c r="S133"/>
    </row>
    <row r="134" spans="1:19" s="37" customFormat="1" x14ac:dyDescent="0.25">
      <c r="A134"/>
      <c r="B134"/>
      <c r="C134"/>
      <c r="D134"/>
      <c r="E134"/>
      <c r="F134"/>
      <c r="G134"/>
      <c r="H134"/>
      <c r="I134"/>
      <c r="J134"/>
      <c r="K134" s="30"/>
      <c r="L134" s="109"/>
      <c r="N134" s="108"/>
      <c r="O134" s="107"/>
      <c r="P134"/>
      <c r="Q134"/>
      <c r="R134"/>
      <c r="S134"/>
    </row>
    <row r="135" spans="1:19" s="37" customFormat="1" x14ac:dyDescent="0.25">
      <c r="A135"/>
      <c r="B135"/>
      <c r="C135"/>
      <c r="D135"/>
      <c r="E135"/>
      <c r="F135"/>
      <c r="G135"/>
      <c r="H135"/>
      <c r="I135"/>
      <c r="J135"/>
      <c r="K135" s="30"/>
      <c r="L135" s="106"/>
      <c r="N135" s="108"/>
      <c r="O135" s="107"/>
      <c r="P135"/>
      <c r="Q135"/>
      <c r="R135"/>
      <c r="S135"/>
    </row>
    <row r="136" spans="1:19" s="37" customFormat="1" x14ac:dyDescent="0.25">
      <c r="A136"/>
      <c r="B136"/>
      <c r="C136"/>
      <c r="D136"/>
      <c r="E136"/>
      <c r="F136"/>
      <c r="G136"/>
      <c r="H136"/>
      <c r="I136"/>
      <c r="J136"/>
      <c r="K136" s="30"/>
      <c r="L136" s="109">
        <f>SUM(L13:L135)</f>
        <v>16210000</v>
      </c>
      <c r="N136" s="108"/>
      <c r="O136" s="107"/>
      <c r="P136"/>
      <c r="Q136"/>
      <c r="R136"/>
      <c r="S136"/>
    </row>
  </sheetData>
  <mergeCells count="1">
    <mergeCell ref="A1:I1"/>
  </mergeCells>
  <pageMargins left="0.7" right="0.7" top="0.75" bottom="0.75" header="0.3" footer="0.3"/>
  <pageSetup paperSize="9" scale="7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6"/>
  <sheetViews>
    <sheetView view="pageBreakPreview" topLeftCell="A8" zoomScale="82" zoomScaleNormal="100" zoomScaleSheetLayoutView="82" workbookViewId="0">
      <selection activeCell="K34" sqref="K34"/>
    </sheetView>
  </sheetViews>
  <sheetFormatPr defaultRowHeight="15" x14ac:dyDescent="0.25"/>
  <cols>
    <col min="1" max="1" width="15.85546875" customWidth="1"/>
    <col min="2" max="2" width="11.85546875" customWidth="1"/>
    <col min="3" max="3" width="13.7109375" customWidth="1"/>
    <col min="4" max="4" width="4.85546875" customWidth="1"/>
    <col min="5" max="5" width="14.28515625" customWidth="1"/>
    <col min="6" max="6" width="4.140625" customWidth="1"/>
    <col min="7" max="7" width="13.85546875" customWidth="1"/>
    <col min="8" max="8" width="22" customWidth="1"/>
    <col min="9" max="9" width="20.7109375" customWidth="1"/>
    <col min="10" max="10" width="21.5703125" customWidth="1"/>
    <col min="11" max="11" width="12.140625" bestFit="1" customWidth="1"/>
    <col min="12" max="12" width="17.42578125" style="106" bestFit="1" customWidth="1"/>
    <col min="13" max="13" width="16.140625" style="37" bestFit="1" customWidth="1"/>
    <col min="14" max="14" width="15.5703125" style="108" customWidth="1"/>
    <col min="15" max="15" width="20" style="107" bestFit="1" customWidth="1"/>
    <col min="16" max="16" width="18" bestFit="1" customWidth="1"/>
    <col min="18" max="18" width="22.42578125" customWidth="1"/>
    <col min="19" max="19" width="20.140625" customWidth="1"/>
  </cols>
  <sheetData>
    <row r="1" spans="1:19" ht="15.75" x14ac:dyDescent="0.25">
      <c r="A1" s="192" t="s">
        <v>0</v>
      </c>
      <c r="B1" s="192"/>
      <c r="C1" s="192"/>
      <c r="D1" s="192"/>
      <c r="E1" s="192"/>
      <c r="F1" s="192"/>
      <c r="G1" s="192"/>
      <c r="H1" s="192"/>
      <c r="I1" s="192"/>
      <c r="J1" s="128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9"/>
      <c r="L2" s="3"/>
      <c r="M2" s="4"/>
      <c r="N2" s="5"/>
      <c r="O2" s="10"/>
      <c r="P2" s="9"/>
      <c r="Q2" s="9"/>
      <c r="R2" s="9"/>
      <c r="S2" s="9"/>
    </row>
    <row r="3" spans="1:19" x14ac:dyDescent="0.25">
      <c r="A3" s="7" t="s">
        <v>1</v>
      </c>
      <c r="B3" s="10" t="s">
        <v>69</v>
      </c>
      <c r="C3" s="10"/>
      <c r="D3" s="7"/>
      <c r="E3" s="7"/>
      <c r="F3" s="7"/>
      <c r="G3" s="7"/>
      <c r="H3" s="7" t="s">
        <v>3</v>
      </c>
      <c r="I3" s="11">
        <v>42815</v>
      </c>
      <c r="J3" s="12"/>
      <c r="K3" s="9"/>
      <c r="L3" s="13"/>
      <c r="M3" s="4"/>
      <c r="N3" s="5"/>
      <c r="O3" s="10"/>
      <c r="P3" s="9"/>
      <c r="Q3" s="9"/>
      <c r="R3" s="9"/>
      <c r="S3" s="9"/>
    </row>
    <row r="4" spans="1:19" x14ac:dyDescent="0.25">
      <c r="A4" s="7" t="s">
        <v>4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9"/>
      <c r="L4" s="13"/>
      <c r="M4" s="4"/>
      <c r="N4" s="5"/>
      <c r="O4" s="10"/>
      <c r="P4" s="9"/>
      <c r="Q4" s="9"/>
      <c r="R4" s="9"/>
      <c r="S4" s="9"/>
    </row>
    <row r="5" spans="1:19" x14ac:dyDescent="0.25">
      <c r="A5" s="7"/>
      <c r="B5" s="7"/>
      <c r="C5" s="7"/>
      <c r="D5" s="7"/>
      <c r="E5" s="7"/>
      <c r="F5" s="7"/>
      <c r="G5" s="7"/>
      <c r="H5" s="8"/>
      <c r="I5" s="15"/>
      <c r="J5" s="16"/>
      <c r="K5" s="9"/>
      <c r="L5" s="13"/>
      <c r="M5" s="17"/>
      <c r="N5" s="18"/>
      <c r="O5" s="6"/>
      <c r="P5" s="9"/>
      <c r="Q5" s="9"/>
      <c r="R5" s="9"/>
      <c r="S5" s="9"/>
    </row>
    <row r="6" spans="1:19" x14ac:dyDescent="0.25">
      <c r="A6" s="19" t="s">
        <v>8</v>
      </c>
      <c r="B6" s="7"/>
      <c r="C6" s="7"/>
      <c r="D6" s="7"/>
      <c r="E6" s="7"/>
      <c r="F6" s="7"/>
      <c r="G6" s="7" t="s">
        <v>9</v>
      </c>
      <c r="H6" s="8"/>
      <c r="I6" s="7"/>
      <c r="J6" s="7"/>
      <c r="K6" s="9"/>
      <c r="L6" s="13"/>
      <c r="M6" s="4"/>
      <c r="N6" s="18"/>
      <c r="O6" s="7"/>
      <c r="P6" s="9"/>
      <c r="Q6" s="9"/>
      <c r="R6" s="9"/>
      <c r="S6" s="9"/>
    </row>
    <row r="7" spans="1:19" x14ac:dyDescent="0.25">
      <c r="A7" s="7"/>
      <c r="B7" s="7"/>
      <c r="C7" s="20" t="s">
        <v>10</v>
      </c>
      <c r="D7" s="20"/>
      <c r="E7" s="20" t="s">
        <v>11</v>
      </c>
      <c r="F7" s="20"/>
      <c r="G7" s="20" t="s">
        <v>12</v>
      </c>
      <c r="H7" s="8"/>
      <c r="I7" s="7"/>
      <c r="J7" s="7"/>
      <c r="K7" s="9"/>
      <c r="L7" s="13"/>
      <c r="M7" s="4"/>
      <c r="N7" s="5"/>
      <c r="O7" s="7"/>
      <c r="P7" s="9"/>
      <c r="Q7" s="9"/>
      <c r="R7" s="9"/>
      <c r="S7" s="9"/>
    </row>
    <row r="8" spans="1:19" x14ac:dyDescent="0.25">
      <c r="A8" s="7"/>
      <c r="B8" s="7"/>
      <c r="C8" s="21">
        <v>100000</v>
      </c>
      <c r="D8" s="7"/>
      <c r="E8" s="121">
        <v>170</v>
      </c>
      <c r="F8" s="22"/>
      <c r="G8" s="17">
        <f>C8*E8</f>
        <v>17000000</v>
      </c>
      <c r="H8" s="8"/>
      <c r="I8" s="17"/>
      <c r="J8" s="17"/>
      <c r="K8" s="9"/>
      <c r="L8" s="13"/>
      <c r="M8" s="4"/>
      <c r="N8" s="5"/>
      <c r="O8" s="7"/>
      <c r="P8" s="9"/>
      <c r="Q8" s="9"/>
      <c r="R8" s="9"/>
      <c r="S8" s="9"/>
    </row>
    <row r="9" spans="1:19" x14ac:dyDescent="0.25">
      <c r="A9" s="7"/>
      <c r="B9" s="7"/>
      <c r="C9" s="21">
        <v>50000</v>
      </c>
      <c r="D9" s="7"/>
      <c r="E9" s="121">
        <v>68</v>
      </c>
      <c r="F9" s="22"/>
      <c r="G9" s="17">
        <f t="shared" ref="G9:G16" si="0">C9*E9</f>
        <v>3400000</v>
      </c>
      <c r="H9" s="8"/>
      <c r="I9" s="17"/>
      <c r="J9" s="17"/>
      <c r="K9" s="9"/>
      <c r="L9" s="3"/>
      <c r="M9" s="4"/>
      <c r="N9" s="5"/>
      <c r="O9" s="6"/>
      <c r="P9" s="9"/>
      <c r="Q9" s="9"/>
      <c r="R9" s="9"/>
      <c r="S9" s="9"/>
    </row>
    <row r="10" spans="1:19" x14ac:dyDescent="0.25">
      <c r="A10" s="7"/>
      <c r="B10" s="7"/>
      <c r="C10" s="21">
        <v>20000</v>
      </c>
      <c r="D10" s="7"/>
      <c r="E10" s="121">
        <v>0</v>
      </c>
      <c r="F10" s="22"/>
      <c r="G10" s="17">
        <f t="shared" si="0"/>
        <v>0</v>
      </c>
      <c r="H10" s="8"/>
      <c r="I10" s="8"/>
      <c r="J10" s="17"/>
      <c r="K10" s="23"/>
      <c r="L10" s="3"/>
      <c r="M10" s="4"/>
      <c r="N10" s="5"/>
      <c r="O10" s="7"/>
      <c r="P10" s="9"/>
      <c r="Q10" s="9"/>
      <c r="R10" s="9"/>
      <c r="S10" s="9"/>
    </row>
    <row r="11" spans="1:19" x14ac:dyDescent="0.25">
      <c r="A11" s="7"/>
      <c r="B11" s="7"/>
      <c r="C11" s="21">
        <v>10000</v>
      </c>
      <c r="D11" s="7"/>
      <c r="E11" s="121">
        <v>0</v>
      </c>
      <c r="F11" s="22"/>
      <c r="G11" s="17">
        <f t="shared" si="0"/>
        <v>0</v>
      </c>
      <c r="H11" s="8"/>
      <c r="I11" s="17"/>
      <c r="J11" s="17"/>
      <c r="K11" s="9"/>
      <c r="L11" s="3"/>
      <c r="M11" s="4"/>
      <c r="N11" s="24"/>
      <c r="O11" s="8"/>
      <c r="P11" s="9"/>
      <c r="Q11" s="9"/>
      <c r="R11" s="9" t="s">
        <v>13</v>
      </c>
      <c r="S11" s="9"/>
    </row>
    <row r="12" spans="1:19" x14ac:dyDescent="0.25">
      <c r="A12" s="7"/>
      <c r="B12" s="7"/>
      <c r="C12" s="21">
        <v>5000</v>
      </c>
      <c r="D12" s="7"/>
      <c r="E12" s="22">
        <v>1</v>
      </c>
      <c r="F12" s="22"/>
      <c r="G12" s="17">
        <f>C12*E12</f>
        <v>5000</v>
      </c>
      <c r="H12" s="8"/>
      <c r="I12" s="17"/>
      <c r="J12" s="17"/>
      <c r="K12" s="25" t="s">
        <v>9</v>
      </c>
      <c r="L12" s="26" t="s">
        <v>14</v>
      </c>
      <c r="M12" s="27" t="s">
        <v>15</v>
      </c>
      <c r="N12" s="28" t="s">
        <v>16</v>
      </c>
      <c r="O12" s="29" t="s">
        <v>13</v>
      </c>
      <c r="P12" s="9" t="s">
        <v>17</v>
      </c>
      <c r="Q12" s="9" t="s">
        <v>18</v>
      </c>
      <c r="R12" s="9" t="s">
        <v>19</v>
      </c>
      <c r="S12" s="9"/>
    </row>
    <row r="13" spans="1:19" x14ac:dyDescent="0.25">
      <c r="A13" s="7"/>
      <c r="B13" s="7"/>
      <c r="C13" s="21">
        <v>2000</v>
      </c>
      <c r="D13" s="7"/>
      <c r="E13" s="121">
        <v>1</v>
      </c>
      <c r="F13" s="22"/>
      <c r="G13" s="17">
        <f t="shared" si="0"/>
        <v>2000</v>
      </c>
      <c r="H13" s="8"/>
      <c r="I13" s="17"/>
      <c r="J13" s="17"/>
      <c r="K13" s="30">
        <v>40176</v>
      </c>
      <c r="L13" s="125">
        <v>800000</v>
      </c>
      <c r="M13" s="32">
        <v>800000</v>
      </c>
      <c r="N13" s="33"/>
      <c r="O13" s="9" t="s">
        <v>20</v>
      </c>
      <c r="P13" s="9" t="s">
        <v>18</v>
      </c>
    </row>
    <row r="14" spans="1:19" x14ac:dyDescent="0.25">
      <c r="A14" s="7"/>
      <c r="B14" s="7"/>
      <c r="C14" s="21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10"/>
      <c r="K14" s="30">
        <v>40177</v>
      </c>
      <c r="L14" s="125">
        <v>950000</v>
      </c>
      <c r="M14" s="32">
        <v>250000</v>
      </c>
      <c r="N14" s="34"/>
      <c r="O14" s="35"/>
      <c r="P14" s="36"/>
    </row>
    <row r="15" spans="1:19" x14ac:dyDescent="0.25">
      <c r="A15" s="7"/>
      <c r="B15" s="7"/>
      <c r="C15" s="21">
        <v>500</v>
      </c>
      <c r="D15" s="7"/>
      <c r="E15" s="22">
        <v>0</v>
      </c>
      <c r="F15" s="22"/>
      <c r="G15" s="17">
        <f t="shared" si="0"/>
        <v>0</v>
      </c>
      <c r="H15" s="8"/>
      <c r="I15" s="10"/>
      <c r="K15" s="30">
        <v>40178</v>
      </c>
      <c r="L15" s="125">
        <v>1050000</v>
      </c>
      <c r="M15" s="32">
        <v>125000</v>
      </c>
      <c r="N15" s="34"/>
      <c r="O15" s="35"/>
      <c r="P15" s="36"/>
    </row>
    <row r="16" spans="1:19" x14ac:dyDescent="0.25">
      <c r="A16" s="7"/>
      <c r="B16" s="7"/>
      <c r="C16" s="21">
        <v>100</v>
      </c>
      <c r="D16" s="7"/>
      <c r="E16" s="22">
        <v>0</v>
      </c>
      <c r="F16" s="22"/>
      <c r="G16" s="17">
        <f t="shared" si="0"/>
        <v>0</v>
      </c>
      <c r="H16" s="8"/>
      <c r="I16" s="10"/>
      <c r="J16" s="121"/>
      <c r="K16" s="30">
        <v>40179</v>
      </c>
      <c r="L16" s="125">
        <v>780000</v>
      </c>
      <c r="M16" s="37">
        <v>118500</v>
      </c>
      <c r="N16" s="34"/>
      <c r="O16" s="35"/>
      <c r="P16" s="36"/>
    </row>
    <row r="17" spans="1:19" x14ac:dyDescent="0.25">
      <c r="A17" s="7"/>
      <c r="B17" s="7"/>
      <c r="C17" s="19" t="s">
        <v>21</v>
      </c>
      <c r="D17" s="7"/>
      <c r="E17" s="22"/>
      <c r="F17" s="7"/>
      <c r="G17" s="7"/>
      <c r="H17" s="8">
        <f>SUM(G8:G16)</f>
        <v>20407000</v>
      </c>
      <c r="I17" s="10"/>
      <c r="J17" s="121"/>
      <c r="K17" s="30">
        <v>40180</v>
      </c>
      <c r="L17" s="125">
        <v>400000</v>
      </c>
      <c r="M17" s="32">
        <v>500000</v>
      </c>
      <c r="N17" s="34"/>
      <c r="O17" s="35"/>
      <c r="P17" s="36"/>
    </row>
    <row r="18" spans="1:19" x14ac:dyDescent="0.25">
      <c r="A18" s="7"/>
      <c r="B18" s="7"/>
      <c r="C18" s="7"/>
      <c r="D18" s="7"/>
      <c r="E18" s="7"/>
      <c r="F18" s="7"/>
      <c r="G18" s="7"/>
      <c r="H18" s="8"/>
      <c r="I18" s="10"/>
      <c r="J18" s="121"/>
      <c r="K18" s="30">
        <v>40181</v>
      </c>
      <c r="L18" s="125">
        <v>2000000</v>
      </c>
      <c r="M18" s="32">
        <v>40000</v>
      </c>
      <c r="N18" s="34"/>
      <c r="O18" s="35"/>
      <c r="P18" s="39"/>
    </row>
    <row r="19" spans="1:19" x14ac:dyDescent="0.25">
      <c r="A19" s="7"/>
      <c r="B19" s="7"/>
      <c r="C19" s="7" t="s">
        <v>10</v>
      </c>
      <c r="D19" s="7"/>
      <c r="E19" s="7" t="s">
        <v>22</v>
      </c>
      <c r="F19" s="7"/>
      <c r="G19" s="7" t="s">
        <v>12</v>
      </c>
      <c r="H19" s="8"/>
      <c r="I19" s="21"/>
      <c r="J19" s="121"/>
      <c r="K19" s="30">
        <v>40182</v>
      </c>
      <c r="L19" s="125">
        <v>2500000</v>
      </c>
      <c r="M19" s="40">
        <v>90000</v>
      </c>
      <c r="N19" s="34"/>
      <c r="O19" s="35"/>
      <c r="P19" s="39"/>
    </row>
    <row r="20" spans="1:19" x14ac:dyDescent="0.25">
      <c r="A20" s="7"/>
      <c r="B20" s="7"/>
      <c r="C20" s="21">
        <v>1000</v>
      </c>
      <c r="D20" s="7"/>
      <c r="E20" s="7">
        <v>0</v>
      </c>
      <c r="F20" s="7"/>
      <c r="G20" s="21">
        <f>C20*E20</f>
        <v>0</v>
      </c>
      <c r="H20" s="8"/>
      <c r="I20" s="21"/>
      <c r="J20" s="22"/>
      <c r="K20" s="30">
        <v>40183</v>
      </c>
      <c r="L20" s="125">
        <v>500000</v>
      </c>
      <c r="M20" s="32">
        <v>50000</v>
      </c>
      <c r="N20" s="34"/>
      <c r="O20" s="35"/>
      <c r="P20" s="39"/>
    </row>
    <row r="21" spans="1:19" x14ac:dyDescent="0.25">
      <c r="A21" s="7"/>
      <c r="B21" s="7"/>
      <c r="C21" s="21">
        <v>500</v>
      </c>
      <c r="D21" s="7"/>
      <c r="E21" s="7">
        <v>10</v>
      </c>
      <c r="F21" s="7"/>
      <c r="G21" s="21">
        <f>C21*E21</f>
        <v>5000</v>
      </c>
      <c r="H21" s="8"/>
      <c r="I21" s="21"/>
      <c r="J21" s="121"/>
      <c r="K21" s="30">
        <v>40184</v>
      </c>
      <c r="L21" s="125">
        <v>800000</v>
      </c>
      <c r="M21" s="34">
        <v>200000</v>
      </c>
      <c r="N21" s="41"/>
      <c r="O21" s="42"/>
      <c r="P21" s="42"/>
    </row>
    <row r="22" spans="1:19" x14ac:dyDescent="0.25">
      <c r="A22" s="7"/>
      <c r="B22" s="7"/>
      <c r="C22" s="21">
        <v>200</v>
      </c>
      <c r="D22" s="7"/>
      <c r="E22" s="7">
        <v>1</v>
      </c>
      <c r="F22" s="7"/>
      <c r="G22" s="21">
        <f>C22*E22</f>
        <v>200</v>
      </c>
      <c r="H22" s="8"/>
      <c r="I22" s="10"/>
      <c r="K22" s="30">
        <v>40185</v>
      </c>
      <c r="L22" s="125">
        <v>400000</v>
      </c>
      <c r="M22" s="43">
        <v>160000</v>
      </c>
      <c r="N22" s="44"/>
      <c r="O22" s="8"/>
      <c r="P22" s="34"/>
      <c r="Q22" s="41"/>
      <c r="R22" s="42"/>
      <c r="S22" s="42"/>
    </row>
    <row r="23" spans="1:19" x14ac:dyDescent="0.25">
      <c r="A23" s="7"/>
      <c r="B23" s="7"/>
      <c r="C23" s="21">
        <v>100</v>
      </c>
      <c r="D23" s="7"/>
      <c r="E23" s="7">
        <v>4</v>
      </c>
      <c r="F23" s="7"/>
      <c r="G23" s="21">
        <f>C23*E23</f>
        <v>400</v>
      </c>
      <c r="H23" s="8"/>
      <c r="I23" s="10"/>
      <c r="K23" s="30">
        <v>40186</v>
      </c>
      <c r="L23" s="125">
        <v>1550000</v>
      </c>
      <c r="M23" s="45">
        <v>185000</v>
      </c>
      <c r="N23" s="44"/>
      <c r="O23" s="46"/>
      <c r="P23" s="34"/>
      <c r="Q23" s="41"/>
      <c r="R23" s="42">
        <f>SUM(R14:R22)</f>
        <v>0</v>
      </c>
      <c r="S23" s="42">
        <f>SUM(S14:S22)</f>
        <v>0</v>
      </c>
    </row>
    <row r="24" spans="1:19" x14ac:dyDescent="0.25">
      <c r="A24" s="7"/>
      <c r="B24" s="7"/>
      <c r="C24" s="21">
        <v>50</v>
      </c>
      <c r="D24" s="7"/>
      <c r="E24" s="7">
        <v>0</v>
      </c>
      <c r="F24" s="7"/>
      <c r="G24" s="21">
        <f>C24*E24</f>
        <v>0</v>
      </c>
      <c r="H24" s="8"/>
      <c r="I24" s="7"/>
      <c r="K24" s="30">
        <v>40187</v>
      </c>
      <c r="L24" s="125">
        <v>850000</v>
      </c>
      <c r="M24" s="45">
        <v>185000</v>
      </c>
      <c r="N24" s="47"/>
      <c r="O24" s="46"/>
      <c r="P24" s="34"/>
      <c r="Q24" s="41"/>
      <c r="R24" s="48" t="s">
        <v>23</v>
      </c>
      <c r="S24" s="41"/>
    </row>
    <row r="25" spans="1:19" x14ac:dyDescent="0.25">
      <c r="A25" s="7"/>
      <c r="B25" s="7"/>
      <c r="C25" s="21">
        <v>25</v>
      </c>
      <c r="D25" s="7"/>
      <c r="E25" s="7">
        <v>0</v>
      </c>
      <c r="F25" s="7"/>
      <c r="G25" s="49">
        <v>0</v>
      </c>
      <c r="H25" s="8"/>
      <c r="I25" s="7" t="s">
        <v>9</v>
      </c>
      <c r="K25" s="30">
        <v>40188</v>
      </c>
      <c r="L25" s="125">
        <v>1150000</v>
      </c>
      <c r="M25" s="45">
        <v>50000</v>
      </c>
      <c r="N25" s="47"/>
      <c r="O25" s="46"/>
      <c r="P25" s="34"/>
      <c r="Q25" s="41"/>
      <c r="R25" s="48"/>
      <c r="S25" s="41"/>
    </row>
    <row r="26" spans="1:19" x14ac:dyDescent="0.25">
      <c r="A26" s="7"/>
      <c r="B26" s="7"/>
      <c r="C26" s="19" t="s">
        <v>21</v>
      </c>
      <c r="D26" s="7"/>
      <c r="E26" s="7"/>
      <c r="F26" s="7"/>
      <c r="G26" s="7"/>
      <c r="H26" s="50">
        <f>SUM(G20:G25)</f>
        <v>5600</v>
      </c>
      <c r="I26" s="8"/>
      <c r="K26" s="30">
        <v>40189</v>
      </c>
      <c r="L26" s="125">
        <v>4000000</v>
      </c>
      <c r="M26" s="37">
        <v>20000</v>
      </c>
      <c r="N26" s="44"/>
      <c r="O26" s="51"/>
      <c r="P26" s="34"/>
      <c r="Q26" s="41"/>
      <c r="R26" s="48"/>
      <c r="S26" s="41"/>
    </row>
    <row r="27" spans="1:19" x14ac:dyDescent="0.25">
      <c r="A27" s="7"/>
      <c r="B27" s="7"/>
      <c r="C27" s="7"/>
      <c r="D27" s="7"/>
      <c r="E27" s="7"/>
      <c r="F27" s="7"/>
      <c r="G27" s="7"/>
      <c r="H27" s="8"/>
      <c r="I27" s="8">
        <f>H17+H26</f>
        <v>20412600</v>
      </c>
      <c r="K27" s="30">
        <v>40190</v>
      </c>
      <c r="L27" s="125"/>
      <c r="M27" s="52">
        <v>42000</v>
      </c>
      <c r="N27" s="44"/>
      <c r="O27" s="51"/>
      <c r="P27" s="34"/>
      <c r="Q27" s="41"/>
      <c r="R27" s="48"/>
      <c r="S27" s="41"/>
    </row>
    <row r="28" spans="1:19" x14ac:dyDescent="0.25">
      <c r="A28" s="7"/>
      <c r="B28" s="7"/>
      <c r="C28" s="19" t="s">
        <v>24</v>
      </c>
      <c r="D28" s="7"/>
      <c r="E28" s="7"/>
      <c r="F28" s="7"/>
      <c r="G28" s="7"/>
      <c r="H28" s="8"/>
      <c r="I28" s="8"/>
      <c r="L28" s="125"/>
      <c r="M28" s="53">
        <v>150000</v>
      </c>
      <c r="N28" s="44"/>
      <c r="O28" s="51"/>
      <c r="P28" s="34"/>
      <c r="Q28" s="41"/>
      <c r="R28" s="48"/>
      <c r="S28" s="41"/>
    </row>
    <row r="29" spans="1:19" x14ac:dyDescent="0.25">
      <c r="A29" s="7"/>
      <c r="B29" s="7"/>
      <c r="C29" s="7" t="s">
        <v>25</v>
      </c>
      <c r="D29" s="7"/>
      <c r="E29" s="7"/>
      <c r="F29" s="7"/>
      <c r="G29" s="7" t="s">
        <v>9</v>
      </c>
      <c r="H29" s="8"/>
      <c r="I29" s="8">
        <f>'20 Maret 17'!I37</f>
        <v>1393296472</v>
      </c>
      <c r="L29" s="125"/>
      <c r="M29" s="32"/>
      <c r="N29" s="33"/>
      <c r="O29" s="51"/>
      <c r="P29" s="34"/>
      <c r="Q29" s="41"/>
      <c r="R29" s="54"/>
      <c r="S29" s="41"/>
    </row>
    <row r="30" spans="1:19" x14ac:dyDescent="0.25">
      <c r="A30" s="7"/>
      <c r="B30" s="7"/>
      <c r="C30" s="7" t="s">
        <v>26</v>
      </c>
      <c r="D30" s="7"/>
      <c r="E30" s="7"/>
      <c r="F30" s="7"/>
      <c r="G30" s="7"/>
      <c r="H30" s="8" t="s">
        <v>27</v>
      </c>
      <c r="I30" s="55">
        <f>'20 Maret 17'!I52</f>
        <v>5166100</v>
      </c>
      <c r="L30" s="125"/>
      <c r="M30" s="32"/>
      <c r="N30" s="34"/>
      <c r="O30" s="51"/>
      <c r="P30" s="34"/>
      <c r="Q30" s="41"/>
      <c r="R30" s="48"/>
      <c r="S30" s="41"/>
    </row>
    <row r="31" spans="1:19" x14ac:dyDescent="0.25">
      <c r="A31" s="7"/>
      <c r="B31" s="7"/>
      <c r="C31" s="7"/>
      <c r="D31" s="7"/>
      <c r="E31" s="7"/>
      <c r="F31" s="7"/>
      <c r="G31" s="7"/>
      <c r="H31" s="8"/>
      <c r="I31" s="8"/>
      <c r="L31" s="125"/>
      <c r="M31" s="32"/>
      <c r="N31" s="34"/>
      <c r="O31" s="51"/>
      <c r="P31" s="9"/>
      <c r="Q31" s="41"/>
      <c r="R31" s="9"/>
      <c r="S31" s="41"/>
    </row>
    <row r="32" spans="1:19" x14ac:dyDescent="0.25">
      <c r="A32" s="7"/>
      <c r="B32" s="7"/>
      <c r="C32" s="19" t="s">
        <v>28</v>
      </c>
      <c r="D32" s="7"/>
      <c r="E32" s="7"/>
      <c r="F32" s="7"/>
      <c r="G32" s="7"/>
      <c r="H32" s="8"/>
      <c r="I32" s="34"/>
      <c r="J32" s="34"/>
      <c r="L32" s="125"/>
      <c r="N32" s="34"/>
      <c r="O32" s="51"/>
      <c r="P32" s="9"/>
      <c r="Q32" s="41"/>
      <c r="R32" s="9"/>
      <c r="S32" s="41"/>
    </row>
    <row r="33" spans="1:19" x14ac:dyDescent="0.25">
      <c r="A33" s="7"/>
      <c r="B33" s="19">
        <v>1</v>
      </c>
      <c r="C33" s="19" t="s">
        <v>29</v>
      </c>
      <c r="D33" s="7"/>
      <c r="E33" s="7"/>
      <c r="F33" s="7"/>
      <c r="G33" s="7"/>
      <c r="H33" s="8"/>
      <c r="I33" s="8"/>
      <c r="J33" s="8"/>
      <c r="L33" s="125"/>
      <c r="M33" s="32"/>
      <c r="N33" s="34"/>
      <c r="O33" s="51"/>
      <c r="P33" s="9"/>
      <c r="Q33" s="41"/>
      <c r="R33" s="9"/>
      <c r="S33" s="41"/>
    </row>
    <row r="34" spans="1:19" x14ac:dyDescent="0.25">
      <c r="A34" s="7"/>
      <c r="B34" s="19"/>
      <c r="C34" s="19" t="s">
        <v>13</v>
      </c>
      <c r="D34" s="7"/>
      <c r="E34" s="7"/>
      <c r="F34" s="7"/>
      <c r="G34" s="7"/>
      <c r="H34" s="8"/>
      <c r="I34" s="8"/>
      <c r="J34" s="8"/>
      <c r="L34" s="125"/>
      <c r="N34" s="44"/>
      <c r="O34" s="51"/>
      <c r="P34" s="9"/>
      <c r="Q34" s="41"/>
      <c r="R34" s="57"/>
      <c r="S34" s="41"/>
    </row>
    <row r="35" spans="1:19" x14ac:dyDescent="0.25">
      <c r="A35" s="7"/>
      <c r="B35" s="7"/>
      <c r="C35" s="7" t="s">
        <v>30</v>
      </c>
      <c r="D35" s="7"/>
      <c r="E35" s="7"/>
      <c r="F35" s="7"/>
      <c r="G35" s="21"/>
      <c r="H35" s="50">
        <f>O14</f>
        <v>0</v>
      </c>
      <c r="I35" s="8"/>
      <c r="J35" s="8"/>
      <c r="L35" s="31"/>
      <c r="M35" s="52"/>
      <c r="N35" s="44" t="s">
        <v>31</v>
      </c>
      <c r="O35" s="51"/>
      <c r="P35" s="41"/>
      <c r="Q35" s="41"/>
      <c r="R35" s="9"/>
      <c r="S35" s="41"/>
    </row>
    <row r="36" spans="1:19" x14ac:dyDescent="0.25">
      <c r="A36" s="7"/>
      <c r="B36" s="7"/>
      <c r="C36" s="7" t="s">
        <v>32</v>
      </c>
      <c r="D36" s="7"/>
      <c r="E36" s="7"/>
      <c r="F36" s="7"/>
      <c r="G36" s="7"/>
      <c r="H36" s="58">
        <f>P14</f>
        <v>0</v>
      </c>
      <c r="I36" s="7" t="s">
        <v>9</v>
      </c>
      <c r="J36" s="7"/>
      <c r="L36" s="31"/>
      <c r="M36" s="52"/>
      <c r="N36" s="44"/>
      <c r="O36" s="51"/>
      <c r="P36" s="10"/>
      <c r="Q36" s="41"/>
      <c r="R36" s="9"/>
      <c r="S36" s="9"/>
    </row>
    <row r="37" spans="1:19" x14ac:dyDescent="0.25">
      <c r="A37" s="7"/>
      <c r="B37" s="7"/>
      <c r="C37" s="7" t="s">
        <v>33</v>
      </c>
      <c r="D37" s="7"/>
      <c r="E37" s="7"/>
      <c r="F37" s="7"/>
      <c r="G37" s="7"/>
      <c r="H37" s="8"/>
      <c r="I37" s="8">
        <f>'20 Maret 17'!I37</f>
        <v>1393296472</v>
      </c>
      <c r="J37" s="8"/>
      <c r="L37" s="31"/>
      <c r="M37" s="52"/>
      <c r="N37" s="44"/>
      <c r="O37" s="51"/>
      <c r="Q37" s="41"/>
      <c r="R37" s="9"/>
      <c r="S37" s="9"/>
    </row>
    <row r="38" spans="1:19" x14ac:dyDescent="0.25">
      <c r="A38" s="7"/>
      <c r="B38" s="7"/>
      <c r="C38" s="7"/>
      <c r="D38" s="7"/>
      <c r="E38" s="7"/>
      <c r="F38" s="7"/>
      <c r="G38" s="7"/>
      <c r="H38" s="8"/>
      <c r="I38" s="8"/>
      <c r="J38" s="8"/>
      <c r="K38" s="30"/>
      <c r="L38" s="31"/>
      <c r="M38" s="59"/>
      <c r="N38" s="44"/>
      <c r="O38" s="51"/>
      <c r="Q38" s="41"/>
      <c r="R38" s="9"/>
      <c r="S38" s="9"/>
    </row>
    <row r="39" spans="1:19" x14ac:dyDescent="0.25">
      <c r="A39" s="7"/>
      <c r="B39" s="7"/>
      <c r="C39" s="19" t="s">
        <v>34</v>
      </c>
      <c r="D39" s="7"/>
      <c r="E39" s="7"/>
      <c r="F39" s="7"/>
      <c r="G39" s="7"/>
      <c r="H39" s="50">
        <v>112333168</v>
      </c>
      <c r="J39" s="8"/>
      <c r="K39" s="30"/>
      <c r="L39" s="31"/>
      <c r="M39" s="52"/>
      <c r="N39" s="44"/>
      <c r="O39" s="51"/>
      <c r="Q39" s="41"/>
      <c r="R39" s="9"/>
      <c r="S39" s="9"/>
    </row>
    <row r="40" spans="1:19" x14ac:dyDescent="0.25">
      <c r="A40" s="7"/>
      <c r="B40" s="7"/>
      <c r="C40" s="19" t="s">
        <v>35</v>
      </c>
      <c r="D40" s="7"/>
      <c r="E40" s="7"/>
      <c r="F40" s="7"/>
      <c r="G40" s="7"/>
      <c r="H40" s="8">
        <v>102993494</v>
      </c>
      <c r="I40" s="8"/>
      <c r="J40" s="8"/>
      <c r="K40" s="30"/>
      <c r="L40" s="31"/>
      <c r="M40" s="52"/>
      <c r="N40" s="44"/>
      <c r="O40" s="51"/>
      <c r="Q40" s="41"/>
      <c r="R40" s="9"/>
      <c r="S40" s="9"/>
    </row>
    <row r="41" spans="1:19" ht="16.5" x14ac:dyDescent="0.35">
      <c r="A41" s="7"/>
      <c r="B41" s="7"/>
      <c r="C41" s="19" t="s">
        <v>36</v>
      </c>
      <c r="D41" s="7"/>
      <c r="E41" s="7"/>
      <c r="F41" s="7"/>
      <c r="G41" s="7"/>
      <c r="H41" s="60">
        <v>77026411</v>
      </c>
      <c r="I41" s="8"/>
      <c r="J41" s="8"/>
      <c r="K41" s="30"/>
      <c r="L41" s="31"/>
      <c r="M41" s="52"/>
      <c r="N41" s="44"/>
      <c r="O41" s="51"/>
      <c r="Q41" s="41"/>
      <c r="R41" s="9"/>
      <c r="S41" s="9"/>
    </row>
    <row r="42" spans="1:19" ht="16.5" x14ac:dyDescent="0.35">
      <c r="A42" s="7"/>
      <c r="B42" s="7"/>
      <c r="C42" s="7"/>
      <c r="D42" s="7"/>
      <c r="E42" s="7"/>
      <c r="F42" s="7"/>
      <c r="G42" s="7"/>
      <c r="H42" s="8"/>
      <c r="I42" s="61">
        <f>SUM(H39:H41)</f>
        <v>292353073</v>
      </c>
      <c r="J42" s="8"/>
      <c r="K42" s="30"/>
      <c r="L42" s="31"/>
      <c r="M42" s="52"/>
      <c r="N42" s="44"/>
      <c r="O42" s="51"/>
      <c r="Q42" s="41"/>
      <c r="R42" s="9"/>
      <c r="S42" s="9"/>
    </row>
    <row r="43" spans="1:19" x14ac:dyDescent="0.25">
      <c r="A43" s="7"/>
      <c r="B43" s="7"/>
      <c r="C43" s="7"/>
      <c r="D43" s="7"/>
      <c r="E43" s="7"/>
      <c r="F43" s="7"/>
      <c r="G43" s="7"/>
      <c r="H43" s="8"/>
      <c r="I43" s="62">
        <f>SUM(I37:I42)</f>
        <v>1685649545</v>
      </c>
      <c r="J43" s="8"/>
      <c r="K43" s="30"/>
      <c r="L43" s="31"/>
      <c r="M43" s="52"/>
      <c r="N43" s="44"/>
      <c r="O43" s="51"/>
      <c r="Q43" s="41"/>
      <c r="R43" s="9"/>
      <c r="S43" s="9"/>
    </row>
    <row r="44" spans="1:19" x14ac:dyDescent="0.25">
      <c r="A44" s="7"/>
      <c r="B44" s="19">
        <v>2</v>
      </c>
      <c r="C44" s="19" t="s">
        <v>37</v>
      </c>
      <c r="D44" s="7"/>
      <c r="E44" s="7"/>
      <c r="F44" s="7"/>
      <c r="G44" s="7"/>
      <c r="H44" s="8"/>
      <c r="I44" s="8"/>
      <c r="J44" s="8"/>
      <c r="M44" s="52"/>
      <c r="N44" s="44"/>
      <c r="O44" s="51"/>
      <c r="P44" s="63"/>
      <c r="Q44" s="34"/>
      <c r="R44" s="64"/>
      <c r="S44" s="64"/>
    </row>
    <row r="45" spans="1:19" x14ac:dyDescent="0.25">
      <c r="A45" s="7"/>
      <c r="B45" s="7"/>
      <c r="C45" s="7" t="s">
        <v>32</v>
      </c>
      <c r="D45" s="7"/>
      <c r="E45" s="7"/>
      <c r="F45" s="7"/>
      <c r="G45" s="17"/>
      <c r="H45" s="8">
        <f>M95</f>
        <v>2965500</v>
      </c>
      <c r="I45" s="8"/>
      <c r="J45" s="8"/>
      <c r="M45" s="52"/>
      <c r="N45" s="44"/>
      <c r="O45" s="51"/>
      <c r="P45" s="63"/>
      <c r="Q45" s="34"/>
      <c r="R45" s="65"/>
      <c r="S45" s="64"/>
    </row>
    <row r="46" spans="1:19" x14ac:dyDescent="0.25">
      <c r="A46" s="7"/>
      <c r="B46" s="7"/>
      <c r="C46" s="7" t="s">
        <v>38</v>
      </c>
      <c r="D46" s="7"/>
      <c r="E46" s="7"/>
      <c r="F46" s="7"/>
      <c r="G46" s="22"/>
      <c r="H46" s="66">
        <f>+E91</f>
        <v>35000</v>
      </c>
      <c r="I46" s="8" t="s">
        <v>9</v>
      </c>
      <c r="J46" s="8"/>
      <c r="M46" s="52"/>
      <c r="N46" s="44"/>
      <c r="O46" s="51"/>
      <c r="P46" s="63"/>
      <c r="Q46" s="34"/>
      <c r="R46" s="63"/>
      <c r="S46" s="64"/>
    </row>
    <row r="47" spans="1:19" x14ac:dyDescent="0.25">
      <c r="A47" s="7"/>
      <c r="B47" s="7"/>
      <c r="C47" s="7"/>
      <c r="D47" s="7"/>
      <c r="E47" s="7"/>
      <c r="F47" s="7"/>
      <c r="G47" s="22" t="s">
        <v>9</v>
      </c>
      <c r="H47" s="67"/>
      <c r="I47" s="8">
        <f>H45+H46</f>
        <v>3000500</v>
      </c>
      <c r="J47" s="8"/>
      <c r="M47" s="52"/>
      <c r="N47" s="44"/>
      <c r="O47" s="51"/>
      <c r="P47" s="63"/>
      <c r="Q47" s="64"/>
      <c r="R47" s="63"/>
      <c r="S47" s="64"/>
    </row>
    <row r="48" spans="1:19" x14ac:dyDescent="0.25">
      <c r="A48" s="7"/>
      <c r="B48" s="7"/>
      <c r="C48" s="7"/>
      <c r="D48" s="7"/>
      <c r="E48" s="7"/>
      <c r="F48" s="7"/>
      <c r="G48" s="22"/>
      <c r="H48" s="68"/>
      <c r="I48" s="8" t="s">
        <v>9</v>
      </c>
      <c r="J48" s="8"/>
      <c r="M48" s="59"/>
      <c r="N48" s="44"/>
      <c r="O48" s="51"/>
      <c r="P48" s="69"/>
      <c r="Q48" s="69">
        <f>SUM(Q13:Q46)</f>
        <v>0</v>
      </c>
      <c r="R48" s="63"/>
      <c r="S48" s="64"/>
    </row>
    <row r="49" spans="1:19" x14ac:dyDescent="0.25">
      <c r="A49" s="7"/>
      <c r="B49" s="7"/>
      <c r="C49" s="7" t="s">
        <v>39</v>
      </c>
      <c r="D49" s="7"/>
      <c r="E49" s="7"/>
      <c r="F49" s="7"/>
      <c r="G49" s="17"/>
      <c r="H49" s="50">
        <f>L136</f>
        <v>17730000</v>
      </c>
      <c r="I49" s="8">
        <v>0</v>
      </c>
      <c r="M49" s="59"/>
      <c r="N49" s="44"/>
      <c r="O49" s="51"/>
      <c r="Q49" s="9"/>
      <c r="S49" s="9"/>
    </row>
    <row r="50" spans="1:19" x14ac:dyDescent="0.25">
      <c r="A50" s="7"/>
      <c r="B50" s="7"/>
      <c r="C50" s="7" t="s">
        <v>40</v>
      </c>
      <c r="D50" s="7"/>
      <c r="E50" s="7"/>
      <c r="F50" s="7"/>
      <c r="G50" s="7"/>
      <c r="H50" s="58">
        <f>A91</f>
        <v>517000</v>
      </c>
      <c r="I50" s="8"/>
      <c r="M50" s="59"/>
      <c r="N50" s="44"/>
      <c r="O50" s="51"/>
      <c r="P50" s="70"/>
      <c r="Q50" s="9" t="s">
        <v>41</v>
      </c>
      <c r="S50" s="9"/>
    </row>
    <row r="51" spans="1:19" x14ac:dyDescent="0.25">
      <c r="A51" s="7"/>
      <c r="B51" s="7"/>
      <c r="C51" s="7"/>
      <c r="D51" s="7"/>
      <c r="E51" s="7"/>
      <c r="F51" s="7"/>
      <c r="G51" s="7"/>
      <c r="H51" s="17"/>
      <c r="I51" s="58">
        <f>SUM(H49:H50)</f>
        <v>18247000</v>
      </c>
      <c r="J51" s="50"/>
      <c r="M51" s="59"/>
      <c r="N51" s="44"/>
      <c r="O51" s="51"/>
      <c r="P51" s="71"/>
      <c r="Q51" s="57"/>
      <c r="R51" s="71"/>
      <c r="S51" s="57"/>
    </row>
    <row r="52" spans="1:19" x14ac:dyDescent="0.25">
      <c r="A52" s="7"/>
      <c r="B52" s="7"/>
      <c r="C52" s="19" t="s">
        <v>42</v>
      </c>
      <c r="D52" s="7"/>
      <c r="E52" s="7"/>
      <c r="F52" s="7"/>
      <c r="G52" s="7"/>
      <c r="H52" s="8"/>
      <c r="I52" s="8">
        <f>I30-I47+I51</f>
        <v>20412600</v>
      </c>
      <c r="J52" s="72"/>
      <c r="N52" s="44"/>
      <c r="O52" s="51"/>
      <c r="P52" s="71"/>
      <c r="Q52" s="57"/>
      <c r="R52" s="71"/>
      <c r="S52" s="57"/>
    </row>
    <row r="53" spans="1:19" x14ac:dyDescent="0.25">
      <c r="A53" s="7"/>
      <c r="B53" s="7"/>
      <c r="C53" s="7" t="s">
        <v>43</v>
      </c>
      <c r="D53" s="7"/>
      <c r="E53" s="7"/>
      <c r="F53" s="7"/>
      <c r="G53" s="7"/>
      <c r="H53" s="8"/>
      <c r="I53" s="8">
        <f>+I27</f>
        <v>20412600</v>
      </c>
      <c r="J53" s="72"/>
      <c r="N53" s="44"/>
      <c r="O53" s="51"/>
      <c r="P53" s="71"/>
      <c r="Q53" s="57"/>
      <c r="R53" s="71"/>
      <c r="S53" s="57"/>
    </row>
    <row r="54" spans="1:19" x14ac:dyDescent="0.25">
      <c r="A54" s="7"/>
      <c r="B54" s="7"/>
      <c r="C54" s="7"/>
      <c r="D54" s="7"/>
      <c r="E54" s="7"/>
      <c r="F54" s="7"/>
      <c r="G54" s="7"/>
      <c r="H54" s="8" t="s">
        <v>9</v>
      </c>
      <c r="I54" s="58">
        <v>0</v>
      </c>
      <c r="J54" s="73"/>
      <c r="L54" s="31"/>
      <c r="N54" s="44"/>
      <c r="O54" s="51"/>
      <c r="P54" s="71"/>
      <c r="Q54" s="57"/>
      <c r="R54" s="71"/>
      <c r="S54" s="74"/>
    </row>
    <row r="55" spans="1:19" x14ac:dyDescent="0.25">
      <c r="A55" s="7"/>
      <c r="B55" s="7"/>
      <c r="C55" s="7"/>
      <c r="D55" s="7"/>
      <c r="E55" s="7" t="s">
        <v>44</v>
      </c>
      <c r="F55" s="7"/>
      <c r="G55" s="7"/>
      <c r="H55" s="8"/>
      <c r="I55" s="8">
        <f>+I53-I52</f>
        <v>0</v>
      </c>
      <c r="J55" s="72"/>
      <c r="L55" s="31"/>
      <c r="N55" s="44"/>
      <c r="O55" s="51"/>
      <c r="P55" s="71"/>
      <c r="Q55" s="57"/>
      <c r="R55" s="71"/>
      <c r="S55" s="71"/>
    </row>
    <row r="56" spans="1:19" x14ac:dyDescent="0.25">
      <c r="A56" s="7"/>
      <c r="B56" s="7"/>
      <c r="C56" s="7"/>
      <c r="D56" s="7"/>
      <c r="E56" s="7"/>
      <c r="F56" s="7"/>
      <c r="G56" s="7"/>
      <c r="H56" s="8"/>
      <c r="I56" s="8"/>
      <c r="J56" s="72"/>
      <c r="L56" s="31"/>
      <c r="N56" s="44"/>
      <c r="O56" s="51"/>
      <c r="P56" s="71"/>
      <c r="Q56" s="57"/>
      <c r="R56" s="71"/>
      <c r="S56" s="71"/>
    </row>
    <row r="57" spans="1:19" x14ac:dyDescent="0.25">
      <c r="A57" s="7" t="s">
        <v>45</v>
      </c>
      <c r="B57" s="7"/>
      <c r="C57" s="7"/>
      <c r="D57" s="7"/>
      <c r="E57" s="7"/>
      <c r="F57" s="7"/>
      <c r="G57" s="7"/>
      <c r="H57" s="8"/>
      <c r="I57" s="55"/>
      <c r="J57" s="75"/>
      <c r="L57" s="31"/>
      <c r="N57" s="44"/>
      <c r="O57" s="51"/>
      <c r="P57" s="71"/>
      <c r="Q57" s="57"/>
      <c r="R57" s="71"/>
      <c r="S57" s="71"/>
    </row>
    <row r="58" spans="1:19" x14ac:dyDescent="0.25">
      <c r="A58" s="7" t="s">
        <v>46</v>
      </c>
      <c r="B58" s="7"/>
      <c r="C58" s="7"/>
      <c r="D58" s="7"/>
      <c r="E58" s="7" t="s">
        <v>9</v>
      </c>
      <c r="F58" s="7"/>
      <c r="G58" s="7" t="s">
        <v>47</v>
      </c>
      <c r="H58" s="8"/>
      <c r="I58" s="21"/>
      <c r="J58" s="76"/>
      <c r="L58" s="31"/>
      <c r="N58" s="44"/>
      <c r="O58" s="51"/>
      <c r="P58" s="71"/>
      <c r="Q58" s="57"/>
      <c r="R58" s="71"/>
      <c r="S58" s="71"/>
    </row>
    <row r="59" spans="1:19" x14ac:dyDescent="0.25">
      <c r="A59" s="7"/>
      <c r="B59" s="7"/>
      <c r="C59" s="7"/>
      <c r="D59" s="7"/>
      <c r="E59" s="7"/>
      <c r="F59" s="7"/>
      <c r="G59" s="7"/>
      <c r="H59" s="8" t="s">
        <v>9</v>
      </c>
      <c r="I59" s="21"/>
      <c r="J59" s="76"/>
      <c r="L59" s="31"/>
      <c r="N59" s="44"/>
      <c r="O59" s="51"/>
      <c r="Q59" s="41"/>
    </row>
    <row r="60" spans="1:19" x14ac:dyDescent="0.25">
      <c r="A60" s="7"/>
      <c r="B60" s="7"/>
      <c r="C60" s="7"/>
      <c r="D60" s="7"/>
      <c r="E60" s="7"/>
      <c r="F60" s="7"/>
      <c r="G60" s="7"/>
      <c r="H60" s="8"/>
      <c r="I60" s="21"/>
      <c r="J60" s="76"/>
      <c r="L60" s="31"/>
      <c r="N60" s="44"/>
      <c r="O60" s="51"/>
      <c r="Q60" s="41"/>
    </row>
    <row r="61" spans="1:19" x14ac:dyDescent="0.25">
      <c r="A61" s="77"/>
      <c r="B61" s="78"/>
      <c r="C61" s="78"/>
      <c r="D61" s="79"/>
      <c r="E61" s="79"/>
      <c r="F61" s="79"/>
      <c r="G61" s="79"/>
      <c r="H61" s="10"/>
      <c r="J61" s="80"/>
      <c r="L61" s="82"/>
      <c r="N61" s="44"/>
      <c r="O61" s="51"/>
      <c r="Q61" s="10"/>
      <c r="R61" s="81"/>
    </row>
    <row r="62" spans="1:19" x14ac:dyDescent="0.25">
      <c r="A62" s="77" t="s">
        <v>48</v>
      </c>
      <c r="B62" s="78"/>
      <c r="C62" s="78"/>
      <c r="D62" s="79"/>
      <c r="E62" s="79"/>
      <c r="F62" s="79"/>
      <c r="G62" s="10" t="s">
        <v>74</v>
      </c>
      <c r="J62" s="80"/>
      <c r="K62" s="30"/>
      <c r="L62" s="82"/>
      <c r="N62" s="44"/>
      <c r="O62" s="51"/>
      <c r="Q62" s="10"/>
      <c r="R62" s="81"/>
    </row>
    <row r="63" spans="1:19" x14ac:dyDescent="0.25">
      <c r="A63" s="77"/>
      <c r="B63" s="78"/>
      <c r="C63" s="78"/>
      <c r="D63" s="79"/>
      <c r="E63" s="79"/>
      <c r="F63" s="79"/>
      <c r="G63" s="79"/>
      <c r="H63" s="79"/>
      <c r="J63" s="80"/>
      <c r="L63" s="82"/>
      <c r="N63" s="44"/>
      <c r="O63" s="51"/>
    </row>
    <row r="64" spans="1:19" x14ac:dyDescent="0.25">
      <c r="A64" s="95" t="s">
        <v>75</v>
      </c>
      <c r="B64" s="9"/>
      <c r="C64" s="9"/>
      <c r="D64" s="9"/>
      <c r="E64" s="9"/>
      <c r="F64" s="9"/>
      <c r="H64" s="10" t="s">
        <v>51</v>
      </c>
      <c r="I64" s="9"/>
      <c r="J64" s="83"/>
      <c r="L64" s="82"/>
      <c r="M64" s="59"/>
      <c r="N64" s="44"/>
      <c r="O64" s="51"/>
      <c r="Q64" s="70"/>
    </row>
    <row r="65" spans="1:15" x14ac:dyDescent="0.25">
      <c r="A65" s="9"/>
      <c r="B65" s="9"/>
      <c r="C65" s="9"/>
      <c r="D65" s="9"/>
      <c r="E65" s="9"/>
      <c r="F65" s="9"/>
      <c r="G65" s="79" t="s">
        <v>52</v>
      </c>
      <c r="H65" s="9"/>
      <c r="I65" s="9"/>
      <c r="J65" s="83"/>
      <c r="L65" s="82"/>
      <c r="M65" s="59"/>
      <c r="N65" s="44"/>
      <c r="O65" s="51"/>
    </row>
    <row r="66" spans="1:15" x14ac:dyDescent="0.25">
      <c r="A66" s="9"/>
      <c r="B66" s="9"/>
      <c r="C66" s="9"/>
      <c r="D66" s="9"/>
      <c r="E66" s="9"/>
      <c r="F66" s="9"/>
      <c r="G66" s="79"/>
      <c r="H66" s="9"/>
      <c r="I66" s="9"/>
      <c r="J66" s="83"/>
      <c r="L66" s="82"/>
      <c r="M66" s="59"/>
      <c r="N66" s="44"/>
      <c r="O66" s="51"/>
    </row>
    <row r="67" spans="1:15" x14ac:dyDescent="0.25">
      <c r="A67" s="9"/>
      <c r="B67" s="9"/>
      <c r="C67" s="9"/>
      <c r="D67" s="9"/>
      <c r="E67" s="9" t="s">
        <v>53</v>
      </c>
      <c r="F67" s="9"/>
      <c r="G67" s="9"/>
      <c r="H67" s="9"/>
      <c r="I67" s="9"/>
      <c r="J67" s="83"/>
      <c r="L67" s="82"/>
      <c r="M67" s="84"/>
      <c r="N67" s="44"/>
      <c r="O67" s="51"/>
    </row>
    <row r="68" spans="1:15" x14ac:dyDescent="0.25">
      <c r="A68" s="9"/>
      <c r="B68" s="9"/>
      <c r="C68" s="9"/>
      <c r="D68" s="9"/>
      <c r="E68" s="9"/>
      <c r="F68" s="9"/>
      <c r="G68" s="9"/>
      <c r="H68" s="9"/>
      <c r="I68" s="85"/>
      <c r="J68" s="83"/>
      <c r="L68" s="82"/>
      <c r="M68" s="84"/>
      <c r="N68" s="44"/>
      <c r="O68" s="51"/>
    </row>
    <row r="69" spans="1:15" x14ac:dyDescent="0.25">
      <c r="A69" s="79"/>
      <c r="B69" s="79"/>
      <c r="C69" s="79"/>
      <c r="D69" s="79"/>
      <c r="E69" s="79"/>
      <c r="F69" s="79"/>
      <c r="G69" s="86"/>
      <c r="H69" s="87"/>
      <c r="I69" s="79"/>
      <c r="J69" s="80"/>
      <c r="L69" s="82"/>
      <c r="M69" s="88"/>
      <c r="N69" s="44"/>
      <c r="O69" s="51"/>
    </row>
    <row r="70" spans="1:15" x14ac:dyDescent="0.25">
      <c r="A70" s="79"/>
      <c r="B70" s="79"/>
      <c r="C70" s="79"/>
      <c r="D70" s="79"/>
      <c r="E70" s="79"/>
      <c r="F70" s="79"/>
      <c r="G70" s="86" t="s">
        <v>54</v>
      </c>
      <c r="H70" s="89"/>
      <c r="I70" s="79"/>
      <c r="J70" s="80"/>
      <c r="L70" s="82"/>
      <c r="M70" s="59"/>
      <c r="N70" s="44"/>
      <c r="O70" s="51"/>
    </row>
    <row r="71" spans="1:15" x14ac:dyDescent="0.25">
      <c r="A71" s="9"/>
      <c r="B71" s="9"/>
      <c r="C71" s="9"/>
      <c r="D71" s="9"/>
      <c r="E71" s="9"/>
      <c r="F71" s="9"/>
      <c r="G71" s="9"/>
      <c r="H71" s="9"/>
      <c r="I71" s="9"/>
      <c r="J71" s="83"/>
      <c r="L71" s="82"/>
      <c r="N71" s="44"/>
      <c r="O71" s="90"/>
    </row>
    <row r="72" spans="1:15" x14ac:dyDescent="0.25">
      <c r="A72" s="9" t="s">
        <v>40</v>
      </c>
      <c r="B72" s="9"/>
      <c r="C72" s="9"/>
      <c r="D72" s="9" t="s">
        <v>38</v>
      </c>
      <c r="E72" s="9"/>
      <c r="F72" s="9"/>
      <c r="G72" s="9"/>
      <c r="H72" s="9" t="s">
        <v>55</v>
      </c>
      <c r="I72" s="85" t="s">
        <v>56</v>
      </c>
      <c r="J72" s="83"/>
      <c r="L72" s="82"/>
      <c r="M72" s="88"/>
      <c r="N72" s="44"/>
      <c r="O72" s="91"/>
    </row>
    <row r="73" spans="1:15" x14ac:dyDescent="0.25">
      <c r="A73" s="92">
        <v>200000</v>
      </c>
      <c r="B73" s="93"/>
      <c r="C73" s="93"/>
      <c r="D73" s="93"/>
      <c r="E73" s="94">
        <v>5000</v>
      </c>
      <c r="F73" s="95"/>
      <c r="G73" s="9"/>
      <c r="H73" s="57"/>
      <c r="I73" s="9"/>
      <c r="J73" s="83"/>
      <c r="L73" s="82"/>
      <c r="M73" s="88"/>
      <c r="N73" s="44"/>
      <c r="O73" s="90"/>
    </row>
    <row r="74" spans="1:15" x14ac:dyDescent="0.25">
      <c r="A74" s="92">
        <v>317000</v>
      </c>
      <c r="B74" s="93"/>
      <c r="C74" s="93"/>
      <c r="D74" s="93"/>
      <c r="E74" s="94">
        <v>30000</v>
      </c>
      <c r="F74" s="95"/>
      <c r="G74" s="9"/>
      <c r="H74" s="57"/>
      <c r="I74" s="9"/>
      <c r="J74" s="9"/>
      <c r="L74" s="82"/>
      <c r="M74" s="88"/>
      <c r="N74" s="44"/>
      <c r="O74" s="90"/>
    </row>
    <row r="75" spans="1:15" x14ac:dyDescent="0.25">
      <c r="A75" s="96"/>
      <c r="B75" s="93"/>
      <c r="C75" s="93"/>
      <c r="D75" s="93"/>
      <c r="E75" s="94"/>
      <c r="F75" s="95"/>
      <c r="G75" s="9"/>
      <c r="H75" s="57"/>
      <c r="I75" s="9"/>
      <c r="J75" s="9"/>
      <c r="K75" t="s">
        <v>9</v>
      </c>
      <c r="L75" s="82"/>
      <c r="M75" s="88"/>
      <c r="N75" s="44"/>
      <c r="O75" s="90"/>
    </row>
    <row r="76" spans="1:15" x14ac:dyDescent="0.25">
      <c r="A76" s="96"/>
      <c r="B76" s="93"/>
      <c r="C76" s="97"/>
      <c r="D76" s="93"/>
      <c r="E76" s="98"/>
      <c r="F76" s="9"/>
      <c r="G76" s="9"/>
      <c r="H76" s="57"/>
      <c r="I76" s="9"/>
      <c r="J76" s="9"/>
      <c r="L76" s="82"/>
      <c r="M76" s="88"/>
      <c r="N76" s="44"/>
      <c r="O76" s="90"/>
    </row>
    <row r="77" spans="1:15" x14ac:dyDescent="0.25">
      <c r="A77" s="94"/>
      <c r="B77" s="93"/>
      <c r="C77" s="97"/>
      <c r="D77" s="97"/>
      <c r="E77" s="99"/>
      <c r="F77" s="70"/>
      <c r="H77" s="71"/>
      <c r="L77" s="82"/>
      <c r="M77" s="88"/>
      <c r="N77" s="44"/>
      <c r="O77" s="90"/>
    </row>
    <row r="78" spans="1:15" x14ac:dyDescent="0.25">
      <c r="A78" s="100"/>
      <c r="B78" s="93"/>
      <c r="C78" s="101"/>
      <c r="D78" s="101"/>
      <c r="E78" s="99"/>
      <c r="H78" s="71"/>
      <c r="L78" s="82"/>
      <c r="M78" s="88"/>
      <c r="N78" s="44"/>
      <c r="O78" s="90"/>
    </row>
    <row r="79" spans="1:15" x14ac:dyDescent="0.25">
      <c r="A79" s="102"/>
      <c r="B79" s="93"/>
      <c r="C79" s="101"/>
      <c r="D79" s="101"/>
      <c r="E79" s="99"/>
      <c r="H79" s="71"/>
      <c r="L79" s="82"/>
      <c r="M79" s="88"/>
      <c r="N79" s="44"/>
      <c r="O79" s="91"/>
    </row>
    <row r="80" spans="1:15" x14ac:dyDescent="0.25">
      <c r="A80" s="102"/>
      <c r="B80" s="93"/>
      <c r="C80" s="101"/>
      <c r="D80" s="101"/>
      <c r="E80" s="99"/>
      <c r="H80" s="71"/>
      <c r="L80" s="82"/>
      <c r="M80" s="88"/>
      <c r="N80" s="44"/>
      <c r="O80" s="91"/>
    </row>
    <row r="81" spans="1:15" x14ac:dyDescent="0.25">
      <c r="A81" s="100"/>
      <c r="B81" s="101"/>
      <c r="C81" s="101"/>
      <c r="D81" s="101"/>
      <c r="E81" s="99"/>
      <c r="H81" s="71"/>
      <c r="L81" s="82"/>
      <c r="M81" s="103"/>
      <c r="N81" s="44"/>
      <c r="O81" s="90"/>
    </row>
    <row r="82" spans="1:15" x14ac:dyDescent="0.25">
      <c r="A82" s="100"/>
      <c r="B82" s="101"/>
      <c r="C82" s="101"/>
      <c r="D82" s="101"/>
      <c r="E82" s="99"/>
      <c r="H82" s="71"/>
      <c r="L82" s="82"/>
      <c r="M82" s="104"/>
      <c r="N82" s="44"/>
      <c r="O82" s="90"/>
    </row>
    <row r="83" spans="1:15" x14ac:dyDescent="0.25">
      <c r="A83" s="100"/>
      <c r="B83" s="105"/>
      <c r="E83" s="71"/>
      <c r="H83" s="71"/>
      <c r="K83" s="30"/>
      <c r="L83" s="82"/>
      <c r="N83" s="44"/>
      <c r="O83" s="90"/>
    </row>
    <row r="84" spans="1:15" x14ac:dyDescent="0.25">
      <c r="A84" s="100"/>
      <c r="B84" s="105"/>
      <c r="H84" s="71"/>
      <c r="K84" s="30"/>
      <c r="L84" s="82"/>
      <c r="N84" s="44"/>
      <c r="O84" s="90"/>
    </row>
    <row r="85" spans="1:15" x14ac:dyDescent="0.25">
      <c r="A85" s="100"/>
      <c r="B85" s="105"/>
      <c r="K85" s="30"/>
      <c r="L85" s="82"/>
      <c r="N85" s="44"/>
      <c r="O85" s="90"/>
    </row>
    <row r="86" spans="1:15" x14ac:dyDescent="0.25">
      <c r="A86" s="100"/>
      <c r="B86" s="105"/>
      <c r="K86" s="30"/>
      <c r="L86" s="82"/>
      <c r="N86" s="44"/>
      <c r="O86" s="90"/>
    </row>
    <row r="87" spans="1:15" x14ac:dyDescent="0.25">
      <c r="A87" s="71"/>
      <c r="B87" s="105"/>
      <c r="K87" s="30"/>
      <c r="L87" s="82"/>
      <c r="M87" s="88"/>
      <c r="N87" s="44"/>
      <c r="O87" s="90"/>
    </row>
    <row r="88" spans="1:15" x14ac:dyDescent="0.25">
      <c r="K88" s="30"/>
      <c r="L88" s="82"/>
      <c r="N88" s="44"/>
      <c r="O88" s="90"/>
    </row>
    <row r="89" spans="1:15" x14ac:dyDescent="0.25">
      <c r="K89" s="30"/>
      <c r="L89" s="82"/>
      <c r="N89" s="44"/>
      <c r="O89" s="90"/>
    </row>
    <row r="90" spans="1:15" x14ac:dyDescent="0.25">
      <c r="K90" s="30"/>
      <c r="L90" s="82"/>
      <c r="N90" s="44"/>
      <c r="O90" s="90"/>
    </row>
    <row r="91" spans="1:15" x14ac:dyDescent="0.25">
      <c r="A91" s="81">
        <f>SUM(A73:A90)</f>
        <v>517000</v>
      </c>
      <c r="E91" s="71">
        <f>SUM(E73:E90)</f>
        <v>35000</v>
      </c>
      <c r="H91" s="71">
        <f>SUM(H73:H90)</f>
        <v>0</v>
      </c>
      <c r="K91" s="30"/>
      <c r="L91" s="82"/>
      <c r="N91" s="44"/>
      <c r="O91" s="90"/>
    </row>
    <row r="92" spans="1:15" x14ac:dyDescent="0.25">
      <c r="K92" s="30"/>
      <c r="L92" s="82"/>
      <c r="N92" s="44"/>
      <c r="O92" s="90"/>
    </row>
    <row r="93" spans="1:15" x14ac:dyDescent="0.25">
      <c r="K93" s="30"/>
      <c r="N93" s="44"/>
      <c r="O93" s="90"/>
    </row>
    <row r="94" spans="1:15" x14ac:dyDescent="0.25">
      <c r="K94" s="30"/>
      <c r="N94" s="44"/>
      <c r="O94" s="90"/>
    </row>
    <row r="95" spans="1:15" x14ac:dyDescent="0.25">
      <c r="K95" s="30"/>
      <c r="M95" s="37">
        <f>SUM(M13:M94)</f>
        <v>2965500</v>
      </c>
      <c r="N95" s="44"/>
      <c r="O95" s="90"/>
    </row>
    <row r="96" spans="1:15" x14ac:dyDescent="0.25">
      <c r="K96" s="30"/>
      <c r="N96" s="44"/>
      <c r="O96" s="90"/>
    </row>
    <row r="97" spans="11:15" x14ac:dyDescent="0.25">
      <c r="K97" s="30"/>
      <c r="N97" s="44"/>
      <c r="O97" s="90"/>
    </row>
    <row r="98" spans="11:15" x14ac:dyDescent="0.25">
      <c r="K98" s="30"/>
      <c r="N98" s="44"/>
      <c r="O98" s="90"/>
    </row>
    <row r="99" spans="11:15" x14ac:dyDescent="0.25">
      <c r="K99" s="30"/>
      <c r="N99" s="44"/>
      <c r="O99" s="90"/>
    </row>
    <row r="100" spans="11:15" x14ac:dyDescent="0.25">
      <c r="K100" s="30"/>
      <c r="N100" s="44"/>
      <c r="O100" s="90"/>
    </row>
    <row r="101" spans="11:15" x14ac:dyDescent="0.25">
      <c r="K101" s="30"/>
      <c r="N101" s="44"/>
      <c r="O101" s="90"/>
    </row>
    <row r="102" spans="11:15" x14ac:dyDescent="0.25">
      <c r="K102" s="30"/>
      <c r="N102" s="44"/>
      <c r="O102" s="90"/>
    </row>
    <row r="103" spans="11:15" x14ac:dyDescent="0.25">
      <c r="K103" s="30"/>
      <c r="N103" s="44"/>
      <c r="O103" s="90"/>
    </row>
    <row r="104" spans="11:15" x14ac:dyDescent="0.25">
      <c r="K104" s="30"/>
      <c r="N104" s="44"/>
      <c r="O104" s="90"/>
    </row>
    <row r="105" spans="11:15" x14ac:dyDescent="0.25">
      <c r="K105" s="30"/>
      <c r="N105" s="44"/>
      <c r="O105" s="90"/>
    </row>
    <row r="106" spans="11:15" x14ac:dyDescent="0.25">
      <c r="K106" s="30"/>
      <c r="N106" s="44"/>
      <c r="O106" s="90"/>
    </row>
    <row r="107" spans="11:15" x14ac:dyDescent="0.25">
      <c r="K107" s="30"/>
      <c r="N107" s="44"/>
    </row>
    <row r="108" spans="11:15" x14ac:dyDescent="0.25">
      <c r="K108" s="30"/>
    </row>
    <row r="109" spans="11:15" x14ac:dyDescent="0.25">
      <c r="K109" s="30"/>
    </row>
    <row r="110" spans="11:15" x14ac:dyDescent="0.25">
      <c r="K110" s="30"/>
      <c r="O110" s="88">
        <f>SUM(O13:O109)</f>
        <v>0</v>
      </c>
    </row>
    <row r="111" spans="11:15" x14ac:dyDescent="0.25">
      <c r="K111" s="30"/>
    </row>
    <row r="112" spans="11:15" x14ac:dyDescent="0.25">
      <c r="K112" s="30"/>
    </row>
    <row r="113" spans="1:19" s="37" customFormat="1" x14ac:dyDescent="0.25">
      <c r="A113"/>
      <c r="B113"/>
      <c r="C113"/>
      <c r="D113"/>
      <c r="E113"/>
      <c r="F113"/>
      <c r="G113"/>
      <c r="H113"/>
      <c r="I113"/>
      <c r="J113"/>
      <c r="K113" s="30"/>
      <c r="L113" s="106"/>
      <c r="N113" s="108"/>
      <c r="O113" s="107"/>
      <c r="P113"/>
      <c r="Q113"/>
      <c r="R113"/>
      <c r="S113"/>
    </row>
    <row r="114" spans="1:19" s="37" customFormat="1" x14ac:dyDescent="0.25">
      <c r="A114"/>
      <c r="B114"/>
      <c r="C114"/>
      <c r="D114"/>
      <c r="E114"/>
      <c r="F114"/>
      <c r="G114"/>
      <c r="H114"/>
      <c r="I114"/>
      <c r="J114"/>
      <c r="K114" s="30"/>
      <c r="L114" s="106"/>
      <c r="N114" s="108"/>
      <c r="O114" s="107"/>
      <c r="P114"/>
      <c r="Q114"/>
      <c r="R114"/>
      <c r="S114"/>
    </row>
    <row r="115" spans="1:19" s="37" customFormat="1" x14ac:dyDescent="0.25">
      <c r="A115"/>
      <c r="B115"/>
      <c r="C115"/>
      <c r="D115"/>
      <c r="E115"/>
      <c r="F115"/>
      <c r="G115"/>
      <c r="H115"/>
      <c r="I115"/>
      <c r="J115"/>
      <c r="K115" s="30"/>
      <c r="L115" s="106"/>
      <c r="N115" s="108"/>
      <c r="O115" s="107"/>
      <c r="P115"/>
      <c r="Q115"/>
      <c r="R115"/>
      <c r="S115"/>
    </row>
    <row r="116" spans="1:19" s="37" customFormat="1" x14ac:dyDescent="0.25">
      <c r="A116"/>
      <c r="B116"/>
      <c r="C116"/>
      <c r="D116"/>
      <c r="E116"/>
      <c r="F116"/>
      <c r="G116"/>
      <c r="H116"/>
      <c r="I116"/>
      <c r="J116"/>
      <c r="K116" s="30"/>
      <c r="L116" s="106"/>
      <c r="N116" s="108"/>
      <c r="O116" s="107"/>
      <c r="P116"/>
      <c r="Q116"/>
      <c r="R116"/>
      <c r="S116"/>
    </row>
    <row r="117" spans="1:19" s="37" customFormat="1" x14ac:dyDescent="0.25">
      <c r="A117"/>
      <c r="B117"/>
      <c r="C117"/>
      <c r="D117"/>
      <c r="E117"/>
      <c r="F117"/>
      <c r="G117"/>
      <c r="H117"/>
      <c r="I117"/>
      <c r="J117"/>
      <c r="K117" s="30"/>
      <c r="L117" s="106"/>
      <c r="N117" s="108"/>
      <c r="O117" s="107"/>
      <c r="P117"/>
      <c r="Q117"/>
      <c r="R117"/>
      <c r="S117"/>
    </row>
    <row r="118" spans="1:19" s="37" customFormat="1" x14ac:dyDescent="0.25">
      <c r="A118"/>
      <c r="B118"/>
      <c r="C118"/>
      <c r="D118"/>
      <c r="E118"/>
      <c r="F118"/>
      <c r="G118"/>
      <c r="H118"/>
      <c r="I118"/>
      <c r="J118"/>
      <c r="K118" s="30"/>
      <c r="L118" s="106"/>
      <c r="N118" s="108"/>
      <c r="O118" s="107"/>
      <c r="P118"/>
      <c r="Q118"/>
      <c r="R118"/>
      <c r="S118"/>
    </row>
    <row r="119" spans="1:19" s="37" customFormat="1" x14ac:dyDescent="0.25">
      <c r="A119"/>
      <c r="B119"/>
      <c r="C119"/>
      <c r="D119"/>
      <c r="E119"/>
      <c r="F119"/>
      <c r="G119"/>
      <c r="H119"/>
      <c r="I119"/>
      <c r="J119"/>
      <c r="K119" s="30"/>
      <c r="L119" s="106"/>
      <c r="N119" s="108"/>
      <c r="O119" s="107"/>
      <c r="P119"/>
      <c r="Q119"/>
      <c r="R119"/>
      <c r="S119"/>
    </row>
    <row r="120" spans="1:19" s="37" customFormat="1" x14ac:dyDescent="0.25">
      <c r="A120"/>
      <c r="B120"/>
      <c r="C120"/>
      <c r="D120"/>
      <c r="E120"/>
      <c r="F120"/>
      <c r="G120"/>
      <c r="H120"/>
      <c r="I120"/>
      <c r="J120"/>
      <c r="K120" s="30"/>
      <c r="L120" s="106"/>
      <c r="N120" s="108"/>
      <c r="O120" s="107"/>
      <c r="P120"/>
      <c r="Q120"/>
      <c r="R120"/>
      <c r="S120"/>
    </row>
    <row r="121" spans="1:19" s="37" customFormat="1" x14ac:dyDescent="0.25">
      <c r="A121"/>
      <c r="B121"/>
      <c r="C121"/>
      <c r="D121"/>
      <c r="E121"/>
      <c r="F121"/>
      <c r="G121"/>
      <c r="H121"/>
      <c r="I121"/>
      <c r="J121"/>
      <c r="K121" s="30"/>
      <c r="L121" s="106"/>
      <c r="N121" s="108"/>
      <c r="O121" s="107"/>
      <c r="P121"/>
      <c r="Q121"/>
      <c r="R121"/>
      <c r="S121"/>
    </row>
    <row r="122" spans="1:19" s="37" customFormat="1" x14ac:dyDescent="0.25">
      <c r="A122"/>
      <c r="B122"/>
      <c r="C122"/>
      <c r="D122"/>
      <c r="E122"/>
      <c r="F122"/>
      <c r="G122"/>
      <c r="H122"/>
      <c r="I122"/>
      <c r="J122"/>
      <c r="K122" s="30"/>
      <c r="L122" s="106"/>
      <c r="N122" s="108"/>
      <c r="O122" s="107"/>
      <c r="P122"/>
      <c r="Q122"/>
      <c r="R122"/>
      <c r="S122"/>
    </row>
    <row r="123" spans="1:19" s="37" customFormat="1" x14ac:dyDescent="0.25">
      <c r="A123"/>
      <c r="B123"/>
      <c r="C123"/>
      <c r="D123"/>
      <c r="E123"/>
      <c r="F123"/>
      <c r="G123"/>
      <c r="H123"/>
      <c r="I123"/>
      <c r="J123"/>
      <c r="K123" s="30"/>
      <c r="L123" s="109"/>
      <c r="N123" s="108"/>
      <c r="O123" s="107"/>
      <c r="P123"/>
      <c r="Q123"/>
      <c r="R123"/>
      <c r="S123"/>
    </row>
    <row r="124" spans="1:19" s="37" customFormat="1" x14ac:dyDescent="0.25">
      <c r="A124"/>
      <c r="B124"/>
      <c r="C124"/>
      <c r="D124"/>
      <c r="E124"/>
      <c r="F124"/>
      <c r="G124"/>
      <c r="H124"/>
      <c r="I124"/>
      <c r="J124"/>
      <c r="K124" s="30"/>
      <c r="L124" s="106"/>
      <c r="N124" s="108"/>
      <c r="O124" s="107"/>
      <c r="P124"/>
      <c r="Q124"/>
      <c r="R124"/>
      <c r="S124"/>
    </row>
    <row r="125" spans="1:19" s="37" customFormat="1" x14ac:dyDescent="0.25">
      <c r="A125"/>
      <c r="B125"/>
      <c r="C125"/>
      <c r="D125"/>
      <c r="E125"/>
      <c r="F125"/>
      <c r="G125"/>
      <c r="H125"/>
      <c r="I125"/>
      <c r="J125"/>
      <c r="K125" s="30"/>
      <c r="L125" s="106"/>
      <c r="N125" s="108"/>
      <c r="O125" s="107"/>
      <c r="P125"/>
      <c r="Q125"/>
      <c r="R125"/>
      <c r="S125"/>
    </row>
    <row r="126" spans="1:19" s="37" customFormat="1" x14ac:dyDescent="0.25">
      <c r="A126"/>
      <c r="B126"/>
      <c r="C126"/>
      <c r="D126"/>
      <c r="E126"/>
      <c r="F126"/>
      <c r="G126"/>
      <c r="H126"/>
      <c r="I126"/>
      <c r="J126"/>
      <c r="K126" s="30"/>
      <c r="L126" s="106"/>
      <c r="N126" s="108"/>
      <c r="O126" s="107"/>
      <c r="P126"/>
      <c r="Q126"/>
      <c r="R126"/>
      <c r="S126"/>
    </row>
    <row r="127" spans="1:19" s="37" customFormat="1" x14ac:dyDescent="0.25">
      <c r="A127"/>
      <c r="B127"/>
      <c r="C127"/>
      <c r="D127"/>
      <c r="E127"/>
      <c r="F127"/>
      <c r="G127"/>
      <c r="H127"/>
      <c r="I127"/>
      <c r="J127"/>
      <c r="K127" s="30"/>
      <c r="L127" s="106"/>
      <c r="N127" s="108"/>
      <c r="O127" s="107"/>
      <c r="P127"/>
      <c r="Q127"/>
      <c r="R127"/>
      <c r="S127"/>
    </row>
    <row r="128" spans="1:19" s="37" customFormat="1" x14ac:dyDescent="0.25">
      <c r="A128"/>
      <c r="B128"/>
      <c r="C128"/>
      <c r="D128"/>
      <c r="E128"/>
      <c r="F128"/>
      <c r="G128"/>
      <c r="H128"/>
      <c r="I128"/>
      <c r="J128"/>
      <c r="K128" s="30"/>
      <c r="L128" s="106"/>
      <c r="N128" s="108"/>
      <c r="O128" s="107"/>
      <c r="P128"/>
      <c r="Q128"/>
      <c r="R128"/>
      <c r="S128"/>
    </row>
    <row r="129" spans="1:19" s="37" customFormat="1" x14ac:dyDescent="0.25">
      <c r="A129"/>
      <c r="B129"/>
      <c r="C129"/>
      <c r="D129"/>
      <c r="E129"/>
      <c r="F129"/>
      <c r="G129"/>
      <c r="H129"/>
      <c r="I129"/>
      <c r="J129"/>
      <c r="K129" s="30"/>
      <c r="L129" s="106"/>
      <c r="N129" s="108"/>
      <c r="O129" s="107"/>
      <c r="P129"/>
      <c r="Q129"/>
      <c r="R129"/>
      <c r="S129"/>
    </row>
    <row r="130" spans="1:19" s="37" customFormat="1" x14ac:dyDescent="0.25">
      <c r="A130"/>
      <c r="B130"/>
      <c r="C130"/>
      <c r="D130"/>
      <c r="E130"/>
      <c r="F130"/>
      <c r="G130"/>
      <c r="H130"/>
      <c r="I130"/>
      <c r="J130"/>
      <c r="K130" s="30"/>
      <c r="L130" s="106"/>
      <c r="N130" s="108"/>
      <c r="O130" s="107"/>
      <c r="P130"/>
      <c r="Q130"/>
      <c r="R130"/>
      <c r="S130"/>
    </row>
    <row r="131" spans="1:19" s="37" customFormat="1" x14ac:dyDescent="0.25">
      <c r="A131"/>
      <c r="B131"/>
      <c r="C131"/>
      <c r="D131"/>
      <c r="E131"/>
      <c r="F131"/>
      <c r="G131"/>
      <c r="H131"/>
      <c r="I131"/>
      <c r="J131"/>
      <c r="K131" s="30"/>
      <c r="L131" s="106"/>
      <c r="N131" s="108"/>
      <c r="O131" s="107"/>
      <c r="P131"/>
      <c r="Q131"/>
      <c r="R131"/>
      <c r="S131"/>
    </row>
    <row r="132" spans="1:19" s="37" customFormat="1" x14ac:dyDescent="0.25">
      <c r="A132"/>
      <c r="B132"/>
      <c r="C132"/>
      <c r="D132"/>
      <c r="E132"/>
      <c r="F132"/>
      <c r="G132"/>
      <c r="H132"/>
      <c r="I132"/>
      <c r="J132"/>
      <c r="K132" s="30"/>
      <c r="L132" s="106"/>
      <c r="N132" s="108"/>
      <c r="O132" s="107"/>
      <c r="P132"/>
      <c r="Q132"/>
      <c r="R132"/>
      <c r="S132"/>
    </row>
    <row r="133" spans="1:19" s="37" customFormat="1" x14ac:dyDescent="0.25">
      <c r="A133"/>
      <c r="B133"/>
      <c r="C133"/>
      <c r="D133"/>
      <c r="E133"/>
      <c r="F133"/>
      <c r="G133"/>
      <c r="H133"/>
      <c r="I133"/>
      <c r="J133"/>
      <c r="K133" s="30"/>
      <c r="L133" s="106"/>
      <c r="N133" s="108"/>
      <c r="O133" s="107"/>
      <c r="P133"/>
      <c r="Q133"/>
      <c r="R133"/>
      <c r="S133"/>
    </row>
    <row r="134" spans="1:19" s="37" customFormat="1" x14ac:dyDescent="0.25">
      <c r="A134"/>
      <c r="B134"/>
      <c r="C134"/>
      <c r="D134"/>
      <c r="E134"/>
      <c r="F134"/>
      <c r="G134"/>
      <c r="H134"/>
      <c r="I134"/>
      <c r="J134"/>
      <c r="K134" s="30"/>
      <c r="L134" s="109"/>
      <c r="N134" s="108"/>
      <c r="O134" s="107"/>
      <c r="P134"/>
      <c r="Q134"/>
      <c r="R134"/>
      <c r="S134"/>
    </row>
    <row r="135" spans="1:19" s="37" customFormat="1" x14ac:dyDescent="0.25">
      <c r="A135"/>
      <c r="B135"/>
      <c r="C135"/>
      <c r="D135"/>
      <c r="E135"/>
      <c r="F135"/>
      <c r="G135"/>
      <c r="H135"/>
      <c r="I135"/>
      <c r="J135"/>
      <c r="K135" s="30"/>
      <c r="L135" s="106"/>
      <c r="N135" s="108"/>
      <c r="O135" s="107"/>
      <c r="P135"/>
      <c r="Q135"/>
      <c r="R135"/>
      <c r="S135"/>
    </row>
    <row r="136" spans="1:19" s="37" customFormat="1" x14ac:dyDescent="0.25">
      <c r="A136"/>
      <c r="B136"/>
      <c r="C136"/>
      <c r="D136"/>
      <c r="E136"/>
      <c r="F136"/>
      <c r="G136"/>
      <c r="H136"/>
      <c r="I136"/>
      <c r="J136"/>
      <c r="K136" s="30"/>
      <c r="L136" s="109">
        <f>SUM(L13:L135)</f>
        <v>17730000</v>
      </c>
      <c r="N136" s="108"/>
      <c r="O136" s="107"/>
      <c r="P136"/>
      <c r="Q136"/>
      <c r="R136"/>
      <c r="S136"/>
    </row>
  </sheetData>
  <mergeCells count="1">
    <mergeCell ref="A1:I1"/>
  </mergeCells>
  <pageMargins left="0.7" right="0.7" top="0.75" bottom="0.75" header="0.3" footer="0.3"/>
  <pageSetup paperSize="9" scale="7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6"/>
  <sheetViews>
    <sheetView view="pageBreakPreview" topLeftCell="A11" zoomScale="82" zoomScaleNormal="100" zoomScaleSheetLayoutView="82" workbookViewId="0">
      <selection activeCell="F42" sqref="F42"/>
    </sheetView>
  </sheetViews>
  <sheetFormatPr defaultRowHeight="15" x14ac:dyDescent="0.25"/>
  <cols>
    <col min="1" max="1" width="15.85546875" customWidth="1"/>
    <col min="2" max="2" width="11.85546875" customWidth="1"/>
    <col min="3" max="3" width="13.7109375" customWidth="1"/>
    <col min="4" max="4" width="4.85546875" customWidth="1"/>
    <col min="5" max="5" width="14.28515625" customWidth="1"/>
    <col min="6" max="6" width="4.140625" customWidth="1"/>
    <col min="7" max="7" width="13.85546875" customWidth="1"/>
    <col min="8" max="8" width="22" customWidth="1"/>
    <col min="9" max="9" width="20.7109375" customWidth="1"/>
    <col min="10" max="10" width="21.5703125" customWidth="1"/>
    <col min="11" max="11" width="12.140625" bestFit="1" customWidth="1"/>
    <col min="12" max="12" width="17.42578125" style="106" bestFit="1" customWidth="1"/>
    <col min="13" max="13" width="16.140625" style="37" bestFit="1" customWidth="1"/>
    <col min="14" max="14" width="15.5703125" style="108" customWidth="1"/>
    <col min="15" max="15" width="20" style="107" bestFit="1" customWidth="1"/>
    <col min="16" max="16" width="18" bestFit="1" customWidth="1"/>
    <col min="18" max="18" width="22.42578125" customWidth="1"/>
    <col min="19" max="19" width="20.140625" customWidth="1"/>
  </cols>
  <sheetData>
    <row r="1" spans="1:19" ht="15.75" x14ac:dyDescent="0.25">
      <c r="A1" s="192" t="s">
        <v>0</v>
      </c>
      <c r="B1" s="192"/>
      <c r="C1" s="192"/>
      <c r="D1" s="192"/>
      <c r="E1" s="192"/>
      <c r="F1" s="192"/>
      <c r="G1" s="192"/>
      <c r="H1" s="192"/>
      <c r="I1" s="192"/>
      <c r="J1" s="129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9"/>
      <c r="L2" s="3"/>
      <c r="M2" s="4"/>
      <c r="N2" s="5"/>
      <c r="O2" s="10"/>
      <c r="P2" s="9"/>
      <c r="Q2" s="9"/>
      <c r="R2" s="9"/>
      <c r="S2" s="9"/>
    </row>
    <row r="3" spans="1:19" x14ac:dyDescent="0.25">
      <c r="A3" s="7" t="s">
        <v>1</v>
      </c>
      <c r="B3" s="10" t="s">
        <v>2</v>
      </c>
      <c r="C3" s="10"/>
      <c r="D3" s="7"/>
      <c r="E3" s="7"/>
      <c r="F3" s="7"/>
      <c r="G3" s="7"/>
      <c r="H3" s="7" t="s">
        <v>3</v>
      </c>
      <c r="I3" s="11">
        <v>42816</v>
      </c>
      <c r="J3" s="12"/>
      <c r="K3" s="9"/>
      <c r="L3" s="13"/>
      <c r="M3" s="4"/>
      <c r="N3" s="5"/>
      <c r="O3" s="10"/>
      <c r="P3" s="9"/>
      <c r="Q3" s="9"/>
      <c r="R3" s="9"/>
      <c r="S3" s="9"/>
    </row>
    <row r="4" spans="1:19" x14ac:dyDescent="0.25">
      <c r="A4" s="7" t="s">
        <v>4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9"/>
      <c r="L4" s="13"/>
      <c r="M4" s="4"/>
      <c r="N4" s="5"/>
      <c r="O4" s="10"/>
      <c r="P4" s="9"/>
      <c r="Q4" s="9"/>
      <c r="R4" s="9"/>
      <c r="S4" s="9"/>
    </row>
    <row r="5" spans="1:19" x14ac:dyDescent="0.25">
      <c r="A5" s="7"/>
      <c r="B5" s="7"/>
      <c r="C5" s="7"/>
      <c r="D5" s="7"/>
      <c r="E5" s="7"/>
      <c r="F5" s="7"/>
      <c r="G5" s="7"/>
      <c r="H5" s="8"/>
      <c r="I5" s="15"/>
      <c r="J5" s="16"/>
      <c r="K5" s="9"/>
      <c r="L5" s="13"/>
      <c r="M5" s="17"/>
      <c r="N5" s="18"/>
      <c r="O5" s="6"/>
      <c r="P5" s="9"/>
      <c r="Q5" s="9"/>
      <c r="R5" s="9"/>
      <c r="S5" s="9"/>
    </row>
    <row r="6" spans="1:19" x14ac:dyDescent="0.25">
      <c r="A6" s="19" t="s">
        <v>8</v>
      </c>
      <c r="B6" s="7"/>
      <c r="C6" s="7"/>
      <c r="D6" s="7"/>
      <c r="E6" s="7"/>
      <c r="F6" s="7"/>
      <c r="G6" s="7" t="s">
        <v>9</v>
      </c>
      <c r="H6" s="8"/>
      <c r="I6" s="7"/>
      <c r="J6" s="7"/>
      <c r="K6" s="9"/>
      <c r="L6" s="13"/>
      <c r="M6" s="4"/>
      <c r="N6" s="18"/>
      <c r="O6" s="7"/>
      <c r="P6" s="9"/>
      <c r="Q6" s="9"/>
      <c r="R6" s="9"/>
      <c r="S6" s="9"/>
    </row>
    <row r="7" spans="1:19" x14ac:dyDescent="0.25">
      <c r="A7" s="7"/>
      <c r="B7" s="7"/>
      <c r="C7" s="20" t="s">
        <v>10</v>
      </c>
      <c r="D7" s="20"/>
      <c r="E7" s="20" t="s">
        <v>11</v>
      </c>
      <c r="F7" s="20"/>
      <c r="G7" s="20" t="s">
        <v>12</v>
      </c>
      <c r="H7" s="8"/>
      <c r="I7" s="7"/>
      <c r="J7" s="7"/>
      <c r="K7" s="9"/>
      <c r="L7" s="13"/>
      <c r="M7" s="4"/>
      <c r="N7" s="5"/>
      <c r="O7" s="7"/>
      <c r="P7" s="9"/>
      <c r="Q7" s="9"/>
      <c r="R7" s="9"/>
      <c r="S7" s="9"/>
    </row>
    <row r="8" spans="1:19" x14ac:dyDescent="0.25">
      <c r="A8" s="7"/>
      <c r="B8" s="7"/>
      <c r="C8" s="21">
        <v>100000</v>
      </c>
      <c r="D8" s="7"/>
      <c r="E8" s="121">
        <v>15</v>
      </c>
      <c r="F8" s="22"/>
      <c r="G8" s="17">
        <f>C8*E8</f>
        <v>1500000</v>
      </c>
      <c r="H8" s="8"/>
      <c r="I8" s="17"/>
      <c r="J8" s="17"/>
      <c r="K8" s="9"/>
      <c r="L8" s="13"/>
      <c r="M8" s="4"/>
      <c r="N8" s="5"/>
      <c r="O8" s="7"/>
      <c r="P8" s="9"/>
      <c r="Q8" s="9"/>
      <c r="R8" s="9"/>
      <c r="S8" s="9"/>
    </row>
    <row r="9" spans="1:19" x14ac:dyDescent="0.25">
      <c r="A9" s="7"/>
      <c r="B9" s="7"/>
      <c r="C9" s="21">
        <v>50000</v>
      </c>
      <c r="D9" s="7"/>
      <c r="E9" s="121">
        <v>47</v>
      </c>
      <c r="F9" s="22"/>
      <c r="G9" s="17">
        <f t="shared" ref="G9:G16" si="0">C9*E9</f>
        <v>2350000</v>
      </c>
      <c r="H9" s="8"/>
      <c r="I9" s="17"/>
      <c r="J9" s="17"/>
      <c r="K9" s="9"/>
      <c r="L9" s="3"/>
      <c r="M9" s="4"/>
      <c r="N9" s="5"/>
      <c r="O9" s="6"/>
      <c r="P9" s="9"/>
      <c r="Q9" s="9"/>
      <c r="R9" s="9"/>
      <c r="S9" s="9"/>
    </row>
    <row r="10" spans="1:19" x14ac:dyDescent="0.25">
      <c r="A10" s="7"/>
      <c r="B10" s="7"/>
      <c r="C10" s="21">
        <v>20000</v>
      </c>
      <c r="D10" s="7"/>
      <c r="E10" s="121">
        <v>0</v>
      </c>
      <c r="F10" s="22"/>
      <c r="G10" s="17">
        <f t="shared" si="0"/>
        <v>0</v>
      </c>
      <c r="H10" s="8"/>
      <c r="I10" s="8"/>
      <c r="J10" s="17"/>
      <c r="K10" s="23"/>
      <c r="L10" s="3"/>
      <c r="M10" s="4"/>
      <c r="N10" s="5"/>
      <c r="O10" s="7"/>
      <c r="P10" s="9"/>
      <c r="Q10" s="9"/>
      <c r="R10" s="9"/>
      <c r="S10" s="9"/>
    </row>
    <row r="11" spans="1:19" x14ac:dyDescent="0.25">
      <c r="A11" s="7"/>
      <c r="B11" s="7"/>
      <c r="C11" s="21">
        <v>10000</v>
      </c>
      <c r="D11" s="7"/>
      <c r="E11" s="121">
        <v>0</v>
      </c>
      <c r="F11" s="22"/>
      <c r="G11" s="17">
        <f t="shared" si="0"/>
        <v>0</v>
      </c>
      <c r="H11" s="8"/>
      <c r="I11" s="17"/>
      <c r="J11" s="17"/>
      <c r="K11" s="9"/>
      <c r="L11" s="3"/>
      <c r="M11" s="4"/>
      <c r="N11" s="24"/>
      <c r="O11" s="8"/>
      <c r="P11" s="9"/>
      <c r="Q11" s="9"/>
      <c r="R11" s="9" t="s">
        <v>13</v>
      </c>
      <c r="S11" s="9"/>
    </row>
    <row r="12" spans="1:19" x14ac:dyDescent="0.25">
      <c r="A12" s="7"/>
      <c r="B12" s="7"/>
      <c r="C12" s="21">
        <v>5000</v>
      </c>
      <c r="D12" s="7"/>
      <c r="E12" s="22">
        <v>1</v>
      </c>
      <c r="F12" s="22"/>
      <c r="G12" s="17">
        <f>C12*E12</f>
        <v>5000</v>
      </c>
      <c r="H12" s="8"/>
      <c r="I12" s="17"/>
      <c r="J12" s="17"/>
      <c r="K12" s="25" t="s">
        <v>9</v>
      </c>
      <c r="L12" s="26" t="s">
        <v>14</v>
      </c>
      <c r="M12" s="27" t="s">
        <v>15</v>
      </c>
      <c r="N12" s="28" t="s">
        <v>16</v>
      </c>
      <c r="O12" s="29" t="s">
        <v>13</v>
      </c>
      <c r="P12" s="9" t="s">
        <v>17</v>
      </c>
      <c r="Q12" s="9" t="s">
        <v>18</v>
      </c>
      <c r="R12" s="9" t="s">
        <v>19</v>
      </c>
      <c r="S12" s="9"/>
    </row>
    <row r="13" spans="1:19" x14ac:dyDescent="0.25">
      <c r="A13" s="7"/>
      <c r="B13" s="7"/>
      <c r="C13" s="21">
        <v>2000</v>
      </c>
      <c r="D13" s="7"/>
      <c r="E13" s="121">
        <v>7</v>
      </c>
      <c r="F13" s="22"/>
      <c r="G13" s="17">
        <f t="shared" si="0"/>
        <v>14000</v>
      </c>
      <c r="H13" s="8"/>
      <c r="I13" s="17"/>
      <c r="J13" s="17"/>
      <c r="K13" s="30">
        <v>40190</v>
      </c>
      <c r="L13" s="125">
        <v>2400000</v>
      </c>
      <c r="M13" s="32">
        <v>200000</v>
      </c>
      <c r="N13" s="33"/>
      <c r="O13" s="9" t="s">
        <v>20</v>
      </c>
      <c r="P13" s="9" t="s">
        <v>18</v>
      </c>
    </row>
    <row r="14" spans="1:19" x14ac:dyDescent="0.25">
      <c r="A14" s="7"/>
      <c r="B14" s="7"/>
      <c r="C14" s="21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10"/>
      <c r="K14" s="30">
        <v>40191</v>
      </c>
      <c r="L14" s="125">
        <v>2500000</v>
      </c>
      <c r="M14" s="32">
        <v>115000</v>
      </c>
      <c r="N14" s="34"/>
      <c r="O14" s="35">
        <v>55000000</v>
      </c>
      <c r="P14" s="36"/>
    </row>
    <row r="15" spans="1:19" x14ac:dyDescent="0.25">
      <c r="A15" s="7"/>
      <c r="B15" s="7"/>
      <c r="C15" s="21">
        <v>500</v>
      </c>
      <c r="D15" s="7"/>
      <c r="E15" s="22">
        <v>0</v>
      </c>
      <c r="F15" s="22"/>
      <c r="G15" s="17">
        <f t="shared" si="0"/>
        <v>0</v>
      </c>
      <c r="H15" s="8"/>
      <c r="I15" s="10"/>
      <c r="K15" s="30">
        <v>40192</v>
      </c>
      <c r="L15" s="125">
        <v>2400000</v>
      </c>
      <c r="M15" s="32">
        <v>150000</v>
      </c>
      <c r="N15" s="34"/>
      <c r="O15" s="35"/>
      <c r="P15" s="36"/>
    </row>
    <row r="16" spans="1:19" x14ac:dyDescent="0.25">
      <c r="A16" s="7"/>
      <c r="B16" s="7"/>
      <c r="C16" s="21">
        <v>100</v>
      </c>
      <c r="D16" s="7"/>
      <c r="E16" s="22">
        <v>0</v>
      </c>
      <c r="F16" s="22"/>
      <c r="G16" s="17">
        <f t="shared" si="0"/>
        <v>0</v>
      </c>
      <c r="H16" s="8"/>
      <c r="I16" s="10"/>
      <c r="J16" s="121"/>
      <c r="K16" s="30">
        <v>40193</v>
      </c>
      <c r="L16" s="125">
        <v>400000</v>
      </c>
      <c r="M16" s="37">
        <v>50000</v>
      </c>
      <c r="N16" s="34"/>
      <c r="O16" s="35"/>
      <c r="P16" s="36"/>
    </row>
    <row r="17" spans="1:19" x14ac:dyDescent="0.25">
      <c r="A17" s="7"/>
      <c r="B17" s="7"/>
      <c r="C17" s="19" t="s">
        <v>21</v>
      </c>
      <c r="D17" s="7"/>
      <c r="E17" s="22"/>
      <c r="F17" s="7"/>
      <c r="G17" s="7"/>
      <c r="H17" s="8">
        <f>SUM(G8:G16)</f>
        <v>3869000</v>
      </c>
      <c r="I17" s="10"/>
      <c r="J17" s="121"/>
      <c r="K17" s="30">
        <v>40194</v>
      </c>
      <c r="L17" s="125">
        <v>1050000</v>
      </c>
      <c r="M17" s="32">
        <v>70000</v>
      </c>
      <c r="N17" s="34"/>
      <c r="O17" s="35"/>
      <c r="P17" s="36"/>
    </row>
    <row r="18" spans="1:19" x14ac:dyDescent="0.25">
      <c r="A18" s="7"/>
      <c r="B18" s="7"/>
      <c r="C18" s="7"/>
      <c r="D18" s="7"/>
      <c r="E18" s="7"/>
      <c r="F18" s="7"/>
      <c r="G18" s="7"/>
      <c r="H18" s="8"/>
      <c r="I18" s="10"/>
      <c r="J18" s="121"/>
      <c r="K18" s="30">
        <v>40195</v>
      </c>
      <c r="L18" s="125">
        <v>1000000</v>
      </c>
      <c r="M18" s="32">
        <v>365000</v>
      </c>
      <c r="N18" s="34"/>
      <c r="O18" s="35"/>
      <c r="P18" s="39"/>
    </row>
    <row r="19" spans="1:19" x14ac:dyDescent="0.25">
      <c r="A19" s="7"/>
      <c r="B19" s="7"/>
      <c r="C19" s="7" t="s">
        <v>10</v>
      </c>
      <c r="D19" s="7"/>
      <c r="E19" s="7" t="s">
        <v>22</v>
      </c>
      <c r="F19" s="7"/>
      <c r="G19" s="7" t="s">
        <v>12</v>
      </c>
      <c r="H19" s="8"/>
      <c r="I19" s="21"/>
      <c r="J19" s="121"/>
      <c r="K19" s="30">
        <v>40196</v>
      </c>
      <c r="L19" s="125">
        <v>1000000</v>
      </c>
      <c r="M19" s="40">
        <v>147400</v>
      </c>
      <c r="N19" s="34"/>
      <c r="O19" s="35"/>
      <c r="P19" s="39"/>
    </row>
    <row r="20" spans="1:19" x14ac:dyDescent="0.25">
      <c r="A20" s="7"/>
      <c r="B20" s="7"/>
      <c r="C20" s="21">
        <v>1000</v>
      </c>
      <c r="D20" s="7"/>
      <c r="E20" s="7">
        <v>4</v>
      </c>
      <c r="F20" s="7"/>
      <c r="G20" s="21">
        <f>C20*E20</f>
        <v>4000</v>
      </c>
      <c r="H20" s="8"/>
      <c r="I20" s="21"/>
      <c r="J20" s="22"/>
      <c r="K20" s="30">
        <v>40197</v>
      </c>
      <c r="L20" s="125">
        <v>1000000</v>
      </c>
      <c r="M20" s="32">
        <v>2000000</v>
      </c>
      <c r="N20" s="34"/>
      <c r="O20" s="35"/>
      <c r="P20" s="39"/>
    </row>
    <row r="21" spans="1:19" x14ac:dyDescent="0.25">
      <c r="A21" s="7"/>
      <c r="B21" s="7"/>
      <c r="C21" s="21">
        <v>500</v>
      </c>
      <c r="D21" s="7"/>
      <c r="E21" s="7">
        <v>10</v>
      </c>
      <c r="F21" s="7"/>
      <c r="G21" s="21">
        <f>C21*E21</f>
        <v>5000</v>
      </c>
      <c r="H21" s="8"/>
      <c r="I21" s="21"/>
      <c r="J21" s="121"/>
      <c r="K21" s="30">
        <v>40198</v>
      </c>
      <c r="L21" s="125">
        <v>1500000</v>
      </c>
      <c r="M21" s="34">
        <v>55000000</v>
      </c>
      <c r="N21" s="41"/>
      <c r="O21" s="42"/>
      <c r="P21" s="42"/>
    </row>
    <row r="22" spans="1:19" x14ac:dyDescent="0.25">
      <c r="A22" s="7"/>
      <c r="B22" s="7"/>
      <c r="C22" s="21">
        <v>200</v>
      </c>
      <c r="D22" s="7"/>
      <c r="E22" s="7">
        <v>1</v>
      </c>
      <c r="F22" s="7"/>
      <c r="G22" s="21">
        <f>C22*E22</f>
        <v>200</v>
      </c>
      <c r="H22" s="8"/>
      <c r="I22" s="10"/>
      <c r="K22" s="30">
        <v>40199</v>
      </c>
      <c r="L22" s="125">
        <v>875000</v>
      </c>
      <c r="M22" s="43">
        <v>5000</v>
      </c>
      <c r="N22" s="44"/>
      <c r="O22" s="8"/>
      <c r="P22" s="34"/>
      <c r="Q22" s="41"/>
      <c r="R22" s="42"/>
      <c r="S22" s="42"/>
    </row>
    <row r="23" spans="1:19" x14ac:dyDescent="0.25">
      <c r="A23" s="7"/>
      <c r="B23" s="7"/>
      <c r="C23" s="21">
        <v>100</v>
      </c>
      <c r="D23" s="7"/>
      <c r="E23" s="7">
        <v>5</v>
      </c>
      <c r="F23" s="7"/>
      <c r="G23" s="21">
        <f>C23*E23</f>
        <v>500</v>
      </c>
      <c r="H23" s="8"/>
      <c r="I23" s="10"/>
      <c r="K23" s="30">
        <v>40200</v>
      </c>
      <c r="L23" s="125">
        <v>1000000</v>
      </c>
      <c r="M23" s="45">
        <v>540000</v>
      </c>
      <c r="N23" s="44"/>
      <c r="O23" s="46"/>
      <c r="P23" s="34"/>
      <c r="Q23" s="41"/>
      <c r="R23" s="42">
        <f>SUM(R14:R22)</f>
        <v>0</v>
      </c>
      <c r="S23" s="42">
        <f>SUM(S14:S22)</f>
        <v>0</v>
      </c>
    </row>
    <row r="24" spans="1:19" x14ac:dyDescent="0.25">
      <c r="A24" s="7"/>
      <c r="B24" s="7"/>
      <c r="C24" s="21">
        <v>50</v>
      </c>
      <c r="D24" s="7"/>
      <c r="E24" s="7">
        <v>0</v>
      </c>
      <c r="F24" s="7"/>
      <c r="G24" s="21">
        <f>C24*E24</f>
        <v>0</v>
      </c>
      <c r="H24" s="8"/>
      <c r="I24" s="7"/>
      <c r="K24" s="30">
        <v>40201</v>
      </c>
      <c r="L24" s="125">
        <v>13680000</v>
      </c>
      <c r="M24" s="45"/>
      <c r="N24" s="47"/>
      <c r="O24" s="46"/>
      <c r="P24" s="34"/>
      <c r="Q24" s="41"/>
      <c r="R24" s="48" t="s">
        <v>23</v>
      </c>
      <c r="S24" s="41"/>
    </row>
    <row r="25" spans="1:19" x14ac:dyDescent="0.25">
      <c r="A25" s="7"/>
      <c r="B25" s="7"/>
      <c r="C25" s="21">
        <v>25</v>
      </c>
      <c r="D25" s="7"/>
      <c r="E25" s="7">
        <v>0</v>
      </c>
      <c r="F25" s="7"/>
      <c r="G25" s="49">
        <v>0</v>
      </c>
      <c r="H25" s="8"/>
      <c r="I25" s="7" t="s">
        <v>9</v>
      </c>
      <c r="K25" s="30">
        <v>40202</v>
      </c>
      <c r="L25" s="125">
        <v>1050000</v>
      </c>
      <c r="M25" s="45"/>
      <c r="N25" s="47"/>
      <c r="O25" s="46"/>
      <c r="P25" s="34"/>
      <c r="Q25" s="41"/>
      <c r="R25" s="48"/>
      <c r="S25" s="41"/>
    </row>
    <row r="26" spans="1:19" x14ac:dyDescent="0.25">
      <c r="A26" s="7"/>
      <c r="B26" s="7"/>
      <c r="C26" s="19" t="s">
        <v>21</v>
      </c>
      <c r="D26" s="7"/>
      <c r="E26" s="7"/>
      <c r="F26" s="7"/>
      <c r="G26" s="7"/>
      <c r="H26" s="50">
        <f>SUM(G20:G25)</f>
        <v>9700</v>
      </c>
      <c r="I26" s="8"/>
      <c r="K26" s="30">
        <v>40203</v>
      </c>
      <c r="L26" s="125">
        <v>400000</v>
      </c>
      <c r="N26" s="44"/>
      <c r="O26" s="51"/>
      <c r="P26" s="34"/>
      <c r="Q26" s="41"/>
      <c r="R26" s="48"/>
      <c r="S26" s="41"/>
    </row>
    <row r="27" spans="1:19" x14ac:dyDescent="0.25">
      <c r="A27" s="7"/>
      <c r="B27" s="7"/>
      <c r="C27" s="7"/>
      <c r="D27" s="7"/>
      <c r="E27" s="7"/>
      <c r="F27" s="7"/>
      <c r="G27" s="7"/>
      <c r="H27" s="8"/>
      <c r="I27" s="8">
        <f>H17+H26</f>
        <v>3878700</v>
      </c>
      <c r="K27" s="30">
        <v>40204</v>
      </c>
      <c r="L27" s="125">
        <v>9262500</v>
      </c>
      <c r="M27" s="52"/>
      <c r="N27" s="44"/>
      <c r="O27" s="51"/>
      <c r="P27" s="34"/>
      <c r="Q27" s="41"/>
      <c r="R27" s="48"/>
      <c r="S27" s="41"/>
    </row>
    <row r="28" spans="1:19" x14ac:dyDescent="0.25">
      <c r="A28" s="7"/>
      <c r="B28" s="7"/>
      <c r="C28" s="19" t="s">
        <v>24</v>
      </c>
      <c r="D28" s="7"/>
      <c r="E28" s="7"/>
      <c r="F28" s="7"/>
      <c r="G28" s="7"/>
      <c r="H28" s="8"/>
      <c r="I28" s="8"/>
      <c r="K28" s="30">
        <v>40205</v>
      </c>
      <c r="L28" s="125">
        <v>1500000</v>
      </c>
      <c r="M28" s="53"/>
      <c r="N28" s="44"/>
      <c r="O28" s="51"/>
      <c r="P28" s="34"/>
      <c r="Q28" s="41"/>
      <c r="R28" s="48"/>
      <c r="S28" s="41"/>
    </row>
    <row r="29" spans="1:19" x14ac:dyDescent="0.25">
      <c r="A29" s="7"/>
      <c r="B29" s="7"/>
      <c r="C29" s="7" t="s">
        <v>25</v>
      </c>
      <c r="D29" s="7"/>
      <c r="E29" s="7"/>
      <c r="F29" s="7"/>
      <c r="G29" s="7" t="s">
        <v>9</v>
      </c>
      <c r="H29" s="8"/>
      <c r="I29" s="8">
        <f>'21 Maret 17 '!I37</f>
        <v>1393296472</v>
      </c>
      <c r="K29" s="30">
        <v>40206</v>
      </c>
      <c r="L29" s="125">
        <v>1050000</v>
      </c>
      <c r="M29" s="32"/>
      <c r="N29" s="33"/>
      <c r="O29" s="51"/>
      <c r="P29" s="34"/>
      <c r="Q29" s="41"/>
      <c r="R29" s="54"/>
      <c r="S29" s="41"/>
    </row>
    <row r="30" spans="1:19" x14ac:dyDescent="0.25">
      <c r="A30" s="7"/>
      <c r="B30" s="7"/>
      <c r="C30" s="7" t="s">
        <v>26</v>
      </c>
      <c r="D30" s="7"/>
      <c r="E30" s="7"/>
      <c r="F30" s="7"/>
      <c r="G30" s="7"/>
      <c r="H30" s="8" t="s">
        <v>27</v>
      </c>
      <c r="I30" s="55">
        <f>'21 Maret 17 '!I52</f>
        <v>20412600</v>
      </c>
      <c r="K30" s="30">
        <v>40207</v>
      </c>
      <c r="L30" s="125"/>
      <c r="M30" s="32"/>
      <c r="N30" s="34"/>
      <c r="O30" s="51"/>
      <c r="P30" s="34"/>
      <c r="Q30" s="41"/>
      <c r="R30" s="48"/>
      <c r="S30" s="41"/>
    </row>
    <row r="31" spans="1:19" x14ac:dyDescent="0.25">
      <c r="A31" s="7"/>
      <c r="B31" s="7"/>
      <c r="C31" s="7"/>
      <c r="D31" s="7"/>
      <c r="E31" s="7"/>
      <c r="F31" s="7"/>
      <c r="G31" s="7"/>
      <c r="H31" s="8"/>
      <c r="I31" s="8"/>
      <c r="K31" s="30">
        <v>40208</v>
      </c>
      <c r="L31" s="125"/>
      <c r="M31" s="32"/>
      <c r="N31" s="34"/>
      <c r="O31" s="51"/>
      <c r="P31" s="9"/>
      <c r="Q31" s="41"/>
      <c r="R31" s="9"/>
      <c r="S31" s="41"/>
    </row>
    <row r="32" spans="1:19" x14ac:dyDescent="0.25">
      <c r="A32" s="7"/>
      <c r="B32" s="7"/>
      <c r="C32" s="19" t="s">
        <v>28</v>
      </c>
      <c r="D32" s="7"/>
      <c r="E32" s="7"/>
      <c r="F32" s="7"/>
      <c r="G32" s="7"/>
      <c r="H32" s="8"/>
      <c r="I32" s="34"/>
      <c r="J32" s="34"/>
      <c r="K32" s="30">
        <v>40209</v>
      </c>
      <c r="L32" s="125"/>
      <c r="N32" s="34"/>
      <c r="O32" s="51"/>
      <c r="P32" s="9"/>
      <c r="Q32" s="41"/>
      <c r="R32" s="9"/>
      <c r="S32" s="41"/>
    </row>
    <row r="33" spans="1:19" x14ac:dyDescent="0.25">
      <c r="A33" s="7"/>
      <c r="B33" s="19">
        <v>1</v>
      </c>
      <c r="C33" s="19" t="s">
        <v>29</v>
      </c>
      <c r="D33" s="7"/>
      <c r="E33" s="7"/>
      <c r="F33" s="7"/>
      <c r="G33" s="7"/>
      <c r="H33" s="8"/>
      <c r="I33" s="8"/>
      <c r="J33" s="8"/>
      <c r="K33" s="30">
        <v>40210</v>
      </c>
      <c r="L33" s="125"/>
      <c r="M33" s="32"/>
      <c r="N33" s="34"/>
      <c r="O33" s="51"/>
      <c r="P33" s="9"/>
      <c r="Q33" s="41"/>
      <c r="R33" s="9"/>
      <c r="S33" s="41"/>
    </row>
    <row r="34" spans="1:19" x14ac:dyDescent="0.25">
      <c r="A34" s="7"/>
      <c r="B34" s="19"/>
      <c r="C34" s="19" t="s">
        <v>13</v>
      </c>
      <c r="D34" s="7"/>
      <c r="E34" s="7"/>
      <c r="F34" s="7"/>
      <c r="G34" s="7"/>
      <c r="H34" s="8"/>
      <c r="I34" s="8"/>
      <c r="J34" s="8"/>
      <c r="K34" s="30">
        <v>40211</v>
      </c>
      <c r="L34" s="125"/>
      <c r="N34" s="44"/>
      <c r="O34" s="51"/>
      <c r="P34" s="9"/>
      <c r="Q34" s="41"/>
      <c r="R34" s="57"/>
      <c r="S34" s="41"/>
    </row>
    <row r="35" spans="1:19" x14ac:dyDescent="0.25">
      <c r="A35" s="7"/>
      <c r="B35" s="7"/>
      <c r="C35" s="7" t="s">
        <v>30</v>
      </c>
      <c r="D35" s="7"/>
      <c r="E35" s="7"/>
      <c r="F35" s="7"/>
      <c r="G35" s="21"/>
      <c r="H35" s="50">
        <f>O14</f>
        <v>55000000</v>
      </c>
      <c r="I35" s="8"/>
      <c r="J35" s="8"/>
      <c r="L35" s="31"/>
      <c r="M35" s="52"/>
      <c r="N35" s="44" t="s">
        <v>31</v>
      </c>
      <c r="O35" s="51"/>
      <c r="P35" s="41"/>
      <c r="Q35" s="41"/>
      <c r="R35" s="9"/>
      <c r="S35" s="41"/>
    </row>
    <row r="36" spans="1:19" x14ac:dyDescent="0.25">
      <c r="A36" s="7"/>
      <c r="B36" s="7"/>
      <c r="C36" s="7" t="s">
        <v>32</v>
      </c>
      <c r="D36" s="7"/>
      <c r="E36" s="7"/>
      <c r="F36" s="7"/>
      <c r="G36" s="7"/>
      <c r="H36" s="58">
        <f>P14</f>
        <v>0</v>
      </c>
      <c r="I36" s="7" t="s">
        <v>9</v>
      </c>
      <c r="J36" s="7"/>
      <c r="L36" s="31"/>
      <c r="M36" s="52"/>
      <c r="N36" s="44"/>
      <c r="O36" s="51"/>
      <c r="P36" s="10"/>
      <c r="Q36" s="41"/>
      <c r="R36" s="9"/>
      <c r="S36" s="9"/>
    </row>
    <row r="37" spans="1:19" x14ac:dyDescent="0.25">
      <c r="A37" s="7"/>
      <c r="B37" s="7"/>
      <c r="C37" s="7" t="s">
        <v>33</v>
      </c>
      <c r="D37" s="7"/>
      <c r="E37" s="7"/>
      <c r="F37" s="7"/>
      <c r="G37" s="7"/>
      <c r="H37" s="8"/>
      <c r="I37" s="8">
        <f>I29+H35-H36</f>
        <v>1448296472</v>
      </c>
      <c r="J37" s="8"/>
      <c r="L37" s="31"/>
      <c r="M37" s="52"/>
      <c r="N37" s="44"/>
      <c r="O37" s="51"/>
      <c r="Q37" s="41"/>
      <c r="R37" s="9"/>
      <c r="S37" s="9"/>
    </row>
    <row r="38" spans="1:19" x14ac:dyDescent="0.25">
      <c r="A38" s="7"/>
      <c r="B38" s="7"/>
      <c r="C38" s="7"/>
      <c r="D38" s="7"/>
      <c r="E38" s="7"/>
      <c r="F38" s="7"/>
      <c r="G38" s="7"/>
      <c r="H38" s="8"/>
      <c r="I38" s="8"/>
      <c r="J38" s="8"/>
      <c r="K38" s="30"/>
      <c r="L38" s="31"/>
      <c r="M38" s="59"/>
      <c r="N38" s="44"/>
      <c r="O38" s="51"/>
      <c r="Q38" s="41"/>
      <c r="R38" s="9"/>
      <c r="S38" s="9"/>
    </row>
    <row r="39" spans="1:19" x14ac:dyDescent="0.25">
      <c r="A39" s="7"/>
      <c r="B39" s="7"/>
      <c r="C39" s="19" t="s">
        <v>34</v>
      </c>
      <c r="D39" s="7"/>
      <c r="E39" s="7"/>
      <c r="F39" s="7"/>
      <c r="G39" s="7"/>
      <c r="H39" s="50">
        <v>112333168</v>
      </c>
      <c r="J39" s="8"/>
      <c r="K39" s="30"/>
      <c r="L39" s="31"/>
      <c r="M39" s="52"/>
      <c r="N39" s="44"/>
      <c r="O39" s="51"/>
      <c r="Q39" s="41"/>
      <c r="R39" s="9"/>
      <c r="S39" s="9"/>
    </row>
    <row r="40" spans="1:19" x14ac:dyDescent="0.25">
      <c r="A40" s="7"/>
      <c r="B40" s="7"/>
      <c r="C40" s="19" t="s">
        <v>35</v>
      </c>
      <c r="D40" s="7"/>
      <c r="E40" s="7"/>
      <c r="F40" s="7"/>
      <c r="G40" s="7"/>
      <c r="H40" s="8">
        <v>102993494</v>
      </c>
      <c r="I40" s="8"/>
      <c r="J40" s="8"/>
      <c r="K40" s="30"/>
      <c r="L40" s="31"/>
      <c r="M40" s="52"/>
      <c r="N40" s="44"/>
      <c r="O40" s="51"/>
      <c r="Q40" s="41"/>
      <c r="R40" s="9"/>
      <c r="S40" s="9"/>
    </row>
    <row r="41" spans="1:19" ht="16.5" x14ac:dyDescent="0.35">
      <c r="A41" s="7"/>
      <c r="B41" s="7"/>
      <c r="C41" s="19" t="s">
        <v>36</v>
      </c>
      <c r="D41" s="7"/>
      <c r="E41" s="7"/>
      <c r="F41" s="7"/>
      <c r="G41" s="7"/>
      <c r="H41" s="60">
        <v>77026411</v>
      </c>
      <c r="I41" s="8"/>
      <c r="J41" s="8"/>
      <c r="K41" s="30"/>
      <c r="L41" s="31"/>
      <c r="M41" s="52"/>
      <c r="N41" s="44"/>
      <c r="O41" s="51"/>
      <c r="Q41" s="41"/>
      <c r="R41" s="9"/>
      <c r="S41" s="9"/>
    </row>
    <row r="42" spans="1:19" ht="16.5" x14ac:dyDescent="0.35">
      <c r="A42" s="7"/>
      <c r="B42" s="7"/>
      <c r="C42" s="7"/>
      <c r="D42" s="7"/>
      <c r="E42" s="7"/>
      <c r="F42" s="7"/>
      <c r="G42" s="7"/>
      <c r="H42" s="8"/>
      <c r="I42" s="61">
        <f>SUM(H39:H41)</f>
        <v>292353073</v>
      </c>
      <c r="J42" s="8"/>
      <c r="K42" s="30"/>
      <c r="L42" s="31"/>
      <c r="M42" s="52"/>
      <c r="N42" s="44"/>
      <c r="O42" s="51"/>
      <c r="Q42" s="41"/>
      <c r="R42" s="9"/>
      <c r="S42" s="9"/>
    </row>
    <row r="43" spans="1:19" x14ac:dyDescent="0.25">
      <c r="A43" s="7"/>
      <c r="B43" s="7"/>
      <c r="C43" s="7"/>
      <c r="D43" s="7"/>
      <c r="E43" s="7"/>
      <c r="F43" s="7"/>
      <c r="G43" s="7"/>
      <c r="H43" s="8"/>
      <c r="I43" s="62">
        <f>SUM(I37:I42)</f>
        <v>1740649545</v>
      </c>
      <c r="J43" s="8"/>
      <c r="K43" s="30"/>
      <c r="L43" s="31"/>
      <c r="M43" s="52"/>
      <c r="N43" s="44"/>
      <c r="O43" s="51"/>
      <c r="Q43" s="41"/>
      <c r="R43" s="9"/>
      <c r="S43" s="9"/>
    </row>
    <row r="44" spans="1:19" x14ac:dyDescent="0.25">
      <c r="A44" s="7"/>
      <c r="B44" s="19">
        <v>2</v>
      </c>
      <c r="C44" s="19" t="s">
        <v>37</v>
      </c>
      <c r="D44" s="7"/>
      <c r="E44" s="7"/>
      <c r="F44" s="7"/>
      <c r="G44" s="7"/>
      <c r="H44" s="8"/>
      <c r="I44" s="8"/>
      <c r="J44" s="8"/>
      <c r="M44" s="52"/>
      <c r="N44" s="44"/>
      <c r="O44" s="51"/>
      <c r="P44" s="63"/>
      <c r="Q44" s="34"/>
      <c r="R44" s="64"/>
      <c r="S44" s="64"/>
    </row>
    <row r="45" spans="1:19" x14ac:dyDescent="0.25">
      <c r="A45" s="7"/>
      <c r="B45" s="7"/>
      <c r="C45" s="7" t="s">
        <v>32</v>
      </c>
      <c r="D45" s="7"/>
      <c r="E45" s="7"/>
      <c r="F45" s="7"/>
      <c r="G45" s="17"/>
      <c r="H45" s="8">
        <f>M95</f>
        <v>58642400</v>
      </c>
      <c r="I45" s="8"/>
      <c r="J45" s="8"/>
      <c r="M45" s="52"/>
      <c r="N45" s="44"/>
      <c r="O45" s="51"/>
      <c r="P45" s="63"/>
      <c r="Q45" s="34"/>
      <c r="R45" s="65"/>
      <c r="S45" s="64"/>
    </row>
    <row r="46" spans="1:19" x14ac:dyDescent="0.25">
      <c r="A46" s="7"/>
      <c r="B46" s="7"/>
      <c r="C46" s="7" t="s">
        <v>38</v>
      </c>
      <c r="D46" s="7"/>
      <c r="E46" s="7"/>
      <c r="F46" s="7"/>
      <c r="G46" s="22"/>
      <c r="H46" s="66">
        <f>+E91</f>
        <v>0</v>
      </c>
      <c r="I46" s="8" t="s">
        <v>9</v>
      </c>
      <c r="J46" s="8"/>
      <c r="M46" s="52"/>
      <c r="N46" s="44"/>
      <c r="O46" s="51"/>
      <c r="P46" s="63"/>
      <c r="Q46" s="34"/>
      <c r="R46" s="63"/>
      <c r="S46" s="64"/>
    </row>
    <row r="47" spans="1:19" x14ac:dyDescent="0.25">
      <c r="A47" s="7"/>
      <c r="B47" s="7"/>
      <c r="C47" s="7"/>
      <c r="D47" s="7"/>
      <c r="E47" s="7"/>
      <c r="F47" s="7"/>
      <c r="G47" s="22" t="s">
        <v>9</v>
      </c>
      <c r="H47" s="67"/>
      <c r="I47" s="8">
        <f>H45+H46</f>
        <v>58642400</v>
      </c>
      <c r="J47" s="8"/>
      <c r="M47" s="52"/>
      <c r="N47" s="44"/>
      <c r="O47" s="51"/>
      <c r="P47" s="63"/>
      <c r="Q47" s="64"/>
      <c r="R47" s="63"/>
      <c r="S47" s="64"/>
    </row>
    <row r="48" spans="1:19" x14ac:dyDescent="0.25">
      <c r="A48" s="7"/>
      <c r="B48" s="7"/>
      <c r="C48" s="7"/>
      <c r="D48" s="7"/>
      <c r="E48" s="7"/>
      <c r="F48" s="7"/>
      <c r="G48" s="22"/>
      <c r="H48" s="68"/>
      <c r="I48" s="8" t="s">
        <v>9</v>
      </c>
      <c r="J48" s="8"/>
      <c r="M48" s="59"/>
      <c r="N48" s="44"/>
      <c r="O48" s="51"/>
      <c r="P48" s="69"/>
      <c r="Q48" s="69">
        <f>SUM(Q13:Q46)</f>
        <v>0</v>
      </c>
      <c r="R48" s="63"/>
      <c r="S48" s="64"/>
    </row>
    <row r="49" spans="1:19" x14ac:dyDescent="0.25">
      <c r="A49" s="7"/>
      <c r="B49" s="7"/>
      <c r="C49" s="7" t="s">
        <v>39</v>
      </c>
      <c r="D49" s="7"/>
      <c r="E49" s="7"/>
      <c r="F49" s="7"/>
      <c r="G49" s="17"/>
      <c r="H49" s="50">
        <f>L136</f>
        <v>42067500</v>
      </c>
      <c r="I49" s="8">
        <v>0</v>
      </c>
      <c r="M49" s="59"/>
      <c r="N49" s="44"/>
      <c r="O49" s="51"/>
      <c r="Q49" s="9"/>
      <c r="S49" s="9"/>
    </row>
    <row r="50" spans="1:19" x14ac:dyDescent="0.25">
      <c r="A50" s="7"/>
      <c r="B50" s="7"/>
      <c r="C50" s="7" t="s">
        <v>40</v>
      </c>
      <c r="D50" s="7"/>
      <c r="E50" s="7"/>
      <c r="F50" s="7"/>
      <c r="G50" s="7"/>
      <c r="H50" s="58">
        <f>A91</f>
        <v>41000</v>
      </c>
      <c r="I50" s="8"/>
      <c r="M50" s="59"/>
      <c r="N50" s="44"/>
      <c r="O50" s="51"/>
      <c r="P50" s="70"/>
      <c r="Q50" s="9" t="s">
        <v>41</v>
      </c>
      <c r="S50" s="9"/>
    </row>
    <row r="51" spans="1:19" x14ac:dyDescent="0.25">
      <c r="A51" s="7"/>
      <c r="B51" s="7"/>
      <c r="C51" s="7"/>
      <c r="D51" s="7"/>
      <c r="E51" s="7"/>
      <c r="F51" s="7"/>
      <c r="G51" s="7"/>
      <c r="H51" s="17"/>
      <c r="I51" s="58">
        <f>SUM(H49:H50)</f>
        <v>42108500</v>
      </c>
      <c r="J51" s="50"/>
      <c r="M51" s="59"/>
      <c r="N51" s="44"/>
      <c r="O51" s="51"/>
      <c r="P51" s="71"/>
      <c r="Q51" s="57"/>
      <c r="R51" s="71"/>
      <c r="S51" s="57"/>
    </row>
    <row r="52" spans="1:19" x14ac:dyDescent="0.25">
      <c r="A52" s="7"/>
      <c r="B52" s="7"/>
      <c r="C52" s="19" t="s">
        <v>42</v>
      </c>
      <c r="D52" s="7"/>
      <c r="E52" s="7"/>
      <c r="F52" s="7"/>
      <c r="G52" s="7"/>
      <c r="H52" s="8"/>
      <c r="I52" s="8">
        <f>I30-I47+I51</f>
        <v>3878700</v>
      </c>
      <c r="J52" s="72"/>
      <c r="N52" s="44"/>
      <c r="O52" s="51"/>
      <c r="P52" s="71"/>
      <c r="Q52" s="57"/>
      <c r="R52" s="71"/>
      <c r="S52" s="57"/>
    </row>
    <row r="53" spans="1:19" x14ac:dyDescent="0.25">
      <c r="A53" s="7"/>
      <c r="B53" s="7"/>
      <c r="C53" s="7" t="s">
        <v>43</v>
      </c>
      <c r="D53" s="7"/>
      <c r="E53" s="7"/>
      <c r="F53" s="7"/>
      <c r="G53" s="7"/>
      <c r="H53" s="8"/>
      <c r="I53" s="8">
        <f>+I27</f>
        <v>3878700</v>
      </c>
      <c r="J53" s="72"/>
      <c r="N53" s="44"/>
      <c r="O53" s="51"/>
      <c r="P53" s="71"/>
      <c r="Q53" s="57"/>
      <c r="R53" s="71"/>
      <c r="S53" s="57"/>
    </row>
    <row r="54" spans="1:19" x14ac:dyDescent="0.25">
      <c r="A54" s="7"/>
      <c r="B54" s="7"/>
      <c r="C54" s="7"/>
      <c r="D54" s="7"/>
      <c r="E54" s="7"/>
      <c r="F54" s="7"/>
      <c r="G54" s="7"/>
      <c r="H54" s="8" t="s">
        <v>9</v>
      </c>
      <c r="I54" s="58">
        <v>0</v>
      </c>
      <c r="J54" s="73"/>
      <c r="L54" s="31"/>
      <c r="N54" s="44"/>
      <c r="O54" s="51"/>
      <c r="P54" s="71"/>
      <c r="Q54" s="57"/>
      <c r="R54" s="71"/>
      <c r="S54" s="74"/>
    </row>
    <row r="55" spans="1:19" x14ac:dyDescent="0.25">
      <c r="A55" s="7"/>
      <c r="B55" s="7"/>
      <c r="C55" s="7"/>
      <c r="D55" s="7"/>
      <c r="E55" s="7" t="s">
        <v>44</v>
      </c>
      <c r="F55" s="7"/>
      <c r="G55" s="7"/>
      <c r="H55" s="8"/>
      <c r="I55" s="8">
        <f>+I53-I52</f>
        <v>0</v>
      </c>
      <c r="J55" s="72"/>
      <c r="L55" s="31"/>
      <c r="N55" s="44"/>
      <c r="O55" s="51"/>
      <c r="P55" s="71"/>
      <c r="Q55" s="57"/>
      <c r="R55" s="71"/>
      <c r="S55" s="71"/>
    </row>
    <row r="56" spans="1:19" x14ac:dyDescent="0.25">
      <c r="A56" s="7"/>
      <c r="B56" s="7"/>
      <c r="C56" s="7"/>
      <c r="D56" s="7"/>
      <c r="E56" s="7"/>
      <c r="F56" s="7"/>
      <c r="G56" s="7"/>
      <c r="H56" s="8"/>
      <c r="I56" s="8"/>
      <c r="J56" s="72"/>
      <c r="L56" s="31"/>
      <c r="N56" s="44"/>
      <c r="O56" s="51"/>
      <c r="P56" s="71"/>
      <c r="Q56" s="57"/>
      <c r="R56" s="71"/>
      <c r="S56" s="71"/>
    </row>
    <row r="57" spans="1:19" x14ac:dyDescent="0.25">
      <c r="A57" s="7" t="s">
        <v>45</v>
      </c>
      <c r="B57" s="7"/>
      <c r="C57" s="7"/>
      <c r="D57" s="7"/>
      <c r="E57" s="7"/>
      <c r="F57" s="7"/>
      <c r="G57" s="7"/>
      <c r="H57" s="8"/>
      <c r="I57" s="55"/>
      <c r="J57" s="75"/>
      <c r="L57" s="31"/>
      <c r="N57" s="44"/>
      <c r="O57" s="51"/>
      <c r="P57" s="71"/>
      <c r="Q57" s="57"/>
      <c r="R57" s="71"/>
      <c r="S57" s="71"/>
    </row>
    <row r="58" spans="1:19" x14ac:dyDescent="0.25">
      <c r="A58" s="7" t="s">
        <v>46</v>
      </c>
      <c r="B58" s="7"/>
      <c r="C58" s="7"/>
      <c r="D58" s="7"/>
      <c r="E58" s="7" t="s">
        <v>9</v>
      </c>
      <c r="F58" s="7"/>
      <c r="G58" s="7" t="s">
        <v>47</v>
      </c>
      <c r="H58" s="8"/>
      <c r="I58" s="21"/>
      <c r="J58" s="76"/>
      <c r="L58" s="31"/>
      <c r="N58" s="44"/>
      <c r="O58" s="51"/>
      <c r="P58" s="71"/>
      <c r="Q58" s="57"/>
      <c r="R58" s="71"/>
      <c r="S58" s="71"/>
    </row>
    <row r="59" spans="1:19" x14ac:dyDescent="0.25">
      <c r="A59" s="7"/>
      <c r="B59" s="7"/>
      <c r="C59" s="7"/>
      <c r="D59" s="7"/>
      <c r="E59" s="7"/>
      <c r="F59" s="7"/>
      <c r="G59" s="7"/>
      <c r="H59" s="8" t="s">
        <v>9</v>
      </c>
      <c r="I59" s="21"/>
      <c r="J59" s="76"/>
      <c r="L59" s="31"/>
      <c r="N59" s="44"/>
      <c r="O59" s="51"/>
      <c r="Q59" s="41"/>
    </row>
    <row r="60" spans="1:19" x14ac:dyDescent="0.25">
      <c r="A60" s="7"/>
      <c r="B60" s="7"/>
      <c r="C60" s="7"/>
      <c r="D60" s="7"/>
      <c r="E60" s="7"/>
      <c r="F60" s="7"/>
      <c r="G60" s="7"/>
      <c r="H60" s="8"/>
      <c r="I60" s="21"/>
      <c r="J60" s="76"/>
      <c r="L60" s="31"/>
      <c r="N60" s="44"/>
      <c r="O60" s="51"/>
      <c r="Q60" s="41"/>
    </row>
    <row r="61" spans="1:19" x14ac:dyDescent="0.25">
      <c r="A61" s="77"/>
      <c r="B61" s="78"/>
      <c r="C61" s="78"/>
      <c r="D61" s="79"/>
      <c r="E61" s="79"/>
      <c r="F61" s="79"/>
      <c r="G61" s="79"/>
      <c r="H61" s="10"/>
      <c r="J61" s="80"/>
      <c r="L61" s="82"/>
      <c r="N61" s="44"/>
      <c r="O61" s="51"/>
      <c r="Q61" s="10"/>
      <c r="R61" s="81"/>
    </row>
    <row r="62" spans="1:19" x14ac:dyDescent="0.25">
      <c r="A62" s="77" t="s">
        <v>48</v>
      </c>
      <c r="B62" s="78"/>
      <c r="C62" s="78"/>
      <c r="D62" s="79"/>
      <c r="E62" s="79"/>
      <c r="F62" s="79"/>
      <c r="G62" s="10" t="s">
        <v>74</v>
      </c>
      <c r="J62" s="80"/>
      <c r="K62" s="30"/>
      <c r="L62" s="82"/>
      <c r="N62" s="44"/>
      <c r="O62" s="51"/>
      <c r="Q62" s="10"/>
      <c r="R62" s="81"/>
    </row>
    <row r="63" spans="1:19" x14ac:dyDescent="0.25">
      <c r="A63" s="77"/>
      <c r="B63" s="78"/>
      <c r="C63" s="78"/>
      <c r="D63" s="79"/>
      <c r="E63" s="79"/>
      <c r="F63" s="79"/>
      <c r="G63" s="79"/>
      <c r="H63" s="79"/>
      <c r="J63" s="80"/>
      <c r="L63" s="82"/>
      <c r="N63" s="44"/>
      <c r="O63" s="51"/>
    </row>
    <row r="64" spans="1:19" x14ac:dyDescent="0.25">
      <c r="A64" s="95" t="s">
        <v>75</v>
      </c>
      <c r="B64" s="9"/>
      <c r="C64" s="9"/>
      <c r="D64" s="9"/>
      <c r="E64" s="9"/>
      <c r="F64" s="9"/>
      <c r="H64" s="10" t="s">
        <v>51</v>
      </c>
      <c r="I64" s="9"/>
      <c r="J64" s="83"/>
      <c r="L64" s="82"/>
      <c r="M64" s="59"/>
      <c r="N64" s="44"/>
      <c r="O64" s="51"/>
      <c r="Q64" s="70"/>
    </row>
    <row r="65" spans="1:15" x14ac:dyDescent="0.25">
      <c r="A65" s="9"/>
      <c r="B65" s="9"/>
      <c r="C65" s="9"/>
      <c r="D65" s="9"/>
      <c r="E65" s="9"/>
      <c r="F65" s="9"/>
      <c r="G65" s="79" t="s">
        <v>52</v>
      </c>
      <c r="H65" s="9"/>
      <c r="I65" s="9"/>
      <c r="J65" s="83"/>
      <c r="L65" s="82"/>
      <c r="M65" s="59"/>
      <c r="N65" s="44"/>
      <c r="O65" s="51"/>
    </row>
    <row r="66" spans="1:15" x14ac:dyDescent="0.25">
      <c r="A66" s="9"/>
      <c r="B66" s="9"/>
      <c r="C66" s="9"/>
      <c r="D66" s="9"/>
      <c r="E66" s="9"/>
      <c r="F66" s="9"/>
      <c r="G66" s="79"/>
      <c r="H66" s="9"/>
      <c r="I66" s="9"/>
      <c r="J66" s="83"/>
      <c r="L66" s="82"/>
      <c r="M66" s="59"/>
      <c r="N66" s="44"/>
      <c r="O66" s="51"/>
    </row>
    <row r="67" spans="1:15" x14ac:dyDescent="0.25">
      <c r="A67" s="9"/>
      <c r="B67" s="9"/>
      <c r="C67" s="9"/>
      <c r="D67" s="9"/>
      <c r="E67" s="9" t="s">
        <v>53</v>
      </c>
      <c r="F67" s="9"/>
      <c r="G67" s="9"/>
      <c r="H67" s="9"/>
      <c r="I67" s="9"/>
      <c r="J67" s="83"/>
      <c r="L67" s="82"/>
      <c r="M67" s="84"/>
      <c r="N67" s="44"/>
      <c r="O67" s="51"/>
    </row>
    <row r="68" spans="1:15" x14ac:dyDescent="0.25">
      <c r="A68" s="9"/>
      <c r="B68" s="9"/>
      <c r="C68" s="9"/>
      <c r="D68" s="9"/>
      <c r="E68" s="9"/>
      <c r="F68" s="9"/>
      <c r="G68" s="9"/>
      <c r="H68" s="9"/>
      <c r="I68" s="85"/>
      <c r="J68" s="83"/>
      <c r="L68" s="82"/>
      <c r="M68" s="84"/>
      <c r="N68" s="44"/>
      <c r="O68" s="51"/>
    </row>
    <row r="69" spans="1:15" x14ac:dyDescent="0.25">
      <c r="A69" s="79"/>
      <c r="B69" s="79"/>
      <c r="C69" s="79"/>
      <c r="D69" s="79"/>
      <c r="E69" s="79"/>
      <c r="F69" s="79"/>
      <c r="G69" s="86"/>
      <c r="H69" s="87"/>
      <c r="I69" s="79"/>
      <c r="J69" s="80"/>
      <c r="L69" s="82"/>
      <c r="M69" s="88"/>
      <c r="N69" s="44"/>
      <c r="O69" s="51"/>
    </row>
    <row r="70" spans="1:15" x14ac:dyDescent="0.25">
      <c r="A70" s="79"/>
      <c r="B70" s="79"/>
      <c r="C70" s="79"/>
      <c r="D70" s="79"/>
      <c r="E70" s="79"/>
      <c r="F70" s="79"/>
      <c r="G70" s="86" t="s">
        <v>54</v>
      </c>
      <c r="H70" s="89"/>
      <c r="I70" s="79"/>
      <c r="J70" s="80"/>
      <c r="L70" s="82"/>
      <c r="M70" s="59"/>
      <c r="N70" s="44"/>
      <c r="O70" s="51"/>
    </row>
    <row r="71" spans="1:15" x14ac:dyDescent="0.25">
      <c r="A71" s="9"/>
      <c r="B71" s="9"/>
      <c r="C71" s="9"/>
      <c r="D71" s="9"/>
      <c r="E71" s="9"/>
      <c r="F71" s="9"/>
      <c r="G71" s="9"/>
      <c r="H71" s="9"/>
      <c r="I71" s="9"/>
      <c r="J71" s="83"/>
      <c r="L71" s="82"/>
      <c r="N71" s="44"/>
      <c r="O71" s="90"/>
    </row>
    <row r="72" spans="1:15" x14ac:dyDescent="0.25">
      <c r="A72" s="9" t="s">
        <v>40</v>
      </c>
      <c r="B72" s="9"/>
      <c r="C72" s="9"/>
      <c r="D72" s="9" t="s">
        <v>38</v>
      </c>
      <c r="E72" s="9"/>
      <c r="F72" s="9"/>
      <c r="G72" s="9"/>
      <c r="H72" s="9" t="s">
        <v>55</v>
      </c>
      <c r="I72" s="85" t="s">
        <v>56</v>
      </c>
      <c r="J72" s="83"/>
      <c r="L72" s="82"/>
      <c r="M72" s="88"/>
      <c r="N72" s="44"/>
      <c r="O72" s="91"/>
    </row>
    <row r="73" spans="1:15" x14ac:dyDescent="0.25">
      <c r="A73" s="92">
        <v>41000</v>
      </c>
      <c r="B73" s="93"/>
      <c r="C73" s="93"/>
      <c r="D73" s="93"/>
      <c r="E73" s="94"/>
      <c r="F73" s="95"/>
      <c r="G73" s="9"/>
      <c r="H73" s="57"/>
      <c r="I73" s="9"/>
      <c r="J73" s="83"/>
      <c r="L73" s="82"/>
      <c r="M73" s="88"/>
      <c r="N73" s="44"/>
      <c r="O73" s="90"/>
    </row>
    <row r="74" spans="1:15" x14ac:dyDescent="0.25">
      <c r="A74" s="92"/>
      <c r="B74" s="93"/>
      <c r="C74" s="93"/>
      <c r="D74" s="93"/>
      <c r="E74" s="94"/>
      <c r="F74" s="95"/>
      <c r="G74" s="9"/>
      <c r="H74" s="57"/>
      <c r="I74" s="9"/>
      <c r="J74" s="9"/>
      <c r="L74" s="82"/>
      <c r="M74" s="88"/>
      <c r="N74" s="44"/>
      <c r="O74" s="90"/>
    </row>
    <row r="75" spans="1:15" x14ac:dyDescent="0.25">
      <c r="A75" s="96"/>
      <c r="B75" s="93"/>
      <c r="C75" s="93"/>
      <c r="D75" s="93"/>
      <c r="E75" s="94"/>
      <c r="F75" s="95"/>
      <c r="G75" s="9"/>
      <c r="H75" s="57"/>
      <c r="I75" s="9"/>
      <c r="J75" s="9"/>
      <c r="K75" t="s">
        <v>9</v>
      </c>
      <c r="L75" s="82"/>
      <c r="M75" s="88"/>
      <c r="N75" s="44"/>
      <c r="O75" s="90"/>
    </row>
    <row r="76" spans="1:15" x14ac:dyDescent="0.25">
      <c r="A76" s="96"/>
      <c r="B76" s="93"/>
      <c r="C76" s="97"/>
      <c r="D76" s="93"/>
      <c r="E76" s="98"/>
      <c r="F76" s="9"/>
      <c r="G76" s="9"/>
      <c r="H76" s="57"/>
      <c r="I76" s="9"/>
      <c r="J76" s="9"/>
      <c r="L76" s="82"/>
      <c r="M76" s="88"/>
      <c r="N76" s="44"/>
      <c r="O76" s="90"/>
    </row>
    <row r="77" spans="1:15" x14ac:dyDescent="0.25">
      <c r="A77" s="94"/>
      <c r="B77" s="93"/>
      <c r="C77" s="97"/>
      <c r="D77" s="97"/>
      <c r="E77" s="99"/>
      <c r="F77" s="70"/>
      <c r="H77" s="71"/>
      <c r="L77" s="82"/>
      <c r="M77" s="88"/>
      <c r="N77" s="44"/>
      <c r="O77" s="90"/>
    </row>
    <row r="78" spans="1:15" x14ac:dyDescent="0.25">
      <c r="A78" s="100"/>
      <c r="B78" s="93"/>
      <c r="C78" s="101"/>
      <c r="D78" s="101"/>
      <c r="E78" s="99"/>
      <c r="H78" s="71"/>
      <c r="L78" s="82"/>
      <c r="M78" s="88"/>
      <c r="N78" s="44"/>
      <c r="O78" s="90"/>
    </row>
    <row r="79" spans="1:15" x14ac:dyDescent="0.25">
      <c r="A79" s="102"/>
      <c r="B79" s="93"/>
      <c r="C79" s="101"/>
      <c r="D79" s="101"/>
      <c r="E79" s="99"/>
      <c r="H79" s="71"/>
      <c r="L79" s="82"/>
      <c r="M79" s="88"/>
      <c r="N79" s="44"/>
      <c r="O79" s="91"/>
    </row>
    <row r="80" spans="1:15" x14ac:dyDescent="0.25">
      <c r="A80" s="102"/>
      <c r="B80" s="93"/>
      <c r="C80" s="101"/>
      <c r="D80" s="101"/>
      <c r="E80" s="99"/>
      <c r="H80" s="71"/>
      <c r="L80" s="82"/>
      <c r="M80" s="88"/>
      <c r="N80" s="44"/>
      <c r="O80" s="91"/>
    </row>
    <row r="81" spans="1:15" x14ac:dyDescent="0.25">
      <c r="A81" s="100"/>
      <c r="B81" s="101"/>
      <c r="C81" s="101"/>
      <c r="D81" s="101"/>
      <c r="E81" s="99"/>
      <c r="H81" s="71"/>
      <c r="L81" s="82"/>
      <c r="M81" s="103"/>
      <c r="N81" s="44"/>
      <c r="O81" s="90"/>
    </row>
    <row r="82" spans="1:15" x14ac:dyDescent="0.25">
      <c r="A82" s="100"/>
      <c r="B82" s="101"/>
      <c r="C82" s="101"/>
      <c r="D82" s="101"/>
      <c r="E82" s="99"/>
      <c r="H82" s="71"/>
      <c r="L82" s="82"/>
      <c r="M82" s="104"/>
      <c r="N82" s="44"/>
      <c r="O82" s="90"/>
    </row>
    <row r="83" spans="1:15" x14ac:dyDescent="0.25">
      <c r="A83" s="100"/>
      <c r="B83" s="105"/>
      <c r="E83" s="71"/>
      <c r="H83" s="71"/>
      <c r="K83" s="30"/>
      <c r="L83" s="82"/>
      <c r="N83" s="44"/>
      <c r="O83" s="90"/>
    </row>
    <row r="84" spans="1:15" x14ac:dyDescent="0.25">
      <c r="A84" s="100"/>
      <c r="B84" s="105"/>
      <c r="H84" s="71"/>
      <c r="K84" s="30"/>
      <c r="L84" s="82"/>
      <c r="N84" s="44"/>
      <c r="O84" s="90"/>
    </row>
    <row r="85" spans="1:15" x14ac:dyDescent="0.25">
      <c r="A85" s="100"/>
      <c r="B85" s="105"/>
      <c r="K85" s="30"/>
      <c r="L85" s="82"/>
      <c r="N85" s="44"/>
      <c r="O85" s="90"/>
    </row>
    <row r="86" spans="1:15" x14ac:dyDescent="0.25">
      <c r="A86" s="100"/>
      <c r="B86" s="105"/>
      <c r="K86" s="30"/>
      <c r="L86" s="82"/>
      <c r="N86" s="44"/>
      <c r="O86" s="90"/>
    </row>
    <row r="87" spans="1:15" x14ac:dyDescent="0.25">
      <c r="A87" s="71"/>
      <c r="B87" s="105"/>
      <c r="K87" s="30"/>
      <c r="L87" s="82"/>
      <c r="M87" s="88"/>
      <c r="N87" s="44"/>
      <c r="O87" s="90"/>
    </row>
    <row r="88" spans="1:15" x14ac:dyDescent="0.25">
      <c r="K88" s="30"/>
      <c r="L88" s="82"/>
      <c r="N88" s="44"/>
      <c r="O88" s="90"/>
    </row>
    <row r="89" spans="1:15" x14ac:dyDescent="0.25">
      <c r="K89" s="30"/>
      <c r="L89" s="82"/>
      <c r="N89" s="44"/>
      <c r="O89" s="90"/>
    </row>
    <row r="90" spans="1:15" x14ac:dyDescent="0.25">
      <c r="K90" s="30"/>
      <c r="L90" s="82"/>
      <c r="N90" s="44"/>
      <c r="O90" s="90"/>
    </row>
    <row r="91" spans="1:15" x14ac:dyDescent="0.25">
      <c r="A91" s="81">
        <f>SUM(A73:A90)</f>
        <v>41000</v>
      </c>
      <c r="E91" s="71">
        <f>SUM(E73:E90)</f>
        <v>0</v>
      </c>
      <c r="H91" s="71">
        <f>SUM(H73:H90)</f>
        <v>0</v>
      </c>
      <c r="K91" s="30"/>
      <c r="L91" s="82"/>
      <c r="N91" s="44"/>
      <c r="O91" s="90"/>
    </row>
    <row r="92" spans="1:15" x14ac:dyDescent="0.25">
      <c r="K92" s="30"/>
      <c r="L92" s="82"/>
      <c r="N92" s="44"/>
      <c r="O92" s="90"/>
    </row>
    <row r="93" spans="1:15" x14ac:dyDescent="0.25">
      <c r="K93" s="30"/>
      <c r="N93" s="44"/>
      <c r="O93" s="90"/>
    </row>
    <row r="94" spans="1:15" x14ac:dyDescent="0.25">
      <c r="K94" s="30"/>
      <c r="N94" s="44"/>
      <c r="O94" s="90"/>
    </row>
    <row r="95" spans="1:15" x14ac:dyDescent="0.25">
      <c r="K95" s="30"/>
      <c r="M95" s="37">
        <f>SUM(M13:M94)</f>
        <v>58642400</v>
      </c>
      <c r="N95" s="44"/>
      <c r="O95" s="90"/>
    </row>
    <row r="96" spans="1:15" x14ac:dyDescent="0.25">
      <c r="K96" s="30"/>
      <c r="N96" s="44"/>
      <c r="O96" s="90"/>
    </row>
    <row r="97" spans="11:15" x14ac:dyDescent="0.25">
      <c r="K97" s="30"/>
      <c r="N97" s="44"/>
      <c r="O97" s="90"/>
    </row>
    <row r="98" spans="11:15" x14ac:dyDescent="0.25">
      <c r="K98" s="30"/>
      <c r="N98" s="44"/>
      <c r="O98" s="90"/>
    </row>
    <row r="99" spans="11:15" x14ac:dyDescent="0.25">
      <c r="K99" s="30"/>
      <c r="N99" s="44"/>
      <c r="O99" s="90"/>
    </row>
    <row r="100" spans="11:15" x14ac:dyDescent="0.25">
      <c r="K100" s="30"/>
      <c r="N100" s="44"/>
      <c r="O100" s="90"/>
    </row>
    <row r="101" spans="11:15" x14ac:dyDescent="0.25">
      <c r="K101" s="30"/>
      <c r="N101" s="44"/>
      <c r="O101" s="90"/>
    </row>
    <row r="102" spans="11:15" x14ac:dyDescent="0.25">
      <c r="K102" s="30"/>
      <c r="N102" s="44"/>
      <c r="O102" s="90"/>
    </row>
    <row r="103" spans="11:15" x14ac:dyDescent="0.25">
      <c r="K103" s="30"/>
      <c r="N103" s="44"/>
      <c r="O103" s="90"/>
    </row>
    <row r="104" spans="11:15" x14ac:dyDescent="0.25">
      <c r="K104" s="30"/>
      <c r="N104" s="44"/>
      <c r="O104" s="90"/>
    </row>
    <row r="105" spans="11:15" x14ac:dyDescent="0.25">
      <c r="K105" s="30"/>
      <c r="N105" s="44"/>
      <c r="O105" s="90"/>
    </row>
    <row r="106" spans="11:15" x14ac:dyDescent="0.25">
      <c r="K106" s="30"/>
      <c r="N106" s="44"/>
      <c r="O106" s="90"/>
    </row>
    <row r="107" spans="11:15" x14ac:dyDescent="0.25">
      <c r="K107" s="30"/>
      <c r="N107" s="44"/>
    </row>
    <row r="108" spans="11:15" x14ac:dyDescent="0.25">
      <c r="K108" s="30"/>
    </row>
    <row r="109" spans="11:15" x14ac:dyDescent="0.25">
      <c r="K109" s="30"/>
    </row>
    <row r="110" spans="11:15" x14ac:dyDescent="0.25">
      <c r="K110" s="30"/>
      <c r="O110" s="88">
        <f>SUM(O13:O109)</f>
        <v>55000000</v>
      </c>
    </row>
    <row r="111" spans="11:15" x14ac:dyDescent="0.25">
      <c r="K111" s="30"/>
    </row>
    <row r="112" spans="11:15" x14ac:dyDescent="0.25">
      <c r="K112" s="30"/>
    </row>
    <row r="113" spans="1:19" s="37" customFormat="1" x14ac:dyDescent="0.25">
      <c r="A113"/>
      <c r="B113"/>
      <c r="C113"/>
      <c r="D113"/>
      <c r="E113"/>
      <c r="F113"/>
      <c r="G113"/>
      <c r="H113"/>
      <c r="I113"/>
      <c r="J113"/>
      <c r="K113" s="30"/>
      <c r="L113" s="106"/>
      <c r="N113" s="108"/>
      <c r="O113" s="107"/>
      <c r="P113"/>
      <c r="Q113"/>
      <c r="R113"/>
      <c r="S113"/>
    </row>
    <row r="114" spans="1:19" s="37" customFormat="1" x14ac:dyDescent="0.25">
      <c r="A114"/>
      <c r="B114"/>
      <c r="C114"/>
      <c r="D114"/>
      <c r="E114"/>
      <c r="F114"/>
      <c r="G114"/>
      <c r="H114"/>
      <c r="I114"/>
      <c r="J114"/>
      <c r="K114" s="30"/>
      <c r="L114" s="106"/>
      <c r="N114" s="108"/>
      <c r="O114" s="107"/>
      <c r="P114"/>
      <c r="Q114"/>
      <c r="R114"/>
      <c r="S114"/>
    </row>
    <row r="115" spans="1:19" s="37" customFormat="1" x14ac:dyDescent="0.25">
      <c r="A115"/>
      <c r="B115"/>
      <c r="C115"/>
      <c r="D115"/>
      <c r="E115"/>
      <c r="F115"/>
      <c r="G115"/>
      <c r="H115"/>
      <c r="I115"/>
      <c r="J115"/>
      <c r="K115" s="30"/>
      <c r="L115" s="106"/>
      <c r="N115" s="108"/>
      <c r="O115" s="107"/>
      <c r="P115"/>
      <c r="Q115"/>
      <c r="R115"/>
      <c r="S115"/>
    </row>
    <row r="116" spans="1:19" s="37" customFormat="1" x14ac:dyDescent="0.25">
      <c r="A116"/>
      <c r="B116"/>
      <c r="C116"/>
      <c r="D116"/>
      <c r="E116"/>
      <c r="F116"/>
      <c r="G116"/>
      <c r="H116"/>
      <c r="I116"/>
      <c r="J116"/>
      <c r="K116" s="30"/>
      <c r="L116" s="106"/>
      <c r="N116" s="108"/>
      <c r="O116" s="107"/>
      <c r="P116"/>
      <c r="Q116"/>
      <c r="R116"/>
      <c r="S116"/>
    </row>
    <row r="117" spans="1:19" s="37" customFormat="1" x14ac:dyDescent="0.25">
      <c r="A117"/>
      <c r="B117"/>
      <c r="C117"/>
      <c r="D117"/>
      <c r="E117"/>
      <c r="F117"/>
      <c r="G117"/>
      <c r="H117"/>
      <c r="I117"/>
      <c r="J117"/>
      <c r="K117" s="30"/>
      <c r="L117" s="106"/>
      <c r="N117" s="108"/>
      <c r="O117" s="107"/>
      <c r="P117"/>
      <c r="Q117"/>
      <c r="R117"/>
      <c r="S117"/>
    </row>
    <row r="118" spans="1:19" s="37" customFormat="1" x14ac:dyDescent="0.25">
      <c r="A118"/>
      <c r="B118"/>
      <c r="C118"/>
      <c r="D118"/>
      <c r="E118"/>
      <c r="F118"/>
      <c r="G118"/>
      <c r="H118"/>
      <c r="I118"/>
      <c r="J118"/>
      <c r="K118" s="30"/>
      <c r="L118" s="106"/>
      <c r="N118" s="108"/>
      <c r="O118" s="107"/>
      <c r="P118"/>
      <c r="Q118"/>
      <c r="R118"/>
      <c r="S118"/>
    </row>
    <row r="119" spans="1:19" s="37" customFormat="1" x14ac:dyDescent="0.25">
      <c r="A119"/>
      <c r="B119"/>
      <c r="C119"/>
      <c r="D119"/>
      <c r="E119"/>
      <c r="F119"/>
      <c r="G119"/>
      <c r="H119"/>
      <c r="I119"/>
      <c r="J119"/>
      <c r="K119" s="30"/>
      <c r="L119" s="106"/>
      <c r="N119" s="108"/>
      <c r="O119" s="107"/>
      <c r="P119"/>
      <c r="Q119"/>
      <c r="R119"/>
      <c r="S119"/>
    </row>
    <row r="120" spans="1:19" s="37" customFormat="1" x14ac:dyDescent="0.25">
      <c r="A120"/>
      <c r="B120"/>
      <c r="C120"/>
      <c r="D120"/>
      <c r="E120"/>
      <c r="F120"/>
      <c r="G120"/>
      <c r="H120"/>
      <c r="I120"/>
      <c r="J120"/>
      <c r="K120" s="30"/>
      <c r="L120" s="106"/>
      <c r="N120" s="108"/>
      <c r="O120" s="107"/>
      <c r="P120"/>
      <c r="Q120"/>
      <c r="R120"/>
      <c r="S120"/>
    </row>
    <row r="121" spans="1:19" s="37" customFormat="1" x14ac:dyDescent="0.25">
      <c r="A121"/>
      <c r="B121"/>
      <c r="C121"/>
      <c r="D121"/>
      <c r="E121"/>
      <c r="F121"/>
      <c r="G121"/>
      <c r="H121"/>
      <c r="I121"/>
      <c r="J121"/>
      <c r="K121" s="30"/>
      <c r="L121" s="106"/>
      <c r="N121" s="108"/>
      <c r="O121" s="107"/>
      <c r="P121"/>
      <c r="Q121"/>
      <c r="R121"/>
      <c r="S121"/>
    </row>
    <row r="122" spans="1:19" s="37" customFormat="1" x14ac:dyDescent="0.25">
      <c r="A122"/>
      <c r="B122"/>
      <c r="C122"/>
      <c r="D122"/>
      <c r="E122"/>
      <c r="F122"/>
      <c r="G122"/>
      <c r="H122"/>
      <c r="I122"/>
      <c r="J122"/>
      <c r="K122" s="30"/>
      <c r="L122" s="106"/>
      <c r="N122" s="108"/>
      <c r="O122" s="107"/>
      <c r="P122"/>
      <c r="Q122"/>
      <c r="R122"/>
      <c r="S122"/>
    </row>
    <row r="123" spans="1:19" s="37" customFormat="1" x14ac:dyDescent="0.25">
      <c r="A123"/>
      <c r="B123"/>
      <c r="C123"/>
      <c r="D123"/>
      <c r="E123"/>
      <c r="F123"/>
      <c r="G123"/>
      <c r="H123"/>
      <c r="I123"/>
      <c r="J123"/>
      <c r="K123" s="30"/>
      <c r="L123" s="109"/>
      <c r="N123" s="108"/>
      <c r="O123" s="107"/>
      <c r="P123"/>
      <c r="Q123"/>
      <c r="R123"/>
      <c r="S123"/>
    </row>
    <row r="124" spans="1:19" s="37" customFormat="1" x14ac:dyDescent="0.25">
      <c r="A124"/>
      <c r="B124"/>
      <c r="C124"/>
      <c r="D124"/>
      <c r="E124"/>
      <c r="F124"/>
      <c r="G124"/>
      <c r="H124"/>
      <c r="I124"/>
      <c r="J124"/>
      <c r="K124" s="30"/>
      <c r="L124" s="106"/>
      <c r="N124" s="108"/>
      <c r="O124" s="107"/>
      <c r="P124"/>
      <c r="Q124"/>
      <c r="R124"/>
      <c r="S124"/>
    </row>
    <row r="125" spans="1:19" s="37" customFormat="1" x14ac:dyDescent="0.25">
      <c r="A125"/>
      <c r="B125"/>
      <c r="C125"/>
      <c r="D125"/>
      <c r="E125"/>
      <c r="F125"/>
      <c r="G125"/>
      <c r="H125"/>
      <c r="I125"/>
      <c r="J125"/>
      <c r="K125" s="30"/>
      <c r="L125" s="106"/>
      <c r="N125" s="108"/>
      <c r="O125" s="107"/>
      <c r="P125"/>
      <c r="Q125"/>
      <c r="R125"/>
      <c r="S125"/>
    </row>
    <row r="126" spans="1:19" s="37" customFormat="1" x14ac:dyDescent="0.25">
      <c r="A126"/>
      <c r="B126"/>
      <c r="C126"/>
      <c r="D126"/>
      <c r="E126"/>
      <c r="F126"/>
      <c r="G126"/>
      <c r="H126"/>
      <c r="I126"/>
      <c r="J126"/>
      <c r="K126" s="30"/>
      <c r="L126" s="106"/>
      <c r="N126" s="108"/>
      <c r="O126" s="107"/>
      <c r="P126"/>
      <c r="Q126"/>
      <c r="R126"/>
      <c r="S126"/>
    </row>
    <row r="127" spans="1:19" s="37" customFormat="1" x14ac:dyDescent="0.25">
      <c r="A127"/>
      <c r="B127"/>
      <c r="C127"/>
      <c r="D127"/>
      <c r="E127"/>
      <c r="F127"/>
      <c r="G127"/>
      <c r="H127"/>
      <c r="I127"/>
      <c r="J127"/>
      <c r="K127" s="30"/>
      <c r="L127" s="106"/>
      <c r="N127" s="108"/>
      <c r="O127" s="107"/>
      <c r="P127"/>
      <c r="Q127"/>
      <c r="R127"/>
      <c r="S127"/>
    </row>
    <row r="128" spans="1:19" s="37" customFormat="1" x14ac:dyDescent="0.25">
      <c r="A128"/>
      <c r="B128"/>
      <c r="C128"/>
      <c r="D128"/>
      <c r="E128"/>
      <c r="F128"/>
      <c r="G128"/>
      <c r="H128"/>
      <c r="I128"/>
      <c r="J128"/>
      <c r="K128" s="30"/>
      <c r="L128" s="106"/>
      <c r="N128" s="108"/>
      <c r="O128" s="107"/>
      <c r="P128"/>
      <c r="Q128"/>
      <c r="R128"/>
      <c r="S128"/>
    </row>
    <row r="129" spans="1:19" s="37" customFormat="1" x14ac:dyDescent="0.25">
      <c r="A129"/>
      <c r="B129"/>
      <c r="C129"/>
      <c r="D129"/>
      <c r="E129"/>
      <c r="F129"/>
      <c r="G129"/>
      <c r="H129"/>
      <c r="I129"/>
      <c r="J129"/>
      <c r="K129" s="30"/>
      <c r="L129" s="106"/>
      <c r="N129" s="108"/>
      <c r="O129" s="107"/>
      <c r="P129"/>
      <c r="Q129"/>
      <c r="R129"/>
      <c r="S129"/>
    </row>
    <row r="130" spans="1:19" s="37" customFormat="1" x14ac:dyDescent="0.25">
      <c r="A130"/>
      <c r="B130"/>
      <c r="C130"/>
      <c r="D130"/>
      <c r="E130"/>
      <c r="F130"/>
      <c r="G130"/>
      <c r="H130"/>
      <c r="I130"/>
      <c r="J130"/>
      <c r="K130" s="30"/>
      <c r="L130" s="106"/>
      <c r="N130" s="108"/>
      <c r="O130" s="107"/>
      <c r="P130"/>
      <c r="Q130"/>
      <c r="R130"/>
      <c r="S130"/>
    </row>
    <row r="131" spans="1:19" s="37" customFormat="1" x14ac:dyDescent="0.25">
      <c r="A131"/>
      <c r="B131"/>
      <c r="C131"/>
      <c r="D131"/>
      <c r="E131"/>
      <c r="F131"/>
      <c r="G131"/>
      <c r="H131"/>
      <c r="I131"/>
      <c r="J131"/>
      <c r="K131" s="30"/>
      <c r="L131" s="106"/>
      <c r="N131" s="108"/>
      <c r="O131" s="107"/>
      <c r="P131"/>
      <c r="Q131"/>
      <c r="R131"/>
      <c r="S131"/>
    </row>
    <row r="132" spans="1:19" s="37" customFormat="1" x14ac:dyDescent="0.25">
      <c r="A132"/>
      <c r="B132"/>
      <c r="C132"/>
      <c r="D132"/>
      <c r="E132"/>
      <c r="F132"/>
      <c r="G132"/>
      <c r="H132"/>
      <c r="I132"/>
      <c r="J132"/>
      <c r="K132" s="30"/>
      <c r="L132" s="106"/>
      <c r="N132" s="108"/>
      <c r="O132" s="107"/>
      <c r="P132"/>
      <c r="Q132"/>
      <c r="R132"/>
      <c r="S132"/>
    </row>
    <row r="133" spans="1:19" s="37" customFormat="1" x14ac:dyDescent="0.25">
      <c r="A133"/>
      <c r="B133"/>
      <c r="C133"/>
      <c r="D133"/>
      <c r="E133"/>
      <c r="F133"/>
      <c r="G133"/>
      <c r="H133"/>
      <c r="I133"/>
      <c r="J133"/>
      <c r="K133" s="30"/>
      <c r="L133" s="106"/>
      <c r="N133" s="108"/>
      <c r="O133" s="107"/>
      <c r="P133"/>
      <c r="Q133"/>
      <c r="R133"/>
      <c r="S133"/>
    </row>
    <row r="134" spans="1:19" s="37" customFormat="1" x14ac:dyDescent="0.25">
      <c r="A134"/>
      <c r="B134"/>
      <c r="C134"/>
      <c r="D134"/>
      <c r="E134"/>
      <c r="F134"/>
      <c r="G134"/>
      <c r="H134"/>
      <c r="I134"/>
      <c r="J134"/>
      <c r="K134" s="30"/>
      <c r="L134" s="109"/>
      <c r="N134" s="108"/>
      <c r="O134" s="107"/>
      <c r="P134"/>
      <c r="Q134"/>
      <c r="R134"/>
      <c r="S134"/>
    </row>
    <row r="135" spans="1:19" s="37" customFormat="1" x14ac:dyDescent="0.25">
      <c r="A135"/>
      <c r="B135"/>
      <c r="C135"/>
      <c r="D135"/>
      <c r="E135"/>
      <c r="F135"/>
      <c r="G135"/>
      <c r="H135"/>
      <c r="I135"/>
      <c r="J135"/>
      <c r="K135" s="30"/>
      <c r="L135" s="106"/>
      <c r="N135" s="108"/>
      <c r="O135" s="107"/>
      <c r="P135"/>
      <c r="Q135"/>
      <c r="R135"/>
      <c r="S135"/>
    </row>
    <row r="136" spans="1:19" s="37" customFormat="1" x14ac:dyDescent="0.25">
      <c r="A136"/>
      <c r="B136"/>
      <c r="C136"/>
      <c r="D136"/>
      <c r="E136"/>
      <c r="F136"/>
      <c r="G136"/>
      <c r="H136"/>
      <c r="I136"/>
      <c r="J136"/>
      <c r="K136" s="30"/>
      <c r="L136" s="109">
        <f>SUM(L13:L135)</f>
        <v>42067500</v>
      </c>
      <c r="N136" s="108"/>
      <c r="O136" s="107"/>
      <c r="P136"/>
      <c r="Q136"/>
      <c r="R136"/>
      <c r="S136"/>
    </row>
  </sheetData>
  <mergeCells count="1">
    <mergeCell ref="A1:I1"/>
  </mergeCells>
  <pageMargins left="0.7" right="0.7" top="0.75" bottom="0.75" header="0.3" footer="0.3"/>
  <pageSetup paperSize="9" scale="7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6"/>
  <sheetViews>
    <sheetView view="pageBreakPreview" topLeftCell="A8" zoomScale="82" zoomScaleNormal="100" zoomScaleSheetLayoutView="82" workbookViewId="0">
      <selection activeCell="I53" sqref="I53"/>
    </sheetView>
  </sheetViews>
  <sheetFormatPr defaultRowHeight="15" x14ac:dyDescent="0.25"/>
  <cols>
    <col min="1" max="1" width="15.85546875" customWidth="1"/>
    <col min="2" max="2" width="11.85546875" customWidth="1"/>
    <col min="3" max="3" width="13.7109375" customWidth="1"/>
    <col min="4" max="4" width="4.85546875" customWidth="1"/>
    <col min="5" max="5" width="14.28515625" customWidth="1"/>
    <col min="6" max="6" width="4.140625" customWidth="1"/>
    <col min="7" max="7" width="13.85546875" customWidth="1"/>
    <col min="8" max="8" width="22" customWidth="1"/>
    <col min="9" max="9" width="20.7109375" customWidth="1"/>
    <col min="10" max="10" width="21.5703125" customWidth="1"/>
    <col min="11" max="11" width="12.140625" bestFit="1" customWidth="1"/>
    <col min="12" max="12" width="17.42578125" style="106" bestFit="1" customWidth="1"/>
    <col min="13" max="13" width="16.140625" style="37" bestFit="1" customWidth="1"/>
    <col min="14" max="14" width="15.5703125" style="108" customWidth="1"/>
    <col min="15" max="15" width="20" style="107" bestFit="1" customWidth="1"/>
    <col min="16" max="16" width="18" bestFit="1" customWidth="1"/>
    <col min="18" max="18" width="22.42578125" customWidth="1"/>
    <col min="19" max="19" width="20.140625" customWidth="1"/>
  </cols>
  <sheetData>
    <row r="1" spans="1:19" ht="15.75" x14ac:dyDescent="0.25">
      <c r="A1" s="192" t="s">
        <v>0</v>
      </c>
      <c r="B1" s="192"/>
      <c r="C1" s="192"/>
      <c r="D1" s="192"/>
      <c r="E1" s="192"/>
      <c r="F1" s="192"/>
      <c r="G1" s="192"/>
      <c r="H1" s="192"/>
      <c r="I1" s="192"/>
      <c r="J1" s="130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9"/>
      <c r="L2" s="3"/>
      <c r="M2" s="4"/>
      <c r="N2" s="5"/>
      <c r="O2" s="10"/>
      <c r="P2" s="9"/>
      <c r="Q2" s="9"/>
      <c r="R2" s="9"/>
      <c r="S2" s="9"/>
    </row>
    <row r="3" spans="1:19" x14ac:dyDescent="0.25">
      <c r="A3" s="7" t="s">
        <v>1</v>
      </c>
      <c r="B3" s="10" t="s">
        <v>57</v>
      </c>
      <c r="C3" s="10"/>
      <c r="D3" s="7"/>
      <c r="E3" s="7"/>
      <c r="F3" s="7"/>
      <c r="G3" s="7"/>
      <c r="H3" s="7" t="s">
        <v>3</v>
      </c>
      <c r="I3" s="11">
        <v>42817</v>
      </c>
      <c r="J3" s="12"/>
      <c r="K3" s="9"/>
      <c r="L3" s="13"/>
      <c r="M3" s="4"/>
      <c r="N3" s="5"/>
      <c r="O3" s="10"/>
      <c r="P3" s="9"/>
      <c r="Q3" s="9"/>
      <c r="R3" s="9"/>
      <c r="S3" s="9"/>
    </row>
    <row r="4" spans="1:19" x14ac:dyDescent="0.25">
      <c r="A4" s="7" t="s">
        <v>4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9"/>
      <c r="L4" s="13"/>
      <c r="M4" s="4"/>
      <c r="N4" s="5"/>
      <c r="O4" s="10"/>
      <c r="P4" s="9"/>
      <c r="Q4" s="9"/>
      <c r="R4" s="9"/>
      <c r="S4" s="9"/>
    </row>
    <row r="5" spans="1:19" x14ac:dyDescent="0.25">
      <c r="A5" s="7"/>
      <c r="B5" s="7"/>
      <c r="C5" s="7"/>
      <c r="D5" s="7"/>
      <c r="E5" s="7"/>
      <c r="F5" s="7"/>
      <c r="G5" s="7"/>
      <c r="H5" s="8"/>
      <c r="I5" s="15"/>
      <c r="J5" s="16"/>
      <c r="K5" s="9"/>
      <c r="L5" s="13"/>
      <c r="M5" s="17"/>
      <c r="N5" s="18"/>
      <c r="O5" s="6"/>
      <c r="P5" s="9"/>
      <c r="Q5" s="9"/>
      <c r="R5" s="9"/>
      <c r="S5" s="9"/>
    </row>
    <row r="6" spans="1:19" x14ac:dyDescent="0.25">
      <c r="A6" s="19" t="s">
        <v>8</v>
      </c>
      <c r="B6" s="7"/>
      <c r="C6" s="7"/>
      <c r="D6" s="7"/>
      <c r="E6" s="7"/>
      <c r="F6" s="7"/>
      <c r="G6" s="7" t="s">
        <v>9</v>
      </c>
      <c r="H6" s="8"/>
      <c r="I6" s="7"/>
      <c r="J6" s="7"/>
      <c r="K6" s="9"/>
      <c r="L6" s="13"/>
      <c r="M6" s="4"/>
      <c r="N6" s="18"/>
      <c r="O6" s="7"/>
      <c r="P6" s="9"/>
      <c r="Q6" s="9"/>
      <c r="R6" s="9"/>
      <c r="S6" s="9"/>
    </row>
    <row r="7" spans="1:19" x14ac:dyDescent="0.25">
      <c r="A7" s="7"/>
      <c r="B7" s="7"/>
      <c r="C7" s="20" t="s">
        <v>10</v>
      </c>
      <c r="D7" s="20"/>
      <c r="E7" s="20" t="s">
        <v>11</v>
      </c>
      <c r="F7" s="20"/>
      <c r="G7" s="20" t="s">
        <v>12</v>
      </c>
      <c r="H7" s="8"/>
      <c r="I7" s="7"/>
      <c r="J7" s="7"/>
      <c r="K7" s="9"/>
      <c r="L7" s="13"/>
      <c r="M7" s="4"/>
      <c r="N7" s="5"/>
      <c r="O7" s="7"/>
      <c r="P7" s="9"/>
      <c r="Q7" s="9"/>
      <c r="R7" s="9"/>
      <c r="S7" s="9"/>
    </row>
    <row r="8" spans="1:19" x14ac:dyDescent="0.25">
      <c r="A8" s="7"/>
      <c r="B8" s="7"/>
      <c r="C8" s="21">
        <v>100000</v>
      </c>
      <c r="D8" s="7"/>
      <c r="E8" s="121">
        <v>22</v>
      </c>
      <c r="F8" s="22"/>
      <c r="G8" s="17">
        <f>C8*E8</f>
        <v>2200000</v>
      </c>
      <c r="H8" s="8"/>
      <c r="I8" s="17"/>
      <c r="J8" s="17"/>
      <c r="K8" s="9"/>
      <c r="L8" s="13"/>
      <c r="M8" s="4"/>
      <c r="N8" s="5"/>
      <c r="O8" s="7"/>
      <c r="P8" s="9"/>
      <c r="Q8" s="9"/>
      <c r="R8" s="9"/>
      <c r="S8" s="9"/>
    </row>
    <row r="9" spans="1:19" x14ac:dyDescent="0.25">
      <c r="A9" s="7"/>
      <c r="B9" s="7"/>
      <c r="C9" s="21">
        <v>50000</v>
      </c>
      <c r="D9" s="7"/>
      <c r="E9" s="121">
        <v>89</v>
      </c>
      <c r="F9" s="22"/>
      <c r="G9" s="17">
        <f t="shared" ref="G9:G16" si="0">C9*E9</f>
        <v>4450000</v>
      </c>
      <c r="H9" s="8"/>
      <c r="I9" s="17"/>
      <c r="J9" s="17"/>
      <c r="K9" s="9"/>
      <c r="L9" s="3"/>
      <c r="M9" s="4"/>
      <c r="N9" s="5"/>
      <c r="O9" s="6"/>
      <c r="P9" s="9"/>
      <c r="Q9" s="9"/>
      <c r="R9" s="9"/>
      <c r="S9" s="9"/>
    </row>
    <row r="10" spans="1:19" x14ac:dyDescent="0.25">
      <c r="A10" s="7"/>
      <c r="B10" s="7"/>
      <c r="C10" s="21">
        <v>20000</v>
      </c>
      <c r="D10" s="7"/>
      <c r="E10" s="121">
        <v>1</v>
      </c>
      <c r="F10" s="22"/>
      <c r="G10" s="17">
        <f t="shared" si="0"/>
        <v>20000</v>
      </c>
      <c r="H10" s="8"/>
      <c r="I10" s="8"/>
      <c r="J10" s="17"/>
      <c r="K10" s="23"/>
      <c r="L10" s="3"/>
      <c r="M10" s="4"/>
      <c r="N10" s="5"/>
      <c r="O10" s="7"/>
      <c r="P10" s="9"/>
      <c r="Q10" s="9"/>
      <c r="R10" s="9"/>
      <c r="S10" s="9"/>
    </row>
    <row r="11" spans="1:19" x14ac:dyDescent="0.25">
      <c r="A11" s="7"/>
      <c r="B11" s="7"/>
      <c r="C11" s="21">
        <v>10000</v>
      </c>
      <c r="D11" s="7"/>
      <c r="E11" s="121">
        <v>0</v>
      </c>
      <c r="F11" s="22"/>
      <c r="G11" s="17">
        <f t="shared" si="0"/>
        <v>0</v>
      </c>
      <c r="H11" s="8"/>
      <c r="I11" s="17"/>
      <c r="J11" s="17"/>
      <c r="K11" s="9"/>
      <c r="L11" s="3"/>
      <c r="M11" s="4"/>
      <c r="N11" s="24"/>
      <c r="O11" s="8"/>
      <c r="P11" s="9"/>
      <c r="Q11" s="9"/>
      <c r="R11" s="9" t="s">
        <v>13</v>
      </c>
      <c r="S11" s="9"/>
    </row>
    <row r="12" spans="1:19" x14ac:dyDescent="0.25">
      <c r="A12" s="7"/>
      <c r="B12" s="7"/>
      <c r="C12" s="21">
        <v>5000</v>
      </c>
      <c r="D12" s="7"/>
      <c r="E12" s="22">
        <v>1</v>
      </c>
      <c r="F12" s="22"/>
      <c r="G12" s="17">
        <f>C12*E12</f>
        <v>5000</v>
      </c>
      <c r="H12" s="8"/>
      <c r="I12" s="17"/>
      <c r="J12" s="17"/>
      <c r="K12" s="25" t="s">
        <v>9</v>
      </c>
      <c r="L12" s="26" t="s">
        <v>14</v>
      </c>
      <c r="M12" s="27" t="s">
        <v>15</v>
      </c>
      <c r="N12" s="28" t="s">
        <v>16</v>
      </c>
      <c r="O12" s="29" t="s">
        <v>13</v>
      </c>
      <c r="P12" s="9" t="s">
        <v>17</v>
      </c>
      <c r="Q12" s="9" t="s">
        <v>18</v>
      </c>
      <c r="R12" s="9" t="s">
        <v>19</v>
      </c>
      <c r="S12" s="9"/>
    </row>
    <row r="13" spans="1:19" x14ac:dyDescent="0.25">
      <c r="A13" s="7"/>
      <c r="B13" s="7"/>
      <c r="C13" s="21">
        <v>2000</v>
      </c>
      <c r="D13" s="7"/>
      <c r="E13" s="121">
        <v>4</v>
      </c>
      <c r="F13" s="22"/>
      <c r="G13" s="17">
        <f t="shared" si="0"/>
        <v>8000</v>
      </c>
      <c r="H13" s="8"/>
      <c r="I13" s="17"/>
      <c r="J13" s="17"/>
      <c r="K13" s="30">
        <v>40207</v>
      </c>
      <c r="L13" s="125">
        <v>500000</v>
      </c>
      <c r="M13" s="32">
        <v>265000</v>
      </c>
      <c r="N13" s="33"/>
      <c r="O13" s="9" t="s">
        <v>20</v>
      </c>
      <c r="P13" s="9" t="s">
        <v>18</v>
      </c>
    </row>
    <row r="14" spans="1:19" x14ac:dyDescent="0.25">
      <c r="A14" s="7"/>
      <c r="B14" s="7"/>
      <c r="C14" s="21">
        <v>1000</v>
      </c>
      <c r="D14" s="7"/>
      <c r="E14" s="22">
        <v>1</v>
      </c>
      <c r="F14" s="22"/>
      <c r="G14" s="17">
        <f t="shared" si="0"/>
        <v>1000</v>
      </c>
      <c r="H14" s="8"/>
      <c r="I14" s="17"/>
      <c r="J14" s="10"/>
      <c r="K14" s="30">
        <v>40208</v>
      </c>
      <c r="L14" s="125">
        <v>1100000</v>
      </c>
      <c r="M14" s="32">
        <v>115000</v>
      </c>
      <c r="N14" s="34"/>
      <c r="O14" s="35"/>
      <c r="P14" s="36"/>
    </row>
    <row r="15" spans="1:19" x14ac:dyDescent="0.25">
      <c r="A15" s="7"/>
      <c r="B15" s="7"/>
      <c r="C15" s="21">
        <v>500</v>
      </c>
      <c r="D15" s="7"/>
      <c r="E15" s="22">
        <v>0</v>
      </c>
      <c r="F15" s="22"/>
      <c r="G15" s="17">
        <f t="shared" si="0"/>
        <v>0</v>
      </c>
      <c r="H15" s="8"/>
      <c r="I15" s="10"/>
      <c r="K15" s="30">
        <v>40209</v>
      </c>
      <c r="L15" s="125">
        <v>850000</v>
      </c>
      <c r="M15" s="32">
        <v>200000</v>
      </c>
      <c r="N15" s="34"/>
      <c r="O15" s="35"/>
      <c r="P15" s="36"/>
    </row>
    <row r="16" spans="1:19" x14ac:dyDescent="0.25">
      <c r="A16" s="7"/>
      <c r="B16" s="7"/>
      <c r="C16" s="21">
        <v>100</v>
      </c>
      <c r="D16" s="7"/>
      <c r="E16" s="22">
        <v>0</v>
      </c>
      <c r="F16" s="22"/>
      <c r="G16" s="17">
        <f t="shared" si="0"/>
        <v>0</v>
      </c>
      <c r="H16" s="8"/>
      <c r="I16" s="10"/>
      <c r="J16" s="121"/>
      <c r="K16" s="30">
        <v>40210</v>
      </c>
      <c r="L16" s="125">
        <v>1150000</v>
      </c>
      <c r="M16" s="37">
        <v>50000</v>
      </c>
      <c r="N16" s="34"/>
      <c r="O16" s="35"/>
      <c r="P16" s="36"/>
    </row>
    <row r="17" spans="1:19" x14ac:dyDescent="0.25">
      <c r="A17" s="7"/>
      <c r="B17" s="7"/>
      <c r="C17" s="19" t="s">
        <v>21</v>
      </c>
      <c r="D17" s="7"/>
      <c r="E17" s="22"/>
      <c r="F17" s="7"/>
      <c r="G17" s="7"/>
      <c r="H17" s="8">
        <f>SUM(G8:G16)</f>
        <v>6684000</v>
      </c>
      <c r="I17" s="10"/>
      <c r="J17" s="121"/>
      <c r="K17" s="30">
        <v>40211</v>
      </c>
      <c r="L17" s="125">
        <v>1100000</v>
      </c>
      <c r="M17" s="32">
        <v>50000</v>
      </c>
      <c r="N17" s="34"/>
      <c r="O17" s="35"/>
      <c r="P17" s="36"/>
    </row>
    <row r="18" spans="1:19" x14ac:dyDescent="0.25">
      <c r="A18" s="7"/>
      <c r="B18" s="7"/>
      <c r="C18" s="7"/>
      <c r="D18" s="7"/>
      <c r="E18" s="7"/>
      <c r="F18" s="7"/>
      <c r="G18" s="7"/>
      <c r="H18" s="8"/>
      <c r="I18" s="10"/>
      <c r="J18" s="121"/>
      <c r="K18" s="30">
        <v>40212</v>
      </c>
      <c r="L18" s="125"/>
      <c r="M18" s="32">
        <v>600000</v>
      </c>
      <c r="N18" s="34"/>
      <c r="O18" s="35"/>
      <c r="P18" s="39"/>
    </row>
    <row r="19" spans="1:19" x14ac:dyDescent="0.25">
      <c r="A19" s="7"/>
      <c r="B19" s="7"/>
      <c r="C19" s="7" t="s">
        <v>10</v>
      </c>
      <c r="D19" s="7"/>
      <c r="E19" s="7" t="s">
        <v>22</v>
      </c>
      <c r="F19" s="7"/>
      <c r="G19" s="7" t="s">
        <v>12</v>
      </c>
      <c r="H19" s="8"/>
      <c r="I19" s="21"/>
      <c r="J19" s="121"/>
      <c r="K19" s="30">
        <v>40213</v>
      </c>
      <c r="L19" s="125"/>
      <c r="M19" s="40">
        <v>535000</v>
      </c>
      <c r="N19" s="34"/>
      <c r="O19" s="35"/>
      <c r="P19" s="39"/>
    </row>
    <row r="20" spans="1:19" x14ac:dyDescent="0.25">
      <c r="A20" s="7"/>
      <c r="B20" s="7"/>
      <c r="C20" s="21">
        <v>1000</v>
      </c>
      <c r="D20" s="7"/>
      <c r="E20" s="7">
        <v>4</v>
      </c>
      <c r="F20" s="7"/>
      <c r="G20" s="21">
        <f>C20*E20</f>
        <v>4000</v>
      </c>
      <c r="H20" s="8"/>
      <c r="I20" s="21"/>
      <c r="J20" s="22"/>
      <c r="K20" s="30">
        <v>40214</v>
      </c>
      <c r="L20" s="125"/>
      <c r="M20" s="32">
        <v>30000</v>
      </c>
      <c r="N20" s="34"/>
      <c r="O20" s="35"/>
      <c r="P20" s="39"/>
    </row>
    <row r="21" spans="1:19" x14ac:dyDescent="0.25">
      <c r="A21" s="7"/>
      <c r="B21" s="7"/>
      <c r="C21" s="21">
        <v>500</v>
      </c>
      <c r="D21" s="7"/>
      <c r="E21" s="7">
        <v>10</v>
      </c>
      <c r="F21" s="7"/>
      <c r="G21" s="21">
        <f>C21*E21</f>
        <v>5000</v>
      </c>
      <c r="H21" s="8"/>
      <c r="I21" s="21"/>
      <c r="J21" s="121"/>
      <c r="K21" s="30">
        <v>40215</v>
      </c>
      <c r="L21" s="125"/>
      <c r="M21" s="34">
        <v>20000</v>
      </c>
      <c r="N21" s="41"/>
      <c r="O21" s="42"/>
      <c r="P21" s="42"/>
    </row>
    <row r="22" spans="1:19" x14ac:dyDescent="0.25">
      <c r="A22" s="7"/>
      <c r="B22" s="7"/>
      <c r="C22" s="21">
        <v>200</v>
      </c>
      <c r="D22" s="7"/>
      <c r="E22" s="7">
        <v>1</v>
      </c>
      <c r="F22" s="7"/>
      <c r="G22" s="21">
        <f>C22*E22</f>
        <v>200</v>
      </c>
      <c r="H22" s="8"/>
      <c r="I22" s="10"/>
      <c r="K22" s="30">
        <v>40216</v>
      </c>
      <c r="L22" s="125"/>
      <c r="M22" s="43">
        <v>20000</v>
      </c>
      <c r="N22" s="44"/>
      <c r="O22" s="8"/>
      <c r="P22" s="34"/>
      <c r="Q22" s="41"/>
      <c r="R22" s="42"/>
      <c r="S22" s="42"/>
    </row>
    <row r="23" spans="1:19" x14ac:dyDescent="0.25">
      <c r="A23" s="7"/>
      <c r="B23" s="7"/>
      <c r="C23" s="21">
        <v>100</v>
      </c>
      <c r="D23" s="7"/>
      <c r="E23" s="7">
        <v>5</v>
      </c>
      <c r="F23" s="7"/>
      <c r="G23" s="21">
        <f>C23*E23</f>
        <v>500</v>
      </c>
      <c r="H23" s="8"/>
      <c r="I23" s="10"/>
      <c r="K23" s="30">
        <v>40217</v>
      </c>
      <c r="L23" s="125"/>
      <c r="M23" s="45"/>
      <c r="N23" s="44"/>
      <c r="O23" s="46"/>
      <c r="P23" s="34"/>
      <c r="Q23" s="41"/>
      <c r="R23" s="42">
        <f>SUM(R14:R22)</f>
        <v>0</v>
      </c>
      <c r="S23" s="42">
        <f>SUM(S14:S22)</f>
        <v>0</v>
      </c>
    </row>
    <row r="24" spans="1:19" x14ac:dyDescent="0.25">
      <c r="A24" s="7"/>
      <c r="B24" s="7"/>
      <c r="C24" s="21">
        <v>50</v>
      </c>
      <c r="D24" s="7"/>
      <c r="E24" s="7">
        <v>0</v>
      </c>
      <c r="F24" s="7"/>
      <c r="G24" s="21">
        <f>C24*E24</f>
        <v>0</v>
      </c>
      <c r="H24" s="8"/>
      <c r="I24" s="7"/>
      <c r="K24" s="30">
        <v>40218</v>
      </c>
      <c r="L24" s="125"/>
      <c r="M24" s="45"/>
      <c r="N24" s="47"/>
      <c r="O24" s="46"/>
      <c r="P24" s="34"/>
      <c r="Q24" s="41"/>
      <c r="R24" s="48" t="s">
        <v>23</v>
      </c>
      <c r="S24" s="41"/>
    </row>
    <row r="25" spans="1:19" x14ac:dyDescent="0.25">
      <c r="A25" s="7"/>
      <c r="B25" s="7"/>
      <c r="C25" s="21">
        <v>25</v>
      </c>
      <c r="D25" s="7"/>
      <c r="E25" s="7">
        <v>0</v>
      </c>
      <c r="F25" s="7"/>
      <c r="G25" s="49">
        <v>0</v>
      </c>
      <c r="H25" s="8"/>
      <c r="I25" s="7" t="s">
        <v>9</v>
      </c>
      <c r="K25" s="30">
        <v>40219</v>
      </c>
      <c r="L25" s="125"/>
      <c r="M25" s="45"/>
      <c r="N25" s="47"/>
      <c r="O25" s="46"/>
      <c r="P25" s="34"/>
      <c r="Q25" s="41"/>
      <c r="R25" s="48"/>
      <c r="S25" s="41"/>
    </row>
    <row r="26" spans="1:19" x14ac:dyDescent="0.25">
      <c r="A26" s="7"/>
      <c r="B26" s="7"/>
      <c r="C26" s="19" t="s">
        <v>21</v>
      </c>
      <c r="D26" s="7"/>
      <c r="E26" s="7"/>
      <c r="F26" s="7"/>
      <c r="G26" s="7"/>
      <c r="H26" s="50">
        <f>SUM(G20:G25)</f>
        <v>9700</v>
      </c>
      <c r="I26" s="8"/>
      <c r="K26" s="30">
        <v>40220</v>
      </c>
      <c r="L26" s="125"/>
      <c r="N26" s="44"/>
      <c r="O26" s="51"/>
      <c r="P26" s="34"/>
      <c r="Q26" s="41"/>
      <c r="R26" s="48"/>
      <c r="S26" s="41"/>
    </row>
    <row r="27" spans="1:19" x14ac:dyDescent="0.25">
      <c r="A27" s="7"/>
      <c r="B27" s="7"/>
      <c r="C27" s="7"/>
      <c r="D27" s="7"/>
      <c r="E27" s="7"/>
      <c r="F27" s="7"/>
      <c r="G27" s="7"/>
      <c r="H27" s="8"/>
      <c r="I27" s="8">
        <f>H17+H26</f>
        <v>6693700</v>
      </c>
      <c r="K27" s="30">
        <v>40221</v>
      </c>
      <c r="L27" s="125"/>
      <c r="M27" s="52"/>
      <c r="N27" s="44"/>
      <c r="O27" s="51"/>
      <c r="P27" s="34"/>
      <c r="Q27" s="41"/>
      <c r="R27" s="48"/>
      <c r="S27" s="41"/>
    </row>
    <row r="28" spans="1:19" x14ac:dyDescent="0.25">
      <c r="A28" s="7"/>
      <c r="B28" s="7"/>
      <c r="C28" s="19" t="s">
        <v>24</v>
      </c>
      <c r="D28" s="7"/>
      <c r="E28" s="7"/>
      <c r="F28" s="7"/>
      <c r="G28" s="7"/>
      <c r="H28" s="8"/>
      <c r="I28" s="8"/>
      <c r="K28" s="30">
        <v>40222</v>
      </c>
      <c r="L28" s="125"/>
      <c r="M28" s="53"/>
      <c r="N28" s="44"/>
      <c r="O28" s="51"/>
      <c r="P28" s="34"/>
      <c r="Q28" s="41"/>
      <c r="R28" s="48"/>
      <c r="S28" s="41"/>
    </row>
    <row r="29" spans="1:19" x14ac:dyDescent="0.25">
      <c r="A29" s="7"/>
      <c r="B29" s="7"/>
      <c r="C29" s="7" t="s">
        <v>25</v>
      </c>
      <c r="D29" s="7"/>
      <c r="E29" s="7"/>
      <c r="F29" s="7"/>
      <c r="G29" s="7" t="s">
        <v>9</v>
      </c>
      <c r="H29" s="8"/>
      <c r="I29" s="8">
        <f>'22 Maret 17 '!I37</f>
        <v>1448296472</v>
      </c>
      <c r="K29" s="30">
        <v>40223</v>
      </c>
      <c r="L29" s="125"/>
      <c r="M29" s="32"/>
      <c r="N29" s="33"/>
      <c r="O29" s="51"/>
      <c r="P29" s="34"/>
      <c r="Q29" s="41"/>
      <c r="R29" s="54"/>
      <c r="S29" s="41"/>
    </row>
    <row r="30" spans="1:19" x14ac:dyDescent="0.25">
      <c r="A30" s="7"/>
      <c r="B30" s="7"/>
      <c r="C30" s="7" t="s">
        <v>26</v>
      </c>
      <c r="D30" s="7"/>
      <c r="E30" s="7"/>
      <c r="F30" s="7"/>
      <c r="G30" s="7"/>
      <c r="H30" s="8" t="s">
        <v>27</v>
      </c>
      <c r="I30" s="55">
        <f>'22 Maret 17 '!I52</f>
        <v>3878700</v>
      </c>
      <c r="L30" s="125"/>
      <c r="M30" s="32"/>
      <c r="N30" s="34"/>
      <c r="O30" s="51"/>
      <c r="P30" s="34"/>
      <c r="Q30" s="41"/>
      <c r="R30" s="48"/>
      <c r="S30" s="41"/>
    </row>
    <row r="31" spans="1:19" x14ac:dyDescent="0.25">
      <c r="A31" s="7"/>
      <c r="B31" s="7"/>
      <c r="C31" s="7"/>
      <c r="D31" s="7"/>
      <c r="E31" s="7"/>
      <c r="F31" s="7"/>
      <c r="G31" s="7"/>
      <c r="H31" s="8"/>
      <c r="I31" s="8"/>
      <c r="L31" s="125"/>
      <c r="M31" s="32"/>
      <c r="N31" s="34"/>
      <c r="O31" s="51"/>
      <c r="P31" s="9"/>
      <c r="Q31" s="41"/>
      <c r="R31" s="9"/>
      <c r="S31" s="41"/>
    </row>
    <row r="32" spans="1:19" x14ac:dyDescent="0.25">
      <c r="A32" s="7"/>
      <c r="B32" s="7"/>
      <c r="C32" s="19" t="s">
        <v>28</v>
      </c>
      <c r="D32" s="7"/>
      <c r="E32" s="7"/>
      <c r="F32" s="7"/>
      <c r="G32" s="7"/>
      <c r="H32" s="8"/>
      <c r="I32" s="34"/>
      <c r="J32" s="34"/>
      <c r="L32" s="125"/>
      <c r="N32" s="34"/>
      <c r="O32" s="51"/>
      <c r="P32" s="9"/>
      <c r="Q32" s="41"/>
      <c r="R32" s="9"/>
      <c r="S32" s="41"/>
    </row>
    <row r="33" spans="1:19" x14ac:dyDescent="0.25">
      <c r="A33" s="7"/>
      <c r="B33" s="19">
        <v>1</v>
      </c>
      <c r="C33" s="19" t="s">
        <v>29</v>
      </c>
      <c r="D33" s="7"/>
      <c r="E33" s="7"/>
      <c r="F33" s="7"/>
      <c r="G33" s="7"/>
      <c r="H33" s="8"/>
      <c r="I33" s="8"/>
      <c r="J33" s="8"/>
      <c r="L33" s="125"/>
      <c r="M33" s="32"/>
      <c r="N33" s="34"/>
      <c r="O33" s="51"/>
      <c r="P33" s="9"/>
      <c r="Q33" s="41"/>
      <c r="R33" s="9"/>
      <c r="S33" s="41"/>
    </row>
    <row r="34" spans="1:19" x14ac:dyDescent="0.25">
      <c r="A34" s="7"/>
      <c r="B34" s="19"/>
      <c r="C34" s="19" t="s">
        <v>13</v>
      </c>
      <c r="D34" s="7"/>
      <c r="E34" s="7"/>
      <c r="F34" s="7"/>
      <c r="G34" s="7"/>
      <c r="H34" s="8"/>
      <c r="I34" s="8"/>
      <c r="J34" s="8"/>
      <c r="L34" s="125"/>
      <c r="N34" s="44"/>
      <c r="O34" s="51"/>
      <c r="P34" s="9"/>
      <c r="Q34" s="41"/>
      <c r="R34" s="57"/>
      <c r="S34" s="41"/>
    </row>
    <row r="35" spans="1:19" x14ac:dyDescent="0.25">
      <c r="A35" s="7"/>
      <c r="B35" s="7"/>
      <c r="C35" s="7" t="s">
        <v>30</v>
      </c>
      <c r="D35" s="7"/>
      <c r="E35" s="7"/>
      <c r="F35" s="7"/>
      <c r="G35" s="21"/>
      <c r="H35" s="50">
        <f>O14</f>
        <v>0</v>
      </c>
      <c r="I35" s="8"/>
      <c r="J35" s="8"/>
      <c r="L35" s="31"/>
      <c r="M35" s="52"/>
      <c r="N35" s="44" t="s">
        <v>31</v>
      </c>
      <c r="O35" s="51"/>
      <c r="P35" s="41"/>
      <c r="Q35" s="41"/>
      <c r="R35" s="9"/>
      <c r="S35" s="41"/>
    </row>
    <row r="36" spans="1:19" x14ac:dyDescent="0.25">
      <c r="A36" s="7"/>
      <c r="B36" s="7"/>
      <c r="C36" s="7" t="s">
        <v>32</v>
      </c>
      <c r="D36" s="7"/>
      <c r="E36" s="7"/>
      <c r="F36" s="7"/>
      <c r="G36" s="7"/>
      <c r="H36" s="58">
        <f>P14</f>
        <v>0</v>
      </c>
      <c r="I36" s="7" t="s">
        <v>9</v>
      </c>
      <c r="J36" s="7"/>
      <c r="L36" s="31"/>
      <c r="M36" s="52"/>
      <c r="N36" s="44"/>
      <c r="O36" s="51"/>
      <c r="P36" s="10"/>
      <c r="Q36" s="41"/>
      <c r="R36" s="9"/>
      <c r="S36" s="9"/>
    </row>
    <row r="37" spans="1:19" x14ac:dyDescent="0.25">
      <c r="A37" s="7"/>
      <c r="B37" s="7"/>
      <c r="C37" s="7" t="s">
        <v>33</v>
      </c>
      <c r="D37" s="7"/>
      <c r="E37" s="7"/>
      <c r="F37" s="7"/>
      <c r="G37" s="7"/>
      <c r="H37" s="8"/>
      <c r="I37" s="8">
        <f>I29+H35-H36</f>
        <v>1448296472</v>
      </c>
      <c r="J37" s="8"/>
      <c r="L37" s="31"/>
      <c r="M37" s="52"/>
      <c r="N37" s="44"/>
      <c r="O37" s="51"/>
      <c r="Q37" s="41"/>
      <c r="R37" s="9"/>
      <c r="S37" s="9"/>
    </row>
    <row r="38" spans="1:19" x14ac:dyDescent="0.25">
      <c r="A38" s="7"/>
      <c r="B38" s="7"/>
      <c r="C38" s="7"/>
      <c r="D38" s="7"/>
      <c r="E38" s="7"/>
      <c r="F38" s="7"/>
      <c r="G38" s="7"/>
      <c r="H38" s="8"/>
      <c r="I38" s="8"/>
      <c r="J38" s="8"/>
      <c r="K38" s="30"/>
      <c r="L38" s="31"/>
      <c r="M38" s="59"/>
      <c r="N38" s="44"/>
      <c r="O38" s="51"/>
      <c r="Q38" s="41"/>
      <c r="R38" s="9"/>
      <c r="S38" s="9"/>
    </row>
    <row r="39" spans="1:19" x14ac:dyDescent="0.25">
      <c r="A39" s="7"/>
      <c r="B39" s="7"/>
      <c r="C39" s="19" t="s">
        <v>34</v>
      </c>
      <c r="D39" s="7"/>
      <c r="E39" s="7"/>
      <c r="F39" s="7"/>
      <c r="G39" s="7"/>
      <c r="H39" s="50">
        <v>112333168</v>
      </c>
      <c r="J39" s="8"/>
      <c r="K39" s="30"/>
      <c r="L39" s="31"/>
      <c r="M39" s="52"/>
      <c r="N39" s="44"/>
      <c r="O39" s="51"/>
      <c r="Q39" s="41"/>
      <c r="R39" s="9"/>
      <c r="S39" s="9"/>
    </row>
    <row r="40" spans="1:19" x14ac:dyDescent="0.25">
      <c r="A40" s="7"/>
      <c r="B40" s="7"/>
      <c r="C40" s="19" t="s">
        <v>35</v>
      </c>
      <c r="D40" s="7"/>
      <c r="E40" s="7"/>
      <c r="F40" s="7"/>
      <c r="G40" s="7"/>
      <c r="H40" s="8">
        <v>102993494</v>
      </c>
      <c r="I40" s="8"/>
      <c r="J40" s="8"/>
      <c r="K40" s="30"/>
      <c r="L40" s="31"/>
      <c r="M40" s="52"/>
      <c r="N40" s="44"/>
      <c r="O40" s="51"/>
      <c r="Q40" s="41"/>
      <c r="R40" s="9"/>
      <c r="S40" s="9"/>
    </row>
    <row r="41" spans="1:19" ht="16.5" x14ac:dyDescent="0.35">
      <c r="A41" s="7"/>
      <c r="B41" s="7"/>
      <c r="C41" s="19" t="s">
        <v>36</v>
      </c>
      <c r="D41" s="7"/>
      <c r="E41" s="7"/>
      <c r="F41" s="7"/>
      <c r="G41" s="7"/>
      <c r="H41" s="60">
        <v>77026411</v>
      </c>
      <c r="I41" s="8"/>
      <c r="J41" s="8"/>
      <c r="K41" s="30"/>
      <c r="L41" s="31"/>
      <c r="M41" s="52"/>
      <c r="N41" s="44"/>
      <c r="O41" s="51"/>
      <c r="Q41" s="41"/>
      <c r="R41" s="9"/>
      <c r="S41" s="9"/>
    </row>
    <row r="42" spans="1:19" ht="16.5" x14ac:dyDescent="0.35">
      <c r="A42" s="7"/>
      <c r="B42" s="7"/>
      <c r="C42" s="7"/>
      <c r="D42" s="7"/>
      <c r="E42" s="7"/>
      <c r="F42" s="7"/>
      <c r="G42" s="7"/>
      <c r="H42" s="8"/>
      <c r="I42" s="61">
        <f>SUM(H39:H41)</f>
        <v>292353073</v>
      </c>
      <c r="J42" s="8"/>
      <c r="K42" s="30"/>
      <c r="L42" s="31"/>
      <c r="M42" s="52"/>
      <c r="N42" s="44"/>
      <c r="O42" s="51"/>
      <c r="Q42" s="41"/>
      <c r="R42" s="9"/>
      <c r="S42" s="9"/>
    </row>
    <row r="43" spans="1:19" x14ac:dyDescent="0.25">
      <c r="A43" s="7"/>
      <c r="B43" s="7"/>
      <c r="C43" s="7"/>
      <c r="D43" s="7"/>
      <c r="E43" s="7"/>
      <c r="F43" s="7"/>
      <c r="G43" s="7"/>
      <c r="H43" s="8"/>
      <c r="I43" s="62">
        <f>SUM(I37:I42)</f>
        <v>1740649545</v>
      </c>
      <c r="J43" s="8"/>
      <c r="K43" s="30"/>
      <c r="L43" s="31"/>
      <c r="M43" s="52"/>
      <c r="N43" s="44"/>
      <c r="O43" s="51"/>
      <c r="Q43" s="41"/>
      <c r="R43" s="9"/>
      <c r="S43" s="9"/>
    </row>
    <row r="44" spans="1:19" x14ac:dyDescent="0.25">
      <c r="A44" s="7"/>
      <c r="B44" s="19">
        <v>2</v>
      </c>
      <c r="C44" s="19" t="s">
        <v>37</v>
      </c>
      <c r="D44" s="7"/>
      <c r="E44" s="7"/>
      <c r="F44" s="7"/>
      <c r="G44" s="7"/>
      <c r="H44" s="8"/>
      <c r="I44" s="8"/>
      <c r="J44" s="8"/>
      <c r="M44" s="52"/>
      <c r="N44" s="44"/>
      <c r="O44" s="51"/>
      <c r="P44" s="63"/>
      <c r="Q44" s="34"/>
      <c r="R44" s="64"/>
      <c r="S44" s="64"/>
    </row>
    <row r="45" spans="1:19" x14ac:dyDescent="0.25">
      <c r="A45" s="7"/>
      <c r="B45" s="7"/>
      <c r="C45" s="7" t="s">
        <v>32</v>
      </c>
      <c r="D45" s="7"/>
      <c r="E45" s="7"/>
      <c r="F45" s="7"/>
      <c r="G45" s="17"/>
      <c r="H45" s="8">
        <f>M95</f>
        <v>1885000</v>
      </c>
      <c r="I45" s="8"/>
      <c r="J45" s="8"/>
      <c r="M45" s="52"/>
      <c r="N45" s="44"/>
      <c r="O45" s="51"/>
      <c r="P45" s="63"/>
      <c r="Q45" s="34"/>
      <c r="R45" s="65"/>
      <c r="S45" s="64"/>
    </row>
    <row r="46" spans="1:19" x14ac:dyDescent="0.25">
      <c r="A46" s="7"/>
      <c r="B46" s="7"/>
      <c r="C46" s="7" t="s">
        <v>38</v>
      </c>
      <c r="D46" s="7"/>
      <c r="E46" s="7"/>
      <c r="F46" s="7"/>
      <c r="G46" s="22"/>
      <c r="H46" s="66">
        <f>+E91</f>
        <v>0</v>
      </c>
      <c r="I46" s="8" t="s">
        <v>9</v>
      </c>
      <c r="J46" s="8"/>
      <c r="M46" s="52"/>
      <c r="N46" s="44"/>
      <c r="O46" s="51"/>
      <c r="P46" s="63"/>
      <c r="Q46" s="34"/>
      <c r="R46" s="63"/>
      <c r="S46" s="64"/>
    </row>
    <row r="47" spans="1:19" x14ac:dyDescent="0.25">
      <c r="A47" s="7"/>
      <c r="B47" s="7"/>
      <c r="C47" s="7"/>
      <c r="D47" s="7"/>
      <c r="E47" s="7"/>
      <c r="F47" s="7"/>
      <c r="G47" s="22" t="s">
        <v>9</v>
      </c>
      <c r="H47" s="67"/>
      <c r="I47" s="8">
        <f>H45+H46</f>
        <v>1885000</v>
      </c>
      <c r="J47" s="8"/>
      <c r="M47" s="52"/>
      <c r="N47" s="44"/>
      <c r="O47" s="51"/>
      <c r="P47" s="63"/>
      <c r="Q47" s="64"/>
      <c r="R47" s="63"/>
      <c r="S47" s="64"/>
    </row>
    <row r="48" spans="1:19" x14ac:dyDescent="0.25">
      <c r="A48" s="7"/>
      <c r="B48" s="7"/>
      <c r="C48" s="7"/>
      <c r="D48" s="7"/>
      <c r="E48" s="7"/>
      <c r="F48" s="7"/>
      <c r="G48" s="22"/>
      <c r="H48" s="68"/>
      <c r="I48" s="8" t="s">
        <v>9</v>
      </c>
      <c r="J48" s="8"/>
      <c r="M48" s="59"/>
      <c r="N48" s="44"/>
      <c r="O48" s="51"/>
      <c r="P48" s="69"/>
      <c r="Q48" s="69">
        <f>SUM(Q13:Q46)</f>
        <v>0</v>
      </c>
      <c r="R48" s="63"/>
      <c r="S48" s="64"/>
    </row>
    <row r="49" spans="1:19" x14ac:dyDescent="0.25">
      <c r="A49" s="7"/>
      <c r="B49" s="7"/>
      <c r="C49" s="7" t="s">
        <v>39</v>
      </c>
      <c r="D49" s="7"/>
      <c r="E49" s="7"/>
      <c r="F49" s="7"/>
      <c r="G49" s="17"/>
      <c r="H49" s="50">
        <f>L136</f>
        <v>4700000</v>
      </c>
      <c r="I49" s="8">
        <v>0</v>
      </c>
      <c r="M49" s="59"/>
      <c r="N49" s="44"/>
      <c r="O49" s="51"/>
      <c r="Q49" s="9"/>
      <c r="S49" s="9"/>
    </row>
    <row r="50" spans="1:19" x14ac:dyDescent="0.25">
      <c r="A50" s="7"/>
      <c r="B50" s="7"/>
      <c r="C50" s="7" t="s">
        <v>40</v>
      </c>
      <c r="D50" s="7"/>
      <c r="E50" s="7"/>
      <c r="F50" s="7"/>
      <c r="G50" s="7"/>
      <c r="H50" s="58">
        <f>A91</f>
        <v>0</v>
      </c>
      <c r="I50" s="8"/>
      <c r="M50" s="59"/>
      <c r="N50" s="44"/>
      <c r="O50" s="51"/>
      <c r="P50" s="70"/>
      <c r="Q50" s="9" t="s">
        <v>41</v>
      </c>
      <c r="S50" s="9"/>
    </row>
    <row r="51" spans="1:19" x14ac:dyDescent="0.25">
      <c r="A51" s="7"/>
      <c r="B51" s="7"/>
      <c r="C51" s="7"/>
      <c r="D51" s="7"/>
      <c r="E51" s="7"/>
      <c r="F51" s="7"/>
      <c r="G51" s="7"/>
      <c r="H51" s="17"/>
      <c r="I51" s="58">
        <f>SUM(H49:H50)</f>
        <v>4700000</v>
      </c>
      <c r="J51" s="50"/>
      <c r="M51" s="59"/>
      <c r="N51" s="44"/>
      <c r="O51" s="51"/>
      <c r="P51" s="71"/>
      <c r="Q51" s="57"/>
      <c r="R51" s="71"/>
      <c r="S51" s="57"/>
    </row>
    <row r="52" spans="1:19" x14ac:dyDescent="0.25">
      <c r="A52" s="7"/>
      <c r="B52" s="7"/>
      <c r="C52" s="19" t="s">
        <v>42</v>
      </c>
      <c r="D52" s="7"/>
      <c r="E52" s="7"/>
      <c r="F52" s="7"/>
      <c r="G52" s="7"/>
      <c r="H52" s="8"/>
      <c r="I52" s="8">
        <f>I30-I47+I51</f>
        <v>6693700</v>
      </c>
      <c r="J52" s="72"/>
      <c r="N52" s="44"/>
      <c r="O52" s="51"/>
      <c r="P52" s="71"/>
      <c r="Q52" s="57"/>
      <c r="R52" s="71"/>
      <c r="S52" s="57"/>
    </row>
    <row r="53" spans="1:19" x14ac:dyDescent="0.25">
      <c r="A53" s="7"/>
      <c r="B53" s="7"/>
      <c r="C53" s="7" t="s">
        <v>43</v>
      </c>
      <c r="D53" s="7"/>
      <c r="E53" s="7"/>
      <c r="F53" s="7"/>
      <c r="G53" s="7"/>
      <c r="H53" s="8"/>
      <c r="I53" s="8">
        <f>+I27</f>
        <v>6693700</v>
      </c>
      <c r="J53" s="72"/>
      <c r="N53" s="44"/>
      <c r="O53" s="51"/>
      <c r="P53" s="71"/>
      <c r="Q53" s="57"/>
      <c r="R53" s="71"/>
      <c r="S53" s="57"/>
    </row>
    <row r="54" spans="1:19" x14ac:dyDescent="0.25">
      <c r="A54" s="7"/>
      <c r="B54" s="7"/>
      <c r="C54" s="7"/>
      <c r="D54" s="7"/>
      <c r="E54" s="7"/>
      <c r="F54" s="7"/>
      <c r="G54" s="7"/>
      <c r="H54" s="8" t="s">
        <v>9</v>
      </c>
      <c r="I54" s="58">
        <v>0</v>
      </c>
      <c r="J54" s="73"/>
      <c r="L54" s="31"/>
      <c r="N54" s="44"/>
      <c r="O54" s="51"/>
      <c r="P54" s="71"/>
      <c r="Q54" s="57"/>
      <c r="R54" s="71"/>
      <c r="S54" s="74"/>
    </row>
    <row r="55" spans="1:19" x14ac:dyDescent="0.25">
      <c r="A55" s="7"/>
      <c r="B55" s="7"/>
      <c r="C55" s="7"/>
      <c r="D55" s="7"/>
      <c r="E55" s="7" t="s">
        <v>44</v>
      </c>
      <c r="F55" s="7"/>
      <c r="G55" s="7"/>
      <c r="H55" s="8"/>
      <c r="I55" s="8">
        <f>+I53-I52</f>
        <v>0</v>
      </c>
      <c r="J55" s="72"/>
      <c r="L55" s="31"/>
      <c r="N55" s="44"/>
      <c r="O55" s="51"/>
      <c r="P55" s="71"/>
      <c r="Q55" s="57"/>
      <c r="R55" s="71"/>
      <c r="S55" s="71"/>
    </row>
    <row r="56" spans="1:19" x14ac:dyDescent="0.25">
      <c r="A56" s="7"/>
      <c r="B56" s="7"/>
      <c r="C56" s="7"/>
      <c r="D56" s="7"/>
      <c r="E56" s="7"/>
      <c r="F56" s="7"/>
      <c r="G56" s="7"/>
      <c r="H56" s="8"/>
      <c r="I56" s="8"/>
      <c r="J56" s="72"/>
      <c r="L56" s="31"/>
      <c r="N56" s="44"/>
      <c r="O56" s="51"/>
      <c r="P56" s="71"/>
      <c r="Q56" s="57"/>
      <c r="R56" s="71"/>
      <c r="S56" s="71"/>
    </row>
    <row r="57" spans="1:19" x14ac:dyDescent="0.25">
      <c r="A57" s="7" t="s">
        <v>45</v>
      </c>
      <c r="B57" s="7"/>
      <c r="C57" s="7"/>
      <c r="D57" s="7"/>
      <c r="E57" s="7"/>
      <c r="F57" s="7"/>
      <c r="G57" s="7"/>
      <c r="H57" s="8"/>
      <c r="I57" s="55"/>
      <c r="J57" s="75"/>
      <c r="L57" s="31"/>
      <c r="N57" s="44"/>
      <c r="O57" s="51"/>
      <c r="P57" s="71"/>
      <c r="Q57" s="57"/>
      <c r="R57" s="71"/>
      <c r="S57" s="71"/>
    </row>
    <row r="58" spans="1:19" x14ac:dyDescent="0.25">
      <c r="A58" s="7" t="s">
        <v>46</v>
      </c>
      <c r="B58" s="7"/>
      <c r="C58" s="7"/>
      <c r="D58" s="7"/>
      <c r="E58" s="7" t="s">
        <v>9</v>
      </c>
      <c r="F58" s="7"/>
      <c r="G58" s="7" t="s">
        <v>47</v>
      </c>
      <c r="H58" s="8"/>
      <c r="I58" s="21"/>
      <c r="J58" s="76"/>
      <c r="L58" s="31"/>
      <c r="N58" s="44"/>
      <c r="O58" s="51"/>
      <c r="P58" s="71"/>
      <c r="Q58" s="57"/>
      <c r="R58" s="71"/>
      <c r="S58" s="71"/>
    </row>
    <row r="59" spans="1:19" x14ac:dyDescent="0.25">
      <c r="A59" s="7"/>
      <c r="B59" s="7"/>
      <c r="C59" s="7"/>
      <c r="D59" s="7"/>
      <c r="E59" s="7"/>
      <c r="F59" s="7"/>
      <c r="G59" s="7"/>
      <c r="H59" s="8" t="s">
        <v>9</v>
      </c>
      <c r="I59" s="21"/>
      <c r="J59" s="76"/>
      <c r="L59" s="31"/>
      <c r="N59" s="44"/>
      <c r="O59" s="51"/>
      <c r="Q59" s="41"/>
    </row>
    <row r="60" spans="1:19" x14ac:dyDescent="0.25">
      <c r="A60" s="7"/>
      <c r="B60" s="7"/>
      <c r="C60" s="7"/>
      <c r="D60" s="7"/>
      <c r="E60" s="7"/>
      <c r="F60" s="7"/>
      <c r="G60" s="7"/>
      <c r="H60" s="8"/>
      <c r="I60" s="21"/>
      <c r="J60" s="76"/>
      <c r="L60" s="31"/>
      <c r="N60" s="44"/>
      <c r="O60" s="51"/>
      <c r="Q60" s="41"/>
    </row>
    <row r="61" spans="1:19" x14ac:dyDescent="0.25">
      <c r="A61" s="77"/>
      <c r="B61" s="78"/>
      <c r="C61" s="78"/>
      <c r="D61" s="79"/>
      <c r="E61" s="79"/>
      <c r="F61" s="79"/>
      <c r="G61" s="79"/>
      <c r="H61" s="10"/>
      <c r="J61" s="80"/>
      <c r="L61" s="82"/>
      <c r="N61" s="44"/>
      <c r="O61" s="51"/>
      <c r="Q61" s="10"/>
      <c r="R61" s="81"/>
    </row>
    <row r="62" spans="1:19" x14ac:dyDescent="0.25">
      <c r="A62" s="77" t="s">
        <v>48</v>
      </c>
      <c r="B62" s="78"/>
      <c r="C62" s="78"/>
      <c r="D62" s="79"/>
      <c r="E62" s="79"/>
      <c r="F62" s="79"/>
      <c r="G62" s="10" t="s">
        <v>74</v>
      </c>
      <c r="J62" s="80"/>
      <c r="K62" s="30"/>
      <c r="L62" s="82"/>
      <c r="N62" s="44"/>
      <c r="O62" s="51"/>
      <c r="Q62" s="10"/>
      <c r="R62" s="81"/>
    </row>
    <row r="63" spans="1:19" x14ac:dyDescent="0.25">
      <c r="A63" s="77"/>
      <c r="B63" s="78"/>
      <c r="C63" s="78"/>
      <c r="D63" s="79"/>
      <c r="E63" s="79"/>
      <c r="F63" s="79"/>
      <c r="G63" s="79"/>
      <c r="H63" s="79"/>
      <c r="J63" s="80"/>
      <c r="L63" s="82"/>
      <c r="N63" s="44"/>
      <c r="O63" s="51"/>
    </row>
    <row r="64" spans="1:19" x14ac:dyDescent="0.25">
      <c r="A64" s="95" t="s">
        <v>75</v>
      </c>
      <c r="B64" s="9"/>
      <c r="C64" s="9"/>
      <c r="D64" s="9"/>
      <c r="E64" s="9"/>
      <c r="F64" s="9"/>
      <c r="H64" s="10" t="s">
        <v>51</v>
      </c>
      <c r="I64" s="9"/>
      <c r="J64" s="83"/>
      <c r="L64" s="82"/>
      <c r="M64" s="59"/>
      <c r="N64" s="44"/>
      <c r="O64" s="51"/>
      <c r="Q64" s="70"/>
    </row>
    <row r="65" spans="1:15" x14ac:dyDescent="0.25">
      <c r="A65" s="9"/>
      <c r="B65" s="9"/>
      <c r="C65" s="9"/>
      <c r="D65" s="9"/>
      <c r="E65" s="9"/>
      <c r="F65" s="9"/>
      <c r="G65" s="79" t="s">
        <v>52</v>
      </c>
      <c r="H65" s="9"/>
      <c r="I65" s="9"/>
      <c r="J65" s="83"/>
      <c r="L65" s="82"/>
      <c r="M65" s="59"/>
      <c r="N65" s="44"/>
      <c r="O65" s="51"/>
    </row>
    <row r="66" spans="1:15" x14ac:dyDescent="0.25">
      <c r="A66" s="9"/>
      <c r="B66" s="9"/>
      <c r="C66" s="9"/>
      <c r="D66" s="9"/>
      <c r="E66" s="9"/>
      <c r="F66" s="9"/>
      <c r="G66" s="79"/>
      <c r="H66" s="9"/>
      <c r="I66" s="9"/>
      <c r="J66" s="83"/>
      <c r="L66" s="82"/>
      <c r="M66" s="59"/>
      <c r="N66" s="44"/>
      <c r="O66" s="51"/>
    </row>
    <row r="67" spans="1:15" x14ac:dyDescent="0.25">
      <c r="A67" s="9"/>
      <c r="B67" s="9"/>
      <c r="C67" s="9"/>
      <c r="D67" s="9"/>
      <c r="E67" s="9" t="s">
        <v>53</v>
      </c>
      <c r="F67" s="9"/>
      <c r="G67" s="9"/>
      <c r="H67" s="9"/>
      <c r="I67" s="9"/>
      <c r="J67" s="83"/>
      <c r="L67" s="82"/>
      <c r="M67" s="84"/>
      <c r="N67" s="44"/>
      <c r="O67" s="51"/>
    </row>
    <row r="68" spans="1:15" x14ac:dyDescent="0.25">
      <c r="A68" s="9"/>
      <c r="B68" s="9"/>
      <c r="C68" s="9"/>
      <c r="D68" s="9"/>
      <c r="E68" s="9"/>
      <c r="F68" s="9"/>
      <c r="G68" s="9"/>
      <c r="H68" s="9"/>
      <c r="I68" s="85"/>
      <c r="J68" s="83"/>
      <c r="L68" s="82"/>
      <c r="M68" s="84"/>
      <c r="N68" s="44"/>
      <c r="O68" s="51"/>
    </row>
    <row r="69" spans="1:15" x14ac:dyDescent="0.25">
      <c r="A69" s="79"/>
      <c r="B69" s="79"/>
      <c r="C69" s="79"/>
      <c r="D69" s="79"/>
      <c r="E69" s="79"/>
      <c r="F69" s="79"/>
      <c r="G69" s="86"/>
      <c r="H69" s="87"/>
      <c r="I69" s="79"/>
      <c r="J69" s="80"/>
      <c r="L69" s="82"/>
      <c r="M69" s="88"/>
      <c r="N69" s="44"/>
      <c r="O69" s="51"/>
    </row>
    <row r="70" spans="1:15" x14ac:dyDescent="0.25">
      <c r="A70" s="79"/>
      <c r="B70" s="79"/>
      <c r="C70" s="79"/>
      <c r="D70" s="79"/>
      <c r="E70" s="79"/>
      <c r="F70" s="79"/>
      <c r="G70" s="86" t="s">
        <v>54</v>
      </c>
      <c r="H70" s="89"/>
      <c r="I70" s="79"/>
      <c r="J70" s="80"/>
      <c r="L70" s="82"/>
      <c r="M70" s="59"/>
      <c r="N70" s="44"/>
      <c r="O70" s="51"/>
    </row>
    <row r="71" spans="1:15" x14ac:dyDescent="0.25">
      <c r="A71" s="9"/>
      <c r="B71" s="9"/>
      <c r="C71" s="9"/>
      <c r="D71" s="9"/>
      <c r="E71" s="9"/>
      <c r="F71" s="9"/>
      <c r="G71" s="9"/>
      <c r="H71" s="9"/>
      <c r="I71" s="9"/>
      <c r="J71" s="83"/>
      <c r="L71" s="82"/>
      <c r="N71" s="44"/>
      <c r="O71" s="90"/>
    </row>
    <row r="72" spans="1:15" x14ac:dyDescent="0.25">
      <c r="A72" s="9" t="s">
        <v>40</v>
      </c>
      <c r="B72" s="9"/>
      <c r="C72" s="9"/>
      <c r="D72" s="9" t="s">
        <v>38</v>
      </c>
      <c r="E72" s="9"/>
      <c r="F72" s="9"/>
      <c r="G72" s="9"/>
      <c r="H72" s="9" t="s">
        <v>55</v>
      </c>
      <c r="I72" s="85" t="s">
        <v>56</v>
      </c>
      <c r="J72" s="83"/>
      <c r="L72" s="82"/>
      <c r="M72" s="88"/>
      <c r="N72" s="44"/>
      <c r="O72" s="91"/>
    </row>
    <row r="73" spans="1:15" x14ac:dyDescent="0.25">
      <c r="A73" s="92"/>
      <c r="B73" s="93"/>
      <c r="C73" s="93"/>
      <c r="D73" s="93"/>
      <c r="E73" s="94"/>
      <c r="F73" s="95"/>
      <c r="G73" s="9"/>
      <c r="H73" s="57"/>
      <c r="I73" s="9"/>
      <c r="J73" s="83"/>
      <c r="L73" s="82"/>
      <c r="M73" s="88"/>
      <c r="N73" s="44"/>
      <c r="O73" s="90"/>
    </row>
    <row r="74" spans="1:15" x14ac:dyDescent="0.25">
      <c r="A74" s="92"/>
      <c r="B74" s="93"/>
      <c r="C74" s="93"/>
      <c r="D74" s="93"/>
      <c r="E74" s="94"/>
      <c r="F74" s="95"/>
      <c r="G74" s="9"/>
      <c r="H74" s="57"/>
      <c r="I74" s="9"/>
      <c r="J74" s="9"/>
      <c r="L74" s="82"/>
      <c r="M74" s="88"/>
      <c r="N74" s="44"/>
      <c r="O74" s="90"/>
    </row>
    <row r="75" spans="1:15" x14ac:dyDescent="0.25">
      <c r="A75" s="96"/>
      <c r="B75" s="93"/>
      <c r="C75" s="93"/>
      <c r="D75" s="93"/>
      <c r="E75" s="94"/>
      <c r="F75" s="95"/>
      <c r="G75" s="9"/>
      <c r="H75" s="57"/>
      <c r="I75" s="9"/>
      <c r="J75" s="9"/>
      <c r="K75" t="s">
        <v>9</v>
      </c>
      <c r="L75" s="82"/>
      <c r="M75" s="88"/>
      <c r="N75" s="44"/>
      <c r="O75" s="90"/>
    </row>
    <row r="76" spans="1:15" x14ac:dyDescent="0.25">
      <c r="A76" s="96"/>
      <c r="B76" s="93"/>
      <c r="C76" s="97"/>
      <c r="D76" s="93"/>
      <c r="E76" s="98"/>
      <c r="F76" s="9"/>
      <c r="G76" s="9"/>
      <c r="H76" s="57"/>
      <c r="I76" s="9"/>
      <c r="J76" s="9"/>
      <c r="L76" s="82"/>
      <c r="M76" s="88"/>
      <c r="N76" s="44"/>
      <c r="O76" s="90"/>
    </row>
    <row r="77" spans="1:15" x14ac:dyDescent="0.25">
      <c r="A77" s="94"/>
      <c r="B77" s="93"/>
      <c r="C77" s="97"/>
      <c r="D77" s="97"/>
      <c r="E77" s="99"/>
      <c r="F77" s="70"/>
      <c r="H77" s="71"/>
      <c r="L77" s="82"/>
      <c r="M77" s="88"/>
      <c r="N77" s="44"/>
      <c r="O77" s="90"/>
    </row>
    <row r="78" spans="1:15" x14ac:dyDescent="0.25">
      <c r="A78" s="100"/>
      <c r="B78" s="93"/>
      <c r="C78" s="101"/>
      <c r="D78" s="101"/>
      <c r="E78" s="99"/>
      <c r="H78" s="71"/>
      <c r="L78" s="82"/>
      <c r="M78" s="88"/>
      <c r="N78" s="44"/>
      <c r="O78" s="90"/>
    </row>
    <row r="79" spans="1:15" x14ac:dyDescent="0.25">
      <c r="A79" s="102"/>
      <c r="B79" s="93"/>
      <c r="C79" s="101"/>
      <c r="D79" s="101"/>
      <c r="E79" s="99"/>
      <c r="H79" s="71"/>
      <c r="L79" s="82"/>
      <c r="M79" s="88"/>
      <c r="N79" s="44"/>
      <c r="O79" s="91"/>
    </row>
    <row r="80" spans="1:15" x14ac:dyDescent="0.25">
      <c r="A80" s="102"/>
      <c r="B80" s="93"/>
      <c r="C80" s="101"/>
      <c r="D80" s="101"/>
      <c r="E80" s="99"/>
      <c r="H80" s="71"/>
      <c r="L80" s="82"/>
      <c r="M80" s="88"/>
      <c r="N80" s="44"/>
      <c r="O80" s="91"/>
    </row>
    <row r="81" spans="1:15" x14ac:dyDescent="0.25">
      <c r="A81" s="100"/>
      <c r="B81" s="101"/>
      <c r="C81" s="101"/>
      <c r="D81" s="101"/>
      <c r="E81" s="99"/>
      <c r="H81" s="71"/>
      <c r="L81" s="82"/>
      <c r="M81" s="103"/>
      <c r="N81" s="44"/>
      <c r="O81" s="90"/>
    </row>
    <row r="82" spans="1:15" x14ac:dyDescent="0.25">
      <c r="A82" s="100"/>
      <c r="B82" s="101"/>
      <c r="C82" s="101"/>
      <c r="D82" s="101"/>
      <c r="E82" s="99"/>
      <c r="H82" s="71"/>
      <c r="L82" s="82"/>
      <c r="M82" s="104"/>
      <c r="N82" s="44"/>
      <c r="O82" s="90"/>
    </row>
    <row r="83" spans="1:15" x14ac:dyDescent="0.25">
      <c r="A83" s="100"/>
      <c r="B83" s="105"/>
      <c r="E83" s="71"/>
      <c r="H83" s="71"/>
      <c r="K83" s="30"/>
      <c r="L83" s="82"/>
      <c r="N83" s="44"/>
      <c r="O83" s="90"/>
    </row>
    <row r="84" spans="1:15" x14ac:dyDescent="0.25">
      <c r="A84" s="100"/>
      <c r="B84" s="105"/>
      <c r="H84" s="71"/>
      <c r="K84" s="30"/>
      <c r="L84" s="82"/>
      <c r="N84" s="44"/>
      <c r="O84" s="90"/>
    </row>
    <row r="85" spans="1:15" x14ac:dyDescent="0.25">
      <c r="A85" s="100"/>
      <c r="B85" s="105"/>
      <c r="K85" s="30"/>
      <c r="L85" s="82"/>
      <c r="N85" s="44"/>
      <c r="O85" s="90"/>
    </row>
    <row r="86" spans="1:15" x14ac:dyDescent="0.25">
      <c r="A86" s="100"/>
      <c r="B86" s="105"/>
      <c r="K86" s="30"/>
      <c r="L86" s="82"/>
      <c r="N86" s="44"/>
      <c r="O86" s="90"/>
    </row>
    <row r="87" spans="1:15" x14ac:dyDescent="0.25">
      <c r="A87" s="71"/>
      <c r="B87" s="105"/>
      <c r="K87" s="30"/>
      <c r="L87" s="82"/>
      <c r="M87" s="88"/>
      <c r="N87" s="44"/>
      <c r="O87" s="90"/>
    </row>
    <row r="88" spans="1:15" x14ac:dyDescent="0.25">
      <c r="K88" s="30"/>
      <c r="L88" s="82"/>
      <c r="N88" s="44"/>
      <c r="O88" s="90"/>
    </row>
    <row r="89" spans="1:15" x14ac:dyDescent="0.25">
      <c r="K89" s="30"/>
      <c r="L89" s="82"/>
      <c r="N89" s="44"/>
      <c r="O89" s="90"/>
    </row>
    <row r="90" spans="1:15" x14ac:dyDescent="0.25">
      <c r="K90" s="30"/>
      <c r="L90" s="82"/>
      <c r="N90" s="44"/>
      <c r="O90" s="90"/>
    </row>
    <row r="91" spans="1:15" x14ac:dyDescent="0.25">
      <c r="A91" s="81">
        <f>SUM(A73:A90)</f>
        <v>0</v>
      </c>
      <c r="E91" s="71">
        <f>SUM(E73:E90)</f>
        <v>0</v>
      </c>
      <c r="H91" s="71">
        <f>SUM(H73:H90)</f>
        <v>0</v>
      </c>
      <c r="K91" s="30"/>
      <c r="L91" s="82"/>
      <c r="N91" s="44"/>
      <c r="O91" s="90"/>
    </row>
    <row r="92" spans="1:15" x14ac:dyDescent="0.25">
      <c r="K92" s="30"/>
      <c r="L92" s="82"/>
      <c r="N92" s="44"/>
      <c r="O92" s="90"/>
    </row>
    <row r="93" spans="1:15" x14ac:dyDescent="0.25">
      <c r="K93" s="30"/>
      <c r="N93" s="44"/>
      <c r="O93" s="90"/>
    </row>
    <row r="94" spans="1:15" x14ac:dyDescent="0.25">
      <c r="K94" s="30"/>
      <c r="N94" s="44"/>
      <c r="O94" s="90"/>
    </row>
    <row r="95" spans="1:15" x14ac:dyDescent="0.25">
      <c r="K95" s="30"/>
      <c r="M95" s="37">
        <f>SUM(M13:M94)</f>
        <v>1885000</v>
      </c>
      <c r="N95" s="44"/>
      <c r="O95" s="90"/>
    </row>
    <row r="96" spans="1:15" x14ac:dyDescent="0.25">
      <c r="K96" s="30"/>
      <c r="N96" s="44"/>
      <c r="O96" s="90"/>
    </row>
    <row r="97" spans="11:15" x14ac:dyDescent="0.25">
      <c r="K97" s="30"/>
      <c r="N97" s="44"/>
      <c r="O97" s="90"/>
    </row>
    <row r="98" spans="11:15" x14ac:dyDescent="0.25">
      <c r="K98" s="30"/>
      <c r="N98" s="44"/>
      <c r="O98" s="90"/>
    </row>
    <row r="99" spans="11:15" x14ac:dyDescent="0.25">
      <c r="K99" s="30"/>
      <c r="N99" s="44"/>
      <c r="O99" s="90"/>
    </row>
    <row r="100" spans="11:15" x14ac:dyDescent="0.25">
      <c r="K100" s="30"/>
      <c r="N100" s="44"/>
      <c r="O100" s="90"/>
    </row>
    <row r="101" spans="11:15" x14ac:dyDescent="0.25">
      <c r="K101" s="30"/>
      <c r="N101" s="44"/>
      <c r="O101" s="90"/>
    </row>
    <row r="102" spans="11:15" x14ac:dyDescent="0.25">
      <c r="K102" s="30"/>
      <c r="N102" s="44"/>
      <c r="O102" s="90"/>
    </row>
    <row r="103" spans="11:15" x14ac:dyDescent="0.25">
      <c r="K103" s="30"/>
      <c r="N103" s="44"/>
      <c r="O103" s="90"/>
    </row>
    <row r="104" spans="11:15" x14ac:dyDescent="0.25">
      <c r="K104" s="30"/>
      <c r="N104" s="44"/>
      <c r="O104" s="90"/>
    </row>
    <row r="105" spans="11:15" x14ac:dyDescent="0.25">
      <c r="K105" s="30"/>
      <c r="N105" s="44"/>
      <c r="O105" s="90"/>
    </row>
    <row r="106" spans="11:15" x14ac:dyDescent="0.25">
      <c r="K106" s="30"/>
      <c r="N106" s="44"/>
      <c r="O106" s="90"/>
    </row>
    <row r="107" spans="11:15" x14ac:dyDescent="0.25">
      <c r="K107" s="30"/>
      <c r="N107" s="44"/>
    </row>
    <row r="108" spans="11:15" x14ac:dyDescent="0.25">
      <c r="K108" s="30"/>
    </row>
    <row r="109" spans="11:15" x14ac:dyDescent="0.25">
      <c r="K109" s="30"/>
    </row>
    <row r="110" spans="11:15" x14ac:dyDescent="0.25">
      <c r="K110" s="30"/>
      <c r="O110" s="88">
        <f>SUM(O13:O109)</f>
        <v>0</v>
      </c>
    </row>
    <row r="111" spans="11:15" x14ac:dyDescent="0.25">
      <c r="K111" s="30"/>
    </row>
    <row r="112" spans="11:15" x14ac:dyDescent="0.25">
      <c r="K112" s="30"/>
    </row>
    <row r="113" spans="1:19" s="37" customFormat="1" x14ac:dyDescent="0.25">
      <c r="A113"/>
      <c r="B113"/>
      <c r="C113"/>
      <c r="D113"/>
      <c r="E113"/>
      <c r="F113"/>
      <c r="G113"/>
      <c r="H113"/>
      <c r="I113"/>
      <c r="J113"/>
      <c r="K113" s="30"/>
      <c r="L113" s="106"/>
      <c r="N113" s="108"/>
      <c r="O113" s="107"/>
      <c r="P113"/>
      <c r="Q113"/>
      <c r="R113"/>
      <c r="S113"/>
    </row>
    <row r="114" spans="1:19" s="37" customFormat="1" x14ac:dyDescent="0.25">
      <c r="A114"/>
      <c r="B114"/>
      <c r="C114"/>
      <c r="D114"/>
      <c r="E114"/>
      <c r="F114"/>
      <c r="G114"/>
      <c r="H114"/>
      <c r="I114"/>
      <c r="J114"/>
      <c r="K114" s="30"/>
      <c r="L114" s="106"/>
      <c r="N114" s="108"/>
      <c r="O114" s="107"/>
      <c r="P114"/>
      <c r="Q114"/>
      <c r="R114"/>
      <c r="S114"/>
    </row>
    <row r="115" spans="1:19" s="37" customFormat="1" x14ac:dyDescent="0.25">
      <c r="A115"/>
      <c r="B115"/>
      <c r="C115"/>
      <c r="D115"/>
      <c r="E115"/>
      <c r="F115"/>
      <c r="G115"/>
      <c r="H115"/>
      <c r="I115"/>
      <c r="J115"/>
      <c r="K115" s="30"/>
      <c r="L115" s="106"/>
      <c r="N115" s="108"/>
      <c r="O115" s="107"/>
      <c r="P115"/>
      <c r="Q115"/>
      <c r="R115"/>
      <c r="S115"/>
    </row>
    <row r="116" spans="1:19" s="37" customFormat="1" x14ac:dyDescent="0.25">
      <c r="A116"/>
      <c r="B116"/>
      <c r="C116"/>
      <c r="D116"/>
      <c r="E116"/>
      <c r="F116"/>
      <c r="G116"/>
      <c r="H116"/>
      <c r="I116"/>
      <c r="J116"/>
      <c r="K116" s="30"/>
      <c r="L116" s="106"/>
      <c r="N116" s="108"/>
      <c r="O116" s="107"/>
      <c r="P116"/>
      <c r="Q116"/>
      <c r="R116"/>
      <c r="S116"/>
    </row>
    <row r="117" spans="1:19" s="37" customFormat="1" x14ac:dyDescent="0.25">
      <c r="A117"/>
      <c r="B117"/>
      <c r="C117"/>
      <c r="D117"/>
      <c r="E117"/>
      <c r="F117"/>
      <c r="G117"/>
      <c r="H117"/>
      <c r="I117"/>
      <c r="J117"/>
      <c r="K117" s="30"/>
      <c r="L117" s="106"/>
      <c r="N117" s="108"/>
      <c r="O117" s="107"/>
      <c r="P117"/>
      <c r="Q117"/>
      <c r="R117"/>
      <c r="S117"/>
    </row>
    <row r="118" spans="1:19" s="37" customFormat="1" x14ac:dyDescent="0.25">
      <c r="A118"/>
      <c r="B118"/>
      <c r="C118"/>
      <c r="D118"/>
      <c r="E118"/>
      <c r="F118"/>
      <c r="G118"/>
      <c r="H118"/>
      <c r="I118"/>
      <c r="J118"/>
      <c r="K118" s="30"/>
      <c r="L118" s="106"/>
      <c r="N118" s="108"/>
      <c r="O118" s="107"/>
      <c r="P118"/>
      <c r="Q118"/>
      <c r="R118"/>
      <c r="S118"/>
    </row>
    <row r="119" spans="1:19" s="37" customFormat="1" x14ac:dyDescent="0.25">
      <c r="A119"/>
      <c r="B119"/>
      <c r="C119"/>
      <c r="D119"/>
      <c r="E119"/>
      <c r="F119"/>
      <c r="G119"/>
      <c r="H119"/>
      <c r="I119"/>
      <c r="J119"/>
      <c r="K119" s="30"/>
      <c r="L119" s="106"/>
      <c r="N119" s="108"/>
      <c r="O119" s="107"/>
      <c r="P119"/>
      <c r="Q119"/>
      <c r="R119"/>
      <c r="S119"/>
    </row>
    <row r="120" spans="1:19" s="37" customFormat="1" x14ac:dyDescent="0.25">
      <c r="A120"/>
      <c r="B120"/>
      <c r="C120"/>
      <c r="D120"/>
      <c r="E120"/>
      <c r="F120"/>
      <c r="G120"/>
      <c r="H120"/>
      <c r="I120"/>
      <c r="J120"/>
      <c r="K120" s="30"/>
      <c r="L120" s="106"/>
      <c r="N120" s="108"/>
      <c r="O120" s="107"/>
      <c r="P120"/>
      <c r="Q120"/>
      <c r="R120"/>
      <c r="S120"/>
    </row>
    <row r="121" spans="1:19" s="37" customFormat="1" x14ac:dyDescent="0.25">
      <c r="A121"/>
      <c r="B121"/>
      <c r="C121"/>
      <c r="D121"/>
      <c r="E121"/>
      <c r="F121"/>
      <c r="G121"/>
      <c r="H121"/>
      <c r="I121"/>
      <c r="J121"/>
      <c r="K121" s="30"/>
      <c r="L121" s="106"/>
      <c r="N121" s="108"/>
      <c r="O121" s="107"/>
      <c r="P121"/>
      <c r="Q121"/>
      <c r="R121"/>
      <c r="S121"/>
    </row>
    <row r="122" spans="1:19" s="37" customFormat="1" x14ac:dyDescent="0.25">
      <c r="A122"/>
      <c r="B122"/>
      <c r="C122"/>
      <c r="D122"/>
      <c r="E122"/>
      <c r="F122"/>
      <c r="G122"/>
      <c r="H122"/>
      <c r="I122"/>
      <c r="J122"/>
      <c r="K122" s="30"/>
      <c r="L122" s="106"/>
      <c r="N122" s="108"/>
      <c r="O122" s="107"/>
      <c r="P122"/>
      <c r="Q122"/>
      <c r="R122"/>
      <c r="S122"/>
    </row>
    <row r="123" spans="1:19" s="37" customFormat="1" x14ac:dyDescent="0.25">
      <c r="A123"/>
      <c r="B123"/>
      <c r="C123"/>
      <c r="D123"/>
      <c r="E123"/>
      <c r="F123"/>
      <c r="G123"/>
      <c r="H123"/>
      <c r="I123"/>
      <c r="J123"/>
      <c r="K123" s="30"/>
      <c r="L123" s="109"/>
      <c r="N123" s="108"/>
      <c r="O123" s="107"/>
      <c r="P123"/>
      <c r="Q123"/>
      <c r="R123"/>
      <c r="S123"/>
    </row>
    <row r="124" spans="1:19" s="37" customFormat="1" x14ac:dyDescent="0.25">
      <c r="A124"/>
      <c r="B124"/>
      <c r="C124"/>
      <c r="D124"/>
      <c r="E124"/>
      <c r="F124"/>
      <c r="G124"/>
      <c r="H124"/>
      <c r="I124"/>
      <c r="J124"/>
      <c r="K124" s="30"/>
      <c r="L124" s="106"/>
      <c r="N124" s="108"/>
      <c r="O124" s="107"/>
      <c r="P124"/>
      <c r="Q124"/>
      <c r="R124"/>
      <c r="S124"/>
    </row>
    <row r="125" spans="1:19" s="37" customFormat="1" x14ac:dyDescent="0.25">
      <c r="A125"/>
      <c r="B125"/>
      <c r="C125"/>
      <c r="D125"/>
      <c r="E125"/>
      <c r="F125"/>
      <c r="G125"/>
      <c r="H125"/>
      <c r="I125"/>
      <c r="J125"/>
      <c r="K125" s="30"/>
      <c r="L125" s="106"/>
      <c r="N125" s="108"/>
      <c r="O125" s="107"/>
      <c r="P125"/>
      <c r="Q125"/>
      <c r="R125"/>
      <c r="S125"/>
    </row>
    <row r="126" spans="1:19" s="37" customFormat="1" x14ac:dyDescent="0.25">
      <c r="A126"/>
      <c r="B126"/>
      <c r="C126"/>
      <c r="D126"/>
      <c r="E126"/>
      <c r="F126"/>
      <c r="G126"/>
      <c r="H126"/>
      <c r="I126"/>
      <c r="J126"/>
      <c r="K126" s="30"/>
      <c r="L126" s="106"/>
      <c r="N126" s="108"/>
      <c r="O126" s="107"/>
      <c r="P126"/>
      <c r="Q126"/>
      <c r="R126"/>
      <c r="S126"/>
    </row>
    <row r="127" spans="1:19" s="37" customFormat="1" x14ac:dyDescent="0.25">
      <c r="A127"/>
      <c r="B127"/>
      <c r="C127"/>
      <c r="D127"/>
      <c r="E127"/>
      <c r="F127"/>
      <c r="G127"/>
      <c r="H127"/>
      <c r="I127"/>
      <c r="J127"/>
      <c r="K127" s="30"/>
      <c r="L127" s="106"/>
      <c r="N127" s="108"/>
      <c r="O127" s="107"/>
      <c r="P127"/>
      <c r="Q127"/>
      <c r="R127"/>
      <c r="S127"/>
    </row>
    <row r="128" spans="1:19" s="37" customFormat="1" x14ac:dyDescent="0.25">
      <c r="A128"/>
      <c r="B128"/>
      <c r="C128"/>
      <c r="D128"/>
      <c r="E128"/>
      <c r="F128"/>
      <c r="G128"/>
      <c r="H128"/>
      <c r="I128"/>
      <c r="J128"/>
      <c r="K128" s="30"/>
      <c r="L128" s="106"/>
      <c r="N128" s="108"/>
      <c r="O128" s="107"/>
      <c r="P128"/>
      <c r="Q128"/>
      <c r="R128"/>
      <c r="S128"/>
    </row>
    <row r="129" spans="1:19" s="37" customFormat="1" x14ac:dyDescent="0.25">
      <c r="A129"/>
      <c r="B129"/>
      <c r="C129"/>
      <c r="D129"/>
      <c r="E129"/>
      <c r="F129"/>
      <c r="G129"/>
      <c r="H129"/>
      <c r="I129"/>
      <c r="J129"/>
      <c r="K129" s="30"/>
      <c r="L129" s="106"/>
      <c r="N129" s="108"/>
      <c r="O129" s="107"/>
      <c r="P129"/>
      <c r="Q129"/>
      <c r="R129"/>
      <c r="S129"/>
    </row>
    <row r="130" spans="1:19" s="37" customFormat="1" x14ac:dyDescent="0.25">
      <c r="A130"/>
      <c r="B130"/>
      <c r="C130"/>
      <c r="D130"/>
      <c r="E130"/>
      <c r="F130"/>
      <c r="G130"/>
      <c r="H130"/>
      <c r="I130"/>
      <c r="J130"/>
      <c r="K130" s="30"/>
      <c r="L130" s="106"/>
      <c r="N130" s="108"/>
      <c r="O130" s="107"/>
      <c r="P130"/>
      <c r="Q130"/>
      <c r="R130"/>
      <c r="S130"/>
    </row>
    <row r="131" spans="1:19" s="37" customFormat="1" x14ac:dyDescent="0.25">
      <c r="A131"/>
      <c r="B131"/>
      <c r="C131"/>
      <c r="D131"/>
      <c r="E131"/>
      <c r="F131"/>
      <c r="G131"/>
      <c r="H131"/>
      <c r="I131"/>
      <c r="J131"/>
      <c r="K131" s="30"/>
      <c r="L131" s="106"/>
      <c r="N131" s="108"/>
      <c r="O131" s="107"/>
      <c r="P131"/>
      <c r="Q131"/>
      <c r="R131"/>
      <c r="S131"/>
    </row>
    <row r="132" spans="1:19" s="37" customFormat="1" x14ac:dyDescent="0.25">
      <c r="A132"/>
      <c r="B132"/>
      <c r="C132"/>
      <c r="D132"/>
      <c r="E132"/>
      <c r="F132"/>
      <c r="G132"/>
      <c r="H132"/>
      <c r="I132"/>
      <c r="J132"/>
      <c r="K132" s="30"/>
      <c r="L132" s="106"/>
      <c r="N132" s="108"/>
      <c r="O132" s="107"/>
      <c r="P132"/>
      <c r="Q132"/>
      <c r="R132"/>
      <c r="S132"/>
    </row>
    <row r="133" spans="1:19" s="37" customFormat="1" x14ac:dyDescent="0.25">
      <c r="A133"/>
      <c r="B133"/>
      <c r="C133"/>
      <c r="D133"/>
      <c r="E133"/>
      <c r="F133"/>
      <c r="G133"/>
      <c r="H133"/>
      <c r="I133"/>
      <c r="J133"/>
      <c r="K133" s="30"/>
      <c r="L133" s="106"/>
      <c r="N133" s="108"/>
      <c r="O133" s="107"/>
      <c r="P133"/>
      <c r="Q133"/>
      <c r="R133"/>
      <c r="S133"/>
    </row>
    <row r="134" spans="1:19" s="37" customFormat="1" x14ac:dyDescent="0.25">
      <c r="A134"/>
      <c r="B134"/>
      <c r="C134"/>
      <c r="D134"/>
      <c r="E134"/>
      <c r="F134"/>
      <c r="G134"/>
      <c r="H134"/>
      <c r="I134"/>
      <c r="J134"/>
      <c r="K134" s="30"/>
      <c r="L134" s="109"/>
      <c r="N134" s="108"/>
      <c r="O134" s="107"/>
      <c r="P134"/>
      <c r="Q134"/>
      <c r="R134"/>
      <c r="S134"/>
    </row>
    <row r="135" spans="1:19" s="37" customFormat="1" x14ac:dyDescent="0.25">
      <c r="A135"/>
      <c r="B135"/>
      <c r="C135"/>
      <c r="D135"/>
      <c r="E135"/>
      <c r="F135"/>
      <c r="G135"/>
      <c r="H135"/>
      <c r="I135"/>
      <c r="J135"/>
      <c r="K135" s="30"/>
      <c r="L135" s="106"/>
      <c r="N135" s="108"/>
      <c r="O135" s="107"/>
      <c r="P135"/>
      <c r="Q135"/>
      <c r="R135"/>
      <c r="S135"/>
    </row>
    <row r="136" spans="1:19" s="37" customFormat="1" x14ac:dyDescent="0.25">
      <c r="A136"/>
      <c r="B136"/>
      <c r="C136"/>
      <c r="D136"/>
      <c r="E136"/>
      <c r="F136"/>
      <c r="G136"/>
      <c r="H136"/>
      <c r="I136"/>
      <c r="J136"/>
      <c r="K136" s="30"/>
      <c r="L136" s="109">
        <f>SUM(L13:L135)</f>
        <v>4700000</v>
      </c>
      <c r="N136" s="108"/>
      <c r="O136" s="107"/>
      <c r="P136"/>
      <c r="Q136"/>
      <c r="R136"/>
      <c r="S136"/>
    </row>
  </sheetData>
  <mergeCells count="1">
    <mergeCell ref="A1:I1"/>
  </mergeCells>
  <pageMargins left="0.7" right="0.7" top="0.75" bottom="0.75" header="0.3" footer="0.3"/>
  <pageSetup paperSize="9" scale="7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6"/>
  <sheetViews>
    <sheetView view="pageBreakPreview" topLeftCell="A7" zoomScale="82" zoomScaleNormal="100" zoomScaleSheetLayoutView="82" workbookViewId="0">
      <selection activeCell="L13" sqref="L13:L18"/>
    </sheetView>
  </sheetViews>
  <sheetFormatPr defaultRowHeight="15" x14ac:dyDescent="0.25"/>
  <cols>
    <col min="1" max="1" width="15.85546875" customWidth="1"/>
    <col min="2" max="2" width="11.85546875" customWidth="1"/>
    <col min="3" max="3" width="13.7109375" customWidth="1"/>
    <col min="4" max="4" width="4.85546875" customWidth="1"/>
    <col min="5" max="5" width="14.28515625" customWidth="1"/>
    <col min="6" max="6" width="4.140625" customWidth="1"/>
    <col min="7" max="7" width="13.85546875" customWidth="1"/>
    <col min="8" max="8" width="22" customWidth="1"/>
    <col min="9" max="9" width="20.7109375" customWidth="1"/>
    <col min="10" max="10" width="21.5703125" customWidth="1"/>
    <col min="11" max="11" width="12.140625" bestFit="1" customWidth="1"/>
    <col min="12" max="12" width="17.42578125" style="106" bestFit="1" customWidth="1"/>
    <col min="13" max="13" width="16.140625" style="37" bestFit="1" customWidth="1"/>
    <col min="14" max="14" width="15.5703125" style="108" customWidth="1"/>
    <col min="15" max="15" width="20" style="107" bestFit="1" customWidth="1"/>
    <col min="16" max="16" width="18" bestFit="1" customWidth="1"/>
    <col min="18" max="18" width="22.42578125" customWidth="1"/>
    <col min="19" max="19" width="20.140625" customWidth="1"/>
  </cols>
  <sheetData>
    <row r="1" spans="1:19" ht="15.75" x14ac:dyDescent="0.25">
      <c r="A1" s="192" t="s">
        <v>0</v>
      </c>
      <c r="B1" s="192"/>
      <c r="C1" s="192"/>
      <c r="D1" s="192"/>
      <c r="E1" s="192"/>
      <c r="F1" s="192"/>
      <c r="G1" s="192"/>
      <c r="H1" s="192"/>
      <c r="I1" s="192"/>
      <c r="J1" s="132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9"/>
      <c r="L2" s="3"/>
      <c r="M2" s="4"/>
      <c r="N2" s="5"/>
      <c r="O2" s="10"/>
      <c r="P2" s="9"/>
      <c r="Q2" s="9"/>
      <c r="R2" s="9"/>
      <c r="S2" s="9"/>
    </row>
    <row r="3" spans="1:19" x14ac:dyDescent="0.25">
      <c r="A3" s="7" t="s">
        <v>1</v>
      </c>
      <c r="B3" s="10" t="s">
        <v>81</v>
      </c>
      <c r="C3" s="10"/>
      <c r="D3" s="7"/>
      <c r="E3" s="7"/>
      <c r="F3" s="7"/>
      <c r="G3" s="7"/>
      <c r="H3" s="7" t="s">
        <v>3</v>
      </c>
      <c r="I3" s="11">
        <v>42818</v>
      </c>
      <c r="J3" s="12"/>
      <c r="K3" s="9"/>
      <c r="L3" s="13"/>
      <c r="M3" s="4"/>
      <c r="N3" s="5"/>
      <c r="O3" s="10"/>
      <c r="P3" s="9"/>
      <c r="Q3" s="9"/>
      <c r="R3" s="9"/>
      <c r="S3" s="9"/>
    </row>
    <row r="4" spans="1:19" x14ac:dyDescent="0.25">
      <c r="A4" s="7" t="s">
        <v>4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9"/>
      <c r="L4" s="13"/>
      <c r="M4" s="4"/>
      <c r="N4" s="5"/>
      <c r="O4" s="10"/>
      <c r="P4" s="9"/>
      <c r="Q4" s="9"/>
      <c r="R4" s="9"/>
      <c r="S4" s="9"/>
    </row>
    <row r="5" spans="1:19" x14ac:dyDescent="0.25">
      <c r="A5" s="7"/>
      <c r="B5" s="7"/>
      <c r="C5" s="7"/>
      <c r="D5" s="7"/>
      <c r="E5" s="7"/>
      <c r="F5" s="7"/>
      <c r="G5" s="7"/>
      <c r="H5" s="8"/>
      <c r="I5" s="15"/>
      <c r="J5" s="16"/>
      <c r="K5" s="9"/>
      <c r="L5" s="13"/>
      <c r="M5" s="17"/>
      <c r="N5" s="18"/>
      <c r="O5" s="6"/>
      <c r="P5" s="9"/>
      <c r="Q5" s="9"/>
      <c r="R5" s="9"/>
      <c r="S5" s="9"/>
    </row>
    <row r="6" spans="1:19" x14ac:dyDescent="0.25">
      <c r="A6" s="19" t="s">
        <v>8</v>
      </c>
      <c r="B6" s="7"/>
      <c r="C6" s="7"/>
      <c r="D6" s="7"/>
      <c r="E6" s="7"/>
      <c r="F6" s="7"/>
      <c r="G6" s="7" t="s">
        <v>9</v>
      </c>
      <c r="H6" s="8"/>
      <c r="I6" s="7"/>
      <c r="J6" s="7"/>
      <c r="K6" s="9"/>
      <c r="L6" s="13"/>
      <c r="M6" s="4"/>
      <c r="N6" s="18"/>
      <c r="O6" s="7"/>
      <c r="P6" s="9"/>
      <c r="Q6" s="9"/>
      <c r="R6" s="9"/>
      <c r="S6" s="9"/>
    </row>
    <row r="7" spans="1:19" x14ac:dyDescent="0.25">
      <c r="A7" s="7"/>
      <c r="B7" s="7"/>
      <c r="C7" s="20" t="s">
        <v>10</v>
      </c>
      <c r="D7" s="20"/>
      <c r="E7" s="20" t="s">
        <v>11</v>
      </c>
      <c r="F7" s="20"/>
      <c r="G7" s="20" t="s">
        <v>12</v>
      </c>
      <c r="H7" s="8"/>
      <c r="I7" s="7"/>
      <c r="J7" s="7"/>
      <c r="K7" s="9"/>
      <c r="L7" s="13"/>
      <c r="M7" s="4"/>
      <c r="N7" s="5"/>
      <c r="O7" s="7"/>
      <c r="P7" s="9"/>
      <c r="Q7" s="9"/>
      <c r="R7" s="9"/>
      <c r="S7" s="9"/>
    </row>
    <row r="8" spans="1:19" x14ac:dyDescent="0.25">
      <c r="A8" s="7"/>
      <c r="B8" s="7"/>
      <c r="C8" s="21">
        <v>100000</v>
      </c>
      <c r="D8" s="7"/>
      <c r="E8" s="121">
        <v>57</v>
      </c>
      <c r="F8" s="22"/>
      <c r="G8" s="17">
        <f>C8*E8</f>
        <v>5700000</v>
      </c>
      <c r="H8" s="8"/>
      <c r="I8" s="17"/>
      <c r="J8" s="17"/>
      <c r="K8" s="9"/>
      <c r="L8" s="13"/>
      <c r="M8" s="4"/>
      <c r="N8" s="5"/>
      <c r="O8" s="7"/>
      <c r="P8" s="9"/>
      <c r="Q8" s="9"/>
      <c r="R8" s="9"/>
      <c r="S8" s="9"/>
    </row>
    <row r="9" spans="1:19" x14ac:dyDescent="0.25">
      <c r="A9" s="7"/>
      <c r="B9" s="7"/>
      <c r="C9" s="21">
        <v>50000</v>
      </c>
      <c r="D9" s="7"/>
      <c r="E9" s="121">
        <v>170</v>
      </c>
      <c r="F9" s="22"/>
      <c r="G9" s="17">
        <f t="shared" ref="G9:G16" si="0">C9*E9</f>
        <v>8500000</v>
      </c>
      <c r="H9" s="8"/>
      <c r="I9" s="17"/>
      <c r="J9" s="17"/>
      <c r="K9" s="9"/>
      <c r="L9" s="3"/>
      <c r="M9" s="4"/>
      <c r="N9" s="5"/>
      <c r="O9" s="6"/>
      <c r="P9" s="9"/>
      <c r="Q9" s="9"/>
      <c r="R9" s="9"/>
      <c r="S9" s="9"/>
    </row>
    <row r="10" spans="1:19" x14ac:dyDescent="0.25">
      <c r="A10" s="7"/>
      <c r="B10" s="7"/>
      <c r="C10" s="21">
        <v>20000</v>
      </c>
      <c r="D10" s="7"/>
      <c r="E10" s="121">
        <v>0</v>
      </c>
      <c r="F10" s="22"/>
      <c r="G10" s="17">
        <f t="shared" si="0"/>
        <v>0</v>
      </c>
      <c r="H10" s="8"/>
      <c r="I10" s="8"/>
      <c r="J10" s="17"/>
      <c r="K10" s="23"/>
      <c r="L10" s="3"/>
      <c r="M10" s="4"/>
      <c r="N10" s="5"/>
      <c r="O10" s="7"/>
      <c r="P10" s="9"/>
      <c r="Q10" s="9"/>
      <c r="R10" s="9"/>
      <c r="S10" s="9"/>
    </row>
    <row r="11" spans="1:19" x14ac:dyDescent="0.25">
      <c r="A11" s="7"/>
      <c r="B11" s="7"/>
      <c r="C11" s="21">
        <v>10000</v>
      </c>
      <c r="D11" s="7"/>
      <c r="E11" s="121">
        <v>0</v>
      </c>
      <c r="F11" s="22"/>
      <c r="G11" s="17">
        <f t="shared" si="0"/>
        <v>0</v>
      </c>
      <c r="H11" s="8"/>
      <c r="I11" s="17"/>
      <c r="J11" s="17"/>
      <c r="K11" s="9"/>
      <c r="L11" s="3"/>
      <c r="M11" s="4"/>
      <c r="N11" s="24"/>
      <c r="O11" s="8"/>
      <c r="P11" s="9"/>
      <c r="Q11" s="9"/>
      <c r="R11" s="9" t="s">
        <v>13</v>
      </c>
      <c r="S11" s="9"/>
    </row>
    <row r="12" spans="1:19" x14ac:dyDescent="0.25">
      <c r="A12" s="7"/>
      <c r="B12" s="7"/>
      <c r="C12" s="21">
        <v>5000</v>
      </c>
      <c r="D12" s="7"/>
      <c r="E12" s="22">
        <v>0</v>
      </c>
      <c r="F12" s="22"/>
      <c r="G12" s="17">
        <f>C12*E12</f>
        <v>0</v>
      </c>
      <c r="H12" s="8"/>
      <c r="I12" s="17"/>
      <c r="J12" s="17"/>
      <c r="K12" s="25" t="s">
        <v>9</v>
      </c>
      <c r="L12" s="26" t="s">
        <v>14</v>
      </c>
      <c r="M12" s="27" t="s">
        <v>15</v>
      </c>
      <c r="N12" s="28" t="s">
        <v>16</v>
      </c>
      <c r="O12" s="29" t="s">
        <v>13</v>
      </c>
      <c r="P12" s="9" t="s">
        <v>17</v>
      </c>
      <c r="Q12" s="9" t="s">
        <v>18</v>
      </c>
      <c r="R12" s="9" t="s">
        <v>19</v>
      </c>
      <c r="S12" s="9"/>
    </row>
    <row r="13" spans="1:19" x14ac:dyDescent="0.25">
      <c r="A13" s="7"/>
      <c r="B13" s="7"/>
      <c r="C13" s="21">
        <v>2000</v>
      </c>
      <c r="D13" s="7"/>
      <c r="E13" s="121">
        <v>0</v>
      </c>
      <c r="F13" s="22"/>
      <c r="G13" s="17">
        <f t="shared" si="0"/>
        <v>0</v>
      </c>
      <c r="H13" s="8"/>
      <c r="I13" s="17"/>
      <c r="J13" s="17"/>
      <c r="K13" s="30">
        <v>40212</v>
      </c>
      <c r="L13" s="125">
        <v>3400000</v>
      </c>
      <c r="M13" s="32">
        <v>150000</v>
      </c>
      <c r="N13" s="33"/>
      <c r="O13" s="9" t="s">
        <v>20</v>
      </c>
      <c r="P13" s="9" t="s">
        <v>18</v>
      </c>
    </row>
    <row r="14" spans="1:19" x14ac:dyDescent="0.25">
      <c r="A14" s="7"/>
      <c r="B14" s="7"/>
      <c r="C14" s="21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10"/>
      <c r="K14" s="30">
        <v>40213</v>
      </c>
      <c r="L14" s="125">
        <v>4000000</v>
      </c>
      <c r="M14" s="32">
        <v>30000</v>
      </c>
      <c r="N14" s="34"/>
      <c r="O14" s="35"/>
      <c r="P14" s="36"/>
    </row>
    <row r="15" spans="1:19" x14ac:dyDescent="0.25">
      <c r="A15" s="7"/>
      <c r="B15" s="7"/>
      <c r="C15" s="21">
        <v>500</v>
      </c>
      <c r="D15" s="7"/>
      <c r="E15" s="22">
        <v>0</v>
      </c>
      <c r="F15" s="22"/>
      <c r="G15" s="17">
        <f t="shared" si="0"/>
        <v>0</v>
      </c>
      <c r="H15" s="8"/>
      <c r="I15" s="10"/>
      <c r="K15" s="30">
        <v>40214</v>
      </c>
      <c r="L15" s="125">
        <v>1000000</v>
      </c>
      <c r="M15" s="32">
        <v>200000</v>
      </c>
      <c r="N15" s="34"/>
      <c r="O15" s="35"/>
      <c r="P15" s="36"/>
    </row>
    <row r="16" spans="1:19" x14ac:dyDescent="0.25">
      <c r="A16" s="7"/>
      <c r="B16" s="7"/>
      <c r="C16" s="21">
        <v>100</v>
      </c>
      <c r="D16" s="7"/>
      <c r="E16" s="22">
        <v>0</v>
      </c>
      <c r="F16" s="22"/>
      <c r="G16" s="17">
        <f t="shared" si="0"/>
        <v>0</v>
      </c>
      <c r="H16" s="8"/>
      <c r="I16" s="10"/>
      <c r="J16" s="121"/>
      <c r="K16" s="30">
        <v>40215</v>
      </c>
      <c r="L16" s="125">
        <v>2000000</v>
      </c>
      <c r="M16" s="37">
        <v>1930000</v>
      </c>
      <c r="N16" s="34"/>
      <c r="O16" s="35"/>
      <c r="P16" s="36"/>
    </row>
    <row r="17" spans="1:19" x14ac:dyDescent="0.25">
      <c r="A17" s="7"/>
      <c r="B17" s="7"/>
      <c r="C17" s="19" t="s">
        <v>21</v>
      </c>
      <c r="D17" s="7"/>
      <c r="E17" s="22"/>
      <c r="F17" s="7"/>
      <c r="G17" s="7"/>
      <c r="H17" s="8">
        <f>SUM(G8:G16)</f>
        <v>14200000</v>
      </c>
      <c r="I17" s="10"/>
      <c r="J17" s="121"/>
      <c r="K17" s="30">
        <v>40216</v>
      </c>
      <c r="L17" s="125">
        <v>800000</v>
      </c>
      <c r="M17" s="32">
        <v>60000</v>
      </c>
      <c r="N17" s="34"/>
      <c r="O17" s="35"/>
      <c r="P17" s="36"/>
    </row>
    <row r="18" spans="1:19" x14ac:dyDescent="0.25">
      <c r="A18" s="7"/>
      <c r="B18" s="7"/>
      <c r="C18" s="7"/>
      <c r="D18" s="7"/>
      <c r="E18" s="7"/>
      <c r="F18" s="7"/>
      <c r="G18" s="7"/>
      <c r="H18" s="8"/>
      <c r="I18" s="10"/>
      <c r="J18" s="121"/>
      <c r="K18" s="30">
        <v>40217</v>
      </c>
      <c r="L18" s="125">
        <v>3000000</v>
      </c>
      <c r="M18" s="32">
        <v>3207500</v>
      </c>
      <c r="N18" s="34"/>
      <c r="O18" s="35"/>
      <c r="P18" s="39"/>
    </row>
    <row r="19" spans="1:19" x14ac:dyDescent="0.25">
      <c r="A19" s="7"/>
      <c r="B19" s="7"/>
      <c r="C19" s="7" t="s">
        <v>10</v>
      </c>
      <c r="D19" s="7"/>
      <c r="E19" s="7" t="s">
        <v>22</v>
      </c>
      <c r="F19" s="7"/>
      <c r="G19" s="7" t="s">
        <v>12</v>
      </c>
      <c r="H19" s="8"/>
      <c r="I19" s="21"/>
      <c r="J19" s="121"/>
      <c r="K19" s="30">
        <v>40218</v>
      </c>
      <c r="L19" s="125"/>
      <c r="M19" s="40">
        <v>1000000</v>
      </c>
      <c r="N19" s="34"/>
      <c r="O19" s="35"/>
      <c r="P19" s="39"/>
    </row>
    <row r="20" spans="1:19" x14ac:dyDescent="0.25">
      <c r="A20" s="7"/>
      <c r="B20" s="7"/>
      <c r="C20" s="21">
        <v>1000</v>
      </c>
      <c r="D20" s="7"/>
      <c r="E20" s="7">
        <v>3</v>
      </c>
      <c r="F20" s="7"/>
      <c r="G20" s="21">
        <f>C20*E20</f>
        <v>3000</v>
      </c>
      <c r="H20" s="8"/>
      <c r="I20" s="21"/>
      <c r="J20" s="22"/>
      <c r="K20" s="30">
        <v>40219</v>
      </c>
      <c r="L20" s="125"/>
      <c r="M20" s="32">
        <v>540000</v>
      </c>
      <c r="N20" s="34"/>
      <c r="O20" s="35"/>
      <c r="P20" s="39"/>
    </row>
    <row r="21" spans="1:19" x14ac:dyDescent="0.25">
      <c r="A21" s="7"/>
      <c r="B21" s="7"/>
      <c r="C21" s="21">
        <v>500</v>
      </c>
      <c r="D21" s="7"/>
      <c r="E21" s="7">
        <v>9</v>
      </c>
      <c r="F21" s="7"/>
      <c r="G21" s="21">
        <f>C21*E21</f>
        <v>4500</v>
      </c>
      <c r="H21" s="8"/>
      <c r="I21" s="21"/>
      <c r="J21" s="121"/>
      <c r="K21" s="30">
        <v>40220</v>
      </c>
      <c r="L21" s="125"/>
      <c r="M21" s="34"/>
      <c r="N21" s="41"/>
      <c r="O21" s="42"/>
      <c r="P21" s="42"/>
    </row>
    <row r="22" spans="1:19" x14ac:dyDescent="0.25">
      <c r="A22" s="7"/>
      <c r="B22" s="7"/>
      <c r="C22" s="21">
        <v>200</v>
      </c>
      <c r="D22" s="7"/>
      <c r="E22" s="7">
        <v>1</v>
      </c>
      <c r="F22" s="7"/>
      <c r="G22" s="21">
        <f>C22*E22</f>
        <v>200</v>
      </c>
      <c r="H22" s="8"/>
      <c r="I22" s="10"/>
      <c r="K22" s="30">
        <v>40221</v>
      </c>
      <c r="L22" s="125"/>
      <c r="M22" s="43"/>
      <c r="N22" s="44"/>
      <c r="O22" s="8"/>
      <c r="P22" s="34"/>
      <c r="Q22" s="41"/>
      <c r="R22" s="42"/>
      <c r="S22" s="42"/>
    </row>
    <row r="23" spans="1:19" x14ac:dyDescent="0.25">
      <c r="A23" s="7"/>
      <c r="B23" s="7"/>
      <c r="C23" s="21">
        <v>100</v>
      </c>
      <c r="D23" s="7"/>
      <c r="E23" s="7">
        <v>5</v>
      </c>
      <c r="F23" s="7"/>
      <c r="G23" s="21">
        <f>C23*E23</f>
        <v>500</v>
      </c>
      <c r="H23" s="8"/>
      <c r="I23" s="10"/>
      <c r="K23" s="30">
        <v>40222</v>
      </c>
      <c r="L23" s="125"/>
      <c r="M23" s="45"/>
      <c r="N23" s="44"/>
      <c r="O23" s="46"/>
      <c r="P23" s="34"/>
      <c r="Q23" s="41"/>
      <c r="R23" s="42">
        <f>SUM(R14:R22)</f>
        <v>0</v>
      </c>
      <c r="S23" s="42">
        <f>SUM(S14:S22)</f>
        <v>0</v>
      </c>
    </row>
    <row r="24" spans="1:19" x14ac:dyDescent="0.25">
      <c r="A24" s="7"/>
      <c r="B24" s="7"/>
      <c r="C24" s="21">
        <v>50</v>
      </c>
      <c r="D24" s="7"/>
      <c r="E24" s="7">
        <v>0</v>
      </c>
      <c r="F24" s="7"/>
      <c r="G24" s="21">
        <f>C24*E24</f>
        <v>0</v>
      </c>
      <c r="H24" s="8"/>
      <c r="I24" s="7"/>
      <c r="K24" s="30">
        <v>40223</v>
      </c>
      <c r="L24" s="125"/>
      <c r="M24" s="45"/>
      <c r="N24" s="47"/>
      <c r="O24" s="46"/>
      <c r="P24" s="34"/>
      <c r="Q24" s="41"/>
      <c r="R24" s="48" t="s">
        <v>23</v>
      </c>
      <c r="S24" s="41"/>
    </row>
    <row r="25" spans="1:19" x14ac:dyDescent="0.25">
      <c r="A25" s="7"/>
      <c r="B25" s="7"/>
      <c r="C25" s="21">
        <v>25</v>
      </c>
      <c r="D25" s="7"/>
      <c r="E25" s="7">
        <v>0</v>
      </c>
      <c r="F25" s="7"/>
      <c r="G25" s="49">
        <v>0</v>
      </c>
      <c r="H25" s="8"/>
      <c r="I25" s="7" t="s">
        <v>9</v>
      </c>
      <c r="L25" s="125"/>
      <c r="M25" s="45"/>
      <c r="N25" s="47"/>
      <c r="O25" s="46"/>
      <c r="P25" s="34"/>
      <c r="Q25" s="41"/>
      <c r="R25" s="48"/>
      <c r="S25" s="41"/>
    </row>
    <row r="26" spans="1:19" x14ac:dyDescent="0.25">
      <c r="A26" s="7"/>
      <c r="B26" s="7"/>
      <c r="C26" s="19" t="s">
        <v>21</v>
      </c>
      <c r="D26" s="7"/>
      <c r="E26" s="7"/>
      <c r="F26" s="7"/>
      <c r="G26" s="7"/>
      <c r="H26" s="50">
        <f>SUM(G20:G25)</f>
        <v>8200</v>
      </c>
      <c r="I26" s="8"/>
      <c r="L26" s="125"/>
      <c r="N26" s="44"/>
      <c r="O26" s="51"/>
      <c r="P26" s="34"/>
      <c r="Q26" s="41"/>
      <c r="R26" s="48"/>
      <c r="S26" s="41"/>
    </row>
    <row r="27" spans="1:19" x14ac:dyDescent="0.25">
      <c r="A27" s="7"/>
      <c r="B27" s="7"/>
      <c r="C27" s="7"/>
      <c r="D27" s="7"/>
      <c r="E27" s="7"/>
      <c r="F27" s="7"/>
      <c r="G27" s="7"/>
      <c r="H27" s="8"/>
      <c r="I27" s="8">
        <f>H17+H26</f>
        <v>14208200</v>
      </c>
      <c r="L27" s="125"/>
      <c r="M27" s="52"/>
      <c r="N27" s="44"/>
      <c r="O27" s="51"/>
      <c r="P27" s="34"/>
      <c r="Q27" s="41"/>
      <c r="R27" s="48"/>
      <c r="S27" s="41"/>
    </row>
    <row r="28" spans="1:19" x14ac:dyDescent="0.25">
      <c r="A28" s="7"/>
      <c r="B28" s="7"/>
      <c r="C28" s="19" t="s">
        <v>24</v>
      </c>
      <c r="D28" s="7"/>
      <c r="E28" s="7"/>
      <c r="F28" s="7"/>
      <c r="G28" s="7"/>
      <c r="H28" s="8"/>
      <c r="I28" s="8"/>
      <c r="L28" s="125"/>
      <c r="M28" s="53"/>
      <c r="N28" s="44"/>
      <c r="O28" s="51"/>
      <c r="P28" s="34"/>
      <c r="Q28" s="41"/>
      <c r="R28" s="48"/>
      <c r="S28" s="41"/>
    </row>
    <row r="29" spans="1:19" x14ac:dyDescent="0.25">
      <c r="A29" s="7"/>
      <c r="B29" s="7"/>
      <c r="C29" s="7" t="s">
        <v>25</v>
      </c>
      <c r="D29" s="7"/>
      <c r="E29" s="7"/>
      <c r="F29" s="7"/>
      <c r="G29" s="7" t="s">
        <v>9</v>
      </c>
      <c r="H29" s="8"/>
      <c r="I29" s="8">
        <f>'22 Maret 17 '!I37</f>
        <v>1448296472</v>
      </c>
      <c r="L29" s="125"/>
      <c r="M29" s="32"/>
      <c r="N29" s="33"/>
      <c r="O29" s="51"/>
      <c r="P29" s="34"/>
      <c r="Q29" s="41"/>
      <c r="R29" s="54"/>
      <c r="S29" s="41"/>
    </row>
    <row r="30" spans="1:19" x14ac:dyDescent="0.25">
      <c r="A30" s="7"/>
      <c r="B30" s="7"/>
      <c r="C30" s="7" t="s">
        <v>26</v>
      </c>
      <c r="D30" s="7"/>
      <c r="E30" s="7"/>
      <c r="F30" s="7"/>
      <c r="G30" s="7"/>
      <c r="H30" s="8" t="s">
        <v>27</v>
      </c>
      <c r="I30" s="55">
        <f>'23 Maret 17'!I52</f>
        <v>6693700</v>
      </c>
      <c r="L30" s="125"/>
      <c r="M30" s="32"/>
      <c r="N30" s="34"/>
      <c r="O30" s="51"/>
      <c r="P30" s="34"/>
      <c r="Q30" s="41"/>
      <c r="R30" s="48"/>
      <c r="S30" s="41"/>
    </row>
    <row r="31" spans="1:19" x14ac:dyDescent="0.25">
      <c r="A31" s="7"/>
      <c r="B31" s="7"/>
      <c r="C31" s="7"/>
      <c r="D31" s="7"/>
      <c r="E31" s="7"/>
      <c r="F31" s="7"/>
      <c r="G31" s="7"/>
      <c r="H31" s="8"/>
      <c r="I31" s="8"/>
      <c r="L31" s="125"/>
      <c r="M31" s="32"/>
      <c r="N31" s="34"/>
      <c r="O31" s="51"/>
      <c r="P31" s="9"/>
      <c r="Q31" s="41"/>
      <c r="R31" s="9"/>
      <c r="S31" s="41"/>
    </row>
    <row r="32" spans="1:19" x14ac:dyDescent="0.25">
      <c r="A32" s="7"/>
      <c r="B32" s="7"/>
      <c r="C32" s="19" t="s">
        <v>28</v>
      </c>
      <c r="D32" s="7"/>
      <c r="E32" s="7"/>
      <c r="F32" s="7"/>
      <c r="G32" s="7"/>
      <c r="H32" s="8"/>
      <c r="I32" s="34"/>
      <c r="J32" s="34"/>
      <c r="L32" s="125"/>
      <c r="N32" s="34"/>
      <c r="O32" s="51"/>
      <c r="P32" s="9"/>
      <c r="Q32" s="41"/>
      <c r="R32" s="9"/>
      <c r="S32" s="41"/>
    </row>
    <row r="33" spans="1:19" x14ac:dyDescent="0.25">
      <c r="A33" s="7"/>
      <c r="B33" s="19">
        <v>1</v>
      </c>
      <c r="C33" s="19" t="s">
        <v>29</v>
      </c>
      <c r="D33" s="7"/>
      <c r="E33" s="7"/>
      <c r="F33" s="7"/>
      <c r="G33" s="7"/>
      <c r="H33" s="8"/>
      <c r="I33" s="8"/>
      <c r="J33" s="8"/>
      <c r="L33" s="125"/>
      <c r="M33" s="32"/>
      <c r="N33" s="34"/>
      <c r="O33" s="51"/>
      <c r="P33" s="9"/>
      <c r="Q33" s="41"/>
      <c r="R33" s="9"/>
      <c r="S33" s="41"/>
    </row>
    <row r="34" spans="1:19" x14ac:dyDescent="0.25">
      <c r="A34" s="7"/>
      <c r="B34" s="19"/>
      <c r="C34" s="19" t="s">
        <v>13</v>
      </c>
      <c r="D34" s="7"/>
      <c r="E34" s="7"/>
      <c r="F34" s="7"/>
      <c r="G34" s="7"/>
      <c r="H34" s="8"/>
      <c r="I34" s="8"/>
      <c r="J34" s="8"/>
      <c r="L34" s="125"/>
      <c r="N34" s="44"/>
      <c r="O34" s="51"/>
      <c r="P34" s="9"/>
      <c r="Q34" s="41"/>
      <c r="R34" s="57"/>
      <c r="S34" s="41"/>
    </row>
    <row r="35" spans="1:19" x14ac:dyDescent="0.25">
      <c r="A35" s="7"/>
      <c r="B35" s="7"/>
      <c r="C35" s="7" t="s">
        <v>30</v>
      </c>
      <c r="D35" s="7"/>
      <c r="E35" s="7"/>
      <c r="F35" s="7"/>
      <c r="G35" s="21"/>
      <c r="H35" s="50">
        <f>O14</f>
        <v>0</v>
      </c>
      <c r="I35" s="8"/>
      <c r="J35" s="8"/>
      <c r="L35" s="31"/>
      <c r="M35" s="52"/>
      <c r="N35" s="44" t="s">
        <v>31</v>
      </c>
      <c r="O35" s="51"/>
      <c r="P35" s="41"/>
      <c r="Q35" s="41"/>
      <c r="R35" s="9"/>
      <c r="S35" s="41"/>
    </row>
    <row r="36" spans="1:19" x14ac:dyDescent="0.25">
      <c r="A36" s="7"/>
      <c r="B36" s="7"/>
      <c r="C36" s="7" t="s">
        <v>32</v>
      </c>
      <c r="D36" s="7"/>
      <c r="E36" s="7"/>
      <c r="F36" s="7"/>
      <c r="G36" s="7"/>
      <c r="H36" s="58">
        <f>P14</f>
        <v>0</v>
      </c>
      <c r="I36" s="7" t="s">
        <v>9</v>
      </c>
      <c r="J36" s="7"/>
      <c r="L36" s="31"/>
      <c r="M36" s="52"/>
      <c r="N36" s="44"/>
      <c r="O36" s="51"/>
      <c r="P36" s="10"/>
      <c r="Q36" s="41"/>
      <c r="R36" s="9"/>
      <c r="S36" s="9"/>
    </row>
    <row r="37" spans="1:19" x14ac:dyDescent="0.25">
      <c r="A37" s="7"/>
      <c r="B37" s="7"/>
      <c r="C37" s="7" t="s">
        <v>33</v>
      </c>
      <c r="D37" s="7"/>
      <c r="E37" s="7"/>
      <c r="F37" s="7"/>
      <c r="G37" s="7"/>
      <c r="H37" s="8"/>
      <c r="I37" s="8">
        <f>I29+H35-H36</f>
        <v>1448296472</v>
      </c>
      <c r="J37" s="8"/>
      <c r="L37" s="31"/>
      <c r="M37" s="52"/>
      <c r="N37" s="44"/>
      <c r="O37" s="51"/>
      <c r="Q37" s="41"/>
      <c r="R37" s="9"/>
      <c r="S37" s="9"/>
    </row>
    <row r="38" spans="1:19" x14ac:dyDescent="0.25">
      <c r="A38" s="7"/>
      <c r="B38" s="7"/>
      <c r="C38" s="7"/>
      <c r="D38" s="7"/>
      <c r="E38" s="7"/>
      <c r="F38" s="7"/>
      <c r="G38" s="7"/>
      <c r="H38" s="8"/>
      <c r="I38" s="8"/>
      <c r="J38" s="8"/>
      <c r="K38" s="30"/>
      <c r="L38" s="31"/>
      <c r="M38" s="59"/>
      <c r="N38" s="44"/>
      <c r="O38" s="51"/>
      <c r="Q38" s="41"/>
      <c r="R38" s="9"/>
      <c r="S38" s="9"/>
    </row>
    <row r="39" spans="1:19" x14ac:dyDescent="0.25">
      <c r="A39" s="7"/>
      <c r="B39" s="7"/>
      <c r="C39" s="19" t="s">
        <v>34</v>
      </c>
      <c r="D39" s="7"/>
      <c r="E39" s="7"/>
      <c r="F39" s="7"/>
      <c r="G39" s="7"/>
      <c r="H39" s="50">
        <v>112333168</v>
      </c>
      <c r="J39" s="8"/>
      <c r="K39" s="30"/>
      <c r="L39" s="31"/>
      <c r="M39" s="52"/>
      <c r="N39" s="44"/>
      <c r="O39" s="51"/>
      <c r="Q39" s="41"/>
      <c r="R39" s="9"/>
      <c r="S39" s="9"/>
    </row>
    <row r="40" spans="1:19" x14ac:dyDescent="0.25">
      <c r="A40" s="7"/>
      <c r="B40" s="7"/>
      <c r="C40" s="19" t="s">
        <v>35</v>
      </c>
      <c r="D40" s="7"/>
      <c r="E40" s="7"/>
      <c r="F40" s="7"/>
      <c r="G40" s="7"/>
      <c r="H40" s="8">
        <v>102993494</v>
      </c>
      <c r="I40" s="8"/>
      <c r="J40" s="8"/>
      <c r="K40" s="30"/>
      <c r="L40" s="31"/>
      <c r="M40" s="52"/>
      <c r="N40" s="44"/>
      <c r="O40" s="51"/>
      <c r="Q40" s="41"/>
      <c r="R40" s="9"/>
      <c r="S40" s="9"/>
    </row>
    <row r="41" spans="1:19" ht="16.5" x14ac:dyDescent="0.35">
      <c r="A41" s="7"/>
      <c r="B41" s="7"/>
      <c r="C41" s="19" t="s">
        <v>36</v>
      </c>
      <c r="D41" s="7"/>
      <c r="E41" s="7"/>
      <c r="F41" s="7"/>
      <c r="G41" s="7"/>
      <c r="H41" s="60">
        <v>77026411</v>
      </c>
      <c r="I41" s="8"/>
      <c r="J41" s="8"/>
      <c r="K41" s="30"/>
      <c r="L41" s="31"/>
      <c r="M41" s="52"/>
      <c r="N41" s="44"/>
      <c r="O41" s="51"/>
      <c r="Q41" s="41"/>
      <c r="R41" s="9"/>
      <c r="S41" s="9"/>
    </row>
    <row r="42" spans="1:19" ht="16.5" x14ac:dyDescent="0.35">
      <c r="A42" s="7"/>
      <c r="B42" s="7"/>
      <c r="C42" s="7"/>
      <c r="D42" s="7"/>
      <c r="E42" s="7"/>
      <c r="F42" s="7"/>
      <c r="G42" s="7"/>
      <c r="H42" s="8"/>
      <c r="I42" s="61">
        <f>SUM(H39:H41)</f>
        <v>292353073</v>
      </c>
      <c r="J42" s="8"/>
      <c r="K42" s="30"/>
      <c r="L42" s="31"/>
      <c r="M42" s="52"/>
      <c r="N42" s="44"/>
      <c r="O42" s="51"/>
      <c r="Q42" s="41"/>
      <c r="R42" s="9"/>
      <c r="S42" s="9"/>
    </row>
    <row r="43" spans="1:19" x14ac:dyDescent="0.25">
      <c r="A43" s="7"/>
      <c r="B43" s="7"/>
      <c r="C43" s="7"/>
      <c r="D43" s="7"/>
      <c r="E43" s="7"/>
      <c r="F43" s="7"/>
      <c r="G43" s="7"/>
      <c r="H43" s="8"/>
      <c r="I43" s="62">
        <f>SUM(I37:I42)</f>
        <v>1740649545</v>
      </c>
      <c r="J43" s="8"/>
      <c r="K43" s="30"/>
      <c r="L43" s="31"/>
      <c r="M43" s="52"/>
      <c r="N43" s="44"/>
      <c r="O43" s="51"/>
      <c r="Q43" s="41"/>
      <c r="R43" s="9"/>
      <c r="S43" s="9"/>
    </row>
    <row r="44" spans="1:19" x14ac:dyDescent="0.25">
      <c r="A44" s="7"/>
      <c r="B44" s="19">
        <v>2</v>
      </c>
      <c r="C44" s="19" t="s">
        <v>37</v>
      </c>
      <c r="D44" s="7"/>
      <c r="E44" s="7"/>
      <c r="F44" s="7"/>
      <c r="G44" s="7"/>
      <c r="H44" s="8"/>
      <c r="I44" s="8"/>
      <c r="J44" s="8"/>
      <c r="M44" s="52"/>
      <c r="N44" s="44"/>
      <c r="O44" s="51"/>
      <c r="P44" s="63"/>
      <c r="Q44" s="34"/>
      <c r="R44" s="64"/>
      <c r="S44" s="64"/>
    </row>
    <row r="45" spans="1:19" x14ac:dyDescent="0.25">
      <c r="A45" s="7"/>
      <c r="B45" s="7"/>
      <c r="C45" s="7" t="s">
        <v>32</v>
      </c>
      <c r="D45" s="7"/>
      <c r="E45" s="7"/>
      <c r="F45" s="7"/>
      <c r="G45" s="17"/>
      <c r="H45" s="8">
        <f>M95</f>
        <v>7117500</v>
      </c>
      <c r="I45" s="8"/>
      <c r="J45" s="8"/>
      <c r="M45" s="52"/>
      <c r="N45" s="44"/>
      <c r="O45" s="51"/>
      <c r="P45" s="63"/>
      <c r="Q45" s="34"/>
      <c r="R45" s="65"/>
      <c r="S45" s="64"/>
    </row>
    <row r="46" spans="1:19" x14ac:dyDescent="0.25">
      <c r="A46" s="7"/>
      <c r="B46" s="7"/>
      <c r="C46" s="7" t="s">
        <v>38</v>
      </c>
      <c r="D46" s="7"/>
      <c r="E46" s="7"/>
      <c r="F46" s="7"/>
      <c r="G46" s="22"/>
      <c r="H46" s="66">
        <f>+E91</f>
        <v>0</v>
      </c>
      <c r="I46" s="8" t="s">
        <v>9</v>
      </c>
      <c r="J46" s="8"/>
      <c r="M46" s="52"/>
      <c r="N46" s="44"/>
      <c r="O46" s="51"/>
      <c r="P46" s="63"/>
      <c r="Q46" s="34"/>
      <c r="R46" s="63"/>
      <c r="S46" s="64"/>
    </row>
    <row r="47" spans="1:19" x14ac:dyDescent="0.25">
      <c r="A47" s="7"/>
      <c r="B47" s="7"/>
      <c r="C47" s="7"/>
      <c r="D47" s="7"/>
      <c r="E47" s="7"/>
      <c r="F47" s="7"/>
      <c r="G47" s="22" t="s">
        <v>9</v>
      </c>
      <c r="H47" s="67"/>
      <c r="I47" s="8">
        <f>H45+H46</f>
        <v>7117500</v>
      </c>
      <c r="J47" s="8"/>
      <c r="M47" s="52"/>
      <c r="N47" s="44"/>
      <c r="O47" s="51"/>
      <c r="P47" s="63"/>
      <c r="Q47" s="64"/>
      <c r="R47" s="63"/>
      <c r="S47" s="64"/>
    </row>
    <row r="48" spans="1:19" x14ac:dyDescent="0.25">
      <c r="A48" s="7"/>
      <c r="B48" s="7"/>
      <c r="C48" s="7"/>
      <c r="D48" s="7"/>
      <c r="E48" s="7"/>
      <c r="F48" s="7"/>
      <c r="G48" s="22"/>
      <c r="H48" s="68"/>
      <c r="I48" s="8" t="s">
        <v>9</v>
      </c>
      <c r="J48" s="8"/>
      <c r="M48" s="59"/>
      <c r="N48" s="44"/>
      <c r="O48" s="51"/>
      <c r="P48" s="69"/>
      <c r="Q48" s="69">
        <f>SUM(Q13:Q46)</f>
        <v>0</v>
      </c>
      <c r="R48" s="63"/>
      <c r="S48" s="64"/>
    </row>
    <row r="49" spans="1:19" x14ac:dyDescent="0.25">
      <c r="A49" s="7"/>
      <c r="B49" s="7"/>
      <c r="C49" s="7" t="s">
        <v>39</v>
      </c>
      <c r="D49" s="7"/>
      <c r="E49" s="7"/>
      <c r="F49" s="7"/>
      <c r="G49" s="17"/>
      <c r="H49" s="50">
        <f>L136</f>
        <v>14200000</v>
      </c>
      <c r="I49" s="8">
        <v>0</v>
      </c>
      <c r="M49" s="59"/>
      <c r="N49" s="44"/>
      <c r="O49" s="51"/>
      <c r="Q49" s="9"/>
      <c r="S49" s="9"/>
    </row>
    <row r="50" spans="1:19" x14ac:dyDescent="0.25">
      <c r="A50" s="7"/>
      <c r="B50" s="7"/>
      <c r="C50" s="7" t="s">
        <v>40</v>
      </c>
      <c r="D50" s="7"/>
      <c r="E50" s="7"/>
      <c r="F50" s="7"/>
      <c r="G50" s="7"/>
      <c r="H50" s="58">
        <f>A91</f>
        <v>432000</v>
      </c>
      <c r="I50" s="8"/>
      <c r="M50" s="59"/>
      <c r="N50" s="44"/>
      <c r="O50" s="51"/>
      <c r="P50" s="70"/>
      <c r="Q50" s="9" t="s">
        <v>41</v>
      </c>
      <c r="S50" s="9"/>
    </row>
    <row r="51" spans="1:19" x14ac:dyDescent="0.25">
      <c r="A51" s="7"/>
      <c r="B51" s="7"/>
      <c r="C51" s="7"/>
      <c r="D51" s="7"/>
      <c r="E51" s="7"/>
      <c r="F51" s="7"/>
      <c r="G51" s="7"/>
      <c r="H51" s="17"/>
      <c r="I51" s="58">
        <f>SUM(H49:H50)</f>
        <v>14632000</v>
      </c>
      <c r="J51" s="50"/>
      <c r="M51" s="59"/>
      <c r="N51" s="44"/>
      <c r="O51" s="51"/>
      <c r="P51" s="71"/>
      <c r="Q51" s="57"/>
      <c r="R51" s="71"/>
      <c r="S51" s="57"/>
    </row>
    <row r="52" spans="1:19" x14ac:dyDescent="0.25">
      <c r="A52" s="7"/>
      <c r="B52" s="7"/>
      <c r="C52" s="19" t="s">
        <v>42</v>
      </c>
      <c r="D52" s="7"/>
      <c r="E52" s="7"/>
      <c r="F52" s="7"/>
      <c r="G52" s="7"/>
      <c r="H52" s="8"/>
      <c r="I52" s="8">
        <f>I30-I47+I51</f>
        <v>14208200</v>
      </c>
      <c r="J52" s="72"/>
      <c r="N52" s="44"/>
      <c r="O52" s="51"/>
      <c r="P52" s="71"/>
      <c r="Q52" s="57"/>
      <c r="R52" s="71"/>
      <c r="S52" s="57"/>
    </row>
    <row r="53" spans="1:19" x14ac:dyDescent="0.25">
      <c r="A53" s="7"/>
      <c r="B53" s="7"/>
      <c r="C53" s="7" t="s">
        <v>43</v>
      </c>
      <c r="D53" s="7"/>
      <c r="E53" s="7"/>
      <c r="F53" s="7"/>
      <c r="G53" s="7"/>
      <c r="H53" s="8"/>
      <c r="I53" s="8">
        <f>+I27</f>
        <v>14208200</v>
      </c>
      <c r="J53" s="72"/>
      <c r="N53" s="44"/>
      <c r="O53" s="51"/>
      <c r="P53" s="71"/>
      <c r="Q53" s="57"/>
      <c r="R53" s="71"/>
      <c r="S53" s="57"/>
    </row>
    <row r="54" spans="1:19" x14ac:dyDescent="0.25">
      <c r="A54" s="7"/>
      <c r="B54" s="7"/>
      <c r="C54" s="7"/>
      <c r="D54" s="7"/>
      <c r="E54" s="7"/>
      <c r="F54" s="7"/>
      <c r="G54" s="7"/>
      <c r="H54" s="8" t="s">
        <v>9</v>
      </c>
      <c r="I54" s="58">
        <v>0</v>
      </c>
      <c r="J54" s="73"/>
      <c r="L54" s="31"/>
      <c r="N54" s="44"/>
      <c r="O54" s="51"/>
      <c r="P54" s="71"/>
      <c r="Q54" s="57"/>
      <c r="R54" s="71"/>
      <c r="S54" s="74"/>
    </row>
    <row r="55" spans="1:19" x14ac:dyDescent="0.25">
      <c r="A55" s="7"/>
      <c r="B55" s="7"/>
      <c r="C55" s="7"/>
      <c r="D55" s="7"/>
      <c r="E55" s="7" t="s">
        <v>44</v>
      </c>
      <c r="F55" s="7"/>
      <c r="G55" s="7"/>
      <c r="H55" s="8"/>
      <c r="I55" s="8">
        <f>+I53-I52</f>
        <v>0</v>
      </c>
      <c r="J55" s="72"/>
      <c r="L55" s="31"/>
      <c r="N55" s="44"/>
      <c r="O55" s="51"/>
      <c r="P55" s="71"/>
      <c r="Q55" s="57"/>
      <c r="R55" s="71"/>
      <c r="S55" s="71"/>
    </row>
    <row r="56" spans="1:19" x14ac:dyDescent="0.25">
      <c r="A56" s="7"/>
      <c r="B56" s="7"/>
      <c r="C56" s="7"/>
      <c r="D56" s="7"/>
      <c r="E56" s="7"/>
      <c r="F56" s="7"/>
      <c r="G56" s="7"/>
      <c r="H56" s="8"/>
      <c r="I56" s="8"/>
      <c r="J56" s="72"/>
      <c r="L56" s="31"/>
      <c r="N56" s="44"/>
      <c r="O56" s="51"/>
      <c r="P56" s="71"/>
      <c r="Q56" s="57"/>
      <c r="R56" s="71"/>
      <c r="S56" s="71"/>
    </row>
    <row r="57" spans="1:19" x14ac:dyDescent="0.25">
      <c r="A57" s="7" t="s">
        <v>45</v>
      </c>
      <c r="B57" s="7"/>
      <c r="C57" s="7"/>
      <c r="D57" s="7"/>
      <c r="E57" s="7"/>
      <c r="F57" s="7"/>
      <c r="G57" s="7"/>
      <c r="H57" s="8"/>
      <c r="I57" s="55"/>
      <c r="J57" s="75"/>
      <c r="L57" s="31"/>
      <c r="N57" s="44"/>
      <c r="O57" s="51"/>
      <c r="P57" s="71"/>
      <c r="Q57" s="57"/>
      <c r="R57" s="71"/>
      <c r="S57" s="71"/>
    </row>
    <row r="58" spans="1:19" x14ac:dyDescent="0.25">
      <c r="A58" s="7" t="s">
        <v>46</v>
      </c>
      <c r="B58" s="7"/>
      <c r="C58" s="7"/>
      <c r="D58" s="7"/>
      <c r="E58" s="7" t="s">
        <v>9</v>
      </c>
      <c r="F58" s="7"/>
      <c r="G58" s="7" t="s">
        <v>47</v>
      </c>
      <c r="H58" s="8"/>
      <c r="I58" s="21"/>
      <c r="J58" s="76"/>
      <c r="L58" s="31"/>
      <c r="N58" s="44"/>
      <c r="O58" s="51"/>
      <c r="P58" s="71"/>
      <c r="Q58" s="57"/>
      <c r="R58" s="71"/>
      <c r="S58" s="71"/>
    </row>
    <row r="59" spans="1:19" x14ac:dyDescent="0.25">
      <c r="A59" s="7"/>
      <c r="B59" s="7"/>
      <c r="C59" s="7"/>
      <c r="D59" s="7"/>
      <c r="E59" s="7"/>
      <c r="F59" s="7"/>
      <c r="G59" s="7"/>
      <c r="H59" s="8" t="s">
        <v>9</v>
      </c>
      <c r="I59" s="21"/>
      <c r="J59" s="76"/>
      <c r="L59" s="31"/>
      <c r="N59" s="44"/>
      <c r="O59" s="51"/>
      <c r="Q59" s="41"/>
    </row>
    <row r="60" spans="1:19" x14ac:dyDescent="0.25">
      <c r="A60" s="7"/>
      <c r="B60" s="7"/>
      <c r="C60" s="7"/>
      <c r="D60" s="7"/>
      <c r="E60" s="7"/>
      <c r="F60" s="7"/>
      <c r="G60" s="7"/>
      <c r="H60" s="8"/>
      <c r="I60" s="21"/>
      <c r="J60" s="76"/>
      <c r="L60" s="31"/>
      <c r="N60" s="44"/>
      <c r="O60" s="51"/>
      <c r="Q60" s="41"/>
    </row>
    <row r="61" spans="1:19" x14ac:dyDescent="0.25">
      <c r="A61" s="77"/>
      <c r="B61" s="78"/>
      <c r="C61" s="78"/>
      <c r="D61" s="79"/>
      <c r="E61" s="79"/>
      <c r="F61" s="79"/>
      <c r="G61" s="79"/>
      <c r="H61" s="10"/>
      <c r="J61" s="80"/>
      <c r="L61" s="82"/>
      <c r="N61" s="44"/>
      <c r="O61" s="51"/>
      <c r="Q61" s="10"/>
      <c r="R61" s="81"/>
    </row>
    <row r="62" spans="1:19" x14ac:dyDescent="0.25">
      <c r="A62" s="77" t="s">
        <v>48</v>
      </c>
      <c r="B62" s="78"/>
      <c r="C62" s="78"/>
      <c r="D62" s="79"/>
      <c r="E62" s="79"/>
      <c r="F62" s="79"/>
      <c r="G62" s="10" t="s">
        <v>74</v>
      </c>
      <c r="J62" s="80"/>
      <c r="K62" s="30"/>
      <c r="L62" s="82"/>
      <c r="N62" s="44"/>
      <c r="O62" s="51"/>
      <c r="Q62" s="10"/>
      <c r="R62" s="81"/>
    </row>
    <row r="63" spans="1:19" x14ac:dyDescent="0.25">
      <c r="A63" s="77"/>
      <c r="B63" s="78"/>
      <c r="C63" s="78"/>
      <c r="D63" s="79"/>
      <c r="E63" s="79"/>
      <c r="F63" s="79"/>
      <c r="G63" s="79"/>
      <c r="H63" s="79"/>
      <c r="J63" s="80"/>
      <c r="L63" s="82"/>
      <c r="N63" s="44"/>
      <c r="O63" s="51"/>
    </row>
    <row r="64" spans="1:19" x14ac:dyDescent="0.25">
      <c r="A64" s="95" t="s">
        <v>75</v>
      </c>
      <c r="B64" s="9"/>
      <c r="C64" s="9"/>
      <c r="D64" s="9"/>
      <c r="E64" s="9"/>
      <c r="F64" s="9"/>
      <c r="H64" s="10" t="s">
        <v>51</v>
      </c>
      <c r="I64" s="9"/>
      <c r="J64" s="83"/>
      <c r="L64" s="82"/>
      <c r="M64" s="59"/>
      <c r="N64" s="44"/>
      <c r="O64" s="51"/>
      <c r="Q64" s="70"/>
    </row>
    <row r="65" spans="1:15" x14ac:dyDescent="0.25">
      <c r="A65" s="9"/>
      <c r="B65" s="9"/>
      <c r="C65" s="9"/>
      <c r="D65" s="9"/>
      <c r="E65" s="9"/>
      <c r="F65" s="9"/>
      <c r="G65" s="79" t="s">
        <v>52</v>
      </c>
      <c r="H65" s="9"/>
      <c r="I65" s="9"/>
      <c r="J65" s="83"/>
      <c r="L65" s="82"/>
      <c r="M65" s="59"/>
      <c r="N65" s="44"/>
      <c r="O65" s="51"/>
    </row>
    <row r="66" spans="1:15" x14ac:dyDescent="0.25">
      <c r="A66" s="9"/>
      <c r="B66" s="9"/>
      <c r="C66" s="9"/>
      <c r="D66" s="9"/>
      <c r="E66" s="9"/>
      <c r="F66" s="9"/>
      <c r="G66" s="79"/>
      <c r="H66" s="9"/>
      <c r="I66" s="9"/>
      <c r="J66" s="83"/>
      <c r="L66" s="82"/>
      <c r="M66" s="59"/>
      <c r="N66" s="44"/>
      <c r="O66" s="51"/>
    </row>
    <row r="67" spans="1:15" x14ac:dyDescent="0.25">
      <c r="A67" s="9"/>
      <c r="B67" s="9"/>
      <c r="C67" s="9"/>
      <c r="D67" s="9"/>
      <c r="E67" s="9" t="s">
        <v>53</v>
      </c>
      <c r="F67" s="9"/>
      <c r="G67" s="9"/>
      <c r="H67" s="9"/>
      <c r="I67" s="9"/>
      <c r="J67" s="83"/>
      <c r="L67" s="82"/>
      <c r="M67" s="84"/>
      <c r="N67" s="44"/>
      <c r="O67" s="51"/>
    </row>
    <row r="68" spans="1:15" x14ac:dyDescent="0.25">
      <c r="A68" s="9"/>
      <c r="B68" s="9"/>
      <c r="C68" s="9"/>
      <c r="D68" s="9"/>
      <c r="E68" s="9"/>
      <c r="F68" s="9"/>
      <c r="G68" s="9"/>
      <c r="H68" s="9"/>
      <c r="I68" s="85"/>
      <c r="J68" s="83"/>
      <c r="L68" s="82"/>
      <c r="M68" s="84"/>
      <c r="N68" s="44"/>
      <c r="O68" s="51"/>
    </row>
    <row r="69" spans="1:15" x14ac:dyDescent="0.25">
      <c r="A69" s="79"/>
      <c r="B69" s="79"/>
      <c r="C69" s="79"/>
      <c r="D69" s="79"/>
      <c r="E69" s="79"/>
      <c r="F69" s="79"/>
      <c r="G69" s="86"/>
      <c r="H69" s="87"/>
      <c r="I69" s="79"/>
      <c r="J69" s="80"/>
      <c r="L69" s="82"/>
      <c r="M69" s="88"/>
      <c r="N69" s="44"/>
      <c r="O69" s="51"/>
    </row>
    <row r="70" spans="1:15" x14ac:dyDescent="0.25">
      <c r="A70" s="79"/>
      <c r="B70" s="79"/>
      <c r="C70" s="79"/>
      <c r="D70" s="79"/>
      <c r="E70" s="79"/>
      <c r="F70" s="79"/>
      <c r="G70" s="86" t="s">
        <v>54</v>
      </c>
      <c r="H70" s="89"/>
      <c r="I70" s="79"/>
      <c r="J70" s="80"/>
      <c r="L70" s="82"/>
      <c r="M70" s="59"/>
      <c r="N70" s="44"/>
      <c r="O70" s="51"/>
    </row>
    <row r="71" spans="1:15" x14ac:dyDescent="0.25">
      <c r="A71" s="9"/>
      <c r="B71" s="9"/>
      <c r="C71" s="9"/>
      <c r="D71" s="9"/>
      <c r="E71" s="9"/>
      <c r="F71" s="9"/>
      <c r="G71" s="9"/>
      <c r="H71" s="9"/>
      <c r="I71" s="9"/>
      <c r="J71" s="83"/>
      <c r="L71" s="82"/>
      <c r="N71" s="44"/>
      <c r="O71" s="90"/>
    </row>
    <row r="72" spans="1:15" x14ac:dyDescent="0.25">
      <c r="A72" s="9" t="s">
        <v>40</v>
      </c>
      <c r="B72" s="9"/>
      <c r="C72" s="9"/>
      <c r="D72" s="9" t="s">
        <v>38</v>
      </c>
      <c r="E72" s="9"/>
      <c r="F72" s="9"/>
      <c r="G72" s="9"/>
      <c r="H72" s="9" t="s">
        <v>55</v>
      </c>
      <c r="I72" s="85" t="s">
        <v>56</v>
      </c>
      <c r="J72" s="83"/>
      <c r="L72" s="82"/>
      <c r="M72" s="88"/>
      <c r="N72" s="44"/>
      <c r="O72" s="91"/>
    </row>
    <row r="73" spans="1:15" x14ac:dyDescent="0.25">
      <c r="A73" s="92">
        <v>50000</v>
      </c>
      <c r="B73" s="93"/>
      <c r="C73" s="93"/>
      <c r="D73" s="93"/>
      <c r="E73" s="94"/>
      <c r="F73" s="95"/>
      <c r="G73" s="9"/>
      <c r="H73" s="57"/>
      <c r="I73" s="9"/>
      <c r="J73" s="83"/>
      <c r="L73" s="82"/>
      <c r="M73" s="88"/>
      <c r="N73" s="44"/>
      <c r="O73" s="90"/>
    </row>
    <row r="74" spans="1:15" x14ac:dyDescent="0.25">
      <c r="A74" s="92">
        <v>14000</v>
      </c>
      <c r="B74" s="93"/>
      <c r="C74" s="93"/>
      <c r="D74" s="93"/>
      <c r="E74" s="94"/>
      <c r="F74" s="95"/>
      <c r="G74" s="9"/>
      <c r="H74" s="57"/>
      <c r="I74" s="9"/>
      <c r="J74" s="9"/>
      <c r="L74" s="82"/>
      <c r="M74" s="88"/>
      <c r="N74" s="44"/>
      <c r="O74" s="90"/>
    </row>
    <row r="75" spans="1:15" x14ac:dyDescent="0.25">
      <c r="A75" s="96">
        <v>368000</v>
      </c>
      <c r="B75" s="93"/>
      <c r="C75" s="93"/>
      <c r="D75" s="93"/>
      <c r="E75" s="94"/>
      <c r="F75" s="95"/>
      <c r="G75" s="9"/>
      <c r="H75" s="57"/>
      <c r="I75" s="9"/>
      <c r="J75" s="9"/>
      <c r="K75" t="s">
        <v>9</v>
      </c>
      <c r="L75" s="82"/>
      <c r="M75" s="88"/>
      <c r="N75" s="44"/>
      <c r="O75" s="90"/>
    </row>
    <row r="76" spans="1:15" x14ac:dyDescent="0.25">
      <c r="A76" s="96"/>
      <c r="B76" s="93"/>
      <c r="C76" s="97"/>
      <c r="D76" s="93"/>
      <c r="E76" s="98"/>
      <c r="F76" s="9"/>
      <c r="G76" s="9"/>
      <c r="H76" s="57"/>
      <c r="I76" s="9"/>
      <c r="J76" s="9"/>
      <c r="L76" s="82"/>
      <c r="M76" s="88"/>
      <c r="N76" s="44"/>
      <c r="O76" s="90"/>
    </row>
    <row r="77" spans="1:15" x14ac:dyDescent="0.25">
      <c r="A77" s="94"/>
      <c r="B77" s="93"/>
      <c r="C77" s="97"/>
      <c r="D77" s="97"/>
      <c r="E77" s="99"/>
      <c r="F77" s="70"/>
      <c r="H77" s="71"/>
      <c r="L77" s="82"/>
      <c r="M77" s="88"/>
      <c r="N77" s="44"/>
      <c r="O77" s="90"/>
    </row>
    <row r="78" spans="1:15" x14ac:dyDescent="0.25">
      <c r="A78" s="100"/>
      <c r="B78" s="93"/>
      <c r="C78" s="101"/>
      <c r="D78" s="101"/>
      <c r="E78" s="99"/>
      <c r="H78" s="71"/>
      <c r="L78" s="82"/>
      <c r="M78" s="88"/>
      <c r="N78" s="44"/>
      <c r="O78" s="90"/>
    </row>
    <row r="79" spans="1:15" x14ac:dyDescent="0.25">
      <c r="A79" s="102"/>
      <c r="B79" s="93"/>
      <c r="C79" s="101"/>
      <c r="D79" s="101"/>
      <c r="E79" s="99"/>
      <c r="H79" s="71"/>
      <c r="L79" s="82"/>
      <c r="M79" s="88"/>
      <c r="N79" s="44"/>
      <c r="O79" s="91"/>
    </row>
    <row r="80" spans="1:15" x14ac:dyDescent="0.25">
      <c r="A80" s="102"/>
      <c r="B80" s="93"/>
      <c r="C80" s="101"/>
      <c r="D80" s="101"/>
      <c r="E80" s="99"/>
      <c r="H80" s="71"/>
      <c r="L80" s="82"/>
      <c r="M80" s="88"/>
      <c r="N80" s="44"/>
      <c r="O80" s="91"/>
    </row>
    <row r="81" spans="1:15" x14ac:dyDescent="0.25">
      <c r="A81" s="100"/>
      <c r="B81" s="101"/>
      <c r="C81" s="101"/>
      <c r="D81" s="101"/>
      <c r="E81" s="99"/>
      <c r="H81" s="71"/>
      <c r="L81" s="82"/>
      <c r="M81" s="103"/>
      <c r="N81" s="44"/>
      <c r="O81" s="90"/>
    </row>
    <row r="82" spans="1:15" x14ac:dyDescent="0.25">
      <c r="A82" s="100"/>
      <c r="B82" s="101"/>
      <c r="C82" s="101"/>
      <c r="D82" s="101"/>
      <c r="E82" s="99"/>
      <c r="H82" s="71"/>
      <c r="L82" s="82"/>
      <c r="M82" s="104"/>
      <c r="N82" s="44"/>
      <c r="O82" s="90"/>
    </row>
    <row r="83" spans="1:15" x14ac:dyDescent="0.25">
      <c r="A83" s="100"/>
      <c r="B83" s="105"/>
      <c r="E83" s="71"/>
      <c r="H83" s="71"/>
      <c r="K83" s="30"/>
      <c r="L83" s="82"/>
      <c r="N83" s="44"/>
      <c r="O83" s="90"/>
    </row>
    <row r="84" spans="1:15" x14ac:dyDescent="0.25">
      <c r="A84" s="100"/>
      <c r="B84" s="105"/>
      <c r="H84" s="71"/>
      <c r="K84" s="30"/>
      <c r="L84" s="82"/>
      <c r="N84" s="44"/>
      <c r="O84" s="90"/>
    </row>
    <row r="85" spans="1:15" x14ac:dyDescent="0.25">
      <c r="A85" s="100"/>
      <c r="B85" s="105"/>
      <c r="K85" s="30"/>
      <c r="L85" s="82"/>
      <c r="N85" s="44"/>
      <c r="O85" s="90"/>
    </row>
    <row r="86" spans="1:15" x14ac:dyDescent="0.25">
      <c r="A86" s="100"/>
      <c r="B86" s="105"/>
      <c r="K86" s="30"/>
      <c r="L86" s="82"/>
      <c r="N86" s="44"/>
      <c r="O86" s="90"/>
    </row>
    <row r="87" spans="1:15" x14ac:dyDescent="0.25">
      <c r="A87" s="71"/>
      <c r="B87" s="105"/>
      <c r="K87" s="30"/>
      <c r="L87" s="82"/>
      <c r="M87" s="88"/>
      <c r="N87" s="44"/>
      <c r="O87" s="90"/>
    </row>
    <row r="88" spans="1:15" x14ac:dyDescent="0.25">
      <c r="K88" s="30"/>
      <c r="L88" s="82"/>
      <c r="N88" s="44"/>
      <c r="O88" s="90"/>
    </row>
    <row r="89" spans="1:15" x14ac:dyDescent="0.25">
      <c r="K89" s="30"/>
      <c r="L89" s="82"/>
      <c r="N89" s="44"/>
      <c r="O89" s="90"/>
    </row>
    <row r="90" spans="1:15" x14ac:dyDescent="0.25">
      <c r="K90" s="30"/>
      <c r="L90" s="82"/>
      <c r="N90" s="44"/>
      <c r="O90" s="90"/>
    </row>
    <row r="91" spans="1:15" x14ac:dyDescent="0.25">
      <c r="A91" s="81">
        <f>SUM(A73:A90)</f>
        <v>432000</v>
      </c>
      <c r="E91" s="71">
        <f>SUM(E73:E90)</f>
        <v>0</v>
      </c>
      <c r="H91" s="71">
        <f>SUM(H73:H90)</f>
        <v>0</v>
      </c>
      <c r="K91" s="30"/>
      <c r="L91" s="82"/>
      <c r="N91" s="44"/>
      <c r="O91" s="90"/>
    </row>
    <row r="92" spans="1:15" x14ac:dyDescent="0.25">
      <c r="K92" s="30"/>
      <c r="L92" s="82"/>
      <c r="N92" s="44"/>
      <c r="O92" s="90"/>
    </row>
    <row r="93" spans="1:15" x14ac:dyDescent="0.25">
      <c r="K93" s="30"/>
      <c r="N93" s="44"/>
      <c r="O93" s="90"/>
    </row>
    <row r="94" spans="1:15" x14ac:dyDescent="0.25">
      <c r="K94" s="30"/>
      <c r="N94" s="44"/>
      <c r="O94" s="90"/>
    </row>
    <row r="95" spans="1:15" x14ac:dyDescent="0.25">
      <c r="K95" s="30"/>
      <c r="M95" s="37">
        <f>SUM(M13:M94)</f>
        <v>7117500</v>
      </c>
      <c r="N95" s="44"/>
      <c r="O95" s="90"/>
    </row>
    <row r="96" spans="1:15" x14ac:dyDescent="0.25">
      <c r="K96" s="30"/>
      <c r="N96" s="44"/>
      <c r="O96" s="90"/>
    </row>
    <row r="97" spans="11:15" x14ac:dyDescent="0.25">
      <c r="K97" s="30"/>
      <c r="N97" s="44"/>
      <c r="O97" s="90"/>
    </row>
    <row r="98" spans="11:15" x14ac:dyDescent="0.25">
      <c r="K98" s="30"/>
      <c r="N98" s="44"/>
      <c r="O98" s="90"/>
    </row>
    <row r="99" spans="11:15" x14ac:dyDescent="0.25">
      <c r="K99" s="30"/>
      <c r="N99" s="44"/>
      <c r="O99" s="90"/>
    </row>
    <row r="100" spans="11:15" x14ac:dyDescent="0.25">
      <c r="K100" s="30"/>
      <c r="N100" s="44"/>
      <c r="O100" s="90"/>
    </row>
    <row r="101" spans="11:15" x14ac:dyDescent="0.25">
      <c r="K101" s="30"/>
      <c r="N101" s="44"/>
      <c r="O101" s="90"/>
    </row>
    <row r="102" spans="11:15" x14ac:dyDescent="0.25">
      <c r="K102" s="30"/>
      <c r="N102" s="44"/>
      <c r="O102" s="90"/>
    </row>
    <row r="103" spans="11:15" x14ac:dyDescent="0.25">
      <c r="K103" s="30"/>
      <c r="N103" s="44"/>
      <c r="O103" s="90"/>
    </row>
    <row r="104" spans="11:15" x14ac:dyDescent="0.25">
      <c r="K104" s="30"/>
      <c r="N104" s="44"/>
      <c r="O104" s="90"/>
    </row>
    <row r="105" spans="11:15" x14ac:dyDescent="0.25">
      <c r="K105" s="30"/>
      <c r="N105" s="44"/>
      <c r="O105" s="90"/>
    </row>
    <row r="106" spans="11:15" x14ac:dyDescent="0.25">
      <c r="K106" s="30"/>
      <c r="N106" s="44"/>
      <c r="O106" s="90"/>
    </row>
    <row r="107" spans="11:15" x14ac:dyDescent="0.25">
      <c r="K107" s="30"/>
      <c r="N107" s="44"/>
    </row>
    <row r="108" spans="11:15" x14ac:dyDescent="0.25">
      <c r="K108" s="30"/>
    </row>
    <row r="109" spans="11:15" x14ac:dyDescent="0.25">
      <c r="K109" s="30"/>
    </row>
    <row r="110" spans="11:15" x14ac:dyDescent="0.25">
      <c r="K110" s="30"/>
      <c r="O110" s="88">
        <f>SUM(O13:O109)</f>
        <v>0</v>
      </c>
    </row>
    <row r="111" spans="11:15" x14ac:dyDescent="0.25">
      <c r="K111" s="30"/>
    </row>
    <row r="112" spans="11:15" x14ac:dyDescent="0.25">
      <c r="K112" s="30"/>
    </row>
    <row r="113" spans="1:19" s="37" customFormat="1" x14ac:dyDescent="0.25">
      <c r="A113"/>
      <c r="B113"/>
      <c r="C113"/>
      <c r="D113"/>
      <c r="E113"/>
      <c r="F113"/>
      <c r="G113"/>
      <c r="H113"/>
      <c r="I113"/>
      <c r="J113"/>
      <c r="K113" s="30"/>
      <c r="L113" s="106"/>
      <c r="N113" s="108"/>
      <c r="O113" s="107"/>
      <c r="P113"/>
      <c r="Q113"/>
      <c r="R113"/>
      <c r="S113"/>
    </row>
    <row r="114" spans="1:19" s="37" customFormat="1" x14ac:dyDescent="0.25">
      <c r="A114"/>
      <c r="B114"/>
      <c r="C114"/>
      <c r="D114"/>
      <c r="E114"/>
      <c r="F114"/>
      <c r="G114"/>
      <c r="H114"/>
      <c r="I114"/>
      <c r="J114"/>
      <c r="K114" s="30"/>
      <c r="L114" s="106"/>
      <c r="N114" s="108"/>
      <c r="O114" s="107"/>
      <c r="P114"/>
      <c r="Q114"/>
      <c r="R114"/>
      <c r="S114"/>
    </row>
    <row r="115" spans="1:19" s="37" customFormat="1" x14ac:dyDescent="0.25">
      <c r="A115"/>
      <c r="B115"/>
      <c r="C115"/>
      <c r="D115"/>
      <c r="E115"/>
      <c r="F115"/>
      <c r="G115"/>
      <c r="H115"/>
      <c r="I115"/>
      <c r="J115"/>
      <c r="K115" s="30"/>
      <c r="L115" s="106"/>
      <c r="N115" s="108"/>
      <c r="O115" s="107"/>
      <c r="P115"/>
      <c r="Q115"/>
      <c r="R115"/>
      <c r="S115"/>
    </row>
    <row r="116" spans="1:19" s="37" customFormat="1" x14ac:dyDescent="0.25">
      <c r="A116"/>
      <c r="B116"/>
      <c r="C116"/>
      <c r="D116"/>
      <c r="E116"/>
      <c r="F116"/>
      <c r="G116"/>
      <c r="H116"/>
      <c r="I116"/>
      <c r="J116"/>
      <c r="K116" s="30"/>
      <c r="L116" s="106"/>
      <c r="N116" s="108"/>
      <c r="O116" s="107"/>
      <c r="P116"/>
      <c r="Q116"/>
      <c r="R116"/>
      <c r="S116"/>
    </row>
    <row r="117" spans="1:19" s="37" customFormat="1" x14ac:dyDescent="0.25">
      <c r="A117"/>
      <c r="B117"/>
      <c r="C117"/>
      <c r="D117"/>
      <c r="E117"/>
      <c r="F117"/>
      <c r="G117"/>
      <c r="H117"/>
      <c r="I117"/>
      <c r="J117"/>
      <c r="K117" s="30"/>
      <c r="L117" s="106"/>
      <c r="N117" s="108"/>
      <c r="O117" s="107"/>
      <c r="P117"/>
      <c r="Q117"/>
      <c r="R117"/>
      <c r="S117"/>
    </row>
    <row r="118" spans="1:19" s="37" customFormat="1" x14ac:dyDescent="0.25">
      <c r="A118"/>
      <c r="B118"/>
      <c r="C118"/>
      <c r="D118"/>
      <c r="E118"/>
      <c r="F118"/>
      <c r="G118"/>
      <c r="H118"/>
      <c r="I118"/>
      <c r="J118"/>
      <c r="K118" s="30"/>
      <c r="L118" s="106"/>
      <c r="N118" s="108"/>
      <c r="O118" s="107"/>
      <c r="P118"/>
      <c r="Q118"/>
      <c r="R118"/>
      <c r="S118"/>
    </row>
    <row r="119" spans="1:19" s="37" customFormat="1" x14ac:dyDescent="0.25">
      <c r="A119"/>
      <c r="B119"/>
      <c r="C119"/>
      <c r="D119"/>
      <c r="E119"/>
      <c r="F119"/>
      <c r="G119"/>
      <c r="H119"/>
      <c r="I119"/>
      <c r="J119"/>
      <c r="K119" s="30"/>
      <c r="L119" s="106"/>
      <c r="N119" s="108"/>
      <c r="O119" s="107"/>
      <c r="P119"/>
      <c r="Q119"/>
      <c r="R119"/>
      <c r="S119"/>
    </row>
    <row r="120" spans="1:19" s="37" customFormat="1" x14ac:dyDescent="0.25">
      <c r="A120"/>
      <c r="B120"/>
      <c r="C120"/>
      <c r="D120"/>
      <c r="E120"/>
      <c r="F120"/>
      <c r="G120"/>
      <c r="H120"/>
      <c r="I120"/>
      <c r="J120"/>
      <c r="K120" s="30"/>
      <c r="L120" s="106"/>
      <c r="N120" s="108"/>
      <c r="O120" s="107"/>
      <c r="P120"/>
      <c r="Q120"/>
      <c r="R120"/>
      <c r="S120"/>
    </row>
    <row r="121" spans="1:19" s="37" customFormat="1" x14ac:dyDescent="0.25">
      <c r="A121"/>
      <c r="B121"/>
      <c r="C121"/>
      <c r="D121"/>
      <c r="E121"/>
      <c r="F121"/>
      <c r="G121"/>
      <c r="H121"/>
      <c r="I121"/>
      <c r="J121"/>
      <c r="K121" s="30"/>
      <c r="L121" s="106"/>
      <c r="N121" s="108"/>
      <c r="O121" s="107"/>
      <c r="P121"/>
      <c r="Q121"/>
      <c r="R121"/>
      <c r="S121"/>
    </row>
    <row r="122" spans="1:19" s="37" customFormat="1" x14ac:dyDescent="0.25">
      <c r="A122"/>
      <c r="B122"/>
      <c r="C122"/>
      <c r="D122"/>
      <c r="E122"/>
      <c r="F122"/>
      <c r="G122"/>
      <c r="H122"/>
      <c r="I122"/>
      <c r="J122"/>
      <c r="K122" s="30"/>
      <c r="L122" s="106"/>
      <c r="N122" s="108"/>
      <c r="O122" s="107"/>
      <c r="P122"/>
      <c r="Q122"/>
      <c r="R122"/>
      <c r="S122"/>
    </row>
    <row r="123" spans="1:19" s="37" customFormat="1" x14ac:dyDescent="0.25">
      <c r="A123"/>
      <c r="B123"/>
      <c r="C123"/>
      <c r="D123"/>
      <c r="E123"/>
      <c r="F123"/>
      <c r="G123"/>
      <c r="H123"/>
      <c r="I123"/>
      <c r="J123"/>
      <c r="K123" s="30"/>
      <c r="L123" s="109"/>
      <c r="N123" s="108"/>
      <c r="O123" s="107"/>
      <c r="P123"/>
      <c r="Q123"/>
      <c r="R123"/>
      <c r="S123"/>
    </row>
    <row r="124" spans="1:19" s="37" customFormat="1" x14ac:dyDescent="0.25">
      <c r="A124"/>
      <c r="B124"/>
      <c r="C124"/>
      <c r="D124"/>
      <c r="E124"/>
      <c r="F124"/>
      <c r="G124"/>
      <c r="H124"/>
      <c r="I124"/>
      <c r="J124"/>
      <c r="K124" s="30"/>
      <c r="L124" s="106"/>
      <c r="N124" s="108"/>
      <c r="O124" s="107"/>
      <c r="P124"/>
      <c r="Q124"/>
      <c r="R124"/>
      <c r="S124"/>
    </row>
    <row r="125" spans="1:19" s="37" customFormat="1" x14ac:dyDescent="0.25">
      <c r="A125"/>
      <c r="B125"/>
      <c r="C125"/>
      <c r="D125"/>
      <c r="E125"/>
      <c r="F125"/>
      <c r="G125"/>
      <c r="H125"/>
      <c r="I125"/>
      <c r="J125"/>
      <c r="K125" s="30"/>
      <c r="L125" s="106"/>
      <c r="N125" s="108"/>
      <c r="O125" s="107"/>
      <c r="P125"/>
      <c r="Q125"/>
      <c r="R125"/>
      <c r="S125"/>
    </row>
    <row r="126" spans="1:19" s="37" customFormat="1" x14ac:dyDescent="0.25">
      <c r="A126"/>
      <c r="B126"/>
      <c r="C126"/>
      <c r="D126"/>
      <c r="E126"/>
      <c r="F126"/>
      <c r="G126"/>
      <c r="H126"/>
      <c r="I126"/>
      <c r="J126"/>
      <c r="K126" s="30"/>
      <c r="L126" s="106"/>
      <c r="N126" s="108"/>
      <c r="O126" s="107"/>
      <c r="P126"/>
      <c r="Q126"/>
      <c r="R126"/>
      <c r="S126"/>
    </row>
    <row r="127" spans="1:19" s="37" customFormat="1" x14ac:dyDescent="0.25">
      <c r="A127"/>
      <c r="B127"/>
      <c r="C127"/>
      <c r="D127"/>
      <c r="E127"/>
      <c r="F127"/>
      <c r="G127"/>
      <c r="H127"/>
      <c r="I127"/>
      <c r="J127"/>
      <c r="K127" s="30"/>
      <c r="L127" s="106"/>
      <c r="N127" s="108"/>
      <c r="O127" s="107"/>
      <c r="P127"/>
      <c r="Q127"/>
      <c r="R127"/>
      <c r="S127"/>
    </row>
    <row r="128" spans="1:19" s="37" customFormat="1" x14ac:dyDescent="0.25">
      <c r="A128"/>
      <c r="B128"/>
      <c r="C128"/>
      <c r="D128"/>
      <c r="E128"/>
      <c r="F128"/>
      <c r="G128"/>
      <c r="H128"/>
      <c r="I128"/>
      <c r="J128"/>
      <c r="K128" s="30"/>
      <c r="L128" s="106"/>
      <c r="N128" s="108"/>
      <c r="O128" s="107"/>
      <c r="P128"/>
      <c r="Q128"/>
      <c r="R128"/>
      <c r="S128"/>
    </row>
    <row r="129" spans="1:19" s="37" customFormat="1" x14ac:dyDescent="0.25">
      <c r="A129"/>
      <c r="B129"/>
      <c r="C129"/>
      <c r="D129"/>
      <c r="E129"/>
      <c r="F129"/>
      <c r="G129"/>
      <c r="H129"/>
      <c r="I129"/>
      <c r="J129"/>
      <c r="K129" s="30"/>
      <c r="L129" s="106"/>
      <c r="N129" s="108"/>
      <c r="O129" s="107"/>
      <c r="P129"/>
      <c r="Q129"/>
      <c r="R129"/>
      <c r="S129"/>
    </row>
    <row r="130" spans="1:19" s="37" customFormat="1" x14ac:dyDescent="0.25">
      <c r="A130"/>
      <c r="B130"/>
      <c r="C130"/>
      <c r="D130"/>
      <c r="E130"/>
      <c r="F130"/>
      <c r="G130"/>
      <c r="H130"/>
      <c r="I130"/>
      <c r="J130"/>
      <c r="K130" s="30"/>
      <c r="L130" s="106"/>
      <c r="N130" s="108"/>
      <c r="O130" s="107"/>
      <c r="P130"/>
      <c r="Q130"/>
      <c r="R130"/>
      <c r="S130"/>
    </row>
    <row r="131" spans="1:19" s="37" customFormat="1" x14ac:dyDescent="0.25">
      <c r="A131"/>
      <c r="B131"/>
      <c r="C131"/>
      <c r="D131"/>
      <c r="E131"/>
      <c r="F131"/>
      <c r="G131"/>
      <c r="H131"/>
      <c r="I131"/>
      <c r="J131"/>
      <c r="K131" s="30"/>
      <c r="L131" s="106"/>
      <c r="N131" s="108"/>
      <c r="O131" s="107"/>
      <c r="P131"/>
      <c r="Q131"/>
      <c r="R131"/>
      <c r="S131"/>
    </row>
    <row r="132" spans="1:19" s="37" customFormat="1" x14ac:dyDescent="0.25">
      <c r="A132"/>
      <c r="B132"/>
      <c r="C132"/>
      <c r="D132"/>
      <c r="E132"/>
      <c r="F132"/>
      <c r="G132"/>
      <c r="H132"/>
      <c r="I132"/>
      <c r="J132"/>
      <c r="K132" s="30"/>
      <c r="L132" s="106"/>
      <c r="N132" s="108"/>
      <c r="O132" s="107"/>
      <c r="P132"/>
      <c r="Q132"/>
      <c r="R132"/>
      <c r="S132"/>
    </row>
    <row r="133" spans="1:19" s="37" customFormat="1" x14ac:dyDescent="0.25">
      <c r="A133"/>
      <c r="B133"/>
      <c r="C133"/>
      <c r="D133"/>
      <c r="E133"/>
      <c r="F133"/>
      <c r="G133"/>
      <c r="H133"/>
      <c r="I133"/>
      <c r="J133"/>
      <c r="K133" s="30"/>
      <c r="L133" s="106"/>
      <c r="N133" s="108"/>
      <c r="O133" s="107"/>
      <c r="P133"/>
      <c r="Q133"/>
      <c r="R133"/>
      <c r="S133"/>
    </row>
    <row r="134" spans="1:19" s="37" customFormat="1" x14ac:dyDescent="0.25">
      <c r="A134"/>
      <c r="B134"/>
      <c r="C134"/>
      <c r="D134"/>
      <c r="E134"/>
      <c r="F134"/>
      <c r="G134"/>
      <c r="H134"/>
      <c r="I134"/>
      <c r="J134"/>
      <c r="K134" s="30"/>
      <c r="L134" s="109"/>
      <c r="N134" s="108"/>
      <c r="O134" s="107"/>
      <c r="P134"/>
      <c r="Q134"/>
      <c r="R134"/>
      <c r="S134"/>
    </row>
    <row r="135" spans="1:19" s="37" customFormat="1" x14ac:dyDescent="0.25">
      <c r="A135"/>
      <c r="B135"/>
      <c r="C135"/>
      <c r="D135"/>
      <c r="E135"/>
      <c r="F135"/>
      <c r="G135"/>
      <c r="H135"/>
      <c r="I135"/>
      <c r="J135"/>
      <c r="K135" s="30"/>
      <c r="L135" s="106"/>
      <c r="N135" s="108"/>
      <c r="O135" s="107"/>
      <c r="P135"/>
      <c r="Q135"/>
      <c r="R135"/>
      <c r="S135"/>
    </row>
    <row r="136" spans="1:19" s="37" customFormat="1" x14ac:dyDescent="0.25">
      <c r="A136"/>
      <c r="B136"/>
      <c r="C136"/>
      <c r="D136"/>
      <c r="E136"/>
      <c r="F136"/>
      <c r="G136"/>
      <c r="H136"/>
      <c r="I136"/>
      <c r="J136"/>
      <c r="K136" s="30"/>
      <c r="L136" s="109">
        <f>SUM(L13:L135)</f>
        <v>14200000</v>
      </c>
      <c r="N136" s="108"/>
      <c r="O136" s="107"/>
      <c r="P136"/>
      <c r="Q136"/>
      <c r="R136"/>
      <c r="S136"/>
    </row>
  </sheetData>
  <mergeCells count="1">
    <mergeCell ref="A1:I1"/>
  </mergeCells>
  <pageMargins left="0.7" right="0.7" top="0.75" bottom="0.75" header="0.3" footer="0.3"/>
  <pageSetup paperSize="9"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7"/>
  <sheetViews>
    <sheetView view="pageBreakPreview" topLeftCell="A17" zoomScale="80" zoomScaleNormal="100" zoomScaleSheetLayoutView="80" workbookViewId="0">
      <selection activeCell="H41" sqref="H41"/>
    </sheetView>
  </sheetViews>
  <sheetFormatPr defaultRowHeight="15" x14ac:dyDescent="0.25"/>
  <cols>
    <col min="1" max="1" width="15.85546875" customWidth="1"/>
    <col min="2" max="2" width="11.85546875" customWidth="1"/>
    <col min="3" max="3" width="13.7109375" customWidth="1"/>
    <col min="4" max="4" width="4.85546875" customWidth="1"/>
    <col min="5" max="5" width="14.28515625" customWidth="1"/>
    <col min="6" max="6" width="4.140625" customWidth="1"/>
    <col min="7" max="7" width="13.85546875" customWidth="1"/>
    <col min="8" max="8" width="22" customWidth="1"/>
    <col min="9" max="9" width="20.7109375" customWidth="1"/>
    <col min="10" max="10" width="21.5703125" customWidth="1"/>
    <col min="11" max="11" width="12.140625" bestFit="1" customWidth="1"/>
    <col min="12" max="12" width="17.42578125" style="106" bestFit="1" customWidth="1"/>
    <col min="13" max="13" width="16.140625" style="37" bestFit="1" customWidth="1"/>
    <col min="14" max="14" width="15.5703125" style="108" customWidth="1"/>
    <col min="15" max="15" width="20" style="107" bestFit="1" customWidth="1"/>
    <col min="16" max="16" width="18" bestFit="1" customWidth="1"/>
    <col min="18" max="18" width="22.42578125" customWidth="1"/>
    <col min="19" max="19" width="20.140625" customWidth="1"/>
  </cols>
  <sheetData>
    <row r="1" spans="1:19" ht="15.75" x14ac:dyDescent="0.25">
      <c r="A1" s="192" t="s">
        <v>0</v>
      </c>
      <c r="B1" s="192"/>
      <c r="C1" s="192"/>
      <c r="D1" s="192"/>
      <c r="E1" s="192"/>
      <c r="F1" s="192"/>
      <c r="G1" s="192"/>
      <c r="H1" s="192"/>
      <c r="I1" s="192"/>
      <c r="J1" s="1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9"/>
      <c r="L2" s="3"/>
      <c r="M2" s="4"/>
      <c r="N2" s="5"/>
      <c r="O2" s="10"/>
      <c r="P2" s="9"/>
      <c r="Q2" s="9"/>
      <c r="R2" s="9"/>
      <c r="S2" s="9"/>
    </row>
    <row r="3" spans="1:19" x14ac:dyDescent="0.25">
      <c r="A3" s="7" t="s">
        <v>1</v>
      </c>
      <c r="B3" s="10" t="s">
        <v>57</v>
      </c>
      <c r="C3" s="10"/>
      <c r="D3" s="7"/>
      <c r="E3" s="7"/>
      <c r="F3" s="7"/>
      <c r="G3" s="7"/>
      <c r="H3" s="7" t="s">
        <v>3</v>
      </c>
      <c r="I3" s="11">
        <v>42796</v>
      </c>
      <c r="J3" s="12"/>
      <c r="K3" s="9"/>
      <c r="L3" s="13"/>
      <c r="M3" s="4"/>
      <c r="N3" s="5"/>
      <c r="O3" s="10"/>
      <c r="P3" s="9"/>
      <c r="Q3" s="9"/>
      <c r="R3" s="9"/>
      <c r="S3" s="9"/>
    </row>
    <row r="4" spans="1:19" x14ac:dyDescent="0.25">
      <c r="A4" s="7" t="s">
        <v>4</v>
      </c>
      <c r="B4" s="14" t="s">
        <v>5</v>
      </c>
      <c r="C4" s="7"/>
      <c r="D4" s="7"/>
      <c r="E4" s="7"/>
      <c r="F4" s="7"/>
      <c r="G4" s="7"/>
      <c r="H4" s="7" t="s">
        <v>6</v>
      </c>
      <c r="I4" s="15" t="s">
        <v>7</v>
      </c>
      <c r="J4" s="15"/>
      <c r="K4" s="9"/>
      <c r="L4" s="13"/>
      <c r="M4" s="4"/>
      <c r="N4" s="5"/>
      <c r="O4" s="10"/>
      <c r="P4" s="9"/>
      <c r="Q4" s="9"/>
      <c r="R4" s="9"/>
      <c r="S4" s="9"/>
    </row>
    <row r="5" spans="1:19" x14ac:dyDescent="0.25">
      <c r="A5" s="7"/>
      <c r="B5" s="7"/>
      <c r="C5" s="7"/>
      <c r="D5" s="7"/>
      <c r="E5" s="7"/>
      <c r="F5" s="7"/>
      <c r="G5" s="7"/>
      <c r="H5" s="8"/>
      <c r="I5" s="15"/>
      <c r="J5" s="16"/>
      <c r="K5" s="9"/>
      <c r="L5" s="13"/>
      <c r="M5" s="17"/>
      <c r="N5" s="18"/>
      <c r="O5" s="6"/>
      <c r="P5" s="9"/>
      <c r="Q5" s="9"/>
      <c r="R5" s="9"/>
      <c r="S5" s="9"/>
    </row>
    <row r="6" spans="1:19" x14ac:dyDescent="0.25">
      <c r="A6" s="19" t="s">
        <v>8</v>
      </c>
      <c r="B6" s="7"/>
      <c r="C6" s="7"/>
      <c r="D6" s="7"/>
      <c r="E6" s="7"/>
      <c r="F6" s="7"/>
      <c r="G6" s="7" t="s">
        <v>9</v>
      </c>
      <c r="H6" s="8"/>
      <c r="I6" s="7"/>
      <c r="J6" s="7"/>
      <c r="K6" s="9"/>
      <c r="L6" s="13"/>
      <c r="M6" s="4"/>
      <c r="N6" s="18"/>
      <c r="O6" s="7"/>
      <c r="P6" s="9"/>
      <c r="Q6" s="9"/>
      <c r="R6" s="9"/>
      <c r="S6" s="9"/>
    </row>
    <row r="7" spans="1:19" x14ac:dyDescent="0.25">
      <c r="A7" s="7"/>
      <c r="B7" s="7"/>
      <c r="C7" s="20" t="s">
        <v>10</v>
      </c>
      <c r="D7" s="20"/>
      <c r="E7" s="20" t="s">
        <v>11</v>
      </c>
      <c r="F7" s="20"/>
      <c r="G7" s="20" t="s">
        <v>12</v>
      </c>
      <c r="H7" s="8"/>
      <c r="I7" s="7"/>
      <c r="J7" s="7"/>
      <c r="K7" s="9"/>
      <c r="L7" s="13"/>
      <c r="M7" s="4"/>
      <c r="N7" s="5"/>
      <c r="O7" s="7"/>
      <c r="P7" s="9"/>
      <c r="Q7" s="9"/>
      <c r="R7" s="9"/>
      <c r="S7" s="9"/>
    </row>
    <row r="8" spans="1:19" x14ac:dyDescent="0.25">
      <c r="A8" s="7"/>
      <c r="B8" s="7"/>
      <c r="C8" s="21">
        <v>100000</v>
      </c>
      <c r="D8" s="7"/>
      <c r="E8" s="22">
        <v>231</v>
      </c>
      <c r="F8" s="22"/>
      <c r="G8" s="17">
        <f>C8*E8</f>
        <v>23100000</v>
      </c>
      <c r="H8" s="8"/>
      <c r="I8" s="17"/>
      <c r="J8" s="17"/>
      <c r="K8" s="9"/>
      <c r="L8" s="13"/>
      <c r="M8" s="4"/>
      <c r="N8" s="5"/>
      <c r="O8" s="7"/>
      <c r="P8" s="9"/>
      <c r="Q8" s="9"/>
      <c r="R8" s="9"/>
      <c r="S8" s="9"/>
    </row>
    <row r="9" spans="1:19" x14ac:dyDescent="0.25">
      <c r="A9" s="7"/>
      <c r="B9" s="7"/>
      <c r="C9" s="21">
        <v>50000</v>
      </c>
      <c r="D9" s="7"/>
      <c r="E9" s="22">
        <v>16</v>
      </c>
      <c r="F9" s="22"/>
      <c r="G9" s="17">
        <f t="shared" ref="G9:G16" si="0">C9*E9</f>
        <v>800000</v>
      </c>
      <c r="H9" s="8"/>
      <c r="I9" s="17"/>
      <c r="J9" s="17"/>
      <c r="K9" s="9"/>
      <c r="L9" s="3"/>
      <c r="M9" s="4"/>
      <c r="N9" s="5"/>
      <c r="O9" s="6"/>
      <c r="P9" s="9"/>
      <c r="Q9" s="9"/>
      <c r="R9" s="9"/>
      <c r="S9" s="9"/>
    </row>
    <row r="10" spans="1:19" x14ac:dyDescent="0.25">
      <c r="A10" s="7"/>
      <c r="B10" s="7"/>
      <c r="C10" s="21">
        <v>20000</v>
      </c>
      <c r="D10" s="7"/>
      <c r="E10" s="22">
        <v>60</v>
      </c>
      <c r="F10" s="22"/>
      <c r="G10" s="17">
        <f t="shared" si="0"/>
        <v>1200000</v>
      </c>
      <c r="H10" s="8"/>
      <c r="I10" s="8"/>
      <c r="J10" s="17"/>
      <c r="K10" s="23"/>
      <c r="L10" s="3"/>
      <c r="M10" s="4"/>
      <c r="N10" s="5"/>
      <c r="O10" s="7"/>
      <c r="P10" s="9"/>
      <c r="Q10" s="9"/>
      <c r="R10" s="9"/>
      <c r="S10" s="9"/>
    </row>
    <row r="11" spans="1:19" x14ac:dyDescent="0.25">
      <c r="A11" s="7"/>
      <c r="B11" s="7"/>
      <c r="C11" s="21">
        <v>10000</v>
      </c>
      <c r="D11" s="7"/>
      <c r="E11" s="22">
        <v>33</v>
      </c>
      <c r="F11" s="22"/>
      <c r="G11" s="17">
        <f t="shared" si="0"/>
        <v>330000</v>
      </c>
      <c r="H11" s="8"/>
      <c r="I11" s="17"/>
      <c r="J11" s="17"/>
      <c r="K11" s="9"/>
      <c r="L11" s="3"/>
      <c r="M11" s="4"/>
      <c r="N11" s="24"/>
      <c r="O11" s="8"/>
      <c r="P11" s="9"/>
      <c r="Q11" s="9"/>
      <c r="R11" s="9" t="s">
        <v>13</v>
      </c>
      <c r="S11" s="9"/>
    </row>
    <row r="12" spans="1:19" x14ac:dyDescent="0.25">
      <c r="A12" s="7"/>
      <c r="B12" s="7"/>
      <c r="C12" s="21">
        <v>5000</v>
      </c>
      <c r="D12" s="7"/>
      <c r="E12" s="22">
        <v>85</v>
      </c>
      <c r="F12" s="22"/>
      <c r="G12" s="17">
        <f>C12*E12</f>
        <v>425000</v>
      </c>
      <c r="H12" s="8"/>
      <c r="I12" s="17"/>
      <c r="J12" s="17"/>
      <c r="K12" s="25" t="s">
        <v>9</v>
      </c>
      <c r="L12" s="26" t="s">
        <v>14</v>
      </c>
      <c r="M12" s="27" t="s">
        <v>15</v>
      </c>
      <c r="N12" s="28" t="s">
        <v>16</v>
      </c>
      <c r="O12" s="29" t="s">
        <v>13</v>
      </c>
      <c r="P12" s="9" t="s">
        <v>17</v>
      </c>
      <c r="Q12" s="9" t="s">
        <v>18</v>
      </c>
      <c r="R12" s="9" t="s">
        <v>19</v>
      </c>
      <c r="S12" s="9"/>
    </row>
    <row r="13" spans="1:19" x14ac:dyDescent="0.25">
      <c r="A13" s="7"/>
      <c r="B13" s="7"/>
      <c r="C13" s="21">
        <v>2000</v>
      </c>
      <c r="D13" s="7"/>
      <c r="E13" s="22">
        <v>3</v>
      </c>
      <c r="F13" s="22"/>
      <c r="G13" s="17">
        <f t="shared" si="0"/>
        <v>6000</v>
      </c>
      <c r="H13" s="8"/>
      <c r="I13" s="17"/>
      <c r="J13" s="17"/>
      <c r="K13" s="30">
        <v>39932</v>
      </c>
      <c r="L13" s="31">
        <v>510000</v>
      </c>
      <c r="M13" s="32">
        <v>10000000</v>
      </c>
      <c r="N13" s="33"/>
      <c r="O13" s="9" t="s">
        <v>20</v>
      </c>
      <c r="P13" s="9" t="s">
        <v>18</v>
      </c>
    </row>
    <row r="14" spans="1:19" x14ac:dyDescent="0.25">
      <c r="A14" s="7"/>
      <c r="B14" s="7"/>
      <c r="C14" s="21">
        <v>1000</v>
      </c>
      <c r="D14" s="7"/>
      <c r="E14" s="22">
        <v>2</v>
      </c>
      <c r="F14" s="22"/>
      <c r="G14" s="17">
        <f t="shared" si="0"/>
        <v>2000</v>
      </c>
      <c r="H14" s="8"/>
      <c r="I14" s="17"/>
      <c r="J14" s="10"/>
      <c r="K14" s="30">
        <v>39933</v>
      </c>
      <c r="L14" s="31">
        <v>3000000</v>
      </c>
      <c r="M14" s="32">
        <v>2500000</v>
      </c>
      <c r="N14" s="34"/>
      <c r="O14" s="35"/>
      <c r="P14" s="36"/>
    </row>
    <row r="15" spans="1:19" x14ac:dyDescent="0.25">
      <c r="A15" s="7"/>
      <c r="B15" s="7"/>
      <c r="C15" s="21">
        <v>500</v>
      </c>
      <c r="D15" s="7"/>
      <c r="E15" s="22">
        <v>0</v>
      </c>
      <c r="F15" s="22"/>
      <c r="G15" s="17">
        <f t="shared" si="0"/>
        <v>0</v>
      </c>
      <c r="H15" s="8"/>
      <c r="I15" s="10"/>
      <c r="K15" s="30">
        <v>39934</v>
      </c>
      <c r="L15" s="31">
        <v>2300000</v>
      </c>
      <c r="M15" s="32">
        <v>2500000</v>
      </c>
      <c r="N15" s="34"/>
      <c r="O15" s="35"/>
      <c r="P15" s="36"/>
    </row>
    <row r="16" spans="1:19" x14ac:dyDescent="0.25">
      <c r="A16" s="7"/>
      <c r="B16" s="7"/>
      <c r="C16" s="21">
        <v>100</v>
      </c>
      <c r="D16" s="7"/>
      <c r="E16" s="22">
        <v>0</v>
      </c>
      <c r="F16" s="22"/>
      <c r="G16" s="17">
        <f t="shared" si="0"/>
        <v>0</v>
      </c>
      <c r="H16" s="8"/>
      <c r="I16" s="10"/>
      <c r="J16" s="10"/>
      <c r="K16" s="30">
        <v>39935</v>
      </c>
      <c r="L16" s="31">
        <v>2000000</v>
      </c>
      <c r="M16" s="37">
        <v>25000</v>
      </c>
      <c r="N16" s="34"/>
      <c r="O16" s="35"/>
      <c r="P16" s="36"/>
    </row>
    <row r="17" spans="1:19" x14ac:dyDescent="0.25">
      <c r="A17" s="7"/>
      <c r="B17" s="7"/>
      <c r="C17" s="19" t="s">
        <v>21</v>
      </c>
      <c r="D17" s="7"/>
      <c r="E17" s="22"/>
      <c r="F17" s="7"/>
      <c r="G17" s="7"/>
      <c r="H17" s="8">
        <f>SUM(G8:G16)</f>
        <v>25863000</v>
      </c>
      <c r="I17" s="10"/>
      <c r="K17" s="30">
        <v>39936</v>
      </c>
      <c r="L17" s="31">
        <v>12150000</v>
      </c>
      <c r="M17" s="32">
        <v>50000</v>
      </c>
      <c r="N17" s="34"/>
      <c r="O17" s="35"/>
      <c r="P17" s="36"/>
    </row>
    <row r="18" spans="1:19" x14ac:dyDescent="0.25">
      <c r="A18" s="7"/>
      <c r="B18" s="7"/>
      <c r="C18" s="7"/>
      <c r="D18" s="7"/>
      <c r="E18" s="7"/>
      <c r="F18" s="7"/>
      <c r="G18" s="7"/>
      <c r="H18" s="8"/>
      <c r="I18" s="10"/>
      <c r="J18" s="38"/>
      <c r="K18" s="30">
        <v>39937</v>
      </c>
      <c r="L18" s="31">
        <v>325000</v>
      </c>
      <c r="M18" s="32"/>
      <c r="N18" s="34"/>
      <c r="O18" s="35"/>
      <c r="P18" s="39"/>
    </row>
    <row r="19" spans="1:19" x14ac:dyDescent="0.25">
      <c r="A19" s="7"/>
      <c r="B19" s="7"/>
      <c r="C19" s="7" t="s">
        <v>10</v>
      </c>
      <c r="D19" s="7"/>
      <c r="E19" s="7" t="s">
        <v>22</v>
      </c>
      <c r="F19" s="7"/>
      <c r="G19" s="7" t="s">
        <v>12</v>
      </c>
      <c r="H19" s="8"/>
      <c r="I19" s="21"/>
      <c r="K19" s="30">
        <v>39938</v>
      </c>
      <c r="L19" s="31">
        <v>600000</v>
      </c>
      <c r="M19" s="40"/>
      <c r="N19" s="34"/>
      <c r="O19" s="35"/>
      <c r="P19" s="39"/>
    </row>
    <row r="20" spans="1:19" x14ac:dyDescent="0.25">
      <c r="A20" s="7"/>
      <c r="B20" s="7"/>
      <c r="C20" s="21">
        <v>1000</v>
      </c>
      <c r="D20" s="7"/>
      <c r="E20" s="7">
        <v>1</v>
      </c>
      <c r="F20" s="7"/>
      <c r="G20" s="21">
        <f>C20*E20</f>
        <v>1000</v>
      </c>
      <c r="H20" s="8"/>
      <c r="I20" s="21"/>
      <c r="K20" s="30">
        <v>39939</v>
      </c>
      <c r="L20" s="31">
        <v>600000</v>
      </c>
      <c r="M20" s="32"/>
      <c r="N20" s="34"/>
      <c r="O20" s="35"/>
      <c r="P20" s="39"/>
    </row>
    <row r="21" spans="1:19" x14ac:dyDescent="0.25">
      <c r="A21" s="7"/>
      <c r="B21" s="7"/>
      <c r="C21" s="21">
        <v>500</v>
      </c>
      <c r="D21" s="7"/>
      <c r="E21" s="7">
        <v>2</v>
      </c>
      <c r="F21" s="7"/>
      <c r="G21" s="21">
        <f>C21*E21</f>
        <v>1000</v>
      </c>
      <c r="H21" s="8"/>
      <c r="I21" s="21"/>
      <c r="K21" s="30">
        <v>39940</v>
      </c>
      <c r="L21" s="31">
        <v>2000000</v>
      </c>
      <c r="M21" s="34"/>
      <c r="N21" s="41"/>
      <c r="O21" s="42"/>
      <c r="P21" s="42"/>
    </row>
    <row r="22" spans="1:19" x14ac:dyDescent="0.25">
      <c r="A22" s="7"/>
      <c r="B22" s="7"/>
      <c r="C22" s="21">
        <v>200</v>
      </c>
      <c r="D22" s="7"/>
      <c r="E22" s="7">
        <v>1</v>
      </c>
      <c r="F22" s="7"/>
      <c r="G22" s="21">
        <f>C22*E22</f>
        <v>200</v>
      </c>
      <c r="H22" s="8"/>
      <c r="I22" s="10"/>
      <c r="K22" s="30">
        <v>39941</v>
      </c>
      <c r="L22" s="31">
        <v>2200000</v>
      </c>
      <c r="M22" s="43"/>
      <c r="N22" s="44"/>
      <c r="O22" s="8"/>
      <c r="P22" s="34"/>
      <c r="Q22" s="41"/>
      <c r="R22" s="42"/>
      <c r="S22" s="42"/>
    </row>
    <row r="23" spans="1:19" x14ac:dyDescent="0.25">
      <c r="A23" s="7"/>
      <c r="B23" s="7"/>
      <c r="C23" s="21">
        <v>100</v>
      </c>
      <c r="D23" s="7"/>
      <c r="E23" s="7">
        <v>0</v>
      </c>
      <c r="F23" s="7"/>
      <c r="G23" s="21">
        <f>C23*E23</f>
        <v>0</v>
      </c>
      <c r="H23" s="8"/>
      <c r="I23" s="10"/>
      <c r="K23" s="30">
        <v>39942</v>
      </c>
      <c r="L23" s="31"/>
      <c r="M23" s="45"/>
      <c r="N23" s="44"/>
      <c r="O23" s="46"/>
      <c r="P23" s="34"/>
      <c r="Q23" s="41"/>
      <c r="R23" s="42">
        <f>SUM(R14:R22)</f>
        <v>0</v>
      </c>
      <c r="S23" s="42">
        <f>SUM(S14:S22)</f>
        <v>0</v>
      </c>
    </row>
    <row r="24" spans="1:19" x14ac:dyDescent="0.25">
      <c r="A24" s="7"/>
      <c r="B24" s="7"/>
      <c r="C24" s="21">
        <v>50</v>
      </c>
      <c r="D24" s="7"/>
      <c r="E24" s="7">
        <v>0</v>
      </c>
      <c r="F24" s="7"/>
      <c r="G24" s="21">
        <f>C24*E24</f>
        <v>0</v>
      </c>
      <c r="H24" s="8"/>
      <c r="I24" s="7"/>
      <c r="K24" s="30">
        <v>39943</v>
      </c>
      <c r="L24" s="31"/>
      <c r="M24" s="45"/>
      <c r="N24" s="47"/>
      <c r="O24" s="46"/>
      <c r="P24" s="34"/>
      <c r="Q24" s="41"/>
      <c r="R24" s="48" t="s">
        <v>23</v>
      </c>
      <c r="S24" s="41"/>
    </row>
    <row r="25" spans="1:19" x14ac:dyDescent="0.25">
      <c r="A25" s="7"/>
      <c r="B25" s="7"/>
      <c r="C25" s="21">
        <v>25</v>
      </c>
      <c r="D25" s="7"/>
      <c r="E25" s="7">
        <v>0</v>
      </c>
      <c r="F25" s="7"/>
      <c r="G25" s="49">
        <v>0</v>
      </c>
      <c r="H25" s="8"/>
      <c r="I25" s="7" t="s">
        <v>9</v>
      </c>
      <c r="K25" s="30">
        <v>39944</v>
      </c>
      <c r="L25" s="31"/>
      <c r="M25" s="45"/>
      <c r="N25" s="47"/>
      <c r="O25" s="46"/>
      <c r="P25" s="34"/>
      <c r="Q25" s="41"/>
      <c r="R25" s="48"/>
      <c r="S25" s="41"/>
    </row>
    <row r="26" spans="1:19" x14ac:dyDescent="0.25">
      <c r="A26" s="7"/>
      <c r="B26" s="7"/>
      <c r="C26" s="19" t="s">
        <v>21</v>
      </c>
      <c r="D26" s="7"/>
      <c r="E26" s="7"/>
      <c r="F26" s="7"/>
      <c r="G26" s="7"/>
      <c r="H26" s="50">
        <f>SUM(G20:G25)</f>
        <v>2200</v>
      </c>
      <c r="I26" s="8"/>
      <c r="K26" s="30">
        <v>39945</v>
      </c>
      <c r="L26" s="31"/>
      <c r="N26" s="44"/>
      <c r="O26" s="51"/>
      <c r="P26" s="34"/>
      <c r="Q26" s="41"/>
      <c r="R26" s="48"/>
      <c r="S26" s="41"/>
    </row>
    <row r="27" spans="1:19" x14ac:dyDescent="0.25">
      <c r="A27" s="7"/>
      <c r="B27" s="7"/>
      <c r="C27" s="7"/>
      <c r="D27" s="7"/>
      <c r="E27" s="7"/>
      <c r="F27" s="7"/>
      <c r="G27" s="7"/>
      <c r="H27" s="8"/>
      <c r="I27" s="8">
        <f>H17+H26</f>
        <v>25865200</v>
      </c>
      <c r="K27" s="30">
        <v>39946</v>
      </c>
      <c r="L27" s="31"/>
      <c r="M27" s="52"/>
      <c r="N27" s="44"/>
      <c r="O27" s="51"/>
      <c r="P27" s="34"/>
      <c r="Q27" s="41"/>
      <c r="R27" s="48"/>
      <c r="S27" s="41"/>
    </row>
    <row r="28" spans="1:19" x14ac:dyDescent="0.25">
      <c r="A28" s="7"/>
      <c r="B28" s="7"/>
      <c r="C28" s="19" t="s">
        <v>24</v>
      </c>
      <c r="D28" s="7"/>
      <c r="E28" s="7"/>
      <c r="F28" s="7"/>
      <c r="G28" s="7"/>
      <c r="H28" s="8"/>
      <c r="I28" s="8"/>
      <c r="K28" s="30">
        <v>39947</v>
      </c>
      <c r="L28" s="31"/>
      <c r="M28" s="53"/>
      <c r="N28" s="44"/>
      <c r="O28" s="51"/>
      <c r="P28" s="34"/>
      <c r="Q28" s="41"/>
      <c r="R28" s="48"/>
      <c r="S28" s="41"/>
    </row>
    <row r="29" spans="1:19" x14ac:dyDescent="0.25">
      <c r="A29" s="7"/>
      <c r="B29" s="7"/>
      <c r="C29" s="7" t="s">
        <v>25</v>
      </c>
      <c r="D29" s="7"/>
      <c r="E29" s="7"/>
      <c r="F29" s="7"/>
      <c r="G29" s="7" t="s">
        <v>9</v>
      </c>
      <c r="H29" s="8"/>
      <c r="I29" s="8">
        <f>'[1]01 Maret  17 '!I37</f>
        <v>1145806472</v>
      </c>
      <c r="K29" s="30">
        <v>39948</v>
      </c>
      <c r="L29" s="31"/>
      <c r="N29" s="44"/>
      <c r="O29" s="51"/>
      <c r="P29" s="34"/>
      <c r="Q29" s="41"/>
      <c r="R29" s="54"/>
      <c r="S29" s="41"/>
    </row>
    <row r="30" spans="1:19" x14ac:dyDescent="0.25">
      <c r="A30" s="7"/>
      <c r="B30" s="7"/>
      <c r="C30" s="7" t="s">
        <v>26</v>
      </c>
      <c r="D30" s="7"/>
      <c r="E30" s="7"/>
      <c r="F30" s="7"/>
      <c r="G30" s="7"/>
      <c r="H30" s="8" t="s">
        <v>27</v>
      </c>
      <c r="I30" s="55">
        <f>'[1]01 Maret  17 '!I52</f>
        <v>15340900</v>
      </c>
      <c r="K30" s="30">
        <v>39949</v>
      </c>
      <c r="L30" s="31"/>
      <c r="M30" s="56"/>
      <c r="N30" s="44"/>
      <c r="O30" s="51"/>
      <c r="P30" s="34"/>
      <c r="Q30" s="41"/>
      <c r="R30" s="48"/>
      <c r="S30" s="41"/>
    </row>
    <row r="31" spans="1:19" x14ac:dyDescent="0.25">
      <c r="A31" s="7"/>
      <c r="B31" s="7"/>
      <c r="C31" s="7"/>
      <c r="D31" s="7"/>
      <c r="E31" s="7"/>
      <c r="F31" s="7"/>
      <c r="G31" s="7"/>
      <c r="H31" s="8"/>
      <c r="I31" s="8"/>
      <c r="K31" s="30">
        <v>39950</v>
      </c>
      <c r="L31" s="31"/>
      <c r="N31" s="47"/>
      <c r="O31" s="51"/>
      <c r="P31" s="9"/>
      <c r="Q31" s="41"/>
      <c r="R31" s="9"/>
      <c r="S31" s="41"/>
    </row>
    <row r="32" spans="1:19" x14ac:dyDescent="0.25">
      <c r="A32" s="7"/>
      <c r="B32" s="7"/>
      <c r="C32" s="19" t="s">
        <v>28</v>
      </c>
      <c r="D32" s="7"/>
      <c r="E32" s="7"/>
      <c r="F32" s="7"/>
      <c r="G32" s="7"/>
      <c r="H32" s="8"/>
      <c r="I32" s="34"/>
      <c r="J32" s="34"/>
      <c r="K32" s="30">
        <v>39951</v>
      </c>
      <c r="L32" s="31"/>
      <c r="N32" s="44"/>
      <c r="O32" s="51"/>
      <c r="P32" s="9"/>
      <c r="Q32" s="41"/>
      <c r="R32" s="9"/>
      <c r="S32" s="41"/>
    </row>
    <row r="33" spans="1:19" x14ac:dyDescent="0.25">
      <c r="A33" s="7"/>
      <c r="B33" s="19">
        <v>1</v>
      </c>
      <c r="C33" s="19" t="s">
        <v>29</v>
      </c>
      <c r="D33" s="7"/>
      <c r="E33" s="7"/>
      <c r="F33" s="7"/>
      <c r="G33" s="7"/>
      <c r="H33" s="8"/>
      <c r="I33" s="8"/>
      <c r="J33" s="8"/>
      <c r="K33" s="30">
        <v>39952</v>
      </c>
      <c r="L33" s="31"/>
      <c r="N33" s="44"/>
      <c r="O33" s="51"/>
      <c r="P33" s="9"/>
      <c r="Q33" s="41"/>
      <c r="R33" s="9"/>
      <c r="S33" s="41"/>
    </row>
    <row r="34" spans="1:19" x14ac:dyDescent="0.25">
      <c r="A34" s="7"/>
      <c r="B34" s="19"/>
      <c r="C34" s="19" t="s">
        <v>13</v>
      </c>
      <c r="D34" s="7"/>
      <c r="E34" s="7"/>
      <c r="F34" s="7"/>
      <c r="G34" s="7"/>
      <c r="H34" s="8"/>
      <c r="I34" s="8"/>
      <c r="J34" s="8"/>
      <c r="K34" s="30">
        <v>39953</v>
      </c>
      <c r="L34" s="31"/>
      <c r="N34" s="44"/>
      <c r="O34" s="51"/>
      <c r="P34" s="9"/>
      <c r="Q34" s="41"/>
      <c r="R34" s="57"/>
      <c r="S34" s="41"/>
    </row>
    <row r="35" spans="1:19" x14ac:dyDescent="0.25">
      <c r="A35" s="7"/>
      <c r="B35" s="7"/>
      <c r="C35" s="7" t="s">
        <v>30</v>
      </c>
      <c r="D35" s="7"/>
      <c r="E35" s="7"/>
      <c r="F35" s="7"/>
      <c r="G35" s="21"/>
      <c r="H35" s="50">
        <f>O14</f>
        <v>0</v>
      </c>
      <c r="I35" s="8"/>
      <c r="J35" s="8"/>
      <c r="K35" s="30">
        <v>39954</v>
      </c>
      <c r="L35" s="31"/>
      <c r="M35" s="52"/>
      <c r="N35" s="44" t="s">
        <v>31</v>
      </c>
      <c r="O35" s="51"/>
      <c r="P35" s="41"/>
      <c r="Q35" s="41"/>
      <c r="R35" s="9"/>
      <c r="S35" s="41"/>
    </row>
    <row r="36" spans="1:19" x14ac:dyDescent="0.25">
      <c r="A36" s="7"/>
      <c r="B36" s="7"/>
      <c r="C36" s="7" t="s">
        <v>32</v>
      </c>
      <c r="D36" s="7"/>
      <c r="E36" s="7"/>
      <c r="F36" s="7"/>
      <c r="G36" s="7"/>
      <c r="H36" s="58">
        <f>P14</f>
        <v>0</v>
      </c>
      <c r="I36" s="7" t="s">
        <v>9</v>
      </c>
      <c r="J36" s="7"/>
      <c r="K36" s="30">
        <v>39955</v>
      </c>
      <c r="L36" s="31"/>
      <c r="M36" s="52"/>
      <c r="N36" s="44"/>
      <c r="O36" s="51"/>
      <c r="P36" s="10"/>
      <c r="Q36" s="41"/>
      <c r="R36" s="9"/>
      <c r="S36" s="9"/>
    </row>
    <row r="37" spans="1:19" x14ac:dyDescent="0.25">
      <c r="A37" s="7"/>
      <c r="B37" s="7"/>
      <c r="C37" s="7" t="s">
        <v>33</v>
      </c>
      <c r="D37" s="7"/>
      <c r="E37" s="7"/>
      <c r="F37" s="7"/>
      <c r="G37" s="7"/>
      <c r="H37" s="8"/>
      <c r="I37" s="8">
        <f>I29+H35-H36</f>
        <v>1145806472</v>
      </c>
      <c r="J37" s="8"/>
      <c r="K37" s="30">
        <v>39956</v>
      </c>
      <c r="L37" s="31"/>
      <c r="M37" s="52"/>
      <c r="N37" s="44"/>
      <c r="O37" s="51"/>
      <c r="Q37" s="41"/>
      <c r="R37" s="9"/>
      <c r="S37" s="9"/>
    </row>
    <row r="38" spans="1:19" x14ac:dyDescent="0.25">
      <c r="A38" s="7"/>
      <c r="B38" s="7"/>
      <c r="C38" s="7"/>
      <c r="D38" s="7"/>
      <c r="E38" s="7"/>
      <c r="F38" s="7"/>
      <c r="G38" s="7"/>
      <c r="H38" s="8"/>
      <c r="I38" s="8"/>
      <c r="J38" s="8"/>
      <c r="K38" s="30">
        <v>39957</v>
      </c>
      <c r="L38" s="31"/>
      <c r="M38" s="59"/>
      <c r="N38" s="44"/>
      <c r="O38" s="51"/>
      <c r="Q38" s="41"/>
      <c r="R38" s="9"/>
      <c r="S38" s="9"/>
    </row>
    <row r="39" spans="1:19" x14ac:dyDescent="0.25">
      <c r="A39" s="7"/>
      <c r="B39" s="7"/>
      <c r="C39" s="19" t="s">
        <v>34</v>
      </c>
      <c r="D39" s="7"/>
      <c r="E39" s="7"/>
      <c r="F39" s="7"/>
      <c r="G39" s="7"/>
      <c r="H39" s="50">
        <f>'01 MAret 17'!H39</f>
        <v>4427728</v>
      </c>
      <c r="J39" s="8"/>
      <c r="L39" s="31"/>
      <c r="M39" s="52"/>
      <c r="N39" s="44"/>
      <c r="O39" s="51"/>
      <c r="Q39" s="41"/>
      <c r="R39" s="9"/>
      <c r="S39" s="9"/>
    </row>
    <row r="40" spans="1:19" x14ac:dyDescent="0.25">
      <c r="A40" s="7"/>
      <c r="B40" s="7"/>
      <c r="C40" s="19" t="s">
        <v>35</v>
      </c>
      <c r="D40" s="7"/>
      <c r="E40" s="7"/>
      <c r="F40" s="7"/>
      <c r="G40" s="7"/>
      <c r="H40" s="8">
        <f>'01 MAret 17'!H40</f>
        <v>102993494</v>
      </c>
      <c r="I40" s="8"/>
      <c r="J40" s="8"/>
      <c r="L40" s="31"/>
      <c r="M40" s="52"/>
      <c r="N40" s="44"/>
      <c r="O40" s="51"/>
      <c r="Q40" s="41"/>
      <c r="R40" s="9"/>
      <c r="S40" s="9"/>
    </row>
    <row r="41" spans="1:19" ht="16.5" x14ac:dyDescent="0.35">
      <c r="A41" s="7"/>
      <c r="B41" s="7"/>
      <c r="C41" s="19" t="s">
        <v>36</v>
      </c>
      <c r="D41" s="7"/>
      <c r="E41" s="7"/>
      <c r="F41" s="7"/>
      <c r="G41" s="7"/>
      <c r="H41" s="60">
        <v>77026411</v>
      </c>
      <c r="I41" s="8"/>
      <c r="J41" s="8"/>
      <c r="L41" s="31"/>
      <c r="M41" s="52"/>
      <c r="N41" s="44"/>
      <c r="O41" s="51"/>
      <c r="Q41" s="41"/>
      <c r="R41" s="9"/>
      <c r="S41" s="9"/>
    </row>
    <row r="42" spans="1:19" ht="16.5" x14ac:dyDescent="0.35">
      <c r="A42" s="7"/>
      <c r="B42" s="7"/>
      <c r="C42" s="7"/>
      <c r="D42" s="7"/>
      <c r="E42" s="7"/>
      <c r="F42" s="7"/>
      <c r="G42" s="7"/>
      <c r="H42" s="8"/>
      <c r="I42" s="61">
        <f>SUM(H39:H41)</f>
        <v>184447633</v>
      </c>
      <c r="J42" s="8"/>
      <c r="L42" s="31"/>
      <c r="M42" s="52"/>
      <c r="N42" s="44"/>
      <c r="O42" s="51"/>
      <c r="Q42" s="41"/>
      <c r="R42" s="9"/>
      <c r="S42" s="9"/>
    </row>
    <row r="43" spans="1:19" x14ac:dyDescent="0.25">
      <c r="A43" s="7"/>
      <c r="B43" s="7"/>
      <c r="C43" s="7"/>
      <c r="D43" s="7"/>
      <c r="E43" s="7"/>
      <c r="F43" s="7"/>
      <c r="G43" s="7"/>
      <c r="H43" s="8"/>
      <c r="I43" s="62">
        <f>SUM(I37:I42)</f>
        <v>1330254105</v>
      </c>
      <c r="J43" s="8"/>
      <c r="L43" s="31"/>
      <c r="M43" s="52"/>
      <c r="N43" s="44"/>
      <c r="O43" s="51"/>
      <c r="Q43" s="41"/>
      <c r="R43" s="9"/>
      <c r="S43" s="9"/>
    </row>
    <row r="44" spans="1:19" x14ac:dyDescent="0.25">
      <c r="A44" s="7"/>
      <c r="B44" s="19">
        <v>2</v>
      </c>
      <c r="C44" s="19" t="s">
        <v>37</v>
      </c>
      <c r="D44" s="7"/>
      <c r="E44" s="7"/>
      <c r="F44" s="7"/>
      <c r="G44" s="7"/>
      <c r="H44" s="8"/>
      <c r="I44" s="8"/>
      <c r="J44" s="8"/>
      <c r="L44" s="31"/>
      <c r="M44" s="52"/>
      <c r="N44" s="44"/>
      <c r="O44" s="51"/>
      <c r="P44" s="63"/>
      <c r="Q44" s="34"/>
      <c r="R44" s="64"/>
      <c r="S44" s="64"/>
    </row>
    <row r="45" spans="1:19" x14ac:dyDescent="0.25">
      <c r="A45" s="7"/>
      <c r="B45" s="7"/>
      <c r="C45" s="7" t="s">
        <v>32</v>
      </c>
      <c r="D45" s="7"/>
      <c r="E45" s="7"/>
      <c r="F45" s="7"/>
      <c r="G45" s="17"/>
      <c r="H45" s="8">
        <f>M96</f>
        <v>15075000</v>
      </c>
      <c r="I45" s="8"/>
      <c r="J45" s="8"/>
      <c r="L45" s="31"/>
      <c r="M45" s="52"/>
      <c r="N45" s="44"/>
      <c r="O45" s="51"/>
      <c r="P45" s="63"/>
      <c r="Q45" s="34"/>
      <c r="R45" s="65"/>
      <c r="S45" s="64"/>
    </row>
    <row r="46" spans="1:19" x14ac:dyDescent="0.25">
      <c r="A46" s="7"/>
      <c r="B46" s="7"/>
      <c r="C46" s="7" t="s">
        <v>38</v>
      </c>
      <c r="D46" s="7"/>
      <c r="E46" s="7"/>
      <c r="F46" s="7"/>
      <c r="G46" s="22"/>
      <c r="H46" s="66">
        <f>+E92</f>
        <v>85700</v>
      </c>
      <c r="I46" s="8" t="s">
        <v>9</v>
      </c>
      <c r="J46" s="8"/>
      <c r="L46" s="31"/>
      <c r="M46" s="52"/>
      <c r="N46" s="44"/>
      <c r="O46" s="51"/>
      <c r="P46" s="63"/>
      <c r="Q46" s="34"/>
      <c r="R46" s="63"/>
      <c r="S46" s="64"/>
    </row>
    <row r="47" spans="1:19" x14ac:dyDescent="0.25">
      <c r="A47" s="7"/>
      <c r="B47" s="7"/>
      <c r="C47" s="7"/>
      <c r="D47" s="7"/>
      <c r="E47" s="7"/>
      <c r="F47" s="7"/>
      <c r="G47" s="22" t="s">
        <v>9</v>
      </c>
      <c r="H47" s="67"/>
      <c r="I47" s="8">
        <f>H45+H46</f>
        <v>15160700</v>
      </c>
      <c r="J47" s="8"/>
      <c r="L47" s="31"/>
      <c r="M47" s="52"/>
      <c r="N47" s="44"/>
      <c r="O47" s="51"/>
      <c r="P47" s="63"/>
      <c r="Q47" s="64"/>
      <c r="R47" s="63"/>
      <c r="S47" s="64"/>
    </row>
    <row r="48" spans="1:19" x14ac:dyDescent="0.25">
      <c r="A48" s="7"/>
      <c r="B48" s="7"/>
      <c r="C48" s="7"/>
      <c r="D48" s="7"/>
      <c r="E48" s="7"/>
      <c r="F48" s="7"/>
      <c r="G48" s="22"/>
      <c r="H48" s="68"/>
      <c r="I48" s="8" t="s">
        <v>9</v>
      </c>
      <c r="J48" s="8"/>
      <c r="L48" s="31"/>
      <c r="M48" s="59"/>
      <c r="N48" s="44"/>
      <c r="O48" s="51"/>
      <c r="P48" s="69"/>
      <c r="Q48" s="69">
        <f>SUM(Q13:Q46)</f>
        <v>0</v>
      </c>
      <c r="R48" s="63"/>
      <c r="S48" s="64"/>
    </row>
    <row r="49" spans="1:19" x14ac:dyDescent="0.25">
      <c r="A49" s="7"/>
      <c r="B49" s="7"/>
      <c r="C49" s="7" t="s">
        <v>39</v>
      </c>
      <c r="D49" s="7"/>
      <c r="E49" s="7"/>
      <c r="F49" s="7"/>
      <c r="G49" s="17"/>
      <c r="H49" s="50">
        <f>L137</f>
        <v>25685000</v>
      </c>
      <c r="I49" s="8">
        <v>0</v>
      </c>
      <c r="L49" s="31"/>
      <c r="M49" s="59"/>
      <c r="N49" s="44"/>
      <c r="O49" s="51"/>
      <c r="Q49" s="9"/>
      <c r="S49" s="9"/>
    </row>
    <row r="50" spans="1:19" x14ac:dyDescent="0.25">
      <c r="A50" s="7"/>
      <c r="B50" s="7"/>
      <c r="C50" s="7" t="s">
        <v>40</v>
      </c>
      <c r="D50" s="7"/>
      <c r="E50" s="7"/>
      <c r="F50" s="7"/>
      <c r="G50" s="7"/>
      <c r="H50" s="58">
        <f>A92</f>
        <v>0</v>
      </c>
      <c r="I50" s="8"/>
      <c r="L50" s="31"/>
      <c r="M50" s="59"/>
      <c r="N50" s="44"/>
      <c r="O50" s="51"/>
      <c r="P50" s="70"/>
      <c r="Q50" s="9" t="s">
        <v>41</v>
      </c>
      <c r="S50" s="9"/>
    </row>
    <row r="51" spans="1:19" x14ac:dyDescent="0.25">
      <c r="A51" s="7"/>
      <c r="B51" s="7"/>
      <c r="C51" s="7"/>
      <c r="D51" s="7"/>
      <c r="E51" s="7"/>
      <c r="F51" s="7"/>
      <c r="G51" s="7"/>
      <c r="H51" s="17"/>
      <c r="I51" s="58">
        <f>SUM(H49:H50)</f>
        <v>25685000</v>
      </c>
      <c r="J51" s="50"/>
      <c r="L51" s="31"/>
      <c r="M51" s="59"/>
      <c r="N51" s="44"/>
      <c r="O51" s="51"/>
      <c r="P51" s="71"/>
      <c r="Q51" s="57"/>
      <c r="R51" s="71"/>
      <c r="S51" s="57"/>
    </row>
    <row r="52" spans="1:19" x14ac:dyDescent="0.25">
      <c r="A52" s="7"/>
      <c r="B52" s="7"/>
      <c r="C52" s="19" t="s">
        <v>42</v>
      </c>
      <c r="D52" s="7"/>
      <c r="E52" s="7"/>
      <c r="F52" s="7"/>
      <c r="G52" s="7"/>
      <c r="H52" s="8"/>
      <c r="I52" s="8">
        <f>I30-I47+I51</f>
        <v>25865200</v>
      </c>
      <c r="J52" s="72"/>
      <c r="L52" s="31"/>
      <c r="N52" s="44"/>
      <c r="O52" s="51"/>
      <c r="P52" s="71"/>
      <c r="Q52" s="57"/>
      <c r="R52" s="71"/>
      <c r="S52" s="57"/>
    </row>
    <row r="53" spans="1:19" x14ac:dyDescent="0.25">
      <c r="A53" s="7"/>
      <c r="B53" s="7"/>
      <c r="C53" s="7" t="s">
        <v>43</v>
      </c>
      <c r="D53" s="7"/>
      <c r="E53" s="7"/>
      <c r="F53" s="7"/>
      <c r="G53" s="7"/>
      <c r="H53" s="8"/>
      <c r="I53" s="8">
        <f>+I27</f>
        <v>25865200</v>
      </c>
      <c r="J53" s="72"/>
      <c r="L53" s="31"/>
      <c r="N53" s="44"/>
      <c r="O53" s="51"/>
      <c r="P53" s="71"/>
      <c r="Q53" s="57"/>
      <c r="R53" s="71"/>
      <c r="S53" s="57"/>
    </row>
    <row r="54" spans="1:19" x14ac:dyDescent="0.25">
      <c r="A54" s="7"/>
      <c r="B54" s="7"/>
      <c r="C54" s="7"/>
      <c r="D54" s="7"/>
      <c r="E54" s="7"/>
      <c r="F54" s="7"/>
      <c r="G54" s="7"/>
      <c r="H54" s="8" t="s">
        <v>9</v>
      </c>
      <c r="I54" s="58">
        <v>0</v>
      </c>
      <c r="J54" s="73"/>
      <c r="L54" s="31"/>
      <c r="N54" s="44"/>
      <c r="O54" s="51"/>
      <c r="P54" s="71"/>
      <c r="Q54" s="57"/>
      <c r="R54" s="71"/>
      <c r="S54" s="74"/>
    </row>
    <row r="55" spans="1:19" x14ac:dyDescent="0.25">
      <c r="A55" s="7"/>
      <c r="B55" s="7"/>
      <c r="C55" s="7"/>
      <c r="D55" s="7"/>
      <c r="E55" s="7" t="s">
        <v>44</v>
      </c>
      <c r="F55" s="7"/>
      <c r="G55" s="7"/>
      <c r="H55" s="8"/>
      <c r="I55" s="8">
        <f>+I53-I52</f>
        <v>0</v>
      </c>
      <c r="J55" s="72"/>
      <c r="L55" s="31"/>
      <c r="N55" s="44"/>
      <c r="O55" s="51"/>
      <c r="P55" s="71"/>
      <c r="Q55" s="57"/>
      <c r="R55" s="71"/>
      <c r="S55" s="71"/>
    </row>
    <row r="56" spans="1:19" x14ac:dyDescent="0.25">
      <c r="A56" s="7"/>
      <c r="B56" s="7"/>
      <c r="C56" s="7"/>
      <c r="D56" s="7"/>
      <c r="E56" s="7"/>
      <c r="F56" s="7"/>
      <c r="G56" s="7"/>
      <c r="H56" s="8"/>
      <c r="I56" s="8"/>
      <c r="J56" s="72"/>
      <c r="L56" s="31"/>
      <c r="N56" s="44"/>
      <c r="O56" s="51"/>
      <c r="P56" s="71"/>
      <c r="Q56" s="57"/>
      <c r="R56" s="71"/>
      <c r="S56" s="71"/>
    </row>
    <row r="57" spans="1:19" x14ac:dyDescent="0.25">
      <c r="A57" s="7" t="s">
        <v>45</v>
      </c>
      <c r="B57" s="7"/>
      <c r="C57" s="7"/>
      <c r="D57" s="7"/>
      <c r="E57" s="7"/>
      <c r="F57" s="7"/>
      <c r="G57" s="7"/>
      <c r="H57" s="8"/>
      <c r="I57" s="55"/>
      <c r="J57" s="75"/>
      <c r="L57" s="31"/>
      <c r="N57" s="44"/>
      <c r="O57" s="51"/>
      <c r="P57" s="71"/>
      <c r="Q57" s="57"/>
      <c r="R57" s="71"/>
      <c r="S57" s="71"/>
    </row>
    <row r="58" spans="1:19" x14ac:dyDescent="0.25">
      <c r="A58" s="7" t="s">
        <v>46</v>
      </c>
      <c r="B58" s="7"/>
      <c r="C58" s="7"/>
      <c r="D58" s="7"/>
      <c r="E58" s="7" t="s">
        <v>9</v>
      </c>
      <c r="F58" s="7"/>
      <c r="G58" s="7" t="s">
        <v>47</v>
      </c>
      <c r="H58" s="8"/>
      <c r="I58" s="21"/>
      <c r="J58" s="76"/>
      <c r="L58" s="31"/>
      <c r="N58" s="44"/>
      <c r="O58" s="51"/>
      <c r="P58" s="71"/>
      <c r="Q58" s="57"/>
      <c r="R58" s="71"/>
      <c r="S58" s="71"/>
    </row>
    <row r="59" spans="1:19" x14ac:dyDescent="0.25">
      <c r="A59" s="7"/>
      <c r="B59" s="7"/>
      <c r="C59" s="7"/>
      <c r="D59" s="7"/>
      <c r="E59" s="7"/>
      <c r="F59" s="7"/>
      <c r="G59" s="7"/>
      <c r="H59" s="8" t="s">
        <v>9</v>
      </c>
      <c r="I59" s="21"/>
      <c r="J59" s="76"/>
      <c r="L59" s="31"/>
      <c r="N59" s="44"/>
      <c r="O59" s="51"/>
      <c r="Q59" s="41"/>
    </row>
    <row r="60" spans="1:19" x14ac:dyDescent="0.25">
      <c r="L60" s="31"/>
      <c r="N60" s="44"/>
      <c r="O60" s="51"/>
    </row>
    <row r="61" spans="1:19" x14ac:dyDescent="0.25">
      <c r="A61" s="77"/>
      <c r="B61" s="78"/>
      <c r="C61" s="78"/>
      <c r="D61" s="79"/>
      <c r="E61" s="79"/>
      <c r="F61" s="79"/>
      <c r="G61" s="79"/>
      <c r="H61" s="10"/>
      <c r="J61" s="80"/>
      <c r="L61" s="31"/>
      <c r="N61" s="44"/>
      <c r="O61" s="51"/>
      <c r="Q61" s="10"/>
      <c r="R61" s="81"/>
    </row>
    <row r="62" spans="1:19" x14ac:dyDescent="0.25">
      <c r="A62" s="77" t="s">
        <v>48</v>
      </c>
      <c r="B62" s="78"/>
      <c r="C62" s="78"/>
      <c r="D62" s="79"/>
      <c r="E62" s="79"/>
      <c r="F62" s="79"/>
      <c r="G62" s="79" t="s">
        <v>49</v>
      </c>
      <c r="H62" s="10"/>
      <c r="J62" s="80"/>
      <c r="L62" s="82"/>
      <c r="N62" s="44"/>
      <c r="O62" s="51"/>
      <c r="Q62" s="10"/>
      <c r="R62" s="81"/>
    </row>
    <row r="63" spans="1:19" x14ac:dyDescent="0.25">
      <c r="A63" s="77"/>
      <c r="B63" s="78"/>
      <c r="C63" s="78"/>
      <c r="D63" s="79"/>
      <c r="E63" s="79"/>
      <c r="F63" s="79"/>
      <c r="G63" s="79"/>
      <c r="H63" s="10"/>
      <c r="J63" s="80"/>
      <c r="L63" s="82"/>
      <c r="N63" s="44"/>
      <c r="O63" s="51"/>
      <c r="Q63" s="10"/>
      <c r="R63" s="81"/>
    </row>
    <row r="64" spans="1:19" x14ac:dyDescent="0.25">
      <c r="A64" s="77" t="s">
        <v>50</v>
      </c>
      <c r="B64" s="78"/>
      <c r="C64" s="78"/>
      <c r="D64" s="79"/>
      <c r="E64" s="79"/>
      <c r="F64" s="79"/>
      <c r="G64" s="79"/>
      <c r="H64" s="10" t="s">
        <v>51</v>
      </c>
      <c r="J64" s="80"/>
      <c r="K64" s="30"/>
      <c r="L64" s="82"/>
      <c r="N64" s="44"/>
      <c r="O64" s="51"/>
      <c r="Q64" s="10"/>
      <c r="R64" s="81"/>
    </row>
    <row r="65" spans="1:17" x14ac:dyDescent="0.25">
      <c r="A65" s="77"/>
      <c r="B65" s="78"/>
      <c r="C65" s="78"/>
      <c r="D65" s="79"/>
      <c r="E65" s="79"/>
      <c r="F65" s="79"/>
      <c r="G65" s="79"/>
      <c r="H65" s="79"/>
      <c r="J65" s="80"/>
      <c r="L65" s="82"/>
      <c r="N65" s="44"/>
      <c r="O65" s="51"/>
    </row>
    <row r="66" spans="1:17" x14ac:dyDescent="0.25">
      <c r="A66" s="9"/>
      <c r="B66" s="9"/>
      <c r="C66" s="9"/>
      <c r="D66" s="9"/>
      <c r="E66" s="9"/>
      <c r="F66" s="9"/>
      <c r="G66" s="79" t="s">
        <v>52</v>
      </c>
      <c r="H66" s="9"/>
      <c r="I66" s="9"/>
      <c r="J66" s="83"/>
      <c r="L66" s="82"/>
      <c r="M66" s="59"/>
      <c r="N66" s="44"/>
      <c r="O66" s="51"/>
      <c r="Q66" s="70"/>
    </row>
    <row r="67" spans="1:17" x14ac:dyDescent="0.25">
      <c r="A67" s="9"/>
      <c r="B67" s="9"/>
      <c r="C67" s="9"/>
      <c r="D67" s="9"/>
      <c r="E67" s="9"/>
      <c r="F67" s="9"/>
      <c r="G67" s="9"/>
      <c r="H67" s="9"/>
      <c r="I67" s="9"/>
      <c r="J67" s="83"/>
      <c r="L67" s="82"/>
      <c r="M67" s="59"/>
      <c r="N67" s="44"/>
      <c r="O67" s="51"/>
    </row>
    <row r="68" spans="1:17" x14ac:dyDescent="0.25">
      <c r="A68" s="9"/>
      <c r="B68" s="9"/>
      <c r="C68" s="9"/>
      <c r="D68" s="9"/>
      <c r="E68" s="9" t="s">
        <v>53</v>
      </c>
      <c r="F68" s="9"/>
      <c r="G68" s="9"/>
      <c r="H68" s="9"/>
      <c r="I68" s="9"/>
      <c r="J68" s="83"/>
      <c r="L68" s="82"/>
      <c r="M68" s="84"/>
      <c r="N68" s="44"/>
      <c r="O68" s="51"/>
    </row>
    <row r="69" spans="1:17" x14ac:dyDescent="0.25">
      <c r="A69" s="9"/>
      <c r="B69" s="9"/>
      <c r="C69" s="9"/>
      <c r="D69" s="9"/>
      <c r="E69" s="9"/>
      <c r="F69" s="9"/>
      <c r="G69" s="9"/>
      <c r="H69" s="9"/>
      <c r="I69" s="85"/>
      <c r="J69" s="83"/>
      <c r="L69" s="82"/>
      <c r="M69" s="84"/>
      <c r="N69" s="44"/>
      <c r="O69" s="51"/>
    </row>
    <row r="70" spans="1:17" x14ac:dyDescent="0.25">
      <c r="A70" s="79"/>
      <c r="B70" s="79"/>
      <c r="C70" s="79"/>
      <c r="D70" s="79"/>
      <c r="E70" s="79"/>
      <c r="F70" s="79"/>
      <c r="G70" s="86"/>
      <c r="H70" s="87"/>
      <c r="I70" s="79"/>
      <c r="J70" s="80"/>
      <c r="L70" s="82"/>
      <c r="M70" s="88"/>
      <c r="N70" s="44"/>
      <c r="O70" s="51"/>
    </row>
    <row r="71" spans="1:17" x14ac:dyDescent="0.25">
      <c r="A71" s="79"/>
      <c r="B71" s="79"/>
      <c r="C71" s="79"/>
      <c r="D71" s="79"/>
      <c r="E71" s="79"/>
      <c r="F71" s="79"/>
      <c r="G71" s="86" t="s">
        <v>54</v>
      </c>
      <c r="H71" s="89"/>
      <c r="I71" s="79"/>
      <c r="J71" s="80"/>
      <c r="L71" s="82"/>
      <c r="M71" s="59"/>
      <c r="N71" s="44"/>
      <c r="O71" s="51"/>
    </row>
    <row r="72" spans="1:17" x14ac:dyDescent="0.25">
      <c r="A72" s="9"/>
      <c r="B72" s="9"/>
      <c r="C72" s="9"/>
      <c r="D72" s="9"/>
      <c r="E72" s="9"/>
      <c r="F72" s="9"/>
      <c r="G72" s="9"/>
      <c r="H72" s="9"/>
      <c r="I72" s="9"/>
      <c r="J72" s="83"/>
      <c r="L72" s="82"/>
      <c r="N72" s="44"/>
      <c r="O72" s="90"/>
    </row>
    <row r="73" spans="1:17" x14ac:dyDescent="0.25">
      <c r="A73" s="9" t="s">
        <v>40</v>
      </c>
      <c r="B73" s="9"/>
      <c r="C73" s="9"/>
      <c r="D73" s="9" t="s">
        <v>38</v>
      </c>
      <c r="E73" s="9"/>
      <c r="F73" s="9"/>
      <c r="G73" s="9"/>
      <c r="H73" s="9" t="s">
        <v>55</v>
      </c>
      <c r="I73" s="85" t="s">
        <v>56</v>
      </c>
      <c r="J73" s="83"/>
      <c r="L73" s="82"/>
      <c r="M73" s="88"/>
      <c r="N73" s="44"/>
      <c r="O73" s="91"/>
    </row>
    <row r="74" spans="1:17" x14ac:dyDescent="0.25">
      <c r="A74" s="92"/>
      <c r="B74" s="93"/>
      <c r="C74" s="93"/>
      <c r="D74" s="93"/>
      <c r="E74" s="94">
        <v>85700</v>
      </c>
      <c r="F74" s="95" t="s">
        <v>58</v>
      </c>
      <c r="G74" s="9"/>
      <c r="H74" s="57"/>
      <c r="I74" s="9"/>
      <c r="J74" s="83"/>
      <c r="L74" s="82"/>
      <c r="M74" s="88"/>
      <c r="N74" s="44"/>
      <c r="O74" s="90"/>
    </row>
    <row r="75" spans="1:17" x14ac:dyDescent="0.25">
      <c r="A75" s="92"/>
      <c r="B75" s="93"/>
      <c r="C75" s="93"/>
      <c r="D75" s="93"/>
      <c r="E75" s="94"/>
      <c r="F75" s="95"/>
      <c r="G75" s="9"/>
      <c r="H75" s="57"/>
      <c r="I75" s="9"/>
      <c r="J75" s="9"/>
      <c r="L75" s="82"/>
      <c r="M75" s="88"/>
      <c r="N75" s="44"/>
      <c r="O75" s="90"/>
    </row>
    <row r="76" spans="1:17" x14ac:dyDescent="0.25">
      <c r="A76" s="96"/>
      <c r="B76" s="93"/>
      <c r="C76" s="93"/>
      <c r="D76" s="93"/>
      <c r="E76" s="94"/>
      <c r="F76" s="95"/>
      <c r="G76" s="9"/>
      <c r="H76" s="57"/>
      <c r="I76" s="9"/>
      <c r="J76" s="9"/>
      <c r="K76" t="s">
        <v>9</v>
      </c>
      <c r="L76" s="82"/>
      <c r="M76" s="88"/>
      <c r="N76" s="44"/>
      <c r="O76" s="90"/>
    </row>
    <row r="77" spans="1:17" x14ac:dyDescent="0.25">
      <c r="A77" s="96"/>
      <c r="B77" s="93"/>
      <c r="C77" s="97"/>
      <c r="D77" s="93"/>
      <c r="E77" s="98"/>
      <c r="F77" s="9"/>
      <c r="G77" s="9"/>
      <c r="H77" s="57"/>
      <c r="I77" s="9"/>
      <c r="J77" s="9"/>
      <c r="L77" s="82"/>
      <c r="M77" s="88"/>
      <c r="N77" s="44"/>
      <c r="O77" s="90"/>
    </row>
    <row r="78" spans="1:17" x14ac:dyDescent="0.25">
      <c r="A78" s="94"/>
      <c r="B78" s="93"/>
      <c r="C78" s="97"/>
      <c r="D78" s="97"/>
      <c r="E78" s="99"/>
      <c r="F78" s="70"/>
      <c r="H78" s="71"/>
      <c r="L78" s="82"/>
      <c r="M78" s="88"/>
      <c r="N78" s="44"/>
      <c r="O78" s="90"/>
    </row>
    <row r="79" spans="1:17" x14ac:dyDescent="0.25">
      <c r="A79" s="100"/>
      <c r="B79" s="93"/>
      <c r="C79" s="101"/>
      <c r="D79" s="101"/>
      <c r="E79" s="99"/>
      <c r="H79" s="71"/>
      <c r="L79" s="82"/>
      <c r="M79" s="88"/>
      <c r="N79" s="44"/>
      <c r="O79" s="90"/>
    </row>
    <row r="80" spans="1:17" x14ac:dyDescent="0.25">
      <c r="A80" s="102"/>
      <c r="B80" s="93"/>
      <c r="C80" s="101"/>
      <c r="D80" s="101"/>
      <c r="E80" s="99"/>
      <c r="H80" s="71"/>
      <c r="L80" s="82"/>
      <c r="M80" s="88"/>
      <c r="N80" s="44"/>
      <c r="O80" s="91"/>
    </row>
    <row r="81" spans="1:15" x14ac:dyDescent="0.25">
      <c r="A81" s="102"/>
      <c r="B81" s="93"/>
      <c r="C81" s="101"/>
      <c r="D81" s="101"/>
      <c r="E81" s="99"/>
      <c r="H81" s="71"/>
      <c r="L81" s="82"/>
      <c r="M81" s="88"/>
      <c r="N81" s="44"/>
      <c r="O81" s="91"/>
    </row>
    <row r="82" spans="1:15" x14ac:dyDescent="0.25">
      <c r="A82" s="100"/>
      <c r="B82" s="101"/>
      <c r="C82" s="101"/>
      <c r="D82" s="101"/>
      <c r="E82" s="99"/>
      <c r="H82" s="71"/>
      <c r="L82" s="82"/>
      <c r="M82" s="103"/>
      <c r="N82" s="44"/>
      <c r="O82" s="90"/>
    </row>
    <row r="83" spans="1:15" x14ac:dyDescent="0.25">
      <c r="A83" s="100"/>
      <c r="B83" s="101"/>
      <c r="C83" s="101"/>
      <c r="D83" s="101"/>
      <c r="E83" s="99"/>
      <c r="H83" s="71"/>
      <c r="L83" s="82"/>
      <c r="M83" s="104"/>
      <c r="N83" s="44"/>
      <c r="O83" s="90"/>
    </row>
    <row r="84" spans="1:15" x14ac:dyDescent="0.25">
      <c r="A84" s="100"/>
      <c r="B84" s="105"/>
      <c r="E84" s="71"/>
      <c r="H84" s="71"/>
      <c r="K84" s="30"/>
      <c r="L84" s="82"/>
      <c r="N84" s="44"/>
      <c r="O84" s="90"/>
    </row>
    <row r="85" spans="1:15" x14ac:dyDescent="0.25">
      <c r="A85" s="100"/>
      <c r="B85" s="105"/>
      <c r="H85" s="71"/>
      <c r="K85" s="30"/>
      <c r="L85" s="82"/>
      <c r="N85" s="44"/>
      <c r="O85" s="90"/>
    </row>
    <row r="86" spans="1:15" x14ac:dyDescent="0.25">
      <c r="A86" s="100"/>
      <c r="B86" s="105"/>
      <c r="K86" s="30"/>
      <c r="L86" s="82"/>
      <c r="N86" s="44"/>
      <c r="O86" s="90"/>
    </row>
    <row r="87" spans="1:15" x14ac:dyDescent="0.25">
      <c r="A87" s="100"/>
      <c r="B87" s="105"/>
      <c r="K87" s="30"/>
      <c r="L87" s="82"/>
      <c r="N87" s="44"/>
      <c r="O87" s="90"/>
    </row>
    <row r="88" spans="1:15" x14ac:dyDescent="0.25">
      <c r="A88" s="71"/>
      <c r="B88" s="105"/>
      <c r="K88" s="30"/>
      <c r="L88" s="82"/>
      <c r="M88" s="88"/>
      <c r="N88" s="44"/>
      <c r="O88" s="90"/>
    </row>
    <row r="89" spans="1:15" x14ac:dyDescent="0.25">
      <c r="K89" s="30"/>
      <c r="L89" s="82"/>
      <c r="N89" s="44"/>
      <c r="O89" s="90"/>
    </row>
    <row r="90" spans="1:15" x14ac:dyDescent="0.25">
      <c r="K90" s="30"/>
      <c r="L90" s="82"/>
      <c r="N90" s="44"/>
      <c r="O90" s="90"/>
    </row>
    <row r="91" spans="1:15" x14ac:dyDescent="0.25">
      <c r="K91" s="30"/>
      <c r="L91" s="82"/>
      <c r="N91" s="44"/>
      <c r="O91" s="90"/>
    </row>
    <row r="92" spans="1:15" x14ac:dyDescent="0.25">
      <c r="A92" s="81">
        <f>SUM(A74:A91)</f>
        <v>0</v>
      </c>
      <c r="E92" s="71">
        <f>SUM(E74:E91)</f>
        <v>85700</v>
      </c>
      <c r="H92" s="71">
        <f>SUM(H74:H91)</f>
        <v>0</v>
      </c>
      <c r="K92" s="30"/>
      <c r="L92" s="82"/>
      <c r="N92" s="44"/>
      <c r="O92" s="90"/>
    </row>
    <row r="93" spans="1:15" x14ac:dyDescent="0.25">
      <c r="K93" s="30"/>
      <c r="L93" s="82"/>
      <c r="N93" s="44"/>
      <c r="O93" s="90"/>
    </row>
    <row r="94" spans="1:15" x14ac:dyDescent="0.25">
      <c r="K94" s="30"/>
      <c r="N94" s="44"/>
      <c r="O94" s="90"/>
    </row>
    <row r="95" spans="1:15" x14ac:dyDescent="0.25">
      <c r="K95" s="30"/>
      <c r="N95" s="44"/>
      <c r="O95" s="90"/>
    </row>
    <row r="96" spans="1:15" x14ac:dyDescent="0.25">
      <c r="K96" s="30"/>
      <c r="M96" s="37">
        <f>SUM(M13:M95)</f>
        <v>15075000</v>
      </c>
      <c r="N96" s="44"/>
      <c r="O96" s="90"/>
    </row>
    <row r="97" spans="11:15" x14ac:dyDescent="0.25">
      <c r="K97" s="30"/>
      <c r="N97" s="44"/>
      <c r="O97" s="90"/>
    </row>
    <row r="98" spans="11:15" x14ac:dyDescent="0.25">
      <c r="K98" s="30"/>
      <c r="N98" s="44"/>
      <c r="O98" s="90"/>
    </row>
    <row r="99" spans="11:15" x14ac:dyDescent="0.25">
      <c r="K99" s="30"/>
      <c r="N99" s="44"/>
      <c r="O99" s="90"/>
    </row>
    <row r="100" spans="11:15" x14ac:dyDescent="0.25">
      <c r="K100" s="30"/>
      <c r="N100" s="44"/>
      <c r="O100" s="90"/>
    </row>
    <row r="101" spans="11:15" x14ac:dyDescent="0.25">
      <c r="K101" s="30"/>
      <c r="N101" s="44"/>
      <c r="O101" s="90"/>
    </row>
    <row r="102" spans="11:15" x14ac:dyDescent="0.25">
      <c r="K102" s="30"/>
      <c r="N102" s="44"/>
      <c r="O102" s="90"/>
    </row>
    <row r="103" spans="11:15" x14ac:dyDescent="0.25">
      <c r="K103" s="30"/>
      <c r="N103" s="44"/>
      <c r="O103" s="90"/>
    </row>
    <row r="104" spans="11:15" x14ac:dyDescent="0.25">
      <c r="K104" s="30"/>
      <c r="N104" s="44"/>
      <c r="O104" s="90"/>
    </row>
    <row r="105" spans="11:15" x14ac:dyDescent="0.25">
      <c r="K105" s="30"/>
      <c r="N105" s="44"/>
      <c r="O105" s="90"/>
    </row>
    <row r="106" spans="11:15" x14ac:dyDescent="0.25">
      <c r="K106" s="30"/>
      <c r="N106" s="44"/>
      <c r="O106" s="90"/>
    </row>
    <row r="107" spans="11:15" x14ac:dyDescent="0.25">
      <c r="K107" s="30"/>
      <c r="N107" s="44"/>
      <c r="O107" s="90"/>
    </row>
    <row r="108" spans="11:15" x14ac:dyDescent="0.25">
      <c r="K108" s="30"/>
      <c r="N108" s="44"/>
    </row>
    <row r="109" spans="11:15" x14ac:dyDescent="0.25">
      <c r="K109" s="30"/>
    </row>
    <row r="110" spans="11:15" x14ac:dyDescent="0.25">
      <c r="K110" s="30"/>
    </row>
    <row r="111" spans="11:15" x14ac:dyDescent="0.25">
      <c r="K111" s="30"/>
      <c r="O111" s="88">
        <f>SUM(O13:O110)</f>
        <v>0</v>
      </c>
    </row>
    <row r="112" spans="11:15" x14ac:dyDescent="0.25">
      <c r="K112" s="30"/>
    </row>
    <row r="113" spans="1:19" x14ac:dyDescent="0.25">
      <c r="K113" s="30"/>
    </row>
    <row r="114" spans="1:19" s="37" customFormat="1" x14ac:dyDescent="0.25">
      <c r="A114"/>
      <c r="B114"/>
      <c r="C114"/>
      <c r="D114"/>
      <c r="E114"/>
      <c r="F114"/>
      <c r="G114"/>
      <c r="H114"/>
      <c r="I114"/>
      <c r="J114"/>
      <c r="K114" s="30"/>
      <c r="L114" s="106"/>
      <c r="N114" s="108"/>
      <c r="O114" s="107"/>
      <c r="P114"/>
      <c r="Q114"/>
      <c r="R114"/>
      <c r="S114"/>
    </row>
    <row r="115" spans="1:19" s="37" customFormat="1" x14ac:dyDescent="0.25">
      <c r="A115"/>
      <c r="B115"/>
      <c r="C115"/>
      <c r="D115"/>
      <c r="E115"/>
      <c r="F115"/>
      <c r="G115"/>
      <c r="H115"/>
      <c r="I115"/>
      <c r="J115"/>
      <c r="K115" s="30"/>
      <c r="L115" s="106"/>
      <c r="N115" s="108"/>
      <c r="O115" s="107"/>
      <c r="P115"/>
      <c r="Q115"/>
      <c r="R115"/>
      <c r="S115"/>
    </row>
    <row r="116" spans="1:19" s="37" customFormat="1" x14ac:dyDescent="0.25">
      <c r="A116"/>
      <c r="B116"/>
      <c r="C116"/>
      <c r="D116"/>
      <c r="E116"/>
      <c r="F116"/>
      <c r="G116"/>
      <c r="H116"/>
      <c r="I116"/>
      <c r="J116"/>
      <c r="K116" s="30"/>
      <c r="L116" s="106"/>
      <c r="N116" s="108"/>
      <c r="O116" s="107"/>
      <c r="P116"/>
      <c r="Q116"/>
      <c r="R116"/>
      <c r="S116"/>
    </row>
    <row r="117" spans="1:19" s="37" customFormat="1" x14ac:dyDescent="0.25">
      <c r="A117"/>
      <c r="B117"/>
      <c r="C117"/>
      <c r="D117"/>
      <c r="E117"/>
      <c r="F117"/>
      <c r="G117"/>
      <c r="H117"/>
      <c r="I117"/>
      <c r="J117"/>
      <c r="K117" s="30"/>
      <c r="L117" s="106"/>
      <c r="N117" s="108"/>
      <c r="O117" s="107"/>
      <c r="P117"/>
      <c r="Q117"/>
      <c r="R117"/>
      <c r="S117"/>
    </row>
    <row r="118" spans="1:19" s="37" customFormat="1" x14ac:dyDescent="0.25">
      <c r="A118"/>
      <c r="B118"/>
      <c r="C118"/>
      <c r="D118"/>
      <c r="E118"/>
      <c r="F118"/>
      <c r="G118"/>
      <c r="H118"/>
      <c r="I118"/>
      <c r="J118"/>
      <c r="K118" s="30"/>
      <c r="L118" s="106"/>
      <c r="N118" s="108"/>
      <c r="O118" s="107"/>
      <c r="P118"/>
      <c r="Q118"/>
      <c r="R118"/>
      <c r="S118"/>
    </row>
    <row r="119" spans="1:19" s="37" customFormat="1" x14ac:dyDescent="0.25">
      <c r="A119"/>
      <c r="B119"/>
      <c r="C119"/>
      <c r="D119"/>
      <c r="E119"/>
      <c r="F119"/>
      <c r="G119"/>
      <c r="H119"/>
      <c r="I119"/>
      <c r="J119"/>
      <c r="K119" s="30"/>
      <c r="L119" s="106"/>
      <c r="N119" s="108"/>
      <c r="O119" s="107"/>
      <c r="P119"/>
      <c r="Q119"/>
      <c r="R119"/>
      <c r="S119"/>
    </row>
    <row r="120" spans="1:19" s="37" customFormat="1" x14ac:dyDescent="0.25">
      <c r="A120"/>
      <c r="B120"/>
      <c r="C120"/>
      <c r="D120"/>
      <c r="E120"/>
      <c r="F120"/>
      <c r="G120"/>
      <c r="H120"/>
      <c r="I120"/>
      <c r="J120"/>
      <c r="K120" s="30"/>
      <c r="L120" s="106"/>
      <c r="N120" s="108"/>
      <c r="O120" s="107"/>
      <c r="P120"/>
      <c r="Q120"/>
      <c r="R120"/>
      <c r="S120"/>
    </row>
    <row r="121" spans="1:19" s="37" customFormat="1" x14ac:dyDescent="0.25">
      <c r="A121"/>
      <c r="B121"/>
      <c r="C121"/>
      <c r="D121"/>
      <c r="E121"/>
      <c r="F121"/>
      <c r="G121"/>
      <c r="H121"/>
      <c r="I121"/>
      <c r="J121"/>
      <c r="K121" s="30"/>
      <c r="L121" s="106"/>
      <c r="N121" s="108"/>
      <c r="O121" s="107"/>
      <c r="P121"/>
      <c r="Q121"/>
      <c r="R121"/>
      <c r="S121"/>
    </row>
    <row r="122" spans="1:19" s="37" customFormat="1" x14ac:dyDescent="0.25">
      <c r="A122"/>
      <c r="B122"/>
      <c r="C122"/>
      <c r="D122"/>
      <c r="E122"/>
      <c r="F122"/>
      <c r="G122"/>
      <c r="H122"/>
      <c r="I122"/>
      <c r="J122"/>
      <c r="K122" s="30"/>
      <c r="L122" s="106"/>
      <c r="N122" s="108"/>
      <c r="O122" s="107"/>
      <c r="P122"/>
      <c r="Q122"/>
      <c r="R122"/>
      <c r="S122"/>
    </row>
    <row r="123" spans="1:19" s="37" customFormat="1" x14ac:dyDescent="0.25">
      <c r="A123"/>
      <c r="B123"/>
      <c r="C123"/>
      <c r="D123"/>
      <c r="E123"/>
      <c r="F123"/>
      <c r="G123"/>
      <c r="H123"/>
      <c r="I123"/>
      <c r="J123"/>
      <c r="K123" s="30"/>
      <c r="L123" s="106"/>
      <c r="N123" s="108"/>
      <c r="O123" s="107"/>
      <c r="P123"/>
      <c r="Q123"/>
      <c r="R123"/>
      <c r="S123"/>
    </row>
    <row r="124" spans="1:19" s="37" customFormat="1" x14ac:dyDescent="0.25">
      <c r="A124"/>
      <c r="B124"/>
      <c r="C124"/>
      <c r="D124"/>
      <c r="E124"/>
      <c r="F124"/>
      <c r="G124"/>
      <c r="H124"/>
      <c r="I124"/>
      <c r="J124"/>
      <c r="K124" s="30"/>
      <c r="L124" s="109"/>
      <c r="N124" s="108"/>
      <c r="O124" s="107"/>
      <c r="P124"/>
      <c r="Q124"/>
      <c r="R124"/>
      <c r="S124"/>
    </row>
    <row r="125" spans="1:19" s="37" customFormat="1" x14ac:dyDescent="0.25">
      <c r="A125"/>
      <c r="B125"/>
      <c r="C125"/>
      <c r="D125"/>
      <c r="E125"/>
      <c r="F125"/>
      <c r="G125"/>
      <c r="H125"/>
      <c r="I125"/>
      <c r="J125"/>
      <c r="K125" s="30"/>
      <c r="L125" s="106"/>
      <c r="N125" s="108"/>
      <c r="O125" s="107"/>
      <c r="P125"/>
      <c r="Q125"/>
      <c r="R125"/>
      <c r="S125"/>
    </row>
    <row r="126" spans="1:19" s="37" customFormat="1" x14ac:dyDescent="0.25">
      <c r="A126"/>
      <c r="B126"/>
      <c r="C126"/>
      <c r="D126"/>
      <c r="E126"/>
      <c r="F126"/>
      <c r="G126"/>
      <c r="H126"/>
      <c r="I126"/>
      <c r="J126"/>
      <c r="K126" s="30"/>
      <c r="L126" s="106"/>
      <c r="N126" s="108"/>
      <c r="O126" s="107"/>
      <c r="P126"/>
      <c r="Q126"/>
      <c r="R126"/>
      <c r="S126"/>
    </row>
    <row r="127" spans="1:19" s="37" customFormat="1" x14ac:dyDescent="0.25">
      <c r="A127"/>
      <c r="B127"/>
      <c r="C127"/>
      <c r="D127"/>
      <c r="E127"/>
      <c r="F127"/>
      <c r="G127"/>
      <c r="H127"/>
      <c r="I127"/>
      <c r="J127"/>
      <c r="K127" s="30"/>
      <c r="L127" s="106"/>
      <c r="N127" s="108"/>
      <c r="O127" s="107"/>
      <c r="P127"/>
      <c r="Q127"/>
      <c r="R127"/>
      <c r="S127"/>
    </row>
    <row r="128" spans="1:19" s="37" customFormat="1" x14ac:dyDescent="0.25">
      <c r="A128"/>
      <c r="B128"/>
      <c r="C128"/>
      <c r="D128"/>
      <c r="E128"/>
      <c r="F128"/>
      <c r="G128"/>
      <c r="H128"/>
      <c r="I128"/>
      <c r="J128"/>
      <c r="K128" s="30"/>
      <c r="L128" s="106"/>
      <c r="N128" s="108"/>
      <c r="O128" s="107"/>
      <c r="P128"/>
      <c r="Q128"/>
      <c r="R128"/>
      <c r="S128"/>
    </row>
    <row r="129" spans="1:19" s="37" customFormat="1" x14ac:dyDescent="0.25">
      <c r="A129"/>
      <c r="B129"/>
      <c r="C129"/>
      <c r="D129"/>
      <c r="E129"/>
      <c r="F129"/>
      <c r="G129"/>
      <c r="H129"/>
      <c r="I129"/>
      <c r="J129"/>
      <c r="K129" s="30"/>
      <c r="L129" s="106"/>
      <c r="N129" s="108"/>
      <c r="O129" s="107"/>
      <c r="P129"/>
      <c r="Q129"/>
      <c r="R129"/>
      <c r="S129"/>
    </row>
    <row r="130" spans="1:19" s="37" customFormat="1" x14ac:dyDescent="0.25">
      <c r="A130"/>
      <c r="B130"/>
      <c r="C130"/>
      <c r="D130"/>
      <c r="E130"/>
      <c r="F130"/>
      <c r="G130"/>
      <c r="H130"/>
      <c r="I130"/>
      <c r="J130"/>
      <c r="K130" s="30"/>
      <c r="L130" s="106"/>
      <c r="N130" s="108"/>
      <c r="O130" s="107"/>
      <c r="P130"/>
      <c r="Q130"/>
      <c r="R130"/>
      <c r="S130"/>
    </row>
    <row r="131" spans="1:19" s="37" customFormat="1" x14ac:dyDescent="0.25">
      <c r="A131"/>
      <c r="B131"/>
      <c r="C131"/>
      <c r="D131"/>
      <c r="E131"/>
      <c r="F131"/>
      <c r="G131"/>
      <c r="H131"/>
      <c r="I131"/>
      <c r="J131"/>
      <c r="K131" s="30"/>
      <c r="L131" s="106"/>
      <c r="N131" s="108"/>
      <c r="O131" s="107"/>
      <c r="P131"/>
      <c r="Q131"/>
      <c r="R131"/>
      <c r="S131"/>
    </row>
    <row r="132" spans="1:19" s="37" customFormat="1" x14ac:dyDescent="0.25">
      <c r="A132"/>
      <c r="B132"/>
      <c r="C132"/>
      <c r="D132"/>
      <c r="E132"/>
      <c r="F132"/>
      <c r="G132"/>
      <c r="H132"/>
      <c r="I132"/>
      <c r="J132"/>
      <c r="K132" s="30"/>
      <c r="L132" s="106"/>
      <c r="N132" s="108"/>
      <c r="O132" s="107"/>
      <c r="P132"/>
      <c r="Q132"/>
      <c r="R132"/>
      <c r="S132"/>
    </row>
    <row r="133" spans="1:19" s="37" customFormat="1" x14ac:dyDescent="0.25">
      <c r="A133"/>
      <c r="B133"/>
      <c r="C133"/>
      <c r="D133"/>
      <c r="E133"/>
      <c r="F133"/>
      <c r="G133"/>
      <c r="H133"/>
      <c r="I133"/>
      <c r="J133"/>
      <c r="K133" s="30"/>
      <c r="L133" s="106"/>
      <c r="N133" s="108"/>
      <c r="O133" s="107"/>
      <c r="P133"/>
      <c r="Q133"/>
      <c r="R133"/>
      <c r="S133"/>
    </row>
    <row r="134" spans="1:19" s="37" customFormat="1" x14ac:dyDescent="0.25">
      <c r="A134"/>
      <c r="B134"/>
      <c r="C134"/>
      <c r="D134"/>
      <c r="E134"/>
      <c r="F134"/>
      <c r="G134"/>
      <c r="H134"/>
      <c r="I134"/>
      <c r="J134"/>
      <c r="K134" s="30"/>
      <c r="L134" s="106"/>
      <c r="N134" s="108"/>
      <c r="O134" s="107"/>
      <c r="P134"/>
      <c r="Q134"/>
      <c r="R134"/>
      <c r="S134"/>
    </row>
    <row r="135" spans="1:19" s="37" customFormat="1" x14ac:dyDescent="0.25">
      <c r="A135"/>
      <c r="B135"/>
      <c r="C135"/>
      <c r="D135"/>
      <c r="E135"/>
      <c r="F135"/>
      <c r="G135"/>
      <c r="H135"/>
      <c r="I135"/>
      <c r="J135"/>
      <c r="K135" s="30"/>
      <c r="L135" s="109"/>
      <c r="N135" s="108"/>
      <c r="O135" s="107"/>
      <c r="P135"/>
      <c r="Q135"/>
      <c r="R135"/>
      <c r="S135"/>
    </row>
    <row r="136" spans="1:19" s="37" customFormat="1" x14ac:dyDescent="0.25">
      <c r="A136"/>
      <c r="B136"/>
      <c r="C136"/>
      <c r="D136"/>
      <c r="E136"/>
      <c r="F136"/>
      <c r="G136"/>
      <c r="H136"/>
      <c r="I136"/>
      <c r="J136"/>
      <c r="K136" s="30"/>
      <c r="L136" s="106"/>
      <c r="N136" s="108"/>
      <c r="O136" s="107"/>
      <c r="P136"/>
      <c r="Q136"/>
      <c r="R136"/>
      <c r="S136"/>
    </row>
    <row r="137" spans="1:19" s="37" customFormat="1" x14ac:dyDescent="0.25">
      <c r="A137"/>
      <c r="B137"/>
      <c r="C137"/>
      <c r="D137"/>
      <c r="E137"/>
      <c r="F137"/>
      <c r="G137"/>
      <c r="H137"/>
      <c r="I137"/>
      <c r="J137"/>
      <c r="K137" s="30"/>
      <c r="L137" s="109">
        <f>SUM(L13:L136)</f>
        <v>25685000</v>
      </c>
      <c r="N137" s="108"/>
      <c r="O137" s="107"/>
      <c r="P137"/>
      <c r="Q137"/>
      <c r="R137"/>
      <c r="S137"/>
    </row>
  </sheetData>
  <mergeCells count="1">
    <mergeCell ref="A1:I1"/>
  </mergeCells>
  <pageMargins left="0.7" right="0.7" top="0.75" bottom="0.75" header="0.3" footer="0.3"/>
  <pageSetup paperSize="9" scale="7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6"/>
  <sheetViews>
    <sheetView view="pageBreakPreview" zoomScale="82" zoomScaleNormal="100" zoomScaleSheetLayoutView="82" workbookViewId="0">
      <selection activeCell="L13" sqref="L13:L28"/>
    </sheetView>
  </sheetViews>
  <sheetFormatPr defaultRowHeight="15" x14ac:dyDescent="0.25"/>
  <cols>
    <col min="1" max="1" width="15.85546875" customWidth="1"/>
    <col min="2" max="2" width="11.85546875" customWidth="1"/>
    <col min="3" max="3" width="13.7109375" customWidth="1"/>
    <col min="4" max="4" width="4.85546875" customWidth="1"/>
    <col min="5" max="5" width="14.28515625" customWidth="1"/>
    <col min="6" max="6" width="4.140625" customWidth="1"/>
    <col min="7" max="7" width="13.85546875" customWidth="1"/>
    <col min="8" max="8" width="22" customWidth="1"/>
    <col min="9" max="9" width="20.7109375" customWidth="1"/>
    <col min="10" max="10" width="21.5703125" customWidth="1"/>
    <col min="11" max="11" width="12.140625" bestFit="1" customWidth="1"/>
    <col min="12" max="12" width="17.42578125" style="106" bestFit="1" customWidth="1"/>
    <col min="13" max="13" width="16.140625" style="37" bestFit="1" customWidth="1"/>
    <col min="14" max="14" width="15.5703125" style="108" customWidth="1"/>
    <col min="15" max="15" width="20" style="107" bestFit="1" customWidth="1"/>
    <col min="16" max="16" width="18" bestFit="1" customWidth="1"/>
    <col min="18" max="18" width="22.42578125" customWidth="1"/>
    <col min="19" max="19" width="20.140625" customWidth="1"/>
  </cols>
  <sheetData>
    <row r="1" spans="1:19" ht="15.75" x14ac:dyDescent="0.25">
      <c r="A1" s="192" t="s">
        <v>0</v>
      </c>
      <c r="B1" s="192"/>
      <c r="C1" s="192"/>
      <c r="D1" s="192"/>
      <c r="E1" s="192"/>
      <c r="F1" s="192"/>
      <c r="G1" s="192"/>
      <c r="H1" s="192"/>
      <c r="I1" s="192"/>
      <c r="J1" s="131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9"/>
      <c r="L2" s="3"/>
      <c r="M2" s="4"/>
      <c r="N2" s="5"/>
      <c r="O2" s="10"/>
      <c r="P2" s="9"/>
      <c r="Q2" s="9"/>
      <c r="R2" s="9"/>
      <c r="S2" s="9"/>
    </row>
    <row r="3" spans="1:19" x14ac:dyDescent="0.25">
      <c r="A3" s="7" t="s">
        <v>1</v>
      </c>
      <c r="B3" s="10" t="s">
        <v>72</v>
      </c>
      <c r="C3" s="10"/>
      <c r="D3" s="7"/>
      <c r="E3" s="7"/>
      <c r="F3" s="7"/>
      <c r="G3" s="7"/>
      <c r="H3" s="7" t="s">
        <v>3</v>
      </c>
      <c r="I3" s="11">
        <v>42819</v>
      </c>
      <c r="J3" s="12"/>
      <c r="K3" s="9"/>
      <c r="L3" s="13"/>
      <c r="M3" s="4"/>
      <c r="N3" s="5"/>
      <c r="O3" s="10"/>
      <c r="P3" s="9"/>
      <c r="Q3" s="9"/>
      <c r="R3" s="9"/>
      <c r="S3" s="9"/>
    </row>
    <row r="4" spans="1:19" x14ac:dyDescent="0.25">
      <c r="A4" s="7" t="s">
        <v>4</v>
      </c>
      <c r="B4" s="14" t="s">
        <v>5</v>
      </c>
      <c r="C4" s="7"/>
      <c r="D4" s="7"/>
      <c r="E4" s="7"/>
      <c r="F4" s="7"/>
      <c r="G4" s="7"/>
      <c r="H4" s="7" t="s">
        <v>6</v>
      </c>
      <c r="I4" s="11">
        <v>42819</v>
      </c>
      <c r="J4" s="15"/>
      <c r="K4" s="9"/>
      <c r="L4" s="13"/>
      <c r="M4" s="4"/>
      <c r="N4" s="5"/>
      <c r="O4" s="10"/>
      <c r="P4" s="9"/>
      <c r="Q4" s="9"/>
      <c r="R4" s="9"/>
      <c r="S4" s="9"/>
    </row>
    <row r="5" spans="1:19" x14ac:dyDescent="0.25">
      <c r="A5" s="7"/>
      <c r="B5" s="7"/>
      <c r="C5" s="7"/>
      <c r="D5" s="7"/>
      <c r="E5" s="7"/>
      <c r="F5" s="7"/>
      <c r="G5" s="7"/>
      <c r="H5" s="8"/>
      <c r="I5" s="15"/>
      <c r="J5" s="16"/>
      <c r="K5" s="9"/>
      <c r="L5" s="13"/>
      <c r="M5" s="17"/>
      <c r="N5" s="18"/>
      <c r="O5" s="6"/>
      <c r="P5" s="9"/>
      <c r="Q5" s="9"/>
      <c r="R5" s="9"/>
      <c r="S5" s="9"/>
    </row>
    <row r="6" spans="1:19" x14ac:dyDescent="0.25">
      <c r="A6" s="19" t="s">
        <v>8</v>
      </c>
      <c r="B6" s="7"/>
      <c r="C6" s="7"/>
      <c r="D6" s="7"/>
      <c r="E6" s="7"/>
      <c r="F6" s="7"/>
      <c r="G6" s="7" t="s">
        <v>9</v>
      </c>
      <c r="H6" s="8"/>
      <c r="I6" s="7"/>
      <c r="J6" s="7"/>
      <c r="K6" s="9"/>
      <c r="L6" s="13"/>
      <c r="M6" s="4"/>
      <c r="N6" s="18"/>
      <c r="O6" s="7"/>
      <c r="P6" s="9"/>
      <c r="Q6" s="9"/>
      <c r="R6" s="9"/>
      <c r="S6" s="9"/>
    </row>
    <row r="7" spans="1:19" x14ac:dyDescent="0.25">
      <c r="A7" s="7"/>
      <c r="B7" s="7"/>
      <c r="C7" s="20" t="s">
        <v>10</v>
      </c>
      <c r="D7" s="20"/>
      <c r="E7" s="20" t="s">
        <v>11</v>
      </c>
      <c r="F7" s="20"/>
      <c r="G7" s="20" t="s">
        <v>12</v>
      </c>
      <c r="H7" s="8"/>
      <c r="I7" s="7"/>
      <c r="J7" s="7"/>
      <c r="K7" s="9"/>
      <c r="L7" s="13"/>
      <c r="M7" s="4"/>
      <c r="N7" s="5"/>
      <c r="O7" s="7"/>
      <c r="P7" s="9"/>
      <c r="Q7" s="9"/>
      <c r="R7" s="9"/>
      <c r="S7" s="9"/>
    </row>
    <row r="8" spans="1:19" x14ac:dyDescent="0.25">
      <c r="A8" s="7"/>
      <c r="B8" s="7"/>
      <c r="C8" s="21">
        <v>100000</v>
      </c>
      <c r="D8" s="7"/>
      <c r="E8" s="121">
        <f>4+293</f>
        <v>297</v>
      </c>
      <c r="F8" s="22"/>
      <c r="G8" s="17">
        <f>C8*E8</f>
        <v>29700000</v>
      </c>
      <c r="H8" s="8"/>
      <c r="I8" s="17"/>
      <c r="J8" s="17"/>
      <c r="K8" s="9"/>
      <c r="L8" s="13"/>
      <c r="M8" s="4"/>
      <c r="N8" s="5"/>
      <c r="O8" s="7"/>
      <c r="P8" s="9"/>
      <c r="Q8" s="9"/>
      <c r="R8" s="9"/>
      <c r="S8" s="9"/>
    </row>
    <row r="9" spans="1:19" x14ac:dyDescent="0.25">
      <c r="A9" s="7"/>
      <c r="B9" s="7"/>
      <c r="C9" s="21">
        <v>50000</v>
      </c>
      <c r="D9" s="7"/>
      <c r="E9" s="121">
        <v>173</v>
      </c>
      <c r="F9" s="22"/>
      <c r="G9" s="17">
        <f t="shared" ref="G9:G16" si="0">C9*E9</f>
        <v>8650000</v>
      </c>
      <c r="H9" s="8"/>
      <c r="I9" s="17"/>
      <c r="J9" s="17"/>
      <c r="K9" s="9"/>
      <c r="L9" s="3"/>
      <c r="M9" s="4"/>
      <c r="N9" s="5"/>
      <c r="O9" s="6"/>
      <c r="P9" s="9"/>
      <c r="Q9" s="9"/>
      <c r="R9" s="9"/>
      <c r="S9" s="9"/>
    </row>
    <row r="10" spans="1:19" x14ac:dyDescent="0.25">
      <c r="A10" s="7"/>
      <c r="B10" s="7"/>
      <c r="C10" s="21">
        <v>20000</v>
      </c>
      <c r="D10" s="7"/>
      <c r="E10" s="121">
        <v>1</v>
      </c>
      <c r="F10" s="22"/>
      <c r="G10" s="17">
        <f t="shared" si="0"/>
        <v>20000</v>
      </c>
      <c r="H10" s="8"/>
      <c r="I10" s="8"/>
      <c r="J10" s="17"/>
      <c r="K10" s="23"/>
      <c r="L10" s="3"/>
      <c r="M10" s="4"/>
      <c r="N10" s="5"/>
      <c r="O10" s="7"/>
      <c r="P10" s="9"/>
      <c r="Q10" s="9"/>
      <c r="R10" s="9"/>
      <c r="S10" s="9"/>
    </row>
    <row r="11" spans="1:19" x14ac:dyDescent="0.25">
      <c r="A11" s="7"/>
      <c r="B11" s="7"/>
      <c r="C11" s="21">
        <v>10000</v>
      </c>
      <c r="D11" s="7"/>
      <c r="E11" s="121">
        <v>1</v>
      </c>
      <c r="F11" s="22"/>
      <c r="G11" s="17">
        <f t="shared" si="0"/>
        <v>10000</v>
      </c>
      <c r="H11" s="8"/>
      <c r="I11" s="17"/>
      <c r="J11" s="17"/>
      <c r="K11" s="9"/>
      <c r="L11" s="3"/>
      <c r="M11" s="4"/>
      <c r="N11" s="24"/>
      <c r="O11" s="8"/>
      <c r="P11" s="9"/>
      <c r="Q11" s="9"/>
      <c r="R11" s="9" t="s">
        <v>13</v>
      </c>
      <c r="S11" s="9"/>
    </row>
    <row r="12" spans="1:19" x14ac:dyDescent="0.25">
      <c r="A12" s="7"/>
      <c r="B12" s="7"/>
      <c r="C12" s="21">
        <v>5000</v>
      </c>
      <c r="D12" s="7"/>
      <c r="E12" s="22">
        <v>2</v>
      </c>
      <c r="F12" s="22"/>
      <c r="G12" s="17">
        <f>C12*E12</f>
        <v>10000</v>
      </c>
      <c r="H12" s="8"/>
      <c r="I12" s="17"/>
      <c r="J12" s="17"/>
      <c r="K12" s="25" t="s">
        <v>9</v>
      </c>
      <c r="L12" s="26" t="s">
        <v>14</v>
      </c>
      <c r="M12" s="27" t="s">
        <v>15</v>
      </c>
      <c r="N12" s="28" t="s">
        <v>16</v>
      </c>
      <c r="O12" s="29" t="s">
        <v>13</v>
      </c>
      <c r="P12" s="9" t="s">
        <v>17</v>
      </c>
      <c r="Q12" s="9" t="s">
        <v>18</v>
      </c>
      <c r="R12" s="9" t="s">
        <v>19</v>
      </c>
      <c r="S12" s="9"/>
    </row>
    <row r="13" spans="1:19" x14ac:dyDescent="0.25">
      <c r="A13" s="7"/>
      <c r="B13" s="7"/>
      <c r="C13" s="21">
        <v>2000</v>
      </c>
      <c r="D13" s="7"/>
      <c r="E13" s="121">
        <v>2</v>
      </c>
      <c r="F13" s="22"/>
      <c r="G13" s="17">
        <f t="shared" si="0"/>
        <v>4000</v>
      </c>
      <c r="H13" s="8"/>
      <c r="I13" s="17"/>
      <c r="J13" s="17"/>
      <c r="K13" s="30">
        <v>40218</v>
      </c>
      <c r="L13" s="125">
        <v>2300000</v>
      </c>
      <c r="M13" s="32">
        <v>350000</v>
      </c>
      <c r="N13" s="33"/>
      <c r="O13" s="9" t="s">
        <v>20</v>
      </c>
      <c r="P13" s="9" t="s">
        <v>18</v>
      </c>
    </row>
    <row r="14" spans="1:19" x14ac:dyDescent="0.25">
      <c r="A14" s="7"/>
      <c r="B14" s="7"/>
      <c r="C14" s="21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10"/>
      <c r="K14" s="30">
        <v>40219</v>
      </c>
      <c r="L14" s="125">
        <v>4000000</v>
      </c>
      <c r="M14" s="32">
        <v>150000</v>
      </c>
      <c r="N14" s="34"/>
      <c r="O14" s="35"/>
      <c r="P14" s="36"/>
    </row>
    <row r="15" spans="1:19" x14ac:dyDescent="0.25">
      <c r="A15" s="7"/>
      <c r="B15" s="7"/>
      <c r="C15" s="21">
        <v>500</v>
      </c>
      <c r="D15" s="7"/>
      <c r="E15" s="22">
        <v>0</v>
      </c>
      <c r="F15" s="22"/>
      <c r="G15" s="17">
        <f t="shared" si="0"/>
        <v>0</v>
      </c>
      <c r="H15" s="8"/>
      <c r="I15" s="10"/>
      <c r="K15" s="30">
        <v>40220</v>
      </c>
      <c r="L15" s="125">
        <v>1000000</v>
      </c>
      <c r="M15" s="32">
        <v>350000</v>
      </c>
      <c r="N15" s="34"/>
      <c r="O15" s="35"/>
      <c r="P15" s="36"/>
    </row>
    <row r="16" spans="1:19" x14ac:dyDescent="0.25">
      <c r="A16" s="7"/>
      <c r="B16" s="7"/>
      <c r="C16" s="21">
        <v>100</v>
      </c>
      <c r="D16" s="7"/>
      <c r="E16" s="22">
        <v>0</v>
      </c>
      <c r="F16" s="22"/>
      <c r="G16" s="17">
        <f t="shared" si="0"/>
        <v>0</v>
      </c>
      <c r="H16" s="8"/>
      <c r="I16" s="10"/>
      <c r="J16" s="121"/>
      <c r="K16" s="30">
        <v>40221</v>
      </c>
      <c r="L16" s="125">
        <v>2000000</v>
      </c>
      <c r="M16" s="37">
        <v>141000</v>
      </c>
      <c r="N16" s="34"/>
      <c r="O16" s="35"/>
      <c r="P16" s="36"/>
    </row>
    <row r="17" spans="1:19" x14ac:dyDescent="0.25">
      <c r="A17" s="7"/>
      <c r="B17" s="7"/>
      <c r="C17" s="19" t="s">
        <v>21</v>
      </c>
      <c r="D17" s="7"/>
      <c r="E17" s="22"/>
      <c r="F17" s="7"/>
      <c r="G17" s="7"/>
      <c r="H17" s="8">
        <f>SUM(G8:G16)</f>
        <v>38394000</v>
      </c>
      <c r="I17" s="10"/>
      <c r="J17" s="121"/>
      <c r="K17" s="30">
        <v>40222</v>
      </c>
      <c r="L17" s="125">
        <v>2000000</v>
      </c>
      <c r="M17" s="32">
        <v>1250000</v>
      </c>
      <c r="N17" s="34"/>
      <c r="O17" s="35"/>
      <c r="P17" s="36"/>
    </row>
    <row r="18" spans="1:19" x14ac:dyDescent="0.25">
      <c r="A18" s="7"/>
      <c r="B18" s="7"/>
      <c r="C18" s="7"/>
      <c r="D18" s="7"/>
      <c r="E18" s="7"/>
      <c r="F18" s="7"/>
      <c r="G18" s="7"/>
      <c r="H18" s="8"/>
      <c r="I18" s="10"/>
      <c r="J18" s="121"/>
      <c r="K18" s="30">
        <v>40223</v>
      </c>
      <c r="L18" s="125">
        <v>655000</v>
      </c>
      <c r="M18" s="32">
        <v>100000</v>
      </c>
      <c r="N18" s="34"/>
      <c r="O18" s="35"/>
      <c r="P18" s="39"/>
    </row>
    <row r="19" spans="1:19" x14ac:dyDescent="0.25">
      <c r="A19" s="7"/>
      <c r="B19" s="7"/>
      <c r="C19" s="7" t="s">
        <v>10</v>
      </c>
      <c r="D19" s="7"/>
      <c r="E19" s="7" t="s">
        <v>22</v>
      </c>
      <c r="F19" s="7"/>
      <c r="G19" s="7" t="s">
        <v>12</v>
      </c>
      <c r="H19" s="8"/>
      <c r="I19" s="21"/>
      <c r="J19" s="121"/>
      <c r="K19" s="30">
        <v>40224</v>
      </c>
      <c r="L19" s="125">
        <v>1000000</v>
      </c>
      <c r="M19" s="40">
        <v>3450000</v>
      </c>
      <c r="N19" s="34"/>
      <c r="O19" s="35"/>
      <c r="P19" s="39"/>
    </row>
    <row r="20" spans="1:19" x14ac:dyDescent="0.25">
      <c r="A20" s="7"/>
      <c r="B20" s="7"/>
      <c r="C20" s="21">
        <v>1000</v>
      </c>
      <c r="D20" s="7"/>
      <c r="E20" s="7">
        <v>3</v>
      </c>
      <c r="F20" s="7"/>
      <c r="G20" s="21">
        <f>C20*E20</f>
        <v>3000</v>
      </c>
      <c r="H20" s="8"/>
      <c r="I20" s="21"/>
      <c r="J20" s="22"/>
      <c r="K20" s="30">
        <v>40225</v>
      </c>
      <c r="L20" s="125">
        <v>1000000</v>
      </c>
      <c r="M20" s="32">
        <v>8000000</v>
      </c>
      <c r="N20" s="34" t="s">
        <v>83</v>
      </c>
      <c r="O20" s="35"/>
      <c r="P20" s="39"/>
    </row>
    <row r="21" spans="1:19" x14ac:dyDescent="0.25">
      <c r="A21" s="7"/>
      <c r="B21" s="7"/>
      <c r="C21" s="21">
        <v>500</v>
      </c>
      <c r="D21" s="7"/>
      <c r="E21" s="7">
        <v>9</v>
      </c>
      <c r="F21" s="7"/>
      <c r="G21" s="21">
        <f>C21*E21</f>
        <v>4500</v>
      </c>
      <c r="H21" s="8"/>
      <c r="I21" s="21"/>
      <c r="J21" s="121"/>
      <c r="K21" s="30">
        <v>40226</v>
      </c>
      <c r="L21" s="125">
        <v>1000000</v>
      </c>
      <c r="M21" s="34"/>
      <c r="N21" s="41"/>
      <c r="O21" s="42"/>
      <c r="P21" s="42"/>
    </row>
    <row r="22" spans="1:19" x14ac:dyDescent="0.25">
      <c r="A22" s="7"/>
      <c r="B22" s="7"/>
      <c r="C22" s="21">
        <v>200</v>
      </c>
      <c r="D22" s="7"/>
      <c r="E22" s="7">
        <v>1</v>
      </c>
      <c r="F22" s="7"/>
      <c r="G22" s="21">
        <f>C22*E22</f>
        <v>200</v>
      </c>
      <c r="H22" s="8"/>
      <c r="I22" s="10"/>
      <c r="K22" s="30">
        <v>40227</v>
      </c>
      <c r="L22" s="125">
        <v>1000000</v>
      </c>
      <c r="M22" s="43"/>
      <c r="N22" s="44"/>
      <c r="O22" s="8"/>
      <c r="P22" s="34"/>
      <c r="Q22" s="41"/>
      <c r="R22" s="42"/>
      <c r="S22" s="42"/>
    </row>
    <row r="23" spans="1:19" x14ac:dyDescent="0.25">
      <c r="A23" s="7"/>
      <c r="B23" s="7"/>
      <c r="C23" s="21">
        <v>100</v>
      </c>
      <c r="D23" s="7"/>
      <c r="E23" s="7">
        <v>5</v>
      </c>
      <c r="F23" s="7"/>
      <c r="G23" s="21">
        <f>C23*E23</f>
        <v>500</v>
      </c>
      <c r="H23" s="8"/>
      <c r="I23" s="10"/>
      <c r="K23" s="30">
        <v>40228</v>
      </c>
      <c r="L23" s="125">
        <v>13680000</v>
      </c>
      <c r="M23" s="45"/>
      <c r="N23" s="44"/>
      <c r="O23" s="46"/>
      <c r="P23" s="34"/>
      <c r="Q23" s="41"/>
      <c r="R23" s="42">
        <f>SUM(R14:R22)</f>
        <v>0</v>
      </c>
      <c r="S23" s="42">
        <f>SUM(S14:S22)</f>
        <v>0</v>
      </c>
    </row>
    <row r="24" spans="1:19" x14ac:dyDescent="0.25">
      <c r="A24" s="7"/>
      <c r="B24" s="7"/>
      <c r="C24" s="21">
        <v>50</v>
      </c>
      <c r="D24" s="7"/>
      <c r="E24" s="7">
        <v>0</v>
      </c>
      <c r="F24" s="7"/>
      <c r="G24" s="21">
        <f>C24*E24</f>
        <v>0</v>
      </c>
      <c r="H24" s="8"/>
      <c r="I24" s="7"/>
      <c r="K24" s="30">
        <v>40229</v>
      </c>
      <c r="L24" s="125">
        <v>500000</v>
      </c>
      <c r="M24" s="45"/>
      <c r="N24" s="47"/>
      <c r="O24" s="46"/>
      <c r="P24" s="34"/>
      <c r="Q24" s="41"/>
      <c r="R24" s="48" t="s">
        <v>23</v>
      </c>
      <c r="S24" s="41"/>
    </row>
    <row r="25" spans="1:19" x14ac:dyDescent="0.25">
      <c r="A25" s="7"/>
      <c r="B25" s="7"/>
      <c r="C25" s="21">
        <v>25</v>
      </c>
      <c r="D25" s="7"/>
      <c r="E25" s="7">
        <v>0</v>
      </c>
      <c r="F25" s="7"/>
      <c r="G25" s="49">
        <v>0</v>
      </c>
      <c r="H25" s="8"/>
      <c r="I25" s="7" t="s">
        <v>9</v>
      </c>
      <c r="K25" s="30">
        <v>40230</v>
      </c>
      <c r="L25" s="125">
        <v>2700000</v>
      </c>
      <c r="M25" s="45"/>
      <c r="N25" s="47"/>
      <c r="O25" s="46"/>
      <c r="P25" s="34"/>
      <c r="Q25" s="41"/>
      <c r="R25" s="48"/>
      <c r="S25" s="41"/>
    </row>
    <row r="26" spans="1:19" x14ac:dyDescent="0.25">
      <c r="A26" s="7"/>
      <c r="B26" s="7"/>
      <c r="C26" s="19" t="s">
        <v>21</v>
      </c>
      <c r="D26" s="7"/>
      <c r="E26" s="7"/>
      <c r="F26" s="7"/>
      <c r="G26" s="7"/>
      <c r="H26" s="50">
        <f>SUM(G20:G25)</f>
        <v>8200</v>
      </c>
      <c r="I26" s="8"/>
      <c r="K26" s="30">
        <v>40231</v>
      </c>
      <c r="L26" s="125">
        <v>2500000</v>
      </c>
      <c r="N26" s="44"/>
      <c r="O26" s="51"/>
      <c r="P26" s="34"/>
      <c r="Q26" s="41"/>
      <c r="R26" s="48"/>
      <c r="S26" s="41"/>
    </row>
    <row r="27" spans="1:19" x14ac:dyDescent="0.25">
      <c r="A27" s="7"/>
      <c r="B27" s="7"/>
      <c r="C27" s="7"/>
      <c r="D27" s="7"/>
      <c r="E27" s="7"/>
      <c r="F27" s="7"/>
      <c r="G27" s="7"/>
      <c r="H27" s="8"/>
      <c r="I27" s="8">
        <f>H17+H26</f>
        <v>38402200</v>
      </c>
      <c r="K27" s="30">
        <v>40232</v>
      </c>
      <c r="L27" s="125">
        <v>950000</v>
      </c>
      <c r="M27" s="52"/>
      <c r="N27" s="44"/>
      <c r="O27" s="51"/>
      <c r="P27" s="34"/>
      <c r="Q27" s="41"/>
      <c r="R27" s="48"/>
      <c r="S27" s="41"/>
    </row>
    <row r="28" spans="1:19" x14ac:dyDescent="0.25">
      <c r="A28" s="7"/>
      <c r="B28" s="7"/>
      <c r="C28" s="19" t="s">
        <v>24</v>
      </c>
      <c r="D28" s="7"/>
      <c r="E28" s="7"/>
      <c r="F28" s="7"/>
      <c r="G28" s="7"/>
      <c r="H28" s="8"/>
      <c r="I28" s="8"/>
      <c r="K28" s="30">
        <v>40233</v>
      </c>
      <c r="L28" s="125">
        <v>1700000</v>
      </c>
      <c r="M28" s="53"/>
      <c r="N28" s="44"/>
      <c r="O28" s="51"/>
      <c r="P28" s="34"/>
      <c r="Q28" s="41"/>
      <c r="R28" s="48"/>
      <c r="S28" s="41"/>
    </row>
    <row r="29" spans="1:19" x14ac:dyDescent="0.25">
      <c r="A29" s="7"/>
      <c r="B29" s="7"/>
      <c r="C29" s="7" t="s">
        <v>25</v>
      </c>
      <c r="D29" s="7"/>
      <c r="E29" s="7"/>
      <c r="F29" s="7"/>
      <c r="G29" s="7" t="s">
        <v>9</v>
      </c>
      <c r="H29" s="8"/>
      <c r="I29" s="8">
        <f>'24 Maret 17  '!I37</f>
        <v>1448296472</v>
      </c>
      <c r="L29" s="125"/>
      <c r="M29" s="32"/>
      <c r="N29" s="33"/>
      <c r="O29" s="51"/>
      <c r="P29" s="34"/>
      <c r="Q29" s="41"/>
      <c r="R29" s="54"/>
      <c r="S29" s="41"/>
    </row>
    <row r="30" spans="1:19" x14ac:dyDescent="0.25">
      <c r="A30" s="7"/>
      <c r="B30" s="7"/>
      <c r="C30" s="7" t="s">
        <v>26</v>
      </c>
      <c r="D30" s="7"/>
      <c r="E30" s="7"/>
      <c r="F30" s="7"/>
      <c r="G30" s="7"/>
      <c r="H30" s="8" t="s">
        <v>27</v>
      </c>
      <c r="I30" s="55">
        <f>'24 Maret 17  '!I27</f>
        <v>14208200</v>
      </c>
      <c r="L30" s="125"/>
      <c r="M30" s="32"/>
      <c r="N30" s="34"/>
      <c r="O30" s="51"/>
      <c r="P30" s="34"/>
      <c r="Q30" s="41"/>
      <c r="R30" s="48"/>
      <c r="S30" s="41"/>
    </row>
    <row r="31" spans="1:19" x14ac:dyDescent="0.25">
      <c r="A31" s="7"/>
      <c r="B31" s="7"/>
      <c r="C31" s="7"/>
      <c r="D31" s="7"/>
      <c r="E31" s="7"/>
      <c r="F31" s="7"/>
      <c r="G31" s="7"/>
      <c r="H31" s="8"/>
      <c r="I31" s="8"/>
      <c r="L31" s="125"/>
      <c r="M31" s="32"/>
      <c r="N31" s="34"/>
      <c r="O31" s="51"/>
      <c r="P31" s="9"/>
      <c r="Q31" s="41"/>
      <c r="R31" s="9"/>
      <c r="S31" s="41"/>
    </row>
    <row r="32" spans="1:19" x14ac:dyDescent="0.25">
      <c r="A32" s="7"/>
      <c r="B32" s="7"/>
      <c r="C32" s="19" t="s">
        <v>28</v>
      </c>
      <c r="D32" s="7"/>
      <c r="E32" s="7"/>
      <c r="F32" s="7"/>
      <c r="G32" s="7"/>
      <c r="H32" s="8"/>
      <c r="I32" s="34"/>
      <c r="J32" s="34"/>
      <c r="L32" s="125"/>
      <c r="N32" s="34"/>
      <c r="O32" s="51"/>
      <c r="P32" s="9"/>
      <c r="Q32" s="41"/>
      <c r="R32" s="9"/>
      <c r="S32" s="41"/>
    </row>
    <row r="33" spans="1:19" x14ac:dyDescent="0.25">
      <c r="A33" s="7"/>
      <c r="B33" s="19">
        <v>1</v>
      </c>
      <c r="C33" s="19" t="s">
        <v>29</v>
      </c>
      <c r="D33" s="7"/>
      <c r="E33" s="7"/>
      <c r="F33" s="7"/>
      <c r="G33" s="7"/>
      <c r="H33" s="8"/>
      <c r="I33" s="8"/>
      <c r="J33" s="8"/>
      <c r="L33" s="125"/>
      <c r="M33" s="32"/>
      <c r="N33" s="34"/>
      <c r="O33" s="51"/>
      <c r="P33" s="9"/>
      <c r="Q33" s="41"/>
      <c r="R33" s="9"/>
      <c r="S33" s="41"/>
    </row>
    <row r="34" spans="1:19" x14ac:dyDescent="0.25">
      <c r="A34" s="7"/>
      <c r="B34" s="19"/>
      <c r="C34" s="19" t="s">
        <v>13</v>
      </c>
      <c r="D34" s="7"/>
      <c r="E34" s="7"/>
      <c r="F34" s="7"/>
      <c r="G34" s="7"/>
      <c r="H34" s="8"/>
      <c r="I34" s="8"/>
      <c r="J34" s="8"/>
      <c r="L34" s="125"/>
      <c r="N34" s="44"/>
      <c r="O34" s="51"/>
      <c r="P34" s="9"/>
      <c r="Q34" s="41"/>
      <c r="R34" s="57"/>
      <c r="S34" s="41"/>
    </row>
    <row r="35" spans="1:19" x14ac:dyDescent="0.25">
      <c r="A35" s="7"/>
      <c r="B35" s="7"/>
      <c r="C35" s="7" t="s">
        <v>30</v>
      </c>
      <c r="D35" s="7"/>
      <c r="E35" s="7"/>
      <c r="F35" s="7"/>
      <c r="G35" s="21"/>
      <c r="H35" s="50">
        <f>O14</f>
        <v>0</v>
      </c>
      <c r="I35" s="8"/>
      <c r="J35" s="8"/>
      <c r="L35" s="31"/>
      <c r="M35" s="52"/>
      <c r="N35" s="44" t="s">
        <v>31</v>
      </c>
      <c r="O35" s="51"/>
      <c r="P35" s="41"/>
      <c r="Q35" s="41"/>
      <c r="R35" s="9"/>
      <c r="S35" s="41"/>
    </row>
    <row r="36" spans="1:19" x14ac:dyDescent="0.25">
      <c r="A36" s="7"/>
      <c r="B36" s="7"/>
      <c r="C36" s="7" t="s">
        <v>32</v>
      </c>
      <c r="D36" s="7"/>
      <c r="E36" s="7"/>
      <c r="F36" s="7"/>
      <c r="G36" s="7"/>
      <c r="H36" s="58">
        <f>P14</f>
        <v>0</v>
      </c>
      <c r="I36" s="7" t="s">
        <v>9</v>
      </c>
      <c r="J36" s="7"/>
      <c r="L36" s="31"/>
      <c r="M36" s="52"/>
      <c r="N36" s="44"/>
      <c r="O36" s="51"/>
      <c r="P36" s="10"/>
      <c r="Q36" s="41"/>
      <c r="R36" s="9"/>
      <c r="S36" s="9"/>
    </row>
    <row r="37" spans="1:19" x14ac:dyDescent="0.25">
      <c r="A37" s="7"/>
      <c r="B37" s="7"/>
      <c r="C37" s="7" t="s">
        <v>33</v>
      </c>
      <c r="D37" s="7"/>
      <c r="E37" s="7"/>
      <c r="F37" s="7"/>
      <c r="G37" s="7"/>
      <c r="H37" s="8"/>
      <c r="I37" s="8">
        <f>I29+H35-H36</f>
        <v>1448296472</v>
      </c>
      <c r="J37" s="8"/>
      <c r="L37" s="31"/>
      <c r="M37" s="52"/>
      <c r="N37" s="44"/>
      <c r="O37" s="51"/>
      <c r="Q37" s="41"/>
      <c r="R37" s="9"/>
      <c r="S37" s="9"/>
    </row>
    <row r="38" spans="1:19" x14ac:dyDescent="0.25">
      <c r="A38" s="7"/>
      <c r="B38" s="7"/>
      <c r="C38" s="7"/>
      <c r="D38" s="7"/>
      <c r="E38" s="7"/>
      <c r="F38" s="7"/>
      <c r="G38" s="7"/>
      <c r="H38" s="8"/>
      <c r="I38" s="8"/>
      <c r="J38" s="8"/>
      <c r="K38" s="30"/>
      <c r="L38" s="31"/>
      <c r="M38" s="59"/>
      <c r="N38" s="44"/>
      <c r="O38" s="51"/>
      <c r="Q38" s="41"/>
      <c r="R38" s="9"/>
      <c r="S38" s="9"/>
    </row>
    <row r="39" spans="1:19" x14ac:dyDescent="0.25">
      <c r="A39" s="7"/>
      <c r="B39" s="7"/>
      <c r="C39" s="19" t="s">
        <v>34</v>
      </c>
      <c r="D39" s="7"/>
      <c r="E39" s="7"/>
      <c r="F39" s="7"/>
      <c r="G39" s="7"/>
      <c r="H39" s="50">
        <v>112333168</v>
      </c>
      <c r="J39" s="8"/>
      <c r="K39" s="30"/>
      <c r="L39" s="31"/>
      <c r="M39" s="52"/>
      <c r="N39" s="44"/>
      <c r="O39" s="51"/>
      <c r="Q39" s="41"/>
      <c r="R39" s="9"/>
      <c r="S39" s="9"/>
    </row>
    <row r="40" spans="1:19" x14ac:dyDescent="0.25">
      <c r="A40" s="7"/>
      <c r="B40" s="7"/>
      <c r="C40" s="19" t="s">
        <v>35</v>
      </c>
      <c r="D40" s="7"/>
      <c r="E40" s="7"/>
      <c r="F40" s="7"/>
      <c r="G40" s="7"/>
      <c r="H40" s="8">
        <v>102993494</v>
      </c>
      <c r="I40" s="8"/>
      <c r="J40" s="8"/>
      <c r="K40" s="30"/>
      <c r="L40" s="31"/>
      <c r="M40" s="52"/>
      <c r="N40" s="44"/>
      <c r="O40" s="51"/>
      <c r="Q40" s="41"/>
      <c r="R40" s="9"/>
      <c r="S40" s="9"/>
    </row>
    <row r="41" spans="1:19" ht="16.5" x14ac:dyDescent="0.35">
      <c r="A41" s="7"/>
      <c r="B41" s="7"/>
      <c r="C41" s="19" t="s">
        <v>36</v>
      </c>
      <c r="D41" s="7"/>
      <c r="E41" s="7"/>
      <c r="F41" s="7"/>
      <c r="G41" s="7"/>
      <c r="H41" s="60">
        <v>77026411</v>
      </c>
      <c r="I41" s="8"/>
      <c r="J41" s="8"/>
      <c r="K41" s="30"/>
      <c r="L41" s="31"/>
      <c r="M41" s="52"/>
      <c r="N41" s="44"/>
      <c r="O41" s="51"/>
      <c r="Q41" s="41"/>
      <c r="R41" s="9"/>
      <c r="S41" s="9"/>
    </row>
    <row r="42" spans="1:19" ht="16.5" x14ac:dyDescent="0.35">
      <c r="A42" s="7"/>
      <c r="B42" s="7"/>
      <c r="C42" s="7"/>
      <c r="D42" s="7"/>
      <c r="E42" s="7"/>
      <c r="F42" s="7"/>
      <c r="G42" s="7"/>
      <c r="H42" s="8"/>
      <c r="I42" s="61">
        <f>SUM(H39:H41)</f>
        <v>292353073</v>
      </c>
      <c r="J42" s="8"/>
      <c r="K42" s="30"/>
      <c r="L42" s="31"/>
      <c r="M42" s="52"/>
      <c r="N42" s="44"/>
      <c r="O42" s="51"/>
      <c r="Q42" s="41"/>
      <c r="R42" s="9"/>
      <c r="S42" s="9"/>
    </row>
    <row r="43" spans="1:19" x14ac:dyDescent="0.25">
      <c r="A43" s="7"/>
      <c r="B43" s="7"/>
      <c r="C43" s="7"/>
      <c r="D43" s="7"/>
      <c r="E43" s="7"/>
      <c r="F43" s="7"/>
      <c r="G43" s="7"/>
      <c r="H43" s="8"/>
      <c r="I43" s="62">
        <f>SUM(I37:I42)</f>
        <v>1740649545</v>
      </c>
      <c r="J43" s="8"/>
      <c r="K43" s="30"/>
      <c r="L43" s="31"/>
      <c r="M43" s="52"/>
      <c r="N43" s="44"/>
      <c r="O43" s="51"/>
      <c r="Q43" s="41"/>
      <c r="R43" s="9"/>
      <c r="S43" s="9"/>
    </row>
    <row r="44" spans="1:19" x14ac:dyDescent="0.25">
      <c r="A44" s="7"/>
      <c r="B44" s="19">
        <v>2</v>
      </c>
      <c r="C44" s="19" t="s">
        <v>37</v>
      </c>
      <c r="D44" s="7"/>
      <c r="E44" s="7"/>
      <c r="F44" s="7"/>
      <c r="G44" s="7"/>
      <c r="H44" s="8"/>
      <c r="I44" s="8"/>
      <c r="J44" s="8"/>
      <c r="M44" s="52"/>
      <c r="N44" s="44"/>
      <c r="O44" s="51"/>
      <c r="P44" s="63"/>
      <c r="Q44" s="34"/>
      <c r="R44" s="64"/>
      <c r="S44" s="64"/>
    </row>
    <row r="45" spans="1:19" x14ac:dyDescent="0.25">
      <c r="A45" s="7"/>
      <c r="B45" s="7"/>
      <c r="C45" s="7" t="s">
        <v>32</v>
      </c>
      <c r="D45" s="7"/>
      <c r="E45" s="7"/>
      <c r="F45" s="7"/>
      <c r="G45" s="17"/>
      <c r="H45" s="8">
        <f>M95</f>
        <v>13791000</v>
      </c>
      <c r="I45" s="8"/>
      <c r="J45" s="8"/>
      <c r="M45" s="52"/>
      <c r="N45" s="44"/>
      <c r="O45" s="51"/>
      <c r="P45" s="63"/>
      <c r="Q45" s="34"/>
      <c r="R45" s="65"/>
      <c r="S45" s="64"/>
    </row>
    <row r="46" spans="1:19" x14ac:dyDescent="0.25">
      <c r="A46" s="7"/>
      <c r="B46" s="7"/>
      <c r="C46" s="7" t="s">
        <v>38</v>
      </c>
      <c r="D46" s="7"/>
      <c r="E46" s="7"/>
      <c r="F46" s="7"/>
      <c r="G46" s="22"/>
      <c r="H46" s="66">
        <f>+E91</f>
        <v>0</v>
      </c>
      <c r="I46" s="8" t="s">
        <v>9</v>
      </c>
      <c r="J46" s="8"/>
      <c r="M46" s="52"/>
      <c r="N46" s="44"/>
      <c r="O46" s="51"/>
      <c r="P46" s="63"/>
      <c r="Q46" s="34"/>
      <c r="R46" s="63"/>
      <c r="S46" s="64"/>
    </row>
    <row r="47" spans="1:19" x14ac:dyDescent="0.25">
      <c r="A47" s="7"/>
      <c r="B47" s="7"/>
      <c r="C47" s="7"/>
      <c r="D47" s="7"/>
      <c r="E47" s="7"/>
      <c r="F47" s="7"/>
      <c r="G47" s="22" t="s">
        <v>9</v>
      </c>
      <c r="H47" s="67"/>
      <c r="I47" s="8">
        <f>H45+H46</f>
        <v>13791000</v>
      </c>
      <c r="J47" s="8"/>
      <c r="M47" s="52"/>
      <c r="N47" s="44"/>
      <c r="O47" s="51"/>
      <c r="P47" s="63"/>
      <c r="Q47" s="64"/>
      <c r="R47" s="63"/>
      <c r="S47" s="64"/>
    </row>
    <row r="48" spans="1:19" x14ac:dyDescent="0.25">
      <c r="A48" s="7"/>
      <c r="B48" s="7"/>
      <c r="C48" s="7"/>
      <c r="D48" s="7"/>
      <c r="E48" s="7"/>
      <c r="F48" s="7"/>
      <c r="G48" s="22"/>
      <c r="H48" s="68"/>
      <c r="I48" s="8" t="s">
        <v>9</v>
      </c>
      <c r="J48" s="8"/>
      <c r="M48" s="59"/>
      <c r="N48" s="44"/>
      <c r="O48" s="51"/>
      <c r="P48" s="69"/>
      <c r="Q48" s="69">
        <f>SUM(Q13:Q46)</f>
        <v>0</v>
      </c>
      <c r="R48" s="63"/>
      <c r="S48" s="64"/>
    </row>
    <row r="49" spans="1:19" x14ac:dyDescent="0.25">
      <c r="A49" s="7"/>
      <c r="B49" s="7"/>
      <c r="C49" s="7" t="s">
        <v>39</v>
      </c>
      <c r="D49" s="7"/>
      <c r="E49" s="7"/>
      <c r="F49" s="7"/>
      <c r="G49" s="17"/>
      <c r="H49" s="50">
        <f>L136</f>
        <v>37985000</v>
      </c>
      <c r="I49" s="8">
        <v>0</v>
      </c>
      <c r="M49" s="59"/>
      <c r="N49" s="44"/>
      <c r="O49" s="51"/>
      <c r="Q49" s="9"/>
      <c r="S49" s="9"/>
    </row>
    <row r="50" spans="1:19" x14ac:dyDescent="0.25">
      <c r="A50" s="7"/>
      <c r="B50" s="7"/>
      <c r="C50" s="7" t="s">
        <v>40</v>
      </c>
      <c r="D50" s="7"/>
      <c r="E50" s="7"/>
      <c r="F50" s="7"/>
      <c r="G50" s="7"/>
      <c r="H50" s="58">
        <f>A91</f>
        <v>0</v>
      </c>
      <c r="I50" s="8"/>
      <c r="M50" s="59"/>
      <c r="N50" s="44"/>
      <c r="O50" s="51"/>
      <c r="P50" s="70"/>
      <c r="Q50" s="9" t="s">
        <v>41</v>
      </c>
      <c r="S50" s="9"/>
    </row>
    <row r="51" spans="1:19" x14ac:dyDescent="0.25">
      <c r="A51" s="7"/>
      <c r="B51" s="7"/>
      <c r="C51" s="7"/>
      <c r="D51" s="7"/>
      <c r="E51" s="7"/>
      <c r="F51" s="7"/>
      <c r="G51" s="7"/>
      <c r="H51" s="17"/>
      <c r="I51" s="58">
        <f>SUM(H49:H50)</f>
        <v>37985000</v>
      </c>
      <c r="J51" s="50"/>
      <c r="M51" s="59"/>
      <c r="N51" s="44"/>
      <c r="O51" s="51"/>
      <c r="P51" s="71"/>
      <c r="Q51" s="57"/>
      <c r="R51" s="71"/>
      <c r="S51" s="57"/>
    </row>
    <row r="52" spans="1:19" x14ac:dyDescent="0.25">
      <c r="A52" s="7"/>
      <c r="B52" s="7"/>
      <c r="C52" s="19" t="s">
        <v>42</v>
      </c>
      <c r="D52" s="7"/>
      <c r="E52" s="7"/>
      <c r="F52" s="7"/>
      <c r="G52" s="7"/>
      <c r="H52" s="8"/>
      <c r="I52" s="8">
        <f>I30-I47+I51</f>
        <v>38402200</v>
      </c>
      <c r="J52" s="72"/>
      <c r="N52" s="44"/>
      <c r="O52" s="51"/>
      <c r="P52" s="71"/>
      <c r="Q52" s="57"/>
      <c r="R52" s="71"/>
      <c r="S52" s="57"/>
    </row>
    <row r="53" spans="1:19" x14ac:dyDescent="0.25">
      <c r="A53" s="7"/>
      <c r="B53" s="7"/>
      <c r="C53" s="7" t="s">
        <v>43</v>
      </c>
      <c r="D53" s="7"/>
      <c r="E53" s="7"/>
      <c r="F53" s="7"/>
      <c r="G53" s="7"/>
      <c r="H53" s="8"/>
      <c r="I53" s="8">
        <f>+I27</f>
        <v>38402200</v>
      </c>
      <c r="J53" s="72"/>
      <c r="N53" s="44"/>
      <c r="O53" s="51"/>
      <c r="P53" s="71"/>
      <c r="Q53" s="57"/>
      <c r="R53" s="71"/>
      <c r="S53" s="57"/>
    </row>
    <row r="54" spans="1:19" x14ac:dyDescent="0.25">
      <c r="A54" s="7"/>
      <c r="B54" s="7"/>
      <c r="C54" s="7"/>
      <c r="D54" s="7"/>
      <c r="E54" s="7"/>
      <c r="F54" s="7"/>
      <c r="G54" s="7"/>
      <c r="H54" s="8" t="s">
        <v>9</v>
      </c>
      <c r="I54" s="58">
        <v>0</v>
      </c>
      <c r="J54" s="73"/>
      <c r="L54" s="31"/>
      <c r="N54" s="44"/>
      <c r="O54" s="51"/>
      <c r="P54" s="71"/>
      <c r="Q54" s="57"/>
      <c r="R54" s="71"/>
      <c r="S54" s="74"/>
    </row>
    <row r="55" spans="1:19" x14ac:dyDescent="0.25">
      <c r="A55" s="7"/>
      <c r="B55" s="7"/>
      <c r="C55" s="7"/>
      <c r="D55" s="7"/>
      <c r="E55" s="7" t="s">
        <v>44</v>
      </c>
      <c r="F55" s="7"/>
      <c r="G55" s="7"/>
      <c r="H55" s="8"/>
      <c r="I55" s="8">
        <f>+I53-I52</f>
        <v>0</v>
      </c>
      <c r="J55" s="72"/>
      <c r="L55" s="31"/>
      <c r="N55" s="44"/>
      <c r="O55" s="51"/>
      <c r="P55" s="71"/>
      <c r="Q55" s="57"/>
      <c r="R55" s="71"/>
      <c r="S55" s="71"/>
    </row>
    <row r="56" spans="1:19" x14ac:dyDescent="0.25">
      <c r="A56" s="7"/>
      <c r="B56" s="7"/>
      <c r="C56" s="7"/>
      <c r="D56" s="7"/>
      <c r="E56" s="7"/>
      <c r="F56" s="7"/>
      <c r="G56" s="7"/>
      <c r="H56" s="8"/>
      <c r="I56" s="8"/>
      <c r="J56" s="72"/>
      <c r="L56" s="31"/>
      <c r="N56" s="44"/>
      <c r="O56" s="51"/>
      <c r="P56" s="71"/>
      <c r="Q56" s="57"/>
      <c r="R56" s="71"/>
      <c r="S56" s="71"/>
    </row>
    <row r="57" spans="1:19" x14ac:dyDescent="0.25">
      <c r="A57" s="7" t="s">
        <v>45</v>
      </c>
      <c r="B57" s="7"/>
      <c r="C57" s="7"/>
      <c r="D57" s="7"/>
      <c r="E57" s="7"/>
      <c r="F57" s="7"/>
      <c r="G57" s="7"/>
      <c r="H57" s="8"/>
      <c r="I57" s="55"/>
      <c r="J57" s="75"/>
      <c r="L57" s="31"/>
      <c r="N57" s="44"/>
      <c r="O57" s="51"/>
      <c r="P57" s="71"/>
      <c r="Q57" s="57"/>
      <c r="R57" s="71"/>
      <c r="S57" s="71"/>
    </row>
    <row r="58" spans="1:19" x14ac:dyDescent="0.25">
      <c r="A58" s="7" t="s">
        <v>46</v>
      </c>
      <c r="B58" s="7"/>
      <c r="C58" s="7"/>
      <c r="D58" s="7"/>
      <c r="E58" s="7" t="s">
        <v>9</v>
      </c>
      <c r="F58" s="7"/>
      <c r="G58" s="7" t="s">
        <v>47</v>
      </c>
      <c r="H58" s="8"/>
      <c r="I58" s="21"/>
      <c r="J58" s="76"/>
      <c r="L58" s="31"/>
      <c r="N58" s="44"/>
      <c r="O58" s="51"/>
      <c r="P58" s="71"/>
      <c r="Q58" s="57"/>
      <c r="R58" s="71"/>
      <c r="S58" s="71"/>
    </row>
    <row r="59" spans="1:19" x14ac:dyDescent="0.25">
      <c r="A59" s="7"/>
      <c r="B59" s="7"/>
      <c r="C59" s="7"/>
      <c r="D59" s="7"/>
      <c r="E59" s="7"/>
      <c r="F59" s="7"/>
      <c r="G59" s="7"/>
      <c r="H59" s="8" t="s">
        <v>9</v>
      </c>
      <c r="I59" s="21"/>
      <c r="J59" s="76"/>
      <c r="L59" s="31"/>
      <c r="N59" s="44"/>
      <c r="O59" s="51"/>
      <c r="Q59" s="41"/>
    </row>
    <row r="60" spans="1:19" x14ac:dyDescent="0.25">
      <c r="A60" s="7"/>
      <c r="B60" s="7"/>
      <c r="C60" s="7"/>
      <c r="D60" s="7"/>
      <c r="E60" s="7"/>
      <c r="F60" s="7"/>
      <c r="G60" s="7"/>
      <c r="H60" s="8"/>
      <c r="I60" s="21"/>
      <c r="J60" s="76"/>
      <c r="L60" s="31"/>
      <c r="N60" s="44"/>
      <c r="O60" s="51"/>
      <c r="Q60" s="41"/>
    </row>
    <row r="61" spans="1:19" x14ac:dyDescent="0.25">
      <c r="A61" s="77"/>
      <c r="B61" s="78"/>
      <c r="C61" s="78"/>
      <c r="D61" s="79"/>
      <c r="E61" s="79"/>
      <c r="F61" s="79"/>
      <c r="G61" s="79"/>
      <c r="H61" s="10"/>
      <c r="J61" s="80"/>
      <c r="L61" s="82"/>
      <c r="N61" s="44"/>
      <c r="O61" s="51"/>
      <c r="Q61" s="10"/>
      <c r="R61" s="81"/>
    </row>
    <row r="62" spans="1:19" x14ac:dyDescent="0.25">
      <c r="A62" s="134" t="s">
        <v>82</v>
      </c>
      <c r="B62" s="78"/>
      <c r="C62" s="78"/>
      <c r="D62" s="79"/>
      <c r="E62" s="79"/>
      <c r="F62" s="79"/>
      <c r="G62" s="10" t="s">
        <v>74</v>
      </c>
      <c r="J62" s="80"/>
      <c r="K62" s="30"/>
      <c r="L62" s="82"/>
      <c r="N62" s="44"/>
      <c r="O62" s="51"/>
      <c r="Q62" s="10"/>
      <c r="R62" s="81"/>
    </row>
    <row r="63" spans="1:19" x14ac:dyDescent="0.25">
      <c r="A63" s="77"/>
      <c r="B63" s="78"/>
      <c r="C63" s="78"/>
      <c r="D63" s="79"/>
      <c r="E63" s="79"/>
      <c r="F63" s="79"/>
      <c r="G63" s="79"/>
      <c r="H63" s="79"/>
      <c r="J63" s="80"/>
      <c r="L63" s="82"/>
      <c r="N63" s="44"/>
      <c r="O63" s="51"/>
    </row>
    <row r="64" spans="1:19" x14ac:dyDescent="0.25">
      <c r="A64" s="95" t="s">
        <v>75</v>
      </c>
      <c r="B64" s="9"/>
      <c r="C64" s="9"/>
      <c r="D64" s="9"/>
      <c r="E64" s="9"/>
      <c r="F64" s="9"/>
      <c r="H64" s="10" t="s">
        <v>51</v>
      </c>
      <c r="I64" s="9"/>
      <c r="J64" s="83"/>
      <c r="L64" s="82"/>
      <c r="M64" s="59"/>
      <c r="N64" s="44"/>
      <c r="O64" s="51"/>
      <c r="Q64" s="70"/>
    </row>
    <row r="65" spans="1:15" x14ac:dyDescent="0.25">
      <c r="A65" s="9"/>
      <c r="B65" s="9"/>
      <c r="C65" s="9"/>
      <c r="D65" s="9"/>
      <c r="E65" s="9"/>
      <c r="F65" s="9"/>
      <c r="G65" s="79" t="s">
        <v>52</v>
      </c>
      <c r="H65" s="9"/>
      <c r="I65" s="9"/>
      <c r="J65" s="83"/>
      <c r="L65" s="82"/>
      <c r="M65" s="59"/>
      <c r="N65" s="44"/>
      <c r="O65" s="51"/>
    </row>
    <row r="66" spans="1:15" x14ac:dyDescent="0.25">
      <c r="A66" s="9"/>
      <c r="B66" s="9"/>
      <c r="C66" s="9"/>
      <c r="D66" s="9"/>
      <c r="E66" s="9"/>
      <c r="F66" s="9"/>
      <c r="G66" s="79"/>
      <c r="H66" s="9"/>
      <c r="I66" s="9"/>
      <c r="J66" s="83"/>
      <c r="L66" s="82"/>
      <c r="M66" s="59"/>
      <c r="N66" s="44"/>
      <c r="O66" s="51"/>
    </row>
    <row r="67" spans="1:15" x14ac:dyDescent="0.25">
      <c r="A67" s="9"/>
      <c r="B67" s="9"/>
      <c r="C67" s="9"/>
      <c r="D67" s="9"/>
      <c r="E67" s="9" t="s">
        <v>53</v>
      </c>
      <c r="F67" s="9"/>
      <c r="G67" s="9"/>
      <c r="H67" s="9"/>
      <c r="I67" s="9"/>
      <c r="J67" s="83"/>
      <c r="L67" s="82"/>
      <c r="M67" s="84"/>
      <c r="N67" s="44"/>
      <c r="O67" s="51"/>
    </row>
    <row r="68" spans="1:15" x14ac:dyDescent="0.25">
      <c r="A68" s="9"/>
      <c r="B68" s="9"/>
      <c r="C68" s="9"/>
      <c r="D68" s="9"/>
      <c r="E68" s="9"/>
      <c r="F68" s="9"/>
      <c r="G68" s="9"/>
      <c r="H68" s="9"/>
      <c r="I68" s="85"/>
      <c r="J68" s="83"/>
      <c r="L68" s="82"/>
      <c r="M68" s="84"/>
      <c r="N68" s="44"/>
      <c r="O68" s="51"/>
    </row>
    <row r="69" spans="1:15" x14ac:dyDescent="0.25">
      <c r="A69" s="79"/>
      <c r="B69" s="79"/>
      <c r="C69" s="79"/>
      <c r="D69" s="79"/>
      <c r="E69" s="79"/>
      <c r="F69" s="79"/>
      <c r="G69" s="86"/>
      <c r="H69" s="87"/>
      <c r="I69" s="79"/>
      <c r="J69" s="80"/>
      <c r="L69" s="82"/>
      <c r="M69" s="88"/>
      <c r="N69" s="44"/>
      <c r="O69" s="51"/>
    </row>
    <row r="70" spans="1:15" x14ac:dyDescent="0.25">
      <c r="A70" s="79"/>
      <c r="B70" s="79"/>
      <c r="C70" s="79"/>
      <c r="D70" s="79"/>
      <c r="E70" s="79"/>
      <c r="F70" s="79"/>
      <c r="G70" s="86" t="s">
        <v>54</v>
      </c>
      <c r="H70" s="89"/>
      <c r="I70" s="79"/>
      <c r="J70" s="80"/>
      <c r="L70" s="82"/>
      <c r="M70" s="59"/>
      <c r="N70" s="44"/>
      <c r="O70" s="51"/>
    </row>
    <row r="71" spans="1:15" x14ac:dyDescent="0.25">
      <c r="A71" s="9"/>
      <c r="B71" s="9"/>
      <c r="C71" s="9"/>
      <c r="D71" s="9"/>
      <c r="E71" s="9"/>
      <c r="F71" s="9"/>
      <c r="G71" s="9"/>
      <c r="H71" s="9"/>
      <c r="I71" s="9"/>
      <c r="J71" s="83"/>
      <c r="L71" s="82"/>
      <c r="N71" s="44"/>
      <c r="O71" s="90"/>
    </row>
    <row r="72" spans="1:15" x14ac:dyDescent="0.25">
      <c r="A72" s="9" t="s">
        <v>40</v>
      </c>
      <c r="B72" s="9"/>
      <c r="C72" s="9"/>
      <c r="D72" s="9" t="s">
        <v>38</v>
      </c>
      <c r="E72" s="9"/>
      <c r="F72" s="9"/>
      <c r="G72" s="9"/>
      <c r="H72" s="9" t="s">
        <v>55</v>
      </c>
      <c r="I72" s="85" t="s">
        <v>56</v>
      </c>
      <c r="J72" s="83"/>
      <c r="L72" s="82"/>
      <c r="M72" s="88"/>
      <c r="N72" s="44"/>
      <c r="O72" s="91"/>
    </row>
    <row r="73" spans="1:15" x14ac:dyDescent="0.25">
      <c r="A73" s="92"/>
      <c r="B73" s="93"/>
      <c r="C73" s="93"/>
      <c r="D73" s="93"/>
      <c r="E73" s="94"/>
      <c r="F73" s="95"/>
      <c r="G73" s="9"/>
      <c r="H73" s="57"/>
      <c r="I73" s="9"/>
      <c r="J73" s="83"/>
      <c r="L73" s="82"/>
      <c r="M73" s="88"/>
      <c r="N73" s="44"/>
      <c r="O73" s="90"/>
    </row>
    <row r="74" spans="1:15" x14ac:dyDescent="0.25">
      <c r="A74" s="92"/>
      <c r="B74" s="93"/>
      <c r="C74" s="93"/>
      <c r="D74" s="93"/>
      <c r="E74" s="94"/>
      <c r="F74" s="95"/>
      <c r="G74" s="9"/>
      <c r="H74" s="57"/>
      <c r="I74" s="9"/>
      <c r="J74" s="9"/>
      <c r="L74" s="82"/>
      <c r="M74" s="88"/>
      <c r="N74" s="44"/>
      <c r="O74" s="90"/>
    </row>
    <row r="75" spans="1:15" x14ac:dyDescent="0.25">
      <c r="A75" s="96"/>
      <c r="B75" s="93"/>
      <c r="C75" s="93"/>
      <c r="D75" s="93"/>
      <c r="E75" s="94"/>
      <c r="F75" s="95"/>
      <c r="G75" s="9"/>
      <c r="H75" s="57"/>
      <c r="I75" s="9"/>
      <c r="J75" s="9"/>
      <c r="K75" t="s">
        <v>9</v>
      </c>
      <c r="L75" s="82"/>
      <c r="M75" s="88"/>
      <c r="N75" s="44"/>
      <c r="O75" s="90"/>
    </row>
    <row r="76" spans="1:15" x14ac:dyDescent="0.25">
      <c r="A76" s="96"/>
      <c r="B76" s="93"/>
      <c r="C76" s="97"/>
      <c r="D76" s="93"/>
      <c r="E76" s="98"/>
      <c r="F76" s="9"/>
      <c r="G76" s="9"/>
      <c r="H76" s="57"/>
      <c r="I76" s="9"/>
      <c r="J76" s="9"/>
      <c r="L76" s="82"/>
      <c r="M76" s="88"/>
      <c r="N76" s="44"/>
      <c r="O76" s="90"/>
    </row>
    <row r="77" spans="1:15" x14ac:dyDescent="0.25">
      <c r="A77" s="94"/>
      <c r="B77" s="93"/>
      <c r="C77" s="97"/>
      <c r="D77" s="97"/>
      <c r="E77" s="99"/>
      <c r="F77" s="70"/>
      <c r="H77" s="71"/>
      <c r="L77" s="82"/>
      <c r="M77" s="88"/>
      <c r="N77" s="44"/>
      <c r="O77" s="90"/>
    </row>
    <row r="78" spans="1:15" x14ac:dyDescent="0.25">
      <c r="A78" s="100"/>
      <c r="B78" s="93"/>
      <c r="C78" s="101"/>
      <c r="D78" s="101"/>
      <c r="E78" s="99"/>
      <c r="H78" s="71"/>
      <c r="L78" s="82"/>
      <c r="M78" s="88"/>
      <c r="N78" s="44"/>
      <c r="O78" s="90"/>
    </row>
    <row r="79" spans="1:15" x14ac:dyDescent="0.25">
      <c r="A79" s="102"/>
      <c r="B79" s="93"/>
      <c r="C79" s="101"/>
      <c r="D79" s="101"/>
      <c r="E79" s="99"/>
      <c r="H79" s="71"/>
      <c r="L79" s="82"/>
      <c r="M79" s="88"/>
      <c r="N79" s="44"/>
      <c r="O79" s="91"/>
    </row>
    <row r="80" spans="1:15" x14ac:dyDescent="0.25">
      <c r="A80" s="102"/>
      <c r="B80" s="93"/>
      <c r="C80" s="101"/>
      <c r="D80" s="101"/>
      <c r="E80" s="99"/>
      <c r="H80" s="71"/>
      <c r="L80" s="82"/>
      <c r="M80" s="88"/>
      <c r="N80" s="44"/>
      <c r="O80" s="91"/>
    </row>
    <row r="81" spans="1:15" x14ac:dyDescent="0.25">
      <c r="A81" s="100"/>
      <c r="B81" s="101"/>
      <c r="C81" s="101"/>
      <c r="D81" s="101"/>
      <c r="E81" s="99"/>
      <c r="H81" s="71"/>
      <c r="L81" s="82"/>
      <c r="M81" s="103"/>
      <c r="N81" s="44"/>
      <c r="O81" s="90"/>
    </row>
    <row r="82" spans="1:15" x14ac:dyDescent="0.25">
      <c r="A82" s="100"/>
      <c r="B82" s="101"/>
      <c r="C82" s="101"/>
      <c r="D82" s="101"/>
      <c r="E82" s="99"/>
      <c r="H82" s="71"/>
      <c r="L82" s="82"/>
      <c r="M82" s="104"/>
      <c r="N82" s="44"/>
      <c r="O82" s="90"/>
    </row>
    <row r="83" spans="1:15" x14ac:dyDescent="0.25">
      <c r="A83" s="100"/>
      <c r="B83" s="105"/>
      <c r="E83" s="71"/>
      <c r="H83" s="71"/>
      <c r="K83" s="30"/>
      <c r="L83" s="82"/>
      <c r="N83" s="44"/>
      <c r="O83" s="90"/>
    </row>
    <row r="84" spans="1:15" x14ac:dyDescent="0.25">
      <c r="A84" s="100"/>
      <c r="B84" s="105"/>
      <c r="H84" s="71"/>
      <c r="K84" s="30"/>
      <c r="L84" s="82"/>
      <c r="N84" s="44"/>
      <c r="O84" s="90"/>
    </row>
    <row r="85" spans="1:15" x14ac:dyDescent="0.25">
      <c r="A85" s="100"/>
      <c r="B85" s="105"/>
      <c r="K85" s="30"/>
      <c r="L85" s="82"/>
      <c r="N85" s="44"/>
      <c r="O85" s="90"/>
    </row>
    <row r="86" spans="1:15" x14ac:dyDescent="0.25">
      <c r="A86" s="100"/>
      <c r="B86" s="105"/>
      <c r="K86" s="30"/>
      <c r="L86" s="82"/>
      <c r="N86" s="44"/>
      <c r="O86" s="90"/>
    </row>
    <row r="87" spans="1:15" x14ac:dyDescent="0.25">
      <c r="A87" s="71"/>
      <c r="B87" s="105"/>
      <c r="K87" s="30"/>
      <c r="L87" s="82"/>
      <c r="M87" s="88"/>
      <c r="N87" s="44"/>
      <c r="O87" s="90"/>
    </row>
    <row r="88" spans="1:15" x14ac:dyDescent="0.25">
      <c r="K88" s="30"/>
      <c r="L88" s="82"/>
      <c r="N88" s="44"/>
      <c r="O88" s="90"/>
    </row>
    <row r="89" spans="1:15" x14ac:dyDescent="0.25">
      <c r="K89" s="30"/>
      <c r="L89" s="82"/>
      <c r="N89" s="44"/>
      <c r="O89" s="90"/>
    </row>
    <row r="90" spans="1:15" x14ac:dyDescent="0.25">
      <c r="K90" s="30"/>
      <c r="L90" s="82"/>
      <c r="N90" s="44"/>
      <c r="O90" s="90"/>
    </row>
    <row r="91" spans="1:15" x14ac:dyDescent="0.25">
      <c r="A91" s="81">
        <f>SUM(A73:A90)</f>
        <v>0</v>
      </c>
      <c r="E91" s="71">
        <f>SUM(E73:E90)</f>
        <v>0</v>
      </c>
      <c r="H91" s="71">
        <f>SUM(H73:H90)</f>
        <v>0</v>
      </c>
      <c r="K91" s="30"/>
      <c r="L91" s="82"/>
      <c r="N91" s="44"/>
      <c r="O91" s="90"/>
    </row>
    <row r="92" spans="1:15" x14ac:dyDescent="0.25">
      <c r="K92" s="30"/>
      <c r="L92" s="82"/>
      <c r="N92" s="44"/>
      <c r="O92" s="90"/>
    </row>
    <row r="93" spans="1:15" x14ac:dyDescent="0.25">
      <c r="K93" s="30"/>
      <c r="N93" s="44"/>
      <c r="O93" s="90"/>
    </row>
    <row r="94" spans="1:15" x14ac:dyDescent="0.25">
      <c r="K94" s="30"/>
      <c r="N94" s="44"/>
      <c r="O94" s="90"/>
    </row>
    <row r="95" spans="1:15" x14ac:dyDescent="0.25">
      <c r="K95" s="30"/>
      <c r="M95" s="37">
        <f>SUM(M13:M94)</f>
        <v>13791000</v>
      </c>
      <c r="N95" s="44"/>
      <c r="O95" s="90"/>
    </row>
    <row r="96" spans="1:15" x14ac:dyDescent="0.25">
      <c r="K96" s="30"/>
      <c r="N96" s="44"/>
      <c r="O96" s="90"/>
    </row>
    <row r="97" spans="11:15" x14ac:dyDescent="0.25">
      <c r="K97" s="30"/>
      <c r="N97" s="44"/>
      <c r="O97" s="90"/>
    </row>
    <row r="98" spans="11:15" x14ac:dyDescent="0.25">
      <c r="K98" s="30"/>
      <c r="N98" s="44"/>
      <c r="O98" s="90"/>
    </row>
    <row r="99" spans="11:15" x14ac:dyDescent="0.25">
      <c r="K99" s="30"/>
      <c r="N99" s="44"/>
      <c r="O99" s="90"/>
    </row>
    <row r="100" spans="11:15" x14ac:dyDescent="0.25">
      <c r="K100" s="30"/>
      <c r="N100" s="44"/>
      <c r="O100" s="90"/>
    </row>
    <row r="101" spans="11:15" x14ac:dyDescent="0.25">
      <c r="K101" s="30"/>
      <c r="N101" s="44"/>
      <c r="O101" s="90"/>
    </row>
    <row r="102" spans="11:15" x14ac:dyDescent="0.25">
      <c r="K102" s="30"/>
      <c r="N102" s="44"/>
      <c r="O102" s="90"/>
    </row>
    <row r="103" spans="11:15" x14ac:dyDescent="0.25">
      <c r="K103" s="30"/>
      <c r="N103" s="44"/>
      <c r="O103" s="90"/>
    </row>
    <row r="104" spans="11:15" x14ac:dyDescent="0.25">
      <c r="K104" s="30"/>
      <c r="N104" s="44"/>
      <c r="O104" s="90"/>
    </row>
    <row r="105" spans="11:15" x14ac:dyDescent="0.25">
      <c r="K105" s="30"/>
      <c r="N105" s="44"/>
      <c r="O105" s="90"/>
    </row>
    <row r="106" spans="11:15" x14ac:dyDescent="0.25">
      <c r="K106" s="30"/>
      <c r="N106" s="44"/>
      <c r="O106" s="90"/>
    </row>
    <row r="107" spans="11:15" x14ac:dyDescent="0.25">
      <c r="K107" s="30"/>
      <c r="N107" s="44"/>
    </row>
    <row r="108" spans="11:15" x14ac:dyDescent="0.25">
      <c r="K108" s="30"/>
    </row>
    <row r="109" spans="11:15" x14ac:dyDescent="0.25">
      <c r="K109" s="30"/>
    </row>
    <row r="110" spans="11:15" x14ac:dyDescent="0.25">
      <c r="K110" s="30"/>
      <c r="O110" s="88">
        <f>SUM(O13:O109)</f>
        <v>0</v>
      </c>
    </row>
    <row r="111" spans="11:15" x14ac:dyDescent="0.25">
      <c r="K111" s="30"/>
    </row>
    <row r="112" spans="11:15" x14ac:dyDescent="0.25">
      <c r="K112" s="30"/>
    </row>
    <row r="113" spans="1:19" s="37" customFormat="1" x14ac:dyDescent="0.25">
      <c r="A113"/>
      <c r="B113"/>
      <c r="C113"/>
      <c r="D113"/>
      <c r="E113"/>
      <c r="F113"/>
      <c r="G113"/>
      <c r="H113"/>
      <c r="I113"/>
      <c r="J113"/>
      <c r="K113" s="30"/>
      <c r="L113" s="106"/>
      <c r="N113" s="108"/>
      <c r="O113" s="107"/>
      <c r="P113"/>
      <c r="Q113"/>
      <c r="R113"/>
      <c r="S113"/>
    </row>
    <row r="114" spans="1:19" s="37" customFormat="1" x14ac:dyDescent="0.25">
      <c r="A114"/>
      <c r="B114"/>
      <c r="C114"/>
      <c r="D114"/>
      <c r="E114"/>
      <c r="F114"/>
      <c r="G114"/>
      <c r="H114"/>
      <c r="I114"/>
      <c r="J114"/>
      <c r="K114" s="30"/>
      <c r="L114" s="106"/>
      <c r="N114" s="108"/>
      <c r="O114" s="107"/>
      <c r="P114"/>
      <c r="Q114"/>
      <c r="R114"/>
      <c r="S114"/>
    </row>
    <row r="115" spans="1:19" s="37" customFormat="1" x14ac:dyDescent="0.25">
      <c r="A115"/>
      <c r="B115"/>
      <c r="C115"/>
      <c r="D115"/>
      <c r="E115"/>
      <c r="F115"/>
      <c r="G115"/>
      <c r="H115"/>
      <c r="I115"/>
      <c r="J115"/>
      <c r="K115" s="30"/>
      <c r="L115" s="106"/>
      <c r="N115" s="108"/>
      <c r="O115" s="107"/>
      <c r="P115"/>
      <c r="Q115"/>
      <c r="R115"/>
      <c r="S115"/>
    </row>
    <row r="116" spans="1:19" s="37" customFormat="1" x14ac:dyDescent="0.25">
      <c r="A116"/>
      <c r="B116"/>
      <c r="C116"/>
      <c r="D116"/>
      <c r="E116"/>
      <c r="F116"/>
      <c r="G116"/>
      <c r="H116"/>
      <c r="I116"/>
      <c r="J116"/>
      <c r="K116" s="30"/>
      <c r="L116" s="106"/>
      <c r="N116" s="108"/>
      <c r="O116" s="107"/>
      <c r="P116"/>
      <c r="Q116"/>
      <c r="R116"/>
      <c r="S116"/>
    </row>
    <row r="117" spans="1:19" s="37" customFormat="1" x14ac:dyDescent="0.25">
      <c r="A117"/>
      <c r="B117"/>
      <c r="C117"/>
      <c r="D117"/>
      <c r="E117"/>
      <c r="F117"/>
      <c r="G117"/>
      <c r="H117"/>
      <c r="I117"/>
      <c r="J117"/>
      <c r="K117" s="30"/>
      <c r="L117" s="106"/>
      <c r="N117" s="108"/>
      <c r="O117" s="107"/>
      <c r="P117"/>
      <c r="Q117"/>
      <c r="R117"/>
      <c r="S117"/>
    </row>
    <row r="118" spans="1:19" s="37" customFormat="1" x14ac:dyDescent="0.25">
      <c r="A118"/>
      <c r="B118"/>
      <c r="C118"/>
      <c r="D118"/>
      <c r="E118"/>
      <c r="F118"/>
      <c r="G118"/>
      <c r="H118"/>
      <c r="I118"/>
      <c r="J118"/>
      <c r="K118" s="30"/>
      <c r="L118" s="106"/>
      <c r="N118" s="108"/>
      <c r="O118" s="107"/>
      <c r="P118"/>
      <c r="Q118"/>
      <c r="R118"/>
      <c r="S118"/>
    </row>
    <row r="119" spans="1:19" s="37" customFormat="1" x14ac:dyDescent="0.25">
      <c r="A119"/>
      <c r="B119"/>
      <c r="C119"/>
      <c r="D119"/>
      <c r="E119"/>
      <c r="F119"/>
      <c r="G119"/>
      <c r="H119"/>
      <c r="I119"/>
      <c r="J119"/>
      <c r="K119" s="30"/>
      <c r="L119" s="106"/>
      <c r="N119" s="108"/>
      <c r="O119" s="107"/>
      <c r="P119"/>
      <c r="Q119"/>
      <c r="R119"/>
      <c r="S119"/>
    </row>
    <row r="120" spans="1:19" s="37" customFormat="1" x14ac:dyDescent="0.25">
      <c r="A120"/>
      <c r="B120"/>
      <c r="C120"/>
      <c r="D120"/>
      <c r="E120"/>
      <c r="F120"/>
      <c r="G120"/>
      <c r="H120"/>
      <c r="I120"/>
      <c r="J120"/>
      <c r="K120" s="30"/>
      <c r="L120" s="106"/>
      <c r="N120" s="108"/>
      <c r="O120" s="107"/>
      <c r="P120"/>
      <c r="Q120"/>
      <c r="R120"/>
      <c r="S120"/>
    </row>
    <row r="121" spans="1:19" s="37" customFormat="1" x14ac:dyDescent="0.25">
      <c r="A121"/>
      <c r="B121"/>
      <c r="C121"/>
      <c r="D121"/>
      <c r="E121"/>
      <c r="F121"/>
      <c r="G121"/>
      <c r="H121"/>
      <c r="I121"/>
      <c r="J121"/>
      <c r="K121" s="30"/>
      <c r="L121" s="106"/>
      <c r="N121" s="108"/>
      <c r="O121" s="107"/>
      <c r="P121"/>
      <c r="Q121"/>
      <c r="R121"/>
      <c r="S121"/>
    </row>
    <row r="122" spans="1:19" s="37" customFormat="1" x14ac:dyDescent="0.25">
      <c r="A122"/>
      <c r="B122"/>
      <c r="C122"/>
      <c r="D122"/>
      <c r="E122"/>
      <c r="F122"/>
      <c r="G122"/>
      <c r="H122"/>
      <c r="I122"/>
      <c r="J122"/>
      <c r="K122" s="30"/>
      <c r="L122" s="106"/>
      <c r="N122" s="108"/>
      <c r="O122" s="107"/>
      <c r="P122"/>
      <c r="Q122"/>
      <c r="R122"/>
      <c r="S122"/>
    </row>
    <row r="123" spans="1:19" s="37" customFormat="1" x14ac:dyDescent="0.25">
      <c r="A123"/>
      <c r="B123"/>
      <c r="C123"/>
      <c r="D123"/>
      <c r="E123"/>
      <c r="F123"/>
      <c r="G123"/>
      <c r="H123"/>
      <c r="I123"/>
      <c r="J123"/>
      <c r="K123" s="30"/>
      <c r="L123" s="109"/>
      <c r="N123" s="108"/>
      <c r="O123" s="107"/>
      <c r="P123"/>
      <c r="Q123"/>
      <c r="R123"/>
      <c r="S123"/>
    </row>
    <row r="124" spans="1:19" s="37" customFormat="1" x14ac:dyDescent="0.25">
      <c r="A124"/>
      <c r="B124"/>
      <c r="C124"/>
      <c r="D124"/>
      <c r="E124"/>
      <c r="F124"/>
      <c r="G124"/>
      <c r="H124"/>
      <c r="I124"/>
      <c r="J124"/>
      <c r="K124" s="30"/>
      <c r="L124" s="106"/>
      <c r="N124" s="108"/>
      <c r="O124" s="107"/>
      <c r="P124"/>
      <c r="Q124"/>
      <c r="R124"/>
      <c r="S124"/>
    </row>
    <row r="125" spans="1:19" s="37" customFormat="1" x14ac:dyDescent="0.25">
      <c r="A125"/>
      <c r="B125"/>
      <c r="C125"/>
      <c r="D125"/>
      <c r="E125"/>
      <c r="F125"/>
      <c r="G125"/>
      <c r="H125"/>
      <c r="I125"/>
      <c r="J125"/>
      <c r="K125" s="30"/>
      <c r="L125" s="106"/>
      <c r="N125" s="108"/>
      <c r="O125" s="107"/>
      <c r="P125"/>
      <c r="Q125"/>
      <c r="R125"/>
      <c r="S125"/>
    </row>
    <row r="126" spans="1:19" s="37" customFormat="1" x14ac:dyDescent="0.25">
      <c r="A126"/>
      <c r="B126"/>
      <c r="C126"/>
      <c r="D126"/>
      <c r="E126"/>
      <c r="F126"/>
      <c r="G126"/>
      <c r="H126"/>
      <c r="I126"/>
      <c r="J126"/>
      <c r="K126" s="30"/>
      <c r="L126" s="106"/>
      <c r="N126" s="108"/>
      <c r="O126" s="107"/>
      <c r="P126"/>
      <c r="Q126"/>
      <c r="R126"/>
      <c r="S126"/>
    </row>
    <row r="127" spans="1:19" s="37" customFormat="1" x14ac:dyDescent="0.25">
      <c r="A127"/>
      <c r="B127"/>
      <c r="C127"/>
      <c r="D127"/>
      <c r="E127"/>
      <c r="F127"/>
      <c r="G127"/>
      <c r="H127"/>
      <c r="I127"/>
      <c r="J127"/>
      <c r="K127" s="30"/>
      <c r="L127" s="106"/>
      <c r="N127" s="108"/>
      <c r="O127" s="107"/>
      <c r="P127"/>
      <c r="Q127"/>
      <c r="R127"/>
      <c r="S127"/>
    </row>
    <row r="128" spans="1:19" s="37" customFormat="1" x14ac:dyDescent="0.25">
      <c r="A128"/>
      <c r="B128"/>
      <c r="C128"/>
      <c r="D128"/>
      <c r="E128"/>
      <c r="F128"/>
      <c r="G128"/>
      <c r="H128"/>
      <c r="I128"/>
      <c r="J128"/>
      <c r="K128" s="30"/>
      <c r="L128" s="106"/>
      <c r="N128" s="108"/>
      <c r="O128" s="107"/>
      <c r="P128"/>
      <c r="Q128"/>
      <c r="R128"/>
      <c r="S128"/>
    </row>
    <row r="129" spans="1:19" s="37" customFormat="1" x14ac:dyDescent="0.25">
      <c r="A129"/>
      <c r="B129"/>
      <c r="C129"/>
      <c r="D129"/>
      <c r="E129"/>
      <c r="F129"/>
      <c r="G129"/>
      <c r="H129"/>
      <c r="I129"/>
      <c r="J129"/>
      <c r="K129" s="30"/>
      <c r="L129" s="106"/>
      <c r="N129" s="108"/>
      <c r="O129" s="107"/>
      <c r="P129"/>
      <c r="Q129"/>
      <c r="R129"/>
      <c r="S129"/>
    </row>
    <row r="130" spans="1:19" s="37" customFormat="1" x14ac:dyDescent="0.25">
      <c r="A130"/>
      <c r="B130"/>
      <c r="C130"/>
      <c r="D130"/>
      <c r="E130"/>
      <c r="F130"/>
      <c r="G130"/>
      <c r="H130"/>
      <c r="I130"/>
      <c r="J130"/>
      <c r="K130" s="30"/>
      <c r="L130" s="106"/>
      <c r="N130" s="108"/>
      <c r="O130" s="107"/>
      <c r="P130"/>
      <c r="Q130"/>
      <c r="R130"/>
      <c r="S130"/>
    </row>
    <row r="131" spans="1:19" s="37" customFormat="1" x14ac:dyDescent="0.25">
      <c r="A131"/>
      <c r="B131"/>
      <c r="C131"/>
      <c r="D131"/>
      <c r="E131"/>
      <c r="F131"/>
      <c r="G131"/>
      <c r="H131"/>
      <c r="I131"/>
      <c r="J131"/>
      <c r="K131" s="30"/>
      <c r="L131" s="106"/>
      <c r="N131" s="108"/>
      <c r="O131" s="107"/>
      <c r="P131"/>
      <c r="Q131"/>
      <c r="R131"/>
      <c r="S131"/>
    </row>
    <row r="132" spans="1:19" s="37" customFormat="1" x14ac:dyDescent="0.25">
      <c r="A132"/>
      <c r="B132"/>
      <c r="C132"/>
      <c r="D132"/>
      <c r="E132"/>
      <c r="F132"/>
      <c r="G132"/>
      <c r="H132"/>
      <c r="I132"/>
      <c r="J132"/>
      <c r="K132" s="30"/>
      <c r="L132" s="106"/>
      <c r="N132" s="108"/>
      <c r="O132" s="107"/>
      <c r="P132"/>
      <c r="Q132"/>
      <c r="R132"/>
      <c r="S132"/>
    </row>
    <row r="133" spans="1:19" s="37" customFormat="1" x14ac:dyDescent="0.25">
      <c r="A133"/>
      <c r="B133"/>
      <c r="C133"/>
      <c r="D133"/>
      <c r="E133"/>
      <c r="F133"/>
      <c r="G133"/>
      <c r="H133"/>
      <c r="I133"/>
      <c r="J133"/>
      <c r="K133" s="30"/>
      <c r="L133" s="106"/>
      <c r="N133" s="108"/>
      <c r="O133" s="107"/>
      <c r="P133"/>
      <c r="Q133"/>
      <c r="R133"/>
      <c r="S133"/>
    </row>
    <row r="134" spans="1:19" s="37" customFormat="1" x14ac:dyDescent="0.25">
      <c r="A134"/>
      <c r="B134"/>
      <c r="C134"/>
      <c r="D134"/>
      <c r="E134"/>
      <c r="F134"/>
      <c r="G134"/>
      <c r="H134"/>
      <c r="I134"/>
      <c r="J134"/>
      <c r="K134" s="30"/>
      <c r="L134" s="109"/>
      <c r="N134" s="108"/>
      <c r="O134" s="107"/>
      <c r="P134"/>
      <c r="Q134"/>
      <c r="R134"/>
      <c r="S134"/>
    </row>
    <row r="135" spans="1:19" s="37" customFormat="1" x14ac:dyDescent="0.25">
      <c r="A135"/>
      <c r="B135"/>
      <c r="C135"/>
      <c r="D135"/>
      <c r="E135"/>
      <c r="F135"/>
      <c r="G135"/>
      <c r="H135"/>
      <c r="I135"/>
      <c r="J135"/>
      <c r="K135" s="30"/>
      <c r="L135" s="106"/>
      <c r="N135" s="108"/>
      <c r="O135" s="107"/>
      <c r="P135"/>
      <c r="Q135"/>
      <c r="R135"/>
      <c r="S135"/>
    </row>
    <row r="136" spans="1:19" s="37" customFormat="1" x14ac:dyDescent="0.25">
      <c r="A136"/>
      <c r="B136"/>
      <c r="C136"/>
      <c r="D136"/>
      <c r="E136"/>
      <c r="F136"/>
      <c r="G136"/>
      <c r="H136"/>
      <c r="I136"/>
      <c r="J136"/>
      <c r="K136" s="30"/>
      <c r="L136" s="109">
        <f>SUM(L13:L135)</f>
        <v>37985000</v>
      </c>
      <c r="N136" s="108"/>
      <c r="O136" s="107"/>
      <c r="P136"/>
      <c r="Q136"/>
      <c r="R136"/>
      <c r="S136"/>
    </row>
  </sheetData>
  <mergeCells count="1">
    <mergeCell ref="A1:I1"/>
  </mergeCells>
  <pageMargins left="0.7" right="0.7" top="0.75" bottom="0.75" header="0.3" footer="0.3"/>
  <pageSetup paperSize="9" scale="7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6"/>
  <sheetViews>
    <sheetView view="pageBreakPreview" topLeftCell="A28" zoomScale="82" zoomScaleNormal="100" zoomScaleSheetLayoutView="82" workbookViewId="0">
      <selection activeCell="I4" sqref="I4"/>
    </sheetView>
  </sheetViews>
  <sheetFormatPr defaultRowHeight="14.25" x14ac:dyDescent="0.2"/>
  <cols>
    <col min="1" max="1" width="15.85546875" style="140" customWidth="1"/>
    <col min="2" max="2" width="11.85546875" style="140" customWidth="1"/>
    <col min="3" max="3" width="13.7109375" style="140" customWidth="1"/>
    <col min="4" max="4" width="4.85546875" style="140" customWidth="1"/>
    <col min="5" max="5" width="14.28515625" style="140" customWidth="1"/>
    <col min="6" max="6" width="4.140625" style="140" customWidth="1"/>
    <col min="7" max="7" width="13.85546875" style="140" customWidth="1"/>
    <col min="8" max="8" width="22" style="140" customWidth="1"/>
    <col min="9" max="9" width="20.7109375" style="140" customWidth="1"/>
    <col min="10" max="10" width="21.5703125" style="140" customWidth="1"/>
    <col min="11" max="11" width="12.140625" style="140" bestFit="1" customWidth="1"/>
    <col min="12" max="12" width="17.42578125" style="157" bestFit="1" customWidth="1"/>
    <col min="13" max="13" width="16.140625" style="148" bestFit="1" customWidth="1"/>
    <col min="14" max="14" width="15.5703125" style="186" customWidth="1"/>
    <col min="15" max="15" width="20" style="185" bestFit="1" customWidth="1"/>
    <col min="16" max="16" width="18" style="140" bestFit="1" customWidth="1"/>
    <col min="17" max="17" width="9.140625" style="140"/>
    <col min="18" max="18" width="22.42578125" style="140" customWidth="1"/>
    <col min="19" max="19" width="20.140625" style="140" customWidth="1"/>
    <col min="20" max="16384" width="9.140625" style="140"/>
  </cols>
  <sheetData>
    <row r="1" spans="1:19" ht="15.75" x14ac:dyDescent="0.25">
      <c r="A1" s="192" t="s">
        <v>0</v>
      </c>
      <c r="B1" s="192"/>
      <c r="C1" s="192"/>
      <c r="D1" s="192"/>
      <c r="E1" s="192"/>
      <c r="F1" s="192"/>
      <c r="G1" s="192"/>
      <c r="H1" s="192"/>
      <c r="I1" s="192"/>
      <c r="J1" s="133"/>
      <c r="K1" s="135"/>
      <c r="L1" s="136"/>
      <c r="M1" s="137"/>
      <c r="N1" s="138"/>
      <c r="O1" s="139"/>
      <c r="P1" s="135"/>
      <c r="Q1" s="135"/>
      <c r="R1" s="135"/>
      <c r="S1" s="135"/>
    </row>
    <row r="2" spans="1:19" x14ac:dyDescent="0.2">
      <c r="A2" s="7"/>
      <c r="B2" s="7"/>
      <c r="C2" s="7"/>
      <c r="D2" s="7"/>
      <c r="E2" s="7"/>
      <c r="F2" s="7"/>
      <c r="G2" s="7"/>
      <c r="H2" s="8"/>
      <c r="I2" s="7"/>
      <c r="J2" s="7"/>
      <c r="K2" s="135"/>
      <c r="L2" s="136"/>
      <c r="M2" s="137"/>
      <c r="N2" s="138"/>
      <c r="O2" s="10"/>
      <c r="P2" s="135"/>
      <c r="Q2" s="135"/>
      <c r="R2" s="135"/>
      <c r="S2" s="135"/>
    </row>
    <row r="3" spans="1:19" x14ac:dyDescent="0.2">
      <c r="A3" s="7" t="s">
        <v>1</v>
      </c>
      <c r="B3" s="10" t="s">
        <v>69</v>
      </c>
      <c r="C3" s="10"/>
      <c r="D3" s="7"/>
      <c r="E3" s="7"/>
      <c r="F3" s="7"/>
      <c r="G3" s="7"/>
      <c r="H3" s="7" t="s">
        <v>3</v>
      </c>
      <c r="I3" s="11">
        <v>42822</v>
      </c>
      <c r="J3" s="12"/>
      <c r="K3" s="135"/>
      <c r="L3" s="13"/>
      <c r="M3" s="137"/>
      <c r="N3" s="138"/>
      <c r="O3" s="10"/>
      <c r="P3" s="135"/>
      <c r="Q3" s="135"/>
      <c r="R3" s="135"/>
      <c r="S3" s="135"/>
    </row>
    <row r="4" spans="1:19" x14ac:dyDescent="0.2">
      <c r="A4" s="7" t="s">
        <v>4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135"/>
      <c r="L4" s="13"/>
      <c r="M4" s="137"/>
      <c r="N4" s="138"/>
      <c r="O4" s="10"/>
      <c r="P4" s="135"/>
      <c r="Q4" s="135"/>
      <c r="R4" s="135"/>
      <c r="S4" s="135"/>
    </row>
    <row r="5" spans="1:19" x14ac:dyDescent="0.2">
      <c r="A5" s="7"/>
      <c r="B5" s="7"/>
      <c r="C5" s="7"/>
      <c r="D5" s="7"/>
      <c r="E5" s="7"/>
      <c r="F5" s="7"/>
      <c r="G5" s="7"/>
      <c r="H5" s="8"/>
      <c r="I5" s="15"/>
      <c r="J5" s="16"/>
      <c r="K5" s="135"/>
      <c r="L5" s="13"/>
      <c r="M5" s="17"/>
      <c r="N5" s="141"/>
      <c r="O5" s="139"/>
      <c r="P5" s="135"/>
      <c r="Q5" s="135"/>
      <c r="R5" s="135"/>
      <c r="S5" s="135"/>
    </row>
    <row r="6" spans="1:19" x14ac:dyDescent="0.2">
      <c r="A6" s="19" t="s">
        <v>8</v>
      </c>
      <c r="B6" s="7"/>
      <c r="C6" s="7"/>
      <c r="D6" s="7"/>
      <c r="E6" s="7"/>
      <c r="F6" s="7"/>
      <c r="G6" s="7" t="s">
        <v>9</v>
      </c>
      <c r="H6" s="8"/>
      <c r="I6" s="7"/>
      <c r="J6" s="7"/>
      <c r="K6" s="135"/>
      <c r="L6" s="13"/>
      <c r="M6" s="137"/>
      <c r="N6" s="141"/>
      <c r="O6" s="7"/>
      <c r="P6" s="135"/>
      <c r="Q6" s="135"/>
      <c r="R6" s="135"/>
      <c r="S6" s="135"/>
    </row>
    <row r="7" spans="1:19" x14ac:dyDescent="0.2">
      <c r="A7" s="7"/>
      <c r="B7" s="7"/>
      <c r="C7" s="20" t="s">
        <v>10</v>
      </c>
      <c r="D7" s="20"/>
      <c r="E7" s="20" t="s">
        <v>11</v>
      </c>
      <c r="F7" s="20"/>
      <c r="G7" s="20" t="s">
        <v>12</v>
      </c>
      <c r="H7" s="8"/>
      <c r="I7" s="7"/>
      <c r="J7" s="7"/>
      <c r="K7" s="135"/>
      <c r="L7" s="13"/>
      <c r="M7" s="137"/>
      <c r="N7" s="138"/>
      <c r="O7" s="7"/>
      <c r="P7" s="135"/>
      <c r="Q7" s="135"/>
      <c r="R7" s="135"/>
      <c r="S7" s="135"/>
    </row>
    <row r="8" spans="1:19" x14ac:dyDescent="0.2">
      <c r="A8" s="7"/>
      <c r="B8" s="7"/>
      <c r="C8" s="21">
        <v>100000</v>
      </c>
      <c r="D8" s="7"/>
      <c r="E8" s="22">
        <v>268</v>
      </c>
      <c r="F8" s="22"/>
      <c r="G8" s="17">
        <f>C8*E8</f>
        <v>26800000</v>
      </c>
      <c r="H8" s="8"/>
      <c r="I8" s="17"/>
      <c r="J8" s="17"/>
      <c r="K8" s="135"/>
      <c r="L8" s="13"/>
      <c r="M8" s="137"/>
      <c r="N8" s="138"/>
      <c r="O8" s="7"/>
      <c r="P8" s="135"/>
      <c r="Q8" s="135"/>
      <c r="R8" s="135"/>
      <c r="S8" s="135"/>
    </row>
    <row r="9" spans="1:19" x14ac:dyDescent="0.2">
      <c r="A9" s="7"/>
      <c r="B9" s="7"/>
      <c r="C9" s="21">
        <v>50000</v>
      </c>
      <c r="D9" s="7"/>
      <c r="E9" s="22">
        <v>362</v>
      </c>
      <c r="F9" s="22"/>
      <c r="G9" s="17">
        <f t="shared" ref="G9:G16" si="0">C9*E9</f>
        <v>18100000</v>
      </c>
      <c r="H9" s="8"/>
      <c r="I9" s="17"/>
      <c r="J9" s="17"/>
      <c r="K9" s="135"/>
      <c r="L9" s="136"/>
      <c r="M9" s="137"/>
      <c r="N9" s="138"/>
      <c r="O9" s="139"/>
      <c r="P9" s="135"/>
      <c r="Q9" s="135"/>
      <c r="R9" s="135"/>
      <c r="S9" s="135"/>
    </row>
    <row r="10" spans="1:19" x14ac:dyDescent="0.2">
      <c r="A10" s="7"/>
      <c r="B10" s="7"/>
      <c r="C10" s="21">
        <v>20000</v>
      </c>
      <c r="D10" s="7"/>
      <c r="E10" s="22">
        <v>3</v>
      </c>
      <c r="F10" s="22"/>
      <c r="G10" s="17">
        <f t="shared" si="0"/>
        <v>60000</v>
      </c>
      <c r="H10" s="8"/>
      <c r="I10" s="8"/>
      <c r="J10" s="17"/>
      <c r="K10" s="23"/>
      <c r="L10" s="136"/>
      <c r="M10" s="137"/>
      <c r="N10" s="138"/>
      <c r="O10" s="7"/>
      <c r="P10" s="135"/>
      <c r="Q10" s="135"/>
      <c r="R10" s="135"/>
      <c r="S10" s="135"/>
    </row>
    <row r="11" spans="1:19" x14ac:dyDescent="0.2">
      <c r="A11" s="7"/>
      <c r="B11" s="7"/>
      <c r="C11" s="21">
        <v>10000</v>
      </c>
      <c r="D11" s="7"/>
      <c r="E11" s="22">
        <v>3</v>
      </c>
      <c r="F11" s="22"/>
      <c r="G11" s="17">
        <f t="shared" si="0"/>
        <v>30000</v>
      </c>
      <c r="H11" s="8"/>
      <c r="I11" s="17"/>
      <c r="J11" s="17"/>
      <c r="K11" s="135"/>
      <c r="L11" s="136"/>
      <c r="M11" s="137"/>
      <c r="N11" s="24"/>
      <c r="O11" s="8"/>
      <c r="P11" s="135"/>
      <c r="Q11" s="135"/>
      <c r="R11" s="135" t="s">
        <v>13</v>
      </c>
      <c r="S11" s="135"/>
    </row>
    <row r="12" spans="1:19" ht="15" x14ac:dyDescent="0.25">
      <c r="A12" s="7"/>
      <c r="B12" s="7"/>
      <c r="C12" s="21">
        <v>5000</v>
      </c>
      <c r="D12" s="7"/>
      <c r="E12" s="22">
        <v>2</v>
      </c>
      <c r="F12" s="22"/>
      <c r="G12" s="17">
        <f>C12*E12</f>
        <v>10000</v>
      </c>
      <c r="H12" s="8"/>
      <c r="I12" s="17"/>
      <c r="J12" s="17"/>
      <c r="K12" s="25" t="s">
        <v>9</v>
      </c>
      <c r="L12" s="26" t="s">
        <v>14</v>
      </c>
      <c r="M12" s="27" t="s">
        <v>15</v>
      </c>
      <c r="N12" s="142" t="s">
        <v>16</v>
      </c>
      <c r="O12" s="29" t="s">
        <v>13</v>
      </c>
      <c r="P12" s="135" t="s">
        <v>17</v>
      </c>
      <c r="Q12" s="135" t="s">
        <v>18</v>
      </c>
      <c r="R12" s="135" t="s">
        <v>19</v>
      </c>
      <c r="S12" s="135"/>
    </row>
    <row r="13" spans="1:19" x14ac:dyDescent="0.2">
      <c r="A13" s="7"/>
      <c r="B13" s="7"/>
      <c r="C13" s="21">
        <v>2000</v>
      </c>
      <c r="D13" s="7"/>
      <c r="E13" s="22">
        <v>2</v>
      </c>
      <c r="F13" s="22"/>
      <c r="G13" s="17">
        <f t="shared" si="0"/>
        <v>4000</v>
      </c>
      <c r="H13" s="8"/>
      <c r="I13" s="17"/>
      <c r="J13" s="17"/>
      <c r="K13" s="143">
        <v>40234</v>
      </c>
      <c r="L13" s="144">
        <v>3450000</v>
      </c>
      <c r="M13" s="32">
        <v>410000</v>
      </c>
      <c r="N13" s="145"/>
      <c r="O13" s="135" t="s">
        <v>20</v>
      </c>
      <c r="P13" s="135" t="s">
        <v>18</v>
      </c>
    </row>
    <row r="14" spans="1:19" x14ac:dyDescent="0.2">
      <c r="A14" s="7"/>
      <c r="B14" s="7"/>
      <c r="C14" s="21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10"/>
      <c r="K14" s="143">
        <v>40235</v>
      </c>
      <c r="L14" s="144">
        <v>1000000</v>
      </c>
      <c r="M14" s="32">
        <v>3245700</v>
      </c>
      <c r="N14" s="34"/>
      <c r="O14" s="146"/>
      <c r="P14" s="147"/>
    </row>
    <row r="15" spans="1:19" x14ac:dyDescent="0.2">
      <c r="A15" s="7"/>
      <c r="B15" s="7"/>
      <c r="C15" s="21">
        <v>500</v>
      </c>
      <c r="D15" s="7"/>
      <c r="E15" s="22">
        <v>0</v>
      </c>
      <c r="F15" s="22"/>
      <c r="G15" s="17">
        <f t="shared" si="0"/>
        <v>0</v>
      </c>
      <c r="H15" s="8"/>
      <c r="I15" s="10"/>
      <c r="K15" s="143">
        <v>40236</v>
      </c>
      <c r="L15" s="144">
        <v>1600000</v>
      </c>
      <c r="M15" s="32">
        <v>31615000</v>
      </c>
      <c r="N15" s="34"/>
      <c r="O15" s="146"/>
      <c r="P15" s="147"/>
    </row>
    <row r="16" spans="1:19" x14ac:dyDescent="0.2">
      <c r="A16" s="7"/>
      <c r="B16" s="7"/>
      <c r="C16" s="21">
        <v>100</v>
      </c>
      <c r="D16" s="7"/>
      <c r="E16" s="22">
        <v>0</v>
      </c>
      <c r="F16" s="22"/>
      <c r="G16" s="17">
        <f t="shared" si="0"/>
        <v>0</v>
      </c>
      <c r="H16" s="8"/>
      <c r="I16" s="10"/>
      <c r="J16" s="121"/>
      <c r="K16" s="143">
        <v>40237</v>
      </c>
      <c r="L16" s="144">
        <v>2450000</v>
      </c>
      <c r="M16" s="148">
        <v>790000</v>
      </c>
      <c r="N16" s="34"/>
      <c r="O16" s="146"/>
      <c r="P16" s="147"/>
    </row>
    <row r="17" spans="1:19" x14ac:dyDescent="0.2">
      <c r="A17" s="7"/>
      <c r="B17" s="7"/>
      <c r="C17" s="19" t="s">
        <v>21</v>
      </c>
      <c r="D17" s="7"/>
      <c r="E17" s="22"/>
      <c r="F17" s="7"/>
      <c r="G17" s="7"/>
      <c r="H17" s="8">
        <f>SUM(G8:G16)</f>
        <v>45004000</v>
      </c>
      <c r="I17" s="10"/>
      <c r="J17" s="121"/>
      <c r="K17" s="143">
        <v>40238</v>
      </c>
      <c r="L17" s="144">
        <v>1000000</v>
      </c>
      <c r="M17" s="32">
        <v>51000</v>
      </c>
      <c r="N17" s="34"/>
      <c r="O17" s="146"/>
      <c r="P17" s="147"/>
    </row>
    <row r="18" spans="1:19" x14ac:dyDescent="0.2">
      <c r="A18" s="7"/>
      <c r="B18" s="7"/>
      <c r="C18" s="7"/>
      <c r="D18" s="7"/>
      <c r="E18" s="7"/>
      <c r="F18" s="7"/>
      <c r="G18" s="7"/>
      <c r="H18" s="8"/>
      <c r="I18" s="10"/>
      <c r="J18" s="121"/>
      <c r="K18" s="143">
        <v>40239</v>
      </c>
      <c r="L18" s="144">
        <v>5000000</v>
      </c>
      <c r="M18" s="32">
        <v>14000</v>
      </c>
      <c r="N18" s="34"/>
      <c r="O18" s="146"/>
      <c r="P18" s="39"/>
    </row>
    <row r="19" spans="1:19" x14ac:dyDescent="0.2">
      <c r="A19" s="7"/>
      <c r="B19" s="7"/>
      <c r="C19" s="7" t="s">
        <v>10</v>
      </c>
      <c r="D19" s="7"/>
      <c r="E19" s="7" t="s">
        <v>22</v>
      </c>
      <c r="F19" s="7"/>
      <c r="G19" s="7" t="s">
        <v>12</v>
      </c>
      <c r="H19" s="8"/>
      <c r="I19" s="21"/>
      <c r="J19" s="121"/>
      <c r="K19" s="143">
        <v>40240</v>
      </c>
      <c r="L19" s="144">
        <v>1900000</v>
      </c>
      <c r="M19" s="40">
        <v>1000000</v>
      </c>
      <c r="N19" s="34"/>
      <c r="O19" s="146"/>
      <c r="P19" s="39"/>
    </row>
    <row r="20" spans="1:19" x14ac:dyDescent="0.2">
      <c r="A20" s="7"/>
      <c r="B20" s="7"/>
      <c r="C20" s="21">
        <v>1000</v>
      </c>
      <c r="D20" s="7"/>
      <c r="E20" s="7">
        <v>0</v>
      </c>
      <c r="F20" s="7"/>
      <c r="G20" s="21">
        <f>C20*E20</f>
        <v>0</v>
      </c>
      <c r="H20" s="8"/>
      <c r="I20" s="21"/>
      <c r="J20" s="22"/>
      <c r="K20" s="143">
        <v>40241</v>
      </c>
      <c r="L20" s="144">
        <v>800000</v>
      </c>
      <c r="M20" s="32">
        <v>130000</v>
      </c>
      <c r="N20" s="34"/>
      <c r="O20" s="146"/>
      <c r="P20" s="39"/>
    </row>
    <row r="21" spans="1:19" x14ac:dyDescent="0.2">
      <c r="A21" s="7"/>
      <c r="B21" s="7"/>
      <c r="C21" s="21">
        <v>500</v>
      </c>
      <c r="D21" s="7"/>
      <c r="E21" s="7">
        <v>3</v>
      </c>
      <c r="F21" s="7"/>
      <c r="G21" s="21">
        <f>C21*E21</f>
        <v>1500</v>
      </c>
      <c r="H21" s="8"/>
      <c r="I21" s="21"/>
      <c r="J21" s="121"/>
      <c r="K21" s="143">
        <v>40242</v>
      </c>
      <c r="L21" s="144">
        <v>700000</v>
      </c>
      <c r="M21" s="34"/>
      <c r="N21" s="41"/>
      <c r="O21" s="42"/>
      <c r="P21" s="42"/>
    </row>
    <row r="22" spans="1:19" x14ac:dyDescent="0.2">
      <c r="A22" s="7"/>
      <c r="B22" s="7"/>
      <c r="C22" s="21">
        <v>200</v>
      </c>
      <c r="D22" s="7"/>
      <c r="E22" s="7">
        <v>0</v>
      </c>
      <c r="F22" s="7"/>
      <c r="G22" s="21">
        <f>C22*E22</f>
        <v>0</v>
      </c>
      <c r="H22" s="8"/>
      <c r="I22" s="10"/>
      <c r="K22" s="143">
        <v>40243</v>
      </c>
      <c r="L22" s="144">
        <v>800000</v>
      </c>
      <c r="M22" s="149"/>
      <c r="N22" s="150"/>
      <c r="O22" s="8"/>
      <c r="P22" s="34"/>
      <c r="Q22" s="41"/>
      <c r="R22" s="42"/>
      <c r="S22" s="42"/>
    </row>
    <row r="23" spans="1:19" x14ac:dyDescent="0.2">
      <c r="A23" s="7"/>
      <c r="B23" s="7"/>
      <c r="C23" s="21">
        <v>100</v>
      </c>
      <c r="D23" s="7"/>
      <c r="E23" s="7">
        <v>0</v>
      </c>
      <c r="F23" s="7"/>
      <c r="G23" s="21">
        <f>C23*E23</f>
        <v>0</v>
      </c>
      <c r="H23" s="8"/>
      <c r="I23" s="10"/>
      <c r="K23" s="143">
        <v>40244</v>
      </c>
      <c r="L23" s="144">
        <v>3000000</v>
      </c>
      <c r="M23" s="151"/>
      <c r="N23" s="150"/>
      <c r="O23" s="46"/>
      <c r="P23" s="34"/>
      <c r="Q23" s="41"/>
      <c r="R23" s="42">
        <f>SUM(R14:R22)</f>
        <v>0</v>
      </c>
      <c r="S23" s="42">
        <f>SUM(S14:S22)</f>
        <v>0</v>
      </c>
    </row>
    <row r="24" spans="1:19" x14ac:dyDescent="0.2">
      <c r="A24" s="7"/>
      <c r="B24" s="7"/>
      <c r="C24" s="21">
        <v>50</v>
      </c>
      <c r="D24" s="7"/>
      <c r="E24" s="7">
        <v>0</v>
      </c>
      <c r="F24" s="7"/>
      <c r="G24" s="21">
        <f>C24*E24</f>
        <v>0</v>
      </c>
      <c r="H24" s="8"/>
      <c r="I24" s="7"/>
      <c r="K24" s="143">
        <v>40245</v>
      </c>
      <c r="L24" s="144">
        <v>3000000</v>
      </c>
      <c r="M24" s="151"/>
      <c r="N24" s="152"/>
      <c r="O24" s="46"/>
      <c r="P24" s="34"/>
      <c r="Q24" s="41"/>
      <c r="R24" s="48" t="s">
        <v>23</v>
      </c>
      <c r="S24" s="41"/>
    </row>
    <row r="25" spans="1:19" x14ac:dyDescent="0.2">
      <c r="A25" s="7"/>
      <c r="B25" s="7"/>
      <c r="C25" s="21">
        <v>25</v>
      </c>
      <c r="D25" s="7"/>
      <c r="E25" s="7">
        <v>0</v>
      </c>
      <c r="F25" s="7"/>
      <c r="G25" s="49">
        <v>0</v>
      </c>
      <c r="H25" s="8"/>
      <c r="I25" s="7" t="s">
        <v>9</v>
      </c>
      <c r="K25" s="143">
        <v>40246</v>
      </c>
      <c r="L25" s="144">
        <v>800000</v>
      </c>
      <c r="M25" s="151"/>
      <c r="N25" s="152"/>
      <c r="O25" s="46"/>
      <c r="P25" s="34"/>
      <c r="Q25" s="41"/>
      <c r="R25" s="48"/>
      <c r="S25" s="41"/>
    </row>
    <row r="26" spans="1:19" x14ac:dyDescent="0.2">
      <c r="A26" s="7"/>
      <c r="B26" s="7"/>
      <c r="C26" s="19" t="s">
        <v>21</v>
      </c>
      <c r="D26" s="7"/>
      <c r="E26" s="7"/>
      <c r="F26" s="7"/>
      <c r="G26" s="7"/>
      <c r="H26" s="50">
        <f>SUM(G20:G25)</f>
        <v>1500</v>
      </c>
      <c r="I26" s="8"/>
      <c r="K26" s="143">
        <v>40247</v>
      </c>
      <c r="L26" s="144">
        <v>5200000</v>
      </c>
      <c r="N26" s="150"/>
      <c r="O26" s="153"/>
      <c r="P26" s="34"/>
      <c r="Q26" s="41"/>
      <c r="R26" s="48"/>
      <c r="S26" s="41"/>
    </row>
    <row r="27" spans="1:19" x14ac:dyDescent="0.2">
      <c r="A27" s="7"/>
      <c r="B27" s="7"/>
      <c r="C27" s="7"/>
      <c r="D27" s="7"/>
      <c r="E27" s="7"/>
      <c r="F27" s="7"/>
      <c r="G27" s="7"/>
      <c r="H27" s="8"/>
      <c r="I27" s="8">
        <f>H17+H26</f>
        <v>45005500</v>
      </c>
      <c r="K27" s="143">
        <v>40248</v>
      </c>
      <c r="L27" s="144">
        <v>4000000</v>
      </c>
      <c r="M27" s="52"/>
      <c r="N27" s="150"/>
      <c r="O27" s="153"/>
      <c r="P27" s="34"/>
      <c r="Q27" s="41"/>
      <c r="R27" s="48"/>
      <c r="S27" s="41"/>
    </row>
    <row r="28" spans="1:19" x14ac:dyDescent="0.2">
      <c r="A28" s="7"/>
      <c r="B28" s="7"/>
      <c r="C28" s="19" t="s">
        <v>24</v>
      </c>
      <c r="D28" s="7"/>
      <c r="E28" s="7"/>
      <c r="F28" s="7"/>
      <c r="G28" s="7"/>
      <c r="H28" s="8"/>
      <c r="I28" s="8"/>
      <c r="K28" s="143">
        <v>40249</v>
      </c>
      <c r="L28" s="144">
        <v>1000000</v>
      </c>
      <c r="M28" s="154"/>
      <c r="N28" s="150"/>
      <c r="O28" s="153"/>
      <c r="P28" s="34"/>
      <c r="Q28" s="41"/>
      <c r="R28" s="48"/>
      <c r="S28" s="41"/>
    </row>
    <row r="29" spans="1:19" x14ac:dyDescent="0.2">
      <c r="A29" s="7"/>
      <c r="B29" s="7"/>
      <c r="C29" s="7" t="s">
        <v>25</v>
      </c>
      <c r="D29" s="7"/>
      <c r="E29" s="7"/>
      <c r="F29" s="7"/>
      <c r="G29" s="7" t="s">
        <v>9</v>
      </c>
      <c r="H29" s="8"/>
      <c r="I29" s="8">
        <f>'24 Maret 17  '!I37</f>
        <v>1448296472</v>
      </c>
      <c r="K29" s="143">
        <v>40250</v>
      </c>
      <c r="L29" s="144">
        <v>250000</v>
      </c>
      <c r="M29" s="32"/>
      <c r="N29" s="145"/>
      <c r="O29" s="153"/>
      <c r="P29" s="34"/>
      <c r="Q29" s="41"/>
      <c r="R29" s="54"/>
      <c r="S29" s="41"/>
    </row>
    <row r="30" spans="1:19" x14ac:dyDescent="0.2">
      <c r="A30" s="7"/>
      <c r="B30" s="7"/>
      <c r="C30" s="7" t="s">
        <v>26</v>
      </c>
      <c r="D30" s="7"/>
      <c r="E30" s="7"/>
      <c r="F30" s="7"/>
      <c r="G30" s="7"/>
      <c r="H30" s="8" t="s">
        <v>27</v>
      </c>
      <c r="I30" s="55">
        <f>'25 Maret 17 '!I52</f>
        <v>38402200</v>
      </c>
      <c r="K30" s="143">
        <v>40251</v>
      </c>
      <c r="L30" s="144">
        <v>1780000</v>
      </c>
      <c r="M30" s="32"/>
      <c r="N30" s="34"/>
      <c r="O30" s="153"/>
      <c r="P30" s="34"/>
      <c r="Q30" s="41"/>
      <c r="R30" s="48"/>
      <c r="S30" s="41"/>
    </row>
    <row r="31" spans="1:19" x14ac:dyDescent="0.2">
      <c r="A31" s="7"/>
      <c r="B31" s="7"/>
      <c r="C31" s="7"/>
      <c r="D31" s="7"/>
      <c r="E31" s="7"/>
      <c r="F31" s="7"/>
      <c r="G31" s="7"/>
      <c r="H31" s="8"/>
      <c r="I31" s="8"/>
      <c r="K31" s="143">
        <v>40252</v>
      </c>
      <c r="L31" s="144">
        <v>2000000</v>
      </c>
      <c r="M31" s="32"/>
      <c r="N31" s="34"/>
      <c r="O31" s="153"/>
      <c r="P31" s="135"/>
      <c r="Q31" s="41"/>
      <c r="R31" s="135"/>
      <c r="S31" s="41"/>
    </row>
    <row r="32" spans="1:19" x14ac:dyDescent="0.2">
      <c r="A32" s="7"/>
      <c r="B32" s="7"/>
      <c r="C32" s="19" t="s">
        <v>28</v>
      </c>
      <c r="D32" s="7"/>
      <c r="E32" s="7"/>
      <c r="F32" s="7"/>
      <c r="G32" s="7"/>
      <c r="H32" s="8"/>
      <c r="I32" s="34"/>
      <c r="J32" s="34"/>
      <c r="K32" s="143">
        <v>40253</v>
      </c>
      <c r="L32" s="144">
        <v>1650000</v>
      </c>
      <c r="N32" s="34"/>
      <c r="O32" s="153"/>
      <c r="P32" s="135"/>
      <c r="Q32" s="41"/>
      <c r="R32" s="135"/>
      <c r="S32" s="41"/>
    </row>
    <row r="33" spans="1:19" x14ac:dyDescent="0.2">
      <c r="A33" s="7"/>
      <c r="B33" s="19">
        <v>1</v>
      </c>
      <c r="C33" s="19" t="s">
        <v>29</v>
      </c>
      <c r="D33" s="7"/>
      <c r="E33" s="7"/>
      <c r="F33" s="7"/>
      <c r="G33" s="7"/>
      <c r="H33" s="8"/>
      <c r="I33" s="8"/>
      <c r="J33" s="8"/>
      <c r="K33" s="143">
        <v>40254</v>
      </c>
      <c r="L33" s="144">
        <v>2000000</v>
      </c>
      <c r="M33" s="32"/>
      <c r="N33" s="34"/>
      <c r="O33" s="153"/>
      <c r="P33" s="135"/>
      <c r="Q33" s="41"/>
      <c r="R33" s="135"/>
      <c r="S33" s="41"/>
    </row>
    <row r="34" spans="1:19" x14ac:dyDescent="0.2">
      <c r="A34" s="7"/>
      <c r="B34" s="19"/>
      <c r="C34" s="19" t="s">
        <v>13</v>
      </c>
      <c r="D34" s="7"/>
      <c r="E34" s="7"/>
      <c r="F34" s="7"/>
      <c r="G34" s="7"/>
      <c r="H34" s="8"/>
      <c r="I34" s="8"/>
      <c r="J34" s="8"/>
      <c r="L34" s="144"/>
      <c r="N34" s="150"/>
      <c r="O34" s="153"/>
      <c r="P34" s="135"/>
      <c r="Q34" s="41"/>
      <c r="R34" s="155"/>
      <c r="S34" s="41"/>
    </row>
    <row r="35" spans="1:19" x14ac:dyDescent="0.2">
      <c r="A35" s="7"/>
      <c r="B35" s="7"/>
      <c r="C35" s="7" t="s">
        <v>30</v>
      </c>
      <c r="D35" s="7"/>
      <c r="E35" s="7"/>
      <c r="F35" s="7"/>
      <c r="G35" s="21"/>
      <c r="H35" s="50">
        <f>O14</f>
        <v>0</v>
      </c>
      <c r="I35" s="8"/>
      <c r="J35" s="8"/>
      <c r="L35" s="156"/>
      <c r="M35" s="52"/>
      <c r="N35" s="150" t="s">
        <v>31</v>
      </c>
      <c r="O35" s="153"/>
      <c r="P35" s="41"/>
      <c r="Q35" s="41"/>
      <c r="R35" s="135"/>
      <c r="S35" s="41"/>
    </row>
    <row r="36" spans="1:19" x14ac:dyDescent="0.2">
      <c r="A36" s="7"/>
      <c r="B36" s="7"/>
      <c r="C36" s="7" t="s">
        <v>32</v>
      </c>
      <c r="D36" s="7"/>
      <c r="E36" s="7"/>
      <c r="F36" s="7"/>
      <c r="G36" s="7"/>
      <c r="H36" s="58">
        <f>P14</f>
        <v>0</v>
      </c>
      <c r="I36" s="7" t="s">
        <v>9</v>
      </c>
      <c r="J36" s="7"/>
      <c r="L36" s="156"/>
      <c r="M36" s="52"/>
      <c r="N36" s="150"/>
      <c r="O36" s="153"/>
      <c r="P36" s="10"/>
      <c r="Q36" s="41"/>
      <c r="R36" s="135"/>
      <c r="S36" s="135"/>
    </row>
    <row r="37" spans="1:19" x14ac:dyDescent="0.2">
      <c r="A37" s="7"/>
      <c r="B37" s="7"/>
      <c r="C37" s="7" t="s">
        <v>33</v>
      </c>
      <c r="D37" s="7"/>
      <c r="E37" s="7"/>
      <c r="F37" s="7"/>
      <c r="G37" s="7"/>
      <c r="H37" s="8"/>
      <c r="I37" s="8">
        <f>I29+H35-H36</f>
        <v>1448296472</v>
      </c>
      <c r="J37" s="8"/>
      <c r="L37" s="156"/>
      <c r="M37" s="52"/>
      <c r="N37" s="150"/>
      <c r="O37" s="153"/>
      <c r="Q37" s="41"/>
      <c r="R37" s="135"/>
      <c r="S37" s="135"/>
    </row>
    <row r="38" spans="1:19" x14ac:dyDescent="0.2">
      <c r="A38" s="7"/>
      <c r="B38" s="7"/>
      <c r="C38" s="7"/>
      <c r="D38" s="7"/>
      <c r="E38" s="7"/>
      <c r="F38" s="7"/>
      <c r="G38" s="7"/>
      <c r="H38" s="8"/>
      <c r="I38" s="8"/>
      <c r="J38" s="8"/>
      <c r="K38" s="143"/>
      <c r="L38" s="156"/>
      <c r="M38" s="59"/>
      <c r="N38" s="150"/>
      <c r="O38" s="153"/>
      <c r="Q38" s="41"/>
      <c r="R38" s="135"/>
      <c r="S38" s="135"/>
    </row>
    <row r="39" spans="1:19" x14ac:dyDescent="0.2">
      <c r="A39" s="7"/>
      <c r="B39" s="7"/>
      <c r="C39" s="19" t="s">
        <v>34</v>
      </c>
      <c r="D39" s="7"/>
      <c r="E39" s="7"/>
      <c r="F39" s="7"/>
      <c r="G39" s="7"/>
      <c r="H39" s="50">
        <v>112333168</v>
      </c>
      <c r="J39" s="8"/>
      <c r="K39" s="143"/>
      <c r="L39" s="156"/>
      <c r="M39" s="52"/>
      <c r="N39" s="150"/>
      <c r="O39" s="153"/>
      <c r="Q39" s="41"/>
      <c r="R39" s="135"/>
      <c r="S39" s="135"/>
    </row>
    <row r="40" spans="1:19" x14ac:dyDescent="0.2">
      <c r="A40" s="7"/>
      <c r="B40" s="7"/>
      <c r="C40" s="19" t="s">
        <v>35</v>
      </c>
      <c r="D40" s="7"/>
      <c r="E40" s="7"/>
      <c r="F40" s="7"/>
      <c r="G40" s="7"/>
      <c r="H40" s="8">
        <v>102993494</v>
      </c>
      <c r="I40" s="8"/>
      <c r="J40" s="8"/>
      <c r="K40" s="143"/>
      <c r="L40" s="156"/>
      <c r="M40" s="52"/>
      <c r="N40" s="150"/>
      <c r="O40" s="153"/>
      <c r="Q40" s="41"/>
      <c r="R40" s="135"/>
      <c r="S40" s="135"/>
    </row>
    <row r="41" spans="1:19" ht="16.5" x14ac:dyDescent="0.35">
      <c r="A41" s="7"/>
      <c r="B41" s="7"/>
      <c r="C41" s="19" t="s">
        <v>36</v>
      </c>
      <c r="D41" s="7"/>
      <c r="E41" s="7"/>
      <c r="F41" s="7"/>
      <c r="G41" s="7"/>
      <c r="H41" s="60">
        <v>77026411</v>
      </c>
      <c r="I41" s="8"/>
      <c r="J41" s="8"/>
      <c r="K41" s="143"/>
      <c r="L41" s="156"/>
      <c r="M41" s="52"/>
      <c r="N41" s="150"/>
      <c r="O41" s="153"/>
      <c r="Q41" s="41"/>
      <c r="R41" s="135"/>
      <c r="S41" s="135"/>
    </row>
    <row r="42" spans="1:19" ht="16.5" x14ac:dyDescent="0.35">
      <c r="A42" s="7"/>
      <c r="B42" s="7"/>
      <c r="C42" s="7"/>
      <c r="D42" s="7"/>
      <c r="E42" s="7"/>
      <c r="F42" s="7"/>
      <c r="G42" s="7"/>
      <c r="H42" s="8"/>
      <c r="I42" s="61">
        <f>SUM(H39:H41)</f>
        <v>292353073</v>
      </c>
      <c r="J42" s="8"/>
      <c r="K42" s="143"/>
      <c r="L42" s="156"/>
      <c r="M42" s="52"/>
      <c r="N42" s="150"/>
      <c r="O42" s="153"/>
      <c r="Q42" s="41"/>
      <c r="R42" s="135"/>
      <c r="S42" s="135"/>
    </row>
    <row r="43" spans="1:19" x14ac:dyDescent="0.2">
      <c r="A43" s="7"/>
      <c r="B43" s="7"/>
      <c r="C43" s="7"/>
      <c r="D43" s="7"/>
      <c r="E43" s="7"/>
      <c r="F43" s="7"/>
      <c r="G43" s="7"/>
      <c r="H43" s="8"/>
      <c r="I43" s="62">
        <f>SUM(I37:I42)</f>
        <v>1740649545</v>
      </c>
      <c r="J43" s="8"/>
      <c r="K43" s="143"/>
      <c r="L43" s="156"/>
      <c r="M43" s="52"/>
      <c r="N43" s="150"/>
      <c r="O43" s="153"/>
      <c r="Q43" s="41"/>
      <c r="R43" s="135"/>
      <c r="S43" s="135"/>
    </row>
    <row r="44" spans="1:19" x14ac:dyDescent="0.2">
      <c r="A44" s="7"/>
      <c r="B44" s="19">
        <v>2</v>
      </c>
      <c r="C44" s="19" t="s">
        <v>37</v>
      </c>
      <c r="D44" s="7"/>
      <c r="E44" s="7"/>
      <c r="F44" s="7"/>
      <c r="G44" s="7"/>
      <c r="H44" s="8"/>
      <c r="I44" s="8"/>
      <c r="J44" s="8"/>
      <c r="M44" s="52"/>
      <c r="N44" s="150"/>
      <c r="O44" s="153"/>
      <c r="P44" s="158"/>
      <c r="Q44" s="34"/>
      <c r="R44" s="159"/>
      <c r="S44" s="159"/>
    </row>
    <row r="45" spans="1:19" x14ac:dyDescent="0.2">
      <c r="A45" s="7"/>
      <c r="B45" s="7"/>
      <c r="C45" s="7" t="s">
        <v>32</v>
      </c>
      <c r="D45" s="7"/>
      <c r="E45" s="7"/>
      <c r="F45" s="7"/>
      <c r="G45" s="17"/>
      <c r="H45" s="8">
        <f>M95</f>
        <v>37255700</v>
      </c>
      <c r="I45" s="8"/>
      <c r="J45" s="8"/>
      <c r="M45" s="52"/>
      <c r="N45" s="150"/>
      <c r="O45" s="153"/>
      <c r="P45" s="158"/>
      <c r="Q45" s="34"/>
      <c r="R45" s="65"/>
      <c r="S45" s="159"/>
    </row>
    <row r="46" spans="1:19" x14ac:dyDescent="0.2">
      <c r="A46" s="7"/>
      <c r="B46" s="7"/>
      <c r="C46" s="7" t="s">
        <v>38</v>
      </c>
      <c r="D46" s="7"/>
      <c r="E46" s="7"/>
      <c r="F46" s="7"/>
      <c r="G46" s="22"/>
      <c r="H46" s="66">
        <f>+E91</f>
        <v>0</v>
      </c>
      <c r="I46" s="8" t="s">
        <v>9</v>
      </c>
      <c r="J46" s="8"/>
      <c r="M46" s="52"/>
      <c r="N46" s="150"/>
      <c r="O46" s="153"/>
      <c r="P46" s="158"/>
      <c r="Q46" s="34"/>
      <c r="R46" s="158"/>
      <c r="S46" s="159"/>
    </row>
    <row r="47" spans="1:19" x14ac:dyDescent="0.2">
      <c r="A47" s="7"/>
      <c r="B47" s="7"/>
      <c r="C47" s="7"/>
      <c r="D47" s="7"/>
      <c r="E47" s="7"/>
      <c r="F47" s="7"/>
      <c r="G47" s="22" t="s">
        <v>9</v>
      </c>
      <c r="H47" s="67"/>
      <c r="I47" s="8">
        <f>H45+H46</f>
        <v>37255700</v>
      </c>
      <c r="J47" s="8"/>
      <c r="M47" s="52"/>
      <c r="N47" s="150"/>
      <c r="O47" s="153"/>
      <c r="P47" s="158"/>
      <c r="Q47" s="159"/>
      <c r="R47" s="158"/>
      <c r="S47" s="159"/>
    </row>
    <row r="48" spans="1:19" x14ac:dyDescent="0.2">
      <c r="A48" s="7"/>
      <c r="B48" s="7"/>
      <c r="C48" s="7"/>
      <c r="D48" s="7"/>
      <c r="E48" s="7"/>
      <c r="F48" s="7"/>
      <c r="G48" s="22"/>
      <c r="H48" s="68"/>
      <c r="I48" s="8" t="s">
        <v>9</v>
      </c>
      <c r="J48" s="8"/>
      <c r="M48" s="59"/>
      <c r="N48" s="150"/>
      <c r="O48" s="153"/>
      <c r="P48" s="160"/>
      <c r="Q48" s="160">
        <f>SUM(Q13:Q46)</f>
        <v>0</v>
      </c>
      <c r="R48" s="158"/>
      <c r="S48" s="159"/>
    </row>
    <row r="49" spans="1:19" x14ac:dyDescent="0.2">
      <c r="A49" s="7"/>
      <c r="B49" s="7"/>
      <c r="C49" s="7" t="s">
        <v>39</v>
      </c>
      <c r="D49" s="7"/>
      <c r="E49" s="7"/>
      <c r="F49" s="7"/>
      <c r="G49" s="17"/>
      <c r="H49" s="50">
        <f>L136</f>
        <v>43380000</v>
      </c>
      <c r="I49" s="8">
        <v>0</v>
      </c>
      <c r="M49" s="59"/>
      <c r="N49" s="150"/>
      <c r="O49" s="153"/>
      <c r="Q49" s="135"/>
      <c r="S49" s="135"/>
    </row>
    <row r="50" spans="1:19" x14ac:dyDescent="0.2">
      <c r="A50" s="7"/>
      <c r="B50" s="7"/>
      <c r="C50" s="7" t="s">
        <v>40</v>
      </c>
      <c r="D50" s="7"/>
      <c r="E50" s="7"/>
      <c r="F50" s="7"/>
      <c r="G50" s="7"/>
      <c r="H50" s="58">
        <f>A91</f>
        <v>479000</v>
      </c>
      <c r="I50" s="8"/>
      <c r="M50" s="59"/>
      <c r="N50" s="150"/>
      <c r="O50" s="153"/>
      <c r="P50" s="161"/>
      <c r="Q50" s="135" t="s">
        <v>41</v>
      </c>
      <c r="S50" s="135"/>
    </row>
    <row r="51" spans="1:19" x14ac:dyDescent="0.2">
      <c r="A51" s="7"/>
      <c r="B51" s="7"/>
      <c r="C51" s="7"/>
      <c r="D51" s="7"/>
      <c r="E51" s="7"/>
      <c r="F51" s="7"/>
      <c r="G51" s="7"/>
      <c r="H51" s="17"/>
      <c r="I51" s="58">
        <f>SUM(H49:H50)</f>
        <v>43859000</v>
      </c>
      <c r="J51" s="50"/>
      <c r="M51" s="59"/>
      <c r="N51" s="150"/>
      <c r="O51" s="153"/>
      <c r="P51" s="162"/>
      <c r="Q51" s="155"/>
      <c r="R51" s="162"/>
      <c r="S51" s="155"/>
    </row>
    <row r="52" spans="1:19" x14ac:dyDescent="0.2">
      <c r="A52" s="7"/>
      <c r="B52" s="7"/>
      <c r="C52" s="19" t="s">
        <v>42</v>
      </c>
      <c r="D52" s="7"/>
      <c r="E52" s="7"/>
      <c r="F52" s="7"/>
      <c r="G52" s="7"/>
      <c r="H52" s="8"/>
      <c r="I52" s="8">
        <f>I30-I47+I51</f>
        <v>45005500</v>
      </c>
      <c r="J52" s="72"/>
      <c r="N52" s="150"/>
      <c r="O52" s="153"/>
      <c r="P52" s="162"/>
      <c r="Q52" s="155"/>
      <c r="R52" s="162"/>
      <c r="S52" s="155"/>
    </row>
    <row r="53" spans="1:19" x14ac:dyDescent="0.2">
      <c r="A53" s="7"/>
      <c r="B53" s="7"/>
      <c r="C53" s="7" t="s">
        <v>43</v>
      </c>
      <c r="D53" s="7"/>
      <c r="E53" s="7"/>
      <c r="F53" s="7"/>
      <c r="G53" s="7"/>
      <c r="H53" s="8"/>
      <c r="I53" s="8">
        <f>+I27</f>
        <v>45005500</v>
      </c>
      <c r="J53" s="72"/>
      <c r="N53" s="150"/>
      <c r="O53" s="153"/>
      <c r="P53" s="162"/>
      <c r="Q53" s="155"/>
      <c r="R53" s="162"/>
      <c r="S53" s="155"/>
    </row>
    <row r="54" spans="1:19" x14ac:dyDescent="0.2">
      <c r="A54" s="7"/>
      <c r="B54" s="7"/>
      <c r="C54" s="7"/>
      <c r="D54" s="7"/>
      <c r="E54" s="7"/>
      <c r="F54" s="7"/>
      <c r="G54" s="7"/>
      <c r="H54" s="8" t="s">
        <v>9</v>
      </c>
      <c r="I54" s="58">
        <v>0</v>
      </c>
      <c r="J54" s="73"/>
      <c r="L54" s="156"/>
      <c r="N54" s="150"/>
      <c r="O54" s="153"/>
      <c r="P54" s="162"/>
      <c r="Q54" s="155"/>
      <c r="R54" s="162"/>
      <c r="S54" s="74"/>
    </row>
    <row r="55" spans="1:19" x14ac:dyDescent="0.2">
      <c r="A55" s="7"/>
      <c r="B55" s="7"/>
      <c r="C55" s="7"/>
      <c r="D55" s="7"/>
      <c r="E55" s="7" t="s">
        <v>44</v>
      </c>
      <c r="F55" s="7"/>
      <c r="G55" s="7"/>
      <c r="H55" s="8"/>
      <c r="I55" s="8">
        <f>+I53-I52</f>
        <v>0</v>
      </c>
      <c r="J55" s="72"/>
      <c r="L55" s="156"/>
      <c r="N55" s="150"/>
      <c r="O55" s="153"/>
      <c r="P55" s="162"/>
      <c r="Q55" s="155"/>
      <c r="R55" s="162"/>
      <c r="S55" s="162"/>
    </row>
    <row r="56" spans="1:19" x14ac:dyDescent="0.2">
      <c r="A56" s="7"/>
      <c r="B56" s="7"/>
      <c r="C56" s="7"/>
      <c r="D56" s="7"/>
      <c r="E56" s="7"/>
      <c r="F56" s="7"/>
      <c r="G56" s="7"/>
      <c r="H56" s="8"/>
      <c r="I56" s="8"/>
      <c r="J56" s="72"/>
      <c r="L56" s="156"/>
      <c r="N56" s="150"/>
      <c r="O56" s="153"/>
      <c r="P56" s="162"/>
      <c r="Q56" s="155"/>
      <c r="R56" s="162"/>
      <c r="S56" s="162"/>
    </row>
    <row r="57" spans="1:19" x14ac:dyDescent="0.2">
      <c r="A57" s="7" t="s">
        <v>45</v>
      </c>
      <c r="B57" s="7"/>
      <c r="C57" s="7"/>
      <c r="D57" s="7"/>
      <c r="E57" s="7"/>
      <c r="F57" s="7"/>
      <c r="G57" s="7"/>
      <c r="H57" s="8"/>
      <c r="I57" s="55"/>
      <c r="J57" s="75"/>
      <c r="L57" s="156"/>
      <c r="N57" s="150"/>
      <c r="O57" s="153"/>
      <c r="P57" s="162"/>
      <c r="Q57" s="155"/>
      <c r="R57" s="162"/>
      <c r="S57" s="162"/>
    </row>
    <row r="58" spans="1:19" x14ac:dyDescent="0.2">
      <c r="A58" s="7" t="s">
        <v>46</v>
      </c>
      <c r="B58" s="7"/>
      <c r="C58" s="7"/>
      <c r="D58" s="7"/>
      <c r="E58" s="7" t="s">
        <v>9</v>
      </c>
      <c r="F58" s="7"/>
      <c r="G58" s="7" t="s">
        <v>47</v>
      </c>
      <c r="H58" s="8"/>
      <c r="I58" s="21"/>
      <c r="J58" s="76"/>
      <c r="L58" s="156"/>
      <c r="N58" s="150"/>
      <c r="O58" s="153"/>
      <c r="P58" s="162"/>
      <c r="Q58" s="155"/>
      <c r="R58" s="162"/>
      <c r="S58" s="162"/>
    </row>
    <row r="59" spans="1:19" x14ac:dyDescent="0.2">
      <c r="A59" s="7"/>
      <c r="B59" s="7"/>
      <c r="C59" s="7"/>
      <c r="D59" s="7"/>
      <c r="E59" s="7"/>
      <c r="F59" s="7"/>
      <c r="G59" s="7"/>
      <c r="H59" s="8" t="s">
        <v>9</v>
      </c>
      <c r="I59" s="21"/>
      <c r="J59" s="76"/>
      <c r="L59" s="156"/>
      <c r="N59" s="150"/>
      <c r="O59" s="153"/>
      <c r="Q59" s="41"/>
    </row>
    <row r="60" spans="1:19" x14ac:dyDescent="0.2">
      <c r="A60" s="7"/>
      <c r="B60" s="7"/>
      <c r="C60" s="7"/>
      <c r="D60" s="7"/>
      <c r="E60" s="7"/>
      <c r="F60" s="7"/>
      <c r="G60" s="7"/>
      <c r="H60" s="8"/>
      <c r="I60" s="21"/>
      <c r="J60" s="76"/>
      <c r="L60" s="156"/>
      <c r="N60" s="150"/>
      <c r="O60" s="153"/>
      <c r="Q60" s="41"/>
    </row>
    <row r="61" spans="1:19" x14ac:dyDescent="0.2">
      <c r="A61" s="77"/>
      <c r="B61" s="78"/>
      <c r="C61" s="78"/>
      <c r="D61" s="79"/>
      <c r="E61" s="79"/>
      <c r="F61" s="79"/>
      <c r="G61" s="79"/>
      <c r="H61" s="10"/>
      <c r="J61" s="80"/>
      <c r="L61" s="163"/>
      <c r="N61" s="150"/>
      <c r="O61" s="153"/>
      <c r="Q61" s="10"/>
      <c r="R61" s="164"/>
    </row>
    <row r="62" spans="1:19" x14ac:dyDescent="0.2">
      <c r="A62" s="165" t="s">
        <v>48</v>
      </c>
      <c r="B62" s="78"/>
      <c r="C62" s="78"/>
      <c r="D62" s="79"/>
      <c r="E62" s="79"/>
      <c r="F62" s="79"/>
      <c r="G62" s="10" t="s">
        <v>74</v>
      </c>
      <c r="J62" s="80"/>
      <c r="K62" s="143"/>
      <c r="L62" s="163"/>
      <c r="N62" s="150"/>
      <c r="O62" s="153"/>
      <c r="Q62" s="10"/>
      <c r="R62" s="164"/>
    </row>
    <row r="63" spans="1:19" x14ac:dyDescent="0.2">
      <c r="A63" s="77"/>
      <c r="B63" s="78"/>
      <c r="C63" s="78"/>
      <c r="D63" s="79"/>
      <c r="E63" s="79"/>
      <c r="F63" s="79"/>
      <c r="G63" s="79"/>
      <c r="H63" s="79"/>
      <c r="J63" s="80"/>
      <c r="L63" s="163"/>
      <c r="N63" s="150"/>
      <c r="O63" s="153"/>
    </row>
    <row r="64" spans="1:19" x14ac:dyDescent="0.2">
      <c r="A64" s="135" t="s">
        <v>75</v>
      </c>
      <c r="B64" s="135"/>
      <c r="C64" s="135"/>
      <c r="D64" s="135"/>
      <c r="E64" s="135"/>
      <c r="F64" s="135"/>
      <c r="H64" s="10" t="s">
        <v>51</v>
      </c>
      <c r="I64" s="135"/>
      <c r="J64" s="166"/>
      <c r="L64" s="163"/>
      <c r="M64" s="59"/>
      <c r="N64" s="150"/>
      <c r="O64" s="153"/>
      <c r="Q64" s="161"/>
    </row>
    <row r="65" spans="1:15" x14ac:dyDescent="0.2">
      <c r="A65" s="135"/>
      <c r="B65" s="135"/>
      <c r="C65" s="135"/>
      <c r="D65" s="135"/>
      <c r="E65" s="135"/>
      <c r="F65" s="135"/>
      <c r="G65" s="79" t="s">
        <v>52</v>
      </c>
      <c r="H65" s="135"/>
      <c r="I65" s="135"/>
      <c r="J65" s="166"/>
      <c r="L65" s="163"/>
      <c r="M65" s="59"/>
      <c r="N65" s="150"/>
      <c r="O65" s="153"/>
    </row>
    <row r="66" spans="1:15" x14ac:dyDescent="0.2">
      <c r="A66" s="135"/>
      <c r="B66" s="135"/>
      <c r="C66" s="135"/>
      <c r="D66" s="135"/>
      <c r="E66" s="135"/>
      <c r="F66" s="135"/>
      <c r="G66" s="79"/>
      <c r="H66" s="135"/>
      <c r="I66" s="135"/>
      <c r="J66" s="166"/>
      <c r="L66" s="163"/>
      <c r="M66" s="59"/>
      <c r="N66" s="150"/>
      <c r="O66" s="153"/>
    </row>
    <row r="67" spans="1:15" x14ac:dyDescent="0.2">
      <c r="A67" s="135"/>
      <c r="B67" s="135"/>
      <c r="C67" s="135"/>
      <c r="D67" s="135"/>
      <c r="E67" s="135" t="s">
        <v>53</v>
      </c>
      <c r="F67" s="135"/>
      <c r="G67" s="135"/>
      <c r="H67" s="135"/>
      <c r="I67" s="135"/>
      <c r="J67" s="166"/>
      <c r="L67" s="163"/>
      <c r="M67" s="167"/>
      <c r="N67" s="150"/>
      <c r="O67" s="153"/>
    </row>
    <row r="68" spans="1:15" x14ac:dyDescent="0.2">
      <c r="A68" s="135"/>
      <c r="B68" s="135"/>
      <c r="C68" s="135"/>
      <c r="D68" s="135"/>
      <c r="E68" s="135"/>
      <c r="F68" s="135"/>
      <c r="G68" s="135"/>
      <c r="H68" s="135"/>
      <c r="I68" s="168"/>
      <c r="J68" s="166"/>
      <c r="L68" s="163"/>
      <c r="M68" s="167"/>
      <c r="N68" s="150"/>
      <c r="O68" s="153"/>
    </row>
    <row r="69" spans="1:15" x14ac:dyDescent="0.2">
      <c r="A69" s="79"/>
      <c r="B69" s="79"/>
      <c r="C69" s="79"/>
      <c r="D69" s="79"/>
      <c r="E69" s="79"/>
      <c r="F69" s="79"/>
      <c r="G69" s="86"/>
      <c r="H69" s="87"/>
      <c r="I69" s="79"/>
      <c r="J69" s="80"/>
      <c r="L69" s="163"/>
      <c r="M69" s="169"/>
      <c r="N69" s="150"/>
      <c r="O69" s="153"/>
    </row>
    <row r="70" spans="1:15" x14ac:dyDescent="0.2">
      <c r="A70" s="79"/>
      <c r="B70" s="79"/>
      <c r="C70" s="79"/>
      <c r="D70" s="79"/>
      <c r="E70" s="79"/>
      <c r="F70" s="79"/>
      <c r="G70" s="86" t="s">
        <v>54</v>
      </c>
      <c r="H70" s="89"/>
      <c r="I70" s="79"/>
      <c r="J70" s="80"/>
      <c r="L70" s="163"/>
      <c r="M70" s="59"/>
      <c r="N70" s="150"/>
      <c r="O70" s="153"/>
    </row>
    <row r="71" spans="1:15" x14ac:dyDescent="0.2">
      <c r="A71" s="135"/>
      <c r="B71" s="135"/>
      <c r="C71" s="135"/>
      <c r="D71" s="135"/>
      <c r="E71" s="135"/>
      <c r="F71" s="135"/>
      <c r="G71" s="135"/>
      <c r="H71" s="135"/>
      <c r="I71" s="135"/>
      <c r="J71" s="166"/>
      <c r="L71" s="163"/>
      <c r="N71" s="150"/>
      <c r="O71" s="170"/>
    </row>
    <row r="72" spans="1:15" x14ac:dyDescent="0.2">
      <c r="A72" s="135" t="s">
        <v>40</v>
      </c>
      <c r="B72" s="135"/>
      <c r="C72" s="135"/>
      <c r="D72" s="135" t="s">
        <v>38</v>
      </c>
      <c r="E72" s="135"/>
      <c r="F72" s="135"/>
      <c r="G72" s="135"/>
      <c r="H72" s="135" t="s">
        <v>55</v>
      </c>
      <c r="I72" s="168" t="s">
        <v>56</v>
      </c>
      <c r="J72" s="166"/>
      <c r="L72" s="163"/>
      <c r="M72" s="169"/>
      <c r="N72" s="150"/>
      <c r="O72" s="171"/>
    </row>
    <row r="73" spans="1:15" x14ac:dyDescent="0.2">
      <c r="A73" s="172">
        <v>88000</v>
      </c>
      <c r="B73" s="173"/>
      <c r="C73" s="173"/>
      <c r="D73" s="173"/>
      <c r="E73" s="174"/>
      <c r="F73" s="135"/>
      <c r="G73" s="135"/>
      <c r="H73" s="155"/>
      <c r="I73" s="135"/>
      <c r="J73" s="166"/>
      <c r="L73" s="163"/>
      <c r="M73" s="169"/>
      <c r="N73" s="150"/>
      <c r="O73" s="170"/>
    </row>
    <row r="74" spans="1:15" x14ac:dyDescent="0.2">
      <c r="A74" s="172">
        <v>173000</v>
      </c>
      <c r="B74" s="173"/>
      <c r="C74" s="173"/>
      <c r="D74" s="173"/>
      <c r="E74" s="174"/>
      <c r="F74" s="135"/>
      <c r="G74" s="135"/>
      <c r="H74" s="155"/>
      <c r="I74" s="135"/>
      <c r="J74" s="135"/>
      <c r="L74" s="163"/>
      <c r="M74" s="169"/>
      <c r="N74" s="150"/>
      <c r="O74" s="170"/>
    </row>
    <row r="75" spans="1:15" x14ac:dyDescent="0.2">
      <c r="A75" s="175">
        <v>35000</v>
      </c>
      <c r="B75" s="173"/>
      <c r="C75" s="173"/>
      <c r="D75" s="173"/>
      <c r="E75" s="174"/>
      <c r="F75" s="135"/>
      <c r="G75" s="135"/>
      <c r="H75" s="155"/>
      <c r="I75" s="135"/>
      <c r="J75" s="135"/>
      <c r="K75" s="140" t="s">
        <v>9</v>
      </c>
      <c r="L75" s="163"/>
      <c r="M75" s="169"/>
      <c r="N75" s="150"/>
      <c r="O75" s="170"/>
    </row>
    <row r="76" spans="1:15" x14ac:dyDescent="0.2">
      <c r="A76" s="175">
        <v>50000</v>
      </c>
      <c r="B76" s="173"/>
      <c r="C76" s="176"/>
      <c r="D76" s="173"/>
      <c r="E76" s="177"/>
      <c r="F76" s="135"/>
      <c r="G76" s="135"/>
      <c r="H76" s="155"/>
      <c r="I76" s="135"/>
      <c r="J76" s="135"/>
      <c r="L76" s="163"/>
      <c r="M76" s="169"/>
      <c r="N76" s="150"/>
      <c r="O76" s="170"/>
    </row>
    <row r="77" spans="1:15" x14ac:dyDescent="0.2">
      <c r="A77" s="174">
        <v>113000</v>
      </c>
      <c r="B77" s="173"/>
      <c r="C77" s="176"/>
      <c r="D77" s="176"/>
      <c r="E77" s="178"/>
      <c r="F77" s="161"/>
      <c r="H77" s="162"/>
      <c r="L77" s="163"/>
      <c r="M77" s="169"/>
      <c r="N77" s="150"/>
      <c r="O77" s="170"/>
    </row>
    <row r="78" spans="1:15" x14ac:dyDescent="0.2">
      <c r="A78" s="179">
        <v>20000</v>
      </c>
      <c r="B78" s="173"/>
      <c r="C78" s="180"/>
      <c r="D78" s="180"/>
      <c r="E78" s="178"/>
      <c r="H78" s="162"/>
      <c r="L78" s="163"/>
      <c r="M78" s="169"/>
      <c r="N78" s="150"/>
      <c r="O78" s="170"/>
    </row>
    <row r="79" spans="1:15" x14ac:dyDescent="0.2">
      <c r="A79" s="181"/>
      <c r="B79" s="173"/>
      <c r="C79" s="180"/>
      <c r="D79" s="180"/>
      <c r="E79" s="178"/>
      <c r="H79" s="162"/>
      <c r="L79" s="163"/>
      <c r="M79" s="169"/>
      <c r="N79" s="150"/>
      <c r="O79" s="171"/>
    </row>
    <row r="80" spans="1:15" x14ac:dyDescent="0.2">
      <c r="A80" s="181"/>
      <c r="B80" s="173"/>
      <c r="C80" s="180"/>
      <c r="D80" s="180"/>
      <c r="E80" s="178"/>
      <c r="H80" s="162"/>
      <c r="L80" s="163"/>
      <c r="M80" s="169"/>
      <c r="N80" s="150"/>
      <c r="O80" s="171"/>
    </row>
    <row r="81" spans="1:15" x14ac:dyDescent="0.2">
      <c r="A81" s="179"/>
      <c r="B81" s="180"/>
      <c r="C81" s="180"/>
      <c r="D81" s="180"/>
      <c r="E81" s="178"/>
      <c r="H81" s="162"/>
      <c r="L81" s="163"/>
      <c r="M81" s="182"/>
      <c r="N81" s="150"/>
      <c r="O81" s="170"/>
    </row>
    <row r="82" spans="1:15" x14ac:dyDescent="0.2">
      <c r="A82" s="179"/>
      <c r="B82" s="180"/>
      <c r="C82" s="180"/>
      <c r="D82" s="180"/>
      <c r="E82" s="178"/>
      <c r="H82" s="162"/>
      <c r="L82" s="163"/>
      <c r="M82" s="183"/>
      <c r="N82" s="150"/>
      <c r="O82" s="170"/>
    </row>
    <row r="83" spans="1:15" x14ac:dyDescent="0.2">
      <c r="A83" s="179"/>
      <c r="B83" s="184"/>
      <c r="E83" s="162"/>
      <c r="H83" s="162"/>
      <c r="K83" s="143"/>
      <c r="L83" s="163"/>
      <c r="N83" s="150"/>
      <c r="O83" s="170"/>
    </row>
    <row r="84" spans="1:15" x14ac:dyDescent="0.2">
      <c r="A84" s="179"/>
      <c r="B84" s="184"/>
      <c r="H84" s="162"/>
      <c r="K84" s="143"/>
      <c r="L84" s="163"/>
      <c r="N84" s="150"/>
      <c r="O84" s="170"/>
    </row>
    <row r="85" spans="1:15" x14ac:dyDescent="0.2">
      <c r="A85" s="179"/>
      <c r="B85" s="184"/>
      <c r="K85" s="143"/>
      <c r="L85" s="163"/>
      <c r="N85" s="150"/>
      <c r="O85" s="170"/>
    </row>
    <row r="86" spans="1:15" x14ac:dyDescent="0.2">
      <c r="A86" s="179"/>
      <c r="B86" s="184"/>
      <c r="K86" s="143"/>
      <c r="L86" s="163"/>
      <c r="N86" s="150"/>
      <c r="O86" s="170"/>
    </row>
    <row r="87" spans="1:15" x14ac:dyDescent="0.2">
      <c r="A87" s="162"/>
      <c r="B87" s="184"/>
      <c r="K87" s="143"/>
      <c r="L87" s="163"/>
      <c r="M87" s="169"/>
      <c r="N87" s="150"/>
      <c r="O87" s="170"/>
    </row>
    <row r="88" spans="1:15" x14ac:dyDescent="0.2">
      <c r="K88" s="143"/>
      <c r="L88" s="163"/>
      <c r="N88" s="150"/>
      <c r="O88" s="170"/>
    </row>
    <row r="89" spans="1:15" x14ac:dyDescent="0.2">
      <c r="K89" s="143"/>
      <c r="L89" s="163"/>
      <c r="N89" s="150"/>
      <c r="O89" s="170"/>
    </row>
    <row r="90" spans="1:15" x14ac:dyDescent="0.2">
      <c r="K90" s="143"/>
      <c r="L90" s="163"/>
      <c r="N90" s="150"/>
      <c r="O90" s="170"/>
    </row>
    <row r="91" spans="1:15" x14ac:dyDescent="0.2">
      <c r="A91" s="164">
        <f>SUM(A73:A90)</f>
        <v>479000</v>
      </c>
      <c r="E91" s="162">
        <f>SUM(E73:E90)</f>
        <v>0</v>
      </c>
      <c r="H91" s="162">
        <f>SUM(H73:H90)</f>
        <v>0</v>
      </c>
      <c r="K91" s="143"/>
      <c r="L91" s="163"/>
      <c r="N91" s="150"/>
      <c r="O91" s="170"/>
    </row>
    <row r="92" spans="1:15" x14ac:dyDescent="0.2">
      <c r="K92" s="143"/>
      <c r="L92" s="163"/>
      <c r="N92" s="150"/>
      <c r="O92" s="170"/>
    </row>
    <row r="93" spans="1:15" x14ac:dyDescent="0.2">
      <c r="K93" s="143"/>
      <c r="N93" s="150"/>
      <c r="O93" s="170"/>
    </row>
    <row r="94" spans="1:15" x14ac:dyDescent="0.2">
      <c r="K94" s="143"/>
      <c r="N94" s="150"/>
      <c r="O94" s="170"/>
    </row>
    <row r="95" spans="1:15" x14ac:dyDescent="0.2">
      <c r="K95" s="143"/>
      <c r="M95" s="148">
        <f>SUM(M13:M94)</f>
        <v>37255700</v>
      </c>
      <c r="N95" s="150"/>
      <c r="O95" s="170"/>
    </row>
    <row r="96" spans="1:15" x14ac:dyDescent="0.2">
      <c r="K96" s="143"/>
      <c r="N96" s="150"/>
      <c r="O96" s="170"/>
    </row>
    <row r="97" spans="11:15" x14ac:dyDescent="0.2">
      <c r="K97" s="143"/>
      <c r="N97" s="150"/>
      <c r="O97" s="170"/>
    </row>
    <row r="98" spans="11:15" x14ac:dyDescent="0.2">
      <c r="K98" s="143"/>
      <c r="N98" s="150"/>
      <c r="O98" s="170"/>
    </row>
    <row r="99" spans="11:15" x14ac:dyDescent="0.2">
      <c r="K99" s="143"/>
      <c r="N99" s="150"/>
      <c r="O99" s="170"/>
    </row>
    <row r="100" spans="11:15" x14ac:dyDescent="0.2">
      <c r="K100" s="143"/>
      <c r="N100" s="150"/>
      <c r="O100" s="170"/>
    </row>
    <row r="101" spans="11:15" x14ac:dyDescent="0.2">
      <c r="K101" s="143"/>
      <c r="N101" s="150"/>
      <c r="O101" s="170"/>
    </row>
    <row r="102" spans="11:15" x14ac:dyDescent="0.2">
      <c r="K102" s="143"/>
      <c r="N102" s="150"/>
      <c r="O102" s="170"/>
    </row>
    <row r="103" spans="11:15" x14ac:dyDescent="0.2">
      <c r="K103" s="143"/>
      <c r="N103" s="150"/>
      <c r="O103" s="170"/>
    </row>
    <row r="104" spans="11:15" x14ac:dyDescent="0.2">
      <c r="K104" s="143"/>
      <c r="N104" s="150"/>
      <c r="O104" s="170"/>
    </row>
    <row r="105" spans="11:15" x14ac:dyDescent="0.2">
      <c r="K105" s="143"/>
      <c r="N105" s="150"/>
      <c r="O105" s="170"/>
    </row>
    <row r="106" spans="11:15" x14ac:dyDescent="0.2">
      <c r="K106" s="143"/>
      <c r="N106" s="150"/>
      <c r="O106" s="170"/>
    </row>
    <row r="107" spans="11:15" x14ac:dyDescent="0.2">
      <c r="K107" s="143"/>
      <c r="N107" s="150"/>
    </row>
    <row r="108" spans="11:15" x14ac:dyDescent="0.2">
      <c r="K108" s="143"/>
    </row>
    <row r="109" spans="11:15" x14ac:dyDescent="0.2">
      <c r="K109" s="143"/>
    </row>
    <row r="110" spans="11:15" x14ac:dyDescent="0.2">
      <c r="K110" s="143"/>
      <c r="O110" s="169">
        <f>SUM(O13:O109)</f>
        <v>0</v>
      </c>
    </row>
    <row r="111" spans="11:15" x14ac:dyDescent="0.2">
      <c r="K111" s="143"/>
    </row>
    <row r="112" spans="11:15" x14ac:dyDescent="0.2">
      <c r="K112" s="143"/>
    </row>
    <row r="113" spans="1:19" s="148" customFormat="1" x14ac:dyDescent="0.2">
      <c r="A113" s="140"/>
      <c r="B113" s="140"/>
      <c r="C113" s="140"/>
      <c r="D113" s="140"/>
      <c r="E113" s="140"/>
      <c r="F113" s="140"/>
      <c r="G113" s="140"/>
      <c r="H113" s="140"/>
      <c r="I113" s="140"/>
      <c r="J113" s="140"/>
      <c r="K113" s="143"/>
      <c r="L113" s="157"/>
      <c r="N113" s="186"/>
      <c r="O113" s="185"/>
      <c r="P113" s="140"/>
      <c r="Q113" s="140"/>
      <c r="R113" s="140"/>
      <c r="S113" s="140"/>
    </row>
    <row r="114" spans="1:19" s="148" customFormat="1" x14ac:dyDescent="0.2">
      <c r="A114" s="140"/>
      <c r="B114" s="140"/>
      <c r="C114" s="140"/>
      <c r="D114" s="140"/>
      <c r="E114" s="140"/>
      <c r="F114" s="140"/>
      <c r="G114" s="140"/>
      <c r="H114" s="140"/>
      <c r="I114" s="140"/>
      <c r="J114" s="140"/>
      <c r="K114" s="143"/>
      <c r="L114" s="157"/>
      <c r="N114" s="186"/>
      <c r="O114" s="185"/>
      <c r="P114" s="140"/>
      <c r="Q114" s="140"/>
      <c r="R114" s="140"/>
      <c r="S114" s="140"/>
    </row>
    <row r="115" spans="1:19" s="148" customFormat="1" x14ac:dyDescent="0.2">
      <c r="A115" s="140"/>
      <c r="B115" s="140"/>
      <c r="C115" s="140"/>
      <c r="D115" s="140"/>
      <c r="E115" s="140"/>
      <c r="F115" s="140"/>
      <c r="G115" s="140"/>
      <c r="H115" s="140"/>
      <c r="I115" s="140"/>
      <c r="J115" s="140"/>
      <c r="K115" s="143"/>
      <c r="L115" s="157"/>
      <c r="N115" s="186"/>
      <c r="O115" s="185"/>
      <c r="P115" s="140"/>
      <c r="Q115" s="140"/>
      <c r="R115" s="140"/>
      <c r="S115" s="140"/>
    </row>
    <row r="116" spans="1:19" s="148" customFormat="1" x14ac:dyDescent="0.2">
      <c r="A116" s="140"/>
      <c r="B116" s="140"/>
      <c r="C116" s="140"/>
      <c r="D116" s="140"/>
      <c r="E116" s="140"/>
      <c r="F116" s="140"/>
      <c r="G116" s="140"/>
      <c r="H116" s="140"/>
      <c r="I116" s="140"/>
      <c r="J116" s="140"/>
      <c r="K116" s="143"/>
      <c r="L116" s="157"/>
      <c r="N116" s="186"/>
      <c r="O116" s="185"/>
      <c r="P116" s="140"/>
      <c r="Q116" s="140"/>
      <c r="R116" s="140"/>
      <c r="S116" s="140"/>
    </row>
    <row r="117" spans="1:19" s="148" customFormat="1" x14ac:dyDescent="0.2">
      <c r="A117" s="140"/>
      <c r="B117" s="140"/>
      <c r="C117" s="140"/>
      <c r="D117" s="140"/>
      <c r="E117" s="140"/>
      <c r="F117" s="140"/>
      <c r="G117" s="140"/>
      <c r="H117" s="140"/>
      <c r="I117" s="140"/>
      <c r="J117" s="140"/>
      <c r="K117" s="143"/>
      <c r="L117" s="157"/>
      <c r="N117" s="186"/>
      <c r="O117" s="185"/>
      <c r="P117" s="140"/>
      <c r="Q117" s="140"/>
      <c r="R117" s="140"/>
      <c r="S117" s="140"/>
    </row>
    <row r="118" spans="1:19" s="148" customFormat="1" x14ac:dyDescent="0.2">
      <c r="A118" s="140"/>
      <c r="B118" s="140"/>
      <c r="C118" s="140"/>
      <c r="D118" s="140"/>
      <c r="E118" s="140"/>
      <c r="F118" s="140"/>
      <c r="G118" s="140"/>
      <c r="H118" s="140"/>
      <c r="I118" s="140"/>
      <c r="J118" s="140"/>
      <c r="K118" s="143"/>
      <c r="L118" s="157"/>
      <c r="N118" s="186"/>
      <c r="O118" s="185"/>
      <c r="P118" s="140"/>
      <c r="Q118" s="140"/>
      <c r="R118" s="140"/>
      <c r="S118" s="140"/>
    </row>
    <row r="119" spans="1:19" s="148" customFormat="1" x14ac:dyDescent="0.2">
      <c r="A119" s="140"/>
      <c r="B119" s="140"/>
      <c r="C119" s="140"/>
      <c r="D119" s="140"/>
      <c r="E119" s="140"/>
      <c r="F119" s="140"/>
      <c r="G119" s="140"/>
      <c r="H119" s="140"/>
      <c r="I119" s="140"/>
      <c r="J119" s="140"/>
      <c r="K119" s="143"/>
      <c r="L119" s="157"/>
      <c r="N119" s="186"/>
      <c r="O119" s="185"/>
      <c r="P119" s="140"/>
      <c r="Q119" s="140"/>
      <c r="R119" s="140"/>
      <c r="S119" s="140"/>
    </row>
    <row r="120" spans="1:19" s="148" customFormat="1" x14ac:dyDescent="0.2">
      <c r="A120" s="140"/>
      <c r="B120" s="140"/>
      <c r="C120" s="140"/>
      <c r="D120" s="140"/>
      <c r="E120" s="140"/>
      <c r="F120" s="140"/>
      <c r="G120" s="140"/>
      <c r="H120" s="140"/>
      <c r="I120" s="140"/>
      <c r="J120" s="140"/>
      <c r="K120" s="143"/>
      <c r="L120" s="157"/>
      <c r="N120" s="186"/>
      <c r="O120" s="185"/>
      <c r="P120" s="140"/>
      <c r="Q120" s="140"/>
      <c r="R120" s="140"/>
      <c r="S120" s="140"/>
    </row>
    <row r="121" spans="1:19" s="148" customFormat="1" x14ac:dyDescent="0.2">
      <c r="A121" s="140"/>
      <c r="B121" s="140"/>
      <c r="C121" s="140"/>
      <c r="D121" s="140"/>
      <c r="E121" s="140"/>
      <c r="F121" s="140"/>
      <c r="G121" s="140"/>
      <c r="H121" s="140"/>
      <c r="I121" s="140"/>
      <c r="J121" s="140"/>
      <c r="K121" s="143"/>
      <c r="L121" s="157"/>
      <c r="N121" s="186"/>
      <c r="O121" s="185"/>
      <c r="P121" s="140"/>
      <c r="Q121" s="140"/>
      <c r="R121" s="140"/>
      <c r="S121" s="140"/>
    </row>
    <row r="122" spans="1:19" s="148" customFormat="1" x14ac:dyDescent="0.2">
      <c r="A122" s="140"/>
      <c r="B122" s="140"/>
      <c r="C122" s="140"/>
      <c r="D122" s="140"/>
      <c r="E122" s="140"/>
      <c r="F122" s="140"/>
      <c r="G122" s="140"/>
      <c r="H122" s="140"/>
      <c r="I122" s="140"/>
      <c r="J122" s="140"/>
      <c r="K122" s="143"/>
      <c r="L122" s="157"/>
      <c r="N122" s="186"/>
      <c r="O122" s="185"/>
      <c r="P122" s="140"/>
      <c r="Q122" s="140"/>
      <c r="R122" s="140"/>
      <c r="S122" s="140"/>
    </row>
    <row r="123" spans="1:19" s="148" customFormat="1" x14ac:dyDescent="0.2">
      <c r="A123" s="140"/>
      <c r="B123" s="140"/>
      <c r="C123" s="140"/>
      <c r="D123" s="140"/>
      <c r="E123" s="140"/>
      <c r="F123" s="140"/>
      <c r="G123" s="140"/>
      <c r="H123" s="140"/>
      <c r="I123" s="140"/>
      <c r="J123" s="140"/>
      <c r="K123" s="143"/>
      <c r="L123" s="187"/>
      <c r="N123" s="186"/>
      <c r="O123" s="185"/>
      <c r="P123" s="140"/>
      <c r="Q123" s="140"/>
      <c r="R123" s="140"/>
      <c r="S123" s="140"/>
    </row>
    <row r="124" spans="1:19" s="148" customFormat="1" x14ac:dyDescent="0.2">
      <c r="A124" s="140"/>
      <c r="B124" s="140"/>
      <c r="C124" s="140"/>
      <c r="D124" s="140"/>
      <c r="E124" s="140"/>
      <c r="F124" s="140"/>
      <c r="G124" s="140"/>
      <c r="H124" s="140"/>
      <c r="I124" s="140"/>
      <c r="J124" s="140"/>
      <c r="K124" s="143"/>
      <c r="L124" s="157"/>
      <c r="N124" s="186"/>
      <c r="O124" s="185"/>
      <c r="P124" s="140"/>
      <c r="Q124" s="140"/>
      <c r="R124" s="140"/>
      <c r="S124" s="140"/>
    </row>
    <row r="125" spans="1:19" s="148" customFormat="1" x14ac:dyDescent="0.2">
      <c r="A125" s="140"/>
      <c r="B125" s="140"/>
      <c r="C125" s="140"/>
      <c r="D125" s="140"/>
      <c r="E125" s="140"/>
      <c r="F125" s="140"/>
      <c r="G125" s="140"/>
      <c r="H125" s="140"/>
      <c r="I125" s="140"/>
      <c r="J125" s="140"/>
      <c r="K125" s="143"/>
      <c r="L125" s="157"/>
      <c r="N125" s="186"/>
      <c r="O125" s="185"/>
      <c r="P125" s="140"/>
      <c r="Q125" s="140"/>
      <c r="R125" s="140"/>
      <c r="S125" s="140"/>
    </row>
    <row r="126" spans="1:19" s="148" customFormat="1" x14ac:dyDescent="0.2">
      <c r="A126" s="140"/>
      <c r="B126" s="140"/>
      <c r="C126" s="140"/>
      <c r="D126" s="140"/>
      <c r="E126" s="140"/>
      <c r="F126" s="140"/>
      <c r="G126" s="140"/>
      <c r="H126" s="140"/>
      <c r="I126" s="140"/>
      <c r="J126" s="140"/>
      <c r="K126" s="143"/>
      <c r="L126" s="157"/>
      <c r="N126" s="186"/>
      <c r="O126" s="185"/>
      <c r="P126" s="140"/>
      <c r="Q126" s="140"/>
      <c r="R126" s="140"/>
      <c r="S126" s="140"/>
    </row>
    <row r="127" spans="1:19" s="148" customFormat="1" x14ac:dyDescent="0.2">
      <c r="A127" s="140"/>
      <c r="B127" s="140"/>
      <c r="C127" s="140"/>
      <c r="D127" s="140"/>
      <c r="E127" s="140"/>
      <c r="F127" s="140"/>
      <c r="G127" s="140"/>
      <c r="H127" s="140"/>
      <c r="I127" s="140"/>
      <c r="J127" s="140"/>
      <c r="K127" s="143"/>
      <c r="L127" s="157"/>
      <c r="N127" s="186"/>
      <c r="O127" s="185"/>
      <c r="P127" s="140"/>
      <c r="Q127" s="140"/>
      <c r="R127" s="140"/>
      <c r="S127" s="140"/>
    </row>
    <row r="128" spans="1:19" s="148" customFormat="1" x14ac:dyDescent="0.2">
      <c r="A128" s="140"/>
      <c r="B128" s="140"/>
      <c r="C128" s="140"/>
      <c r="D128" s="140"/>
      <c r="E128" s="140"/>
      <c r="F128" s="140"/>
      <c r="G128" s="140"/>
      <c r="H128" s="140"/>
      <c r="I128" s="140"/>
      <c r="J128" s="140"/>
      <c r="K128" s="143"/>
      <c r="L128" s="157"/>
      <c r="N128" s="186"/>
      <c r="O128" s="185"/>
      <c r="P128" s="140"/>
      <c r="Q128" s="140"/>
      <c r="R128" s="140"/>
      <c r="S128" s="140"/>
    </row>
    <row r="129" spans="1:19" s="148" customFormat="1" x14ac:dyDescent="0.2">
      <c r="A129" s="140"/>
      <c r="B129" s="140"/>
      <c r="C129" s="140"/>
      <c r="D129" s="140"/>
      <c r="E129" s="140"/>
      <c r="F129" s="140"/>
      <c r="G129" s="140"/>
      <c r="H129" s="140"/>
      <c r="I129" s="140"/>
      <c r="J129" s="140"/>
      <c r="K129" s="143"/>
      <c r="L129" s="157"/>
      <c r="N129" s="186"/>
      <c r="O129" s="185"/>
      <c r="P129" s="140"/>
      <c r="Q129" s="140"/>
      <c r="R129" s="140"/>
      <c r="S129" s="140"/>
    </row>
    <row r="130" spans="1:19" s="148" customFormat="1" x14ac:dyDescent="0.2">
      <c r="A130" s="140"/>
      <c r="B130" s="140"/>
      <c r="C130" s="140"/>
      <c r="D130" s="140"/>
      <c r="E130" s="140"/>
      <c r="F130" s="140"/>
      <c r="G130" s="140"/>
      <c r="H130" s="140"/>
      <c r="I130" s="140"/>
      <c r="J130" s="140"/>
      <c r="K130" s="143"/>
      <c r="L130" s="157"/>
      <c r="N130" s="186"/>
      <c r="O130" s="185"/>
      <c r="P130" s="140"/>
      <c r="Q130" s="140"/>
      <c r="R130" s="140"/>
      <c r="S130" s="140"/>
    </row>
    <row r="131" spans="1:19" s="148" customFormat="1" x14ac:dyDescent="0.2">
      <c r="A131" s="140"/>
      <c r="B131" s="140"/>
      <c r="C131" s="140"/>
      <c r="D131" s="140"/>
      <c r="E131" s="140"/>
      <c r="F131" s="140"/>
      <c r="G131" s="140"/>
      <c r="H131" s="140"/>
      <c r="I131" s="140"/>
      <c r="J131" s="140"/>
      <c r="K131" s="143"/>
      <c r="L131" s="157"/>
      <c r="N131" s="186"/>
      <c r="O131" s="185"/>
      <c r="P131" s="140"/>
      <c r="Q131" s="140"/>
      <c r="R131" s="140"/>
      <c r="S131" s="140"/>
    </row>
    <row r="132" spans="1:19" s="148" customFormat="1" x14ac:dyDescent="0.2">
      <c r="A132" s="140"/>
      <c r="B132" s="140"/>
      <c r="C132" s="140"/>
      <c r="D132" s="140"/>
      <c r="E132" s="140"/>
      <c r="F132" s="140"/>
      <c r="G132" s="140"/>
      <c r="H132" s="140"/>
      <c r="I132" s="140"/>
      <c r="J132" s="140"/>
      <c r="K132" s="143"/>
      <c r="L132" s="157"/>
      <c r="N132" s="186"/>
      <c r="O132" s="185"/>
      <c r="P132" s="140"/>
      <c r="Q132" s="140"/>
      <c r="R132" s="140"/>
      <c r="S132" s="140"/>
    </row>
    <row r="133" spans="1:19" s="148" customFormat="1" x14ac:dyDescent="0.2">
      <c r="A133" s="140"/>
      <c r="B133" s="140"/>
      <c r="C133" s="140"/>
      <c r="D133" s="140"/>
      <c r="E133" s="140"/>
      <c r="F133" s="140"/>
      <c r="G133" s="140"/>
      <c r="H133" s="140"/>
      <c r="I133" s="140"/>
      <c r="J133" s="140"/>
      <c r="K133" s="143"/>
      <c r="L133" s="157"/>
      <c r="N133" s="186"/>
      <c r="O133" s="185"/>
      <c r="P133" s="140"/>
      <c r="Q133" s="140"/>
      <c r="R133" s="140"/>
      <c r="S133" s="140"/>
    </row>
    <row r="134" spans="1:19" s="148" customFormat="1" x14ac:dyDescent="0.2">
      <c r="A134" s="140"/>
      <c r="B134" s="140"/>
      <c r="C134" s="140"/>
      <c r="D134" s="140"/>
      <c r="E134" s="140"/>
      <c r="F134" s="140"/>
      <c r="G134" s="140"/>
      <c r="H134" s="140"/>
      <c r="I134" s="140"/>
      <c r="J134" s="140"/>
      <c r="K134" s="143"/>
      <c r="L134" s="187"/>
      <c r="N134" s="186"/>
      <c r="O134" s="185"/>
      <c r="P134" s="140"/>
      <c r="Q134" s="140"/>
      <c r="R134" s="140"/>
      <c r="S134" s="140"/>
    </row>
    <row r="135" spans="1:19" s="148" customFormat="1" x14ac:dyDescent="0.2">
      <c r="A135" s="140"/>
      <c r="B135" s="140"/>
      <c r="C135" s="140"/>
      <c r="D135" s="140"/>
      <c r="E135" s="140"/>
      <c r="F135" s="140"/>
      <c r="G135" s="140"/>
      <c r="H135" s="140"/>
      <c r="I135" s="140"/>
      <c r="J135" s="140"/>
      <c r="K135" s="143"/>
      <c r="L135" s="157"/>
      <c r="N135" s="186"/>
      <c r="O135" s="185"/>
      <c r="P135" s="140"/>
      <c r="Q135" s="140"/>
      <c r="R135" s="140"/>
      <c r="S135" s="140"/>
    </row>
    <row r="136" spans="1:19" s="148" customFormat="1" x14ac:dyDescent="0.2">
      <c r="A136" s="140"/>
      <c r="B136" s="140"/>
      <c r="C136" s="140"/>
      <c r="D136" s="140"/>
      <c r="E136" s="140"/>
      <c r="F136" s="140"/>
      <c r="G136" s="140"/>
      <c r="H136" s="140"/>
      <c r="I136" s="140"/>
      <c r="J136" s="140"/>
      <c r="K136" s="143"/>
      <c r="L136" s="187">
        <f>SUM(L13:L135)</f>
        <v>43380000</v>
      </c>
      <c r="N136" s="186"/>
      <c r="O136" s="185"/>
      <c r="P136" s="140"/>
      <c r="Q136" s="140"/>
      <c r="R136" s="140"/>
      <c r="S136" s="140"/>
    </row>
  </sheetData>
  <mergeCells count="1">
    <mergeCell ref="A1:I1"/>
  </mergeCells>
  <pageMargins left="0.7" right="0.7" top="0.75" bottom="0.75" header="0.3" footer="0.3"/>
  <pageSetup paperSize="9" scale="7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6"/>
  <sheetViews>
    <sheetView view="pageBreakPreview" topLeftCell="A10" zoomScale="82" zoomScaleNormal="100" zoomScaleSheetLayoutView="82" workbookViewId="0">
      <selection activeCell="I29" sqref="I29"/>
    </sheetView>
  </sheetViews>
  <sheetFormatPr defaultRowHeight="14.25" x14ac:dyDescent="0.2"/>
  <cols>
    <col min="1" max="1" width="15.85546875" style="140" customWidth="1"/>
    <col min="2" max="2" width="11.85546875" style="140" customWidth="1"/>
    <col min="3" max="3" width="13.7109375" style="140" customWidth="1"/>
    <col min="4" max="4" width="4.85546875" style="140" customWidth="1"/>
    <col min="5" max="5" width="14.28515625" style="140" customWidth="1"/>
    <col min="6" max="6" width="4.140625" style="140" customWidth="1"/>
    <col min="7" max="7" width="13.85546875" style="140" customWidth="1"/>
    <col min="8" max="8" width="22" style="140" customWidth="1"/>
    <col min="9" max="9" width="20.7109375" style="140" customWidth="1"/>
    <col min="10" max="10" width="21.5703125" style="140" customWidth="1"/>
    <col min="11" max="11" width="12.140625" style="140" bestFit="1" customWidth="1"/>
    <col min="12" max="12" width="17.42578125" style="157" bestFit="1" customWidth="1"/>
    <col min="13" max="13" width="16.140625" style="148" bestFit="1" customWidth="1"/>
    <col min="14" max="14" width="15.5703125" style="186" customWidth="1"/>
    <col min="15" max="15" width="20" style="185" bestFit="1" customWidth="1"/>
    <col min="16" max="16" width="18" style="140" bestFit="1" customWidth="1"/>
    <col min="17" max="17" width="9.140625" style="140"/>
    <col min="18" max="18" width="22.42578125" style="140" customWidth="1"/>
    <col min="19" max="19" width="20.140625" style="140" customWidth="1"/>
    <col min="20" max="16384" width="9.140625" style="140"/>
  </cols>
  <sheetData>
    <row r="1" spans="1:19" ht="15.75" x14ac:dyDescent="0.25">
      <c r="A1" s="192" t="s">
        <v>0</v>
      </c>
      <c r="B1" s="192"/>
      <c r="C1" s="192"/>
      <c r="D1" s="192"/>
      <c r="E1" s="192"/>
      <c r="F1" s="192"/>
      <c r="G1" s="192"/>
      <c r="H1" s="192"/>
      <c r="I1" s="192"/>
      <c r="J1" s="188"/>
      <c r="K1" s="135"/>
      <c r="L1" s="136"/>
      <c r="M1" s="137"/>
      <c r="N1" s="138"/>
      <c r="O1" s="139"/>
      <c r="P1" s="135"/>
      <c r="Q1" s="135"/>
      <c r="R1" s="135"/>
      <c r="S1" s="135"/>
    </row>
    <row r="2" spans="1:19" x14ac:dyDescent="0.2">
      <c r="A2" s="7"/>
      <c r="B2" s="7"/>
      <c r="C2" s="7"/>
      <c r="D2" s="7"/>
      <c r="E2" s="7"/>
      <c r="F2" s="7"/>
      <c r="G2" s="7"/>
      <c r="H2" s="8"/>
      <c r="I2" s="7"/>
      <c r="J2" s="7"/>
      <c r="K2" s="135"/>
      <c r="L2" s="136"/>
      <c r="M2" s="137"/>
      <c r="N2" s="138"/>
      <c r="O2" s="10"/>
      <c r="P2" s="135"/>
      <c r="Q2" s="135"/>
      <c r="R2" s="135"/>
      <c r="S2" s="135"/>
    </row>
    <row r="3" spans="1:19" x14ac:dyDescent="0.2">
      <c r="A3" s="7" t="s">
        <v>1</v>
      </c>
      <c r="B3" s="10" t="s">
        <v>2</v>
      </c>
      <c r="C3" s="10"/>
      <c r="D3" s="7"/>
      <c r="E3" s="7"/>
      <c r="F3" s="7"/>
      <c r="G3" s="7"/>
      <c r="H3" s="7" t="s">
        <v>3</v>
      </c>
      <c r="I3" s="11">
        <v>42823</v>
      </c>
      <c r="J3" s="12"/>
      <c r="K3" s="135"/>
      <c r="L3" s="13"/>
      <c r="M3" s="137"/>
      <c r="N3" s="138"/>
      <c r="O3" s="10"/>
      <c r="P3" s="135"/>
      <c r="Q3" s="135"/>
      <c r="R3" s="135"/>
      <c r="S3" s="135"/>
    </row>
    <row r="4" spans="1:19" x14ac:dyDescent="0.2">
      <c r="A4" s="7" t="s">
        <v>4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135"/>
      <c r="L4" s="13"/>
      <c r="M4" s="137"/>
      <c r="N4" s="138"/>
      <c r="O4" s="10"/>
      <c r="P4" s="135"/>
      <c r="Q4" s="135"/>
      <c r="R4" s="135"/>
      <c r="S4" s="135"/>
    </row>
    <row r="5" spans="1:19" x14ac:dyDescent="0.2">
      <c r="A5" s="7"/>
      <c r="B5" s="7"/>
      <c r="C5" s="7"/>
      <c r="D5" s="7"/>
      <c r="E5" s="7"/>
      <c r="F5" s="7"/>
      <c r="G5" s="7"/>
      <c r="H5" s="8"/>
      <c r="I5" s="15"/>
      <c r="J5" s="16"/>
      <c r="K5" s="135"/>
      <c r="L5" s="13"/>
      <c r="M5" s="17"/>
      <c r="N5" s="141"/>
      <c r="O5" s="139"/>
      <c r="P5" s="135"/>
      <c r="Q5" s="135"/>
      <c r="R5" s="135"/>
      <c r="S5" s="135"/>
    </row>
    <row r="6" spans="1:19" x14ac:dyDescent="0.2">
      <c r="A6" s="19" t="s">
        <v>8</v>
      </c>
      <c r="B6" s="7"/>
      <c r="C6" s="7"/>
      <c r="D6" s="7"/>
      <c r="E6" s="7"/>
      <c r="F6" s="7"/>
      <c r="G6" s="7" t="s">
        <v>9</v>
      </c>
      <c r="H6" s="8"/>
      <c r="I6" s="7"/>
      <c r="J6" s="7"/>
      <c r="K6" s="135"/>
      <c r="L6" s="13"/>
      <c r="M6" s="137"/>
      <c r="N6" s="141"/>
      <c r="O6" s="7"/>
      <c r="P6" s="135"/>
      <c r="Q6" s="135"/>
      <c r="R6" s="135"/>
      <c r="S6" s="135"/>
    </row>
    <row r="7" spans="1:19" x14ac:dyDescent="0.2">
      <c r="A7" s="7"/>
      <c r="B7" s="7"/>
      <c r="C7" s="20" t="s">
        <v>10</v>
      </c>
      <c r="D7" s="20"/>
      <c r="E7" s="20" t="s">
        <v>11</v>
      </c>
      <c r="F7" s="20"/>
      <c r="G7" s="20" t="s">
        <v>12</v>
      </c>
      <c r="H7" s="8"/>
      <c r="I7" s="7"/>
      <c r="J7" s="7"/>
      <c r="K7" s="135"/>
      <c r="L7" s="13"/>
      <c r="M7" s="137"/>
      <c r="N7" s="138"/>
      <c r="O7" s="7"/>
      <c r="P7" s="135"/>
      <c r="Q7" s="135"/>
      <c r="R7" s="135"/>
      <c r="S7" s="135"/>
    </row>
    <row r="8" spans="1:19" x14ac:dyDescent="0.2">
      <c r="A8" s="7"/>
      <c r="B8" s="7"/>
      <c r="C8" s="21">
        <v>100000</v>
      </c>
      <c r="D8" s="7"/>
      <c r="E8" s="22">
        <v>124</v>
      </c>
      <c r="F8" s="22"/>
      <c r="G8" s="17">
        <f>C8*E8</f>
        <v>12400000</v>
      </c>
      <c r="H8" s="8"/>
      <c r="I8" s="17"/>
      <c r="J8" s="17"/>
      <c r="K8" s="135"/>
      <c r="L8" s="13"/>
      <c r="M8" s="137"/>
      <c r="N8" s="138"/>
      <c r="O8" s="7"/>
      <c r="P8" s="135"/>
      <c r="Q8" s="135"/>
      <c r="R8" s="135"/>
      <c r="S8" s="135"/>
    </row>
    <row r="9" spans="1:19" x14ac:dyDescent="0.2">
      <c r="A9" s="7"/>
      <c r="B9" s="7"/>
      <c r="C9" s="21">
        <v>50000</v>
      </c>
      <c r="D9" s="7"/>
      <c r="E9" s="22">
        <v>424</v>
      </c>
      <c r="F9" s="22"/>
      <c r="G9" s="17">
        <f t="shared" ref="G9:G16" si="0">C9*E9</f>
        <v>21200000</v>
      </c>
      <c r="H9" s="8"/>
      <c r="I9" s="17"/>
      <c r="J9" s="17"/>
      <c r="K9" s="135"/>
      <c r="L9" s="136"/>
      <c r="M9" s="137"/>
      <c r="N9" s="138"/>
      <c r="O9" s="139"/>
      <c r="P9" s="135"/>
      <c r="Q9" s="135"/>
      <c r="R9" s="135"/>
      <c r="S9" s="135"/>
    </row>
    <row r="10" spans="1:19" x14ac:dyDescent="0.2">
      <c r="A10" s="7"/>
      <c r="B10" s="7"/>
      <c r="C10" s="21">
        <v>20000</v>
      </c>
      <c r="D10" s="7"/>
      <c r="E10" s="22">
        <v>4</v>
      </c>
      <c r="F10" s="22"/>
      <c r="G10" s="17">
        <f t="shared" si="0"/>
        <v>80000</v>
      </c>
      <c r="H10" s="8"/>
      <c r="I10" s="8"/>
      <c r="J10" s="17"/>
      <c r="K10" s="23"/>
      <c r="L10" s="136"/>
      <c r="M10" s="137"/>
      <c r="N10" s="138"/>
      <c r="O10" s="7"/>
      <c r="P10" s="135"/>
      <c r="Q10" s="135"/>
      <c r="R10" s="135"/>
      <c r="S10" s="135"/>
    </row>
    <row r="11" spans="1:19" x14ac:dyDescent="0.2">
      <c r="A11" s="7"/>
      <c r="B11" s="7"/>
      <c r="C11" s="21">
        <v>10000</v>
      </c>
      <c r="D11" s="7"/>
      <c r="E11" s="22">
        <v>0</v>
      </c>
      <c r="F11" s="22"/>
      <c r="G11" s="17">
        <f t="shared" si="0"/>
        <v>0</v>
      </c>
      <c r="H11" s="8"/>
      <c r="I11" s="17"/>
      <c r="J11" s="17"/>
      <c r="K11" s="135"/>
      <c r="L11" s="136"/>
      <c r="M11" s="137"/>
      <c r="N11" s="24"/>
      <c r="O11" s="8"/>
      <c r="P11" s="135"/>
      <c r="Q11" s="135"/>
      <c r="R11" s="135" t="s">
        <v>13</v>
      </c>
      <c r="S11" s="135"/>
    </row>
    <row r="12" spans="1:19" ht="15" x14ac:dyDescent="0.25">
      <c r="A12" s="7"/>
      <c r="B12" s="7"/>
      <c r="C12" s="21">
        <v>5000</v>
      </c>
      <c r="D12" s="7"/>
      <c r="E12" s="22">
        <v>0</v>
      </c>
      <c r="F12" s="22"/>
      <c r="G12" s="17">
        <f>C12*E12</f>
        <v>0</v>
      </c>
      <c r="H12" s="8"/>
      <c r="I12" s="17"/>
      <c r="J12" s="17"/>
      <c r="K12" s="25" t="s">
        <v>9</v>
      </c>
      <c r="L12" s="26" t="s">
        <v>14</v>
      </c>
      <c r="M12" s="27" t="s">
        <v>15</v>
      </c>
      <c r="N12" s="142" t="s">
        <v>16</v>
      </c>
      <c r="O12" s="29" t="s">
        <v>13</v>
      </c>
      <c r="P12" s="135" t="s">
        <v>17</v>
      </c>
      <c r="Q12" s="135" t="s">
        <v>18</v>
      </c>
      <c r="R12" s="135" t="s">
        <v>19</v>
      </c>
      <c r="S12" s="135"/>
    </row>
    <row r="13" spans="1:19" x14ac:dyDescent="0.2">
      <c r="A13" s="7"/>
      <c r="B13" s="7"/>
      <c r="C13" s="21">
        <v>2000</v>
      </c>
      <c r="D13" s="7"/>
      <c r="E13" s="22">
        <v>0</v>
      </c>
      <c r="F13" s="22"/>
      <c r="G13" s="17">
        <f t="shared" si="0"/>
        <v>0</v>
      </c>
      <c r="H13" s="8"/>
      <c r="I13" s="17"/>
      <c r="J13" s="17"/>
      <c r="K13" s="143">
        <v>40255</v>
      </c>
      <c r="L13" s="144">
        <v>2200000</v>
      </c>
      <c r="M13" s="32">
        <v>80000</v>
      </c>
      <c r="N13" s="145"/>
      <c r="O13" s="135" t="s">
        <v>20</v>
      </c>
      <c r="P13" s="135" t="s">
        <v>18</v>
      </c>
    </row>
    <row r="14" spans="1:19" x14ac:dyDescent="0.2">
      <c r="A14" s="7"/>
      <c r="B14" s="7"/>
      <c r="C14" s="21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10"/>
      <c r="K14" s="143">
        <v>40256</v>
      </c>
      <c r="L14" s="144">
        <v>500000</v>
      </c>
      <c r="M14" s="32">
        <v>2500000</v>
      </c>
      <c r="N14" s="34"/>
      <c r="O14" s="146"/>
      <c r="P14" s="147"/>
    </row>
    <row r="15" spans="1:19" x14ac:dyDescent="0.2">
      <c r="A15" s="7"/>
      <c r="B15" s="7"/>
      <c r="C15" s="21">
        <v>500</v>
      </c>
      <c r="D15" s="7"/>
      <c r="E15" s="22">
        <v>0</v>
      </c>
      <c r="F15" s="22"/>
      <c r="G15" s="17">
        <f t="shared" si="0"/>
        <v>0</v>
      </c>
      <c r="H15" s="8"/>
      <c r="I15" s="10"/>
      <c r="K15" s="143">
        <v>40257</v>
      </c>
      <c r="L15" s="144">
        <v>2000000</v>
      </c>
      <c r="M15" s="32">
        <v>266000</v>
      </c>
      <c r="N15" s="34"/>
      <c r="O15" s="146"/>
      <c r="P15" s="147"/>
    </row>
    <row r="16" spans="1:19" x14ac:dyDescent="0.2">
      <c r="A16" s="7"/>
      <c r="B16" s="7"/>
      <c r="C16" s="21">
        <v>100</v>
      </c>
      <c r="D16" s="7"/>
      <c r="E16" s="22">
        <v>0</v>
      </c>
      <c r="F16" s="22"/>
      <c r="G16" s="17">
        <f t="shared" si="0"/>
        <v>0</v>
      </c>
      <c r="H16" s="8"/>
      <c r="I16" s="10"/>
      <c r="J16" s="121"/>
      <c r="K16" s="143">
        <v>40258</v>
      </c>
      <c r="L16" s="144">
        <v>800000</v>
      </c>
      <c r="M16" s="148">
        <v>3205000</v>
      </c>
      <c r="N16" s="34"/>
      <c r="O16" s="146"/>
      <c r="P16" s="147"/>
    </row>
    <row r="17" spans="1:19" x14ac:dyDescent="0.2">
      <c r="A17" s="7"/>
      <c r="B17" s="7"/>
      <c r="C17" s="19" t="s">
        <v>21</v>
      </c>
      <c r="D17" s="7"/>
      <c r="E17" s="22"/>
      <c r="F17" s="7"/>
      <c r="G17" s="7"/>
      <c r="H17" s="8">
        <f>SUM(G8:G16)</f>
        <v>33680000</v>
      </c>
      <c r="I17" s="10"/>
      <c r="J17" s="121"/>
      <c r="K17" s="143">
        <v>40259</v>
      </c>
      <c r="L17" s="144">
        <v>800000</v>
      </c>
      <c r="M17" s="32">
        <v>23415000</v>
      </c>
      <c r="N17" s="34"/>
      <c r="O17" s="146"/>
      <c r="P17" s="147"/>
    </row>
    <row r="18" spans="1:19" x14ac:dyDescent="0.2">
      <c r="A18" s="7"/>
      <c r="B18" s="7"/>
      <c r="C18" s="7"/>
      <c r="D18" s="7"/>
      <c r="E18" s="7"/>
      <c r="F18" s="7"/>
      <c r="G18" s="7"/>
      <c r="H18" s="8"/>
      <c r="I18" s="10"/>
      <c r="J18" s="121"/>
      <c r="K18" s="143">
        <v>40260</v>
      </c>
      <c r="L18" s="144">
        <v>2000000</v>
      </c>
      <c r="M18" s="32">
        <v>7510000</v>
      </c>
      <c r="N18" s="34"/>
      <c r="O18" s="146"/>
      <c r="P18" s="39"/>
    </row>
    <row r="19" spans="1:19" x14ac:dyDescent="0.2">
      <c r="A19" s="7"/>
      <c r="B19" s="7"/>
      <c r="C19" s="7" t="s">
        <v>10</v>
      </c>
      <c r="D19" s="7"/>
      <c r="E19" s="7" t="s">
        <v>22</v>
      </c>
      <c r="F19" s="7"/>
      <c r="G19" s="7" t="s">
        <v>12</v>
      </c>
      <c r="H19" s="8"/>
      <c r="I19" s="21"/>
      <c r="J19" s="121"/>
      <c r="K19" s="143">
        <v>40261</v>
      </c>
      <c r="L19" s="144">
        <v>500000</v>
      </c>
      <c r="M19" s="40"/>
      <c r="N19" s="34"/>
      <c r="O19" s="146"/>
      <c r="P19" s="39"/>
    </row>
    <row r="20" spans="1:19" x14ac:dyDescent="0.2">
      <c r="A20" s="7"/>
      <c r="B20" s="7"/>
      <c r="C20" s="21">
        <v>1000</v>
      </c>
      <c r="D20" s="7"/>
      <c r="E20" s="7">
        <v>0</v>
      </c>
      <c r="F20" s="7"/>
      <c r="G20" s="21">
        <f>C20*E20</f>
        <v>0</v>
      </c>
      <c r="H20" s="8"/>
      <c r="I20" s="21"/>
      <c r="J20" s="22"/>
      <c r="K20" s="143">
        <v>40262</v>
      </c>
      <c r="L20" s="144">
        <v>1350000</v>
      </c>
      <c r="M20" s="32"/>
      <c r="N20" s="34"/>
      <c r="O20" s="146"/>
      <c r="P20" s="39"/>
    </row>
    <row r="21" spans="1:19" x14ac:dyDescent="0.2">
      <c r="A21" s="7"/>
      <c r="B21" s="7"/>
      <c r="C21" s="21">
        <v>500</v>
      </c>
      <c r="D21" s="7"/>
      <c r="E21" s="7">
        <v>1</v>
      </c>
      <c r="F21" s="7"/>
      <c r="G21" s="21">
        <f>C21*E21</f>
        <v>500</v>
      </c>
      <c r="H21" s="8"/>
      <c r="I21" s="21"/>
      <c r="J21" s="121"/>
      <c r="K21" s="143">
        <v>40263</v>
      </c>
      <c r="L21" s="144">
        <v>1000000</v>
      </c>
      <c r="M21" s="34"/>
      <c r="N21" s="41"/>
      <c r="O21" s="42"/>
      <c r="P21" s="42"/>
    </row>
    <row r="22" spans="1:19" x14ac:dyDescent="0.2">
      <c r="A22" s="7"/>
      <c r="B22" s="7"/>
      <c r="C22" s="21">
        <v>200</v>
      </c>
      <c r="D22" s="7"/>
      <c r="E22" s="7">
        <v>0</v>
      </c>
      <c r="F22" s="7"/>
      <c r="G22" s="21">
        <f>C22*E22</f>
        <v>0</v>
      </c>
      <c r="H22" s="8"/>
      <c r="I22" s="10"/>
      <c r="K22" s="143">
        <v>40264</v>
      </c>
      <c r="L22" s="144">
        <v>500000</v>
      </c>
      <c r="M22" s="149"/>
      <c r="N22" s="150"/>
      <c r="O22" s="8"/>
      <c r="P22" s="34"/>
      <c r="Q22" s="41"/>
      <c r="R22" s="42"/>
      <c r="S22" s="42"/>
    </row>
    <row r="23" spans="1:19" x14ac:dyDescent="0.2">
      <c r="A23" s="7"/>
      <c r="B23" s="7"/>
      <c r="C23" s="21">
        <v>100</v>
      </c>
      <c r="D23" s="7"/>
      <c r="E23" s="7">
        <v>0</v>
      </c>
      <c r="F23" s="7"/>
      <c r="G23" s="21">
        <f>C23*E23</f>
        <v>0</v>
      </c>
      <c r="H23" s="8"/>
      <c r="I23" s="10"/>
      <c r="K23" s="143">
        <v>40265</v>
      </c>
      <c r="L23" s="144">
        <v>800000</v>
      </c>
      <c r="M23" s="151"/>
      <c r="N23" s="150"/>
      <c r="O23" s="46"/>
      <c r="P23" s="34"/>
      <c r="Q23" s="41"/>
      <c r="R23" s="42">
        <f>SUM(R14:R22)</f>
        <v>0</v>
      </c>
      <c r="S23" s="42">
        <f>SUM(S14:S22)</f>
        <v>0</v>
      </c>
    </row>
    <row r="24" spans="1:19" x14ac:dyDescent="0.2">
      <c r="A24" s="7"/>
      <c r="B24" s="7"/>
      <c r="C24" s="21">
        <v>50</v>
      </c>
      <c r="D24" s="7"/>
      <c r="E24" s="7">
        <v>0</v>
      </c>
      <c r="F24" s="7"/>
      <c r="G24" s="21">
        <f>C24*E24</f>
        <v>0</v>
      </c>
      <c r="H24" s="8"/>
      <c r="I24" s="7"/>
      <c r="K24" s="143">
        <v>40266</v>
      </c>
      <c r="L24" s="144">
        <v>800000</v>
      </c>
      <c r="M24" s="151"/>
      <c r="N24" s="152"/>
      <c r="O24" s="46"/>
      <c r="P24" s="34"/>
      <c r="Q24" s="41"/>
      <c r="R24" s="48" t="s">
        <v>23</v>
      </c>
      <c r="S24" s="41"/>
    </row>
    <row r="25" spans="1:19" x14ac:dyDescent="0.2">
      <c r="A25" s="7"/>
      <c r="B25" s="7"/>
      <c r="C25" s="21">
        <v>25</v>
      </c>
      <c r="D25" s="7"/>
      <c r="E25" s="7">
        <v>0</v>
      </c>
      <c r="F25" s="7"/>
      <c r="G25" s="49">
        <v>0</v>
      </c>
      <c r="H25" s="8"/>
      <c r="I25" s="7" t="s">
        <v>9</v>
      </c>
      <c r="K25" s="143">
        <v>40267</v>
      </c>
      <c r="L25" s="144">
        <v>2700000</v>
      </c>
      <c r="M25" s="151"/>
      <c r="N25" s="152"/>
      <c r="O25" s="46"/>
      <c r="P25" s="34"/>
      <c r="Q25" s="41"/>
      <c r="R25" s="48"/>
      <c r="S25" s="41"/>
    </row>
    <row r="26" spans="1:19" x14ac:dyDescent="0.2">
      <c r="A26" s="7"/>
      <c r="B26" s="7"/>
      <c r="C26" s="19" t="s">
        <v>21</v>
      </c>
      <c r="D26" s="7"/>
      <c r="E26" s="7"/>
      <c r="F26" s="7"/>
      <c r="G26" s="7"/>
      <c r="H26" s="50">
        <f>SUM(G20:G25)</f>
        <v>500</v>
      </c>
      <c r="I26" s="8"/>
      <c r="K26" s="143">
        <v>40268</v>
      </c>
      <c r="L26" s="144">
        <v>2700000</v>
      </c>
      <c r="N26" s="150"/>
      <c r="O26" s="153"/>
      <c r="P26" s="34"/>
      <c r="Q26" s="41"/>
      <c r="R26" s="48"/>
      <c r="S26" s="41"/>
    </row>
    <row r="27" spans="1:19" x14ac:dyDescent="0.2">
      <c r="A27" s="7"/>
      <c r="B27" s="7"/>
      <c r="C27" s="7"/>
      <c r="D27" s="7"/>
      <c r="E27" s="7"/>
      <c r="F27" s="7"/>
      <c r="G27" s="7"/>
      <c r="H27" s="8"/>
      <c r="I27" s="8">
        <f>H17+H26</f>
        <v>33680500</v>
      </c>
      <c r="K27" s="143">
        <v>40269</v>
      </c>
      <c r="L27" s="144">
        <v>2000000</v>
      </c>
      <c r="M27" s="52"/>
      <c r="N27" s="150"/>
      <c r="O27" s="153"/>
      <c r="P27" s="34"/>
      <c r="Q27" s="41"/>
      <c r="R27" s="48"/>
      <c r="S27" s="41"/>
    </row>
    <row r="28" spans="1:19" x14ac:dyDescent="0.2">
      <c r="A28" s="7"/>
      <c r="B28" s="7"/>
      <c r="C28" s="19" t="s">
        <v>24</v>
      </c>
      <c r="D28" s="7"/>
      <c r="E28" s="7"/>
      <c r="F28" s="7"/>
      <c r="G28" s="7"/>
      <c r="H28" s="8"/>
      <c r="I28" s="8"/>
      <c r="K28" s="143">
        <v>40270</v>
      </c>
      <c r="L28" s="144">
        <v>5000000</v>
      </c>
      <c r="M28" s="154"/>
      <c r="N28" s="150"/>
      <c r="O28" s="153"/>
      <c r="P28" s="34"/>
      <c r="Q28" s="41"/>
      <c r="R28" s="48"/>
      <c r="S28" s="41"/>
    </row>
    <row r="29" spans="1:19" x14ac:dyDescent="0.2">
      <c r="A29" s="7"/>
      <c r="B29" s="7"/>
      <c r="C29" s="7" t="s">
        <v>25</v>
      </c>
      <c r="D29" s="7"/>
      <c r="E29" s="7"/>
      <c r="F29" s="7"/>
      <c r="G29" s="7" t="s">
        <v>9</v>
      </c>
      <c r="H29" s="8"/>
      <c r="I29" s="8">
        <f>'24 Maret 17  '!I37</f>
        <v>1448296472</v>
      </c>
      <c r="K29" s="143">
        <v>40271</v>
      </c>
      <c r="L29" s="144"/>
      <c r="M29" s="32"/>
      <c r="N29" s="145"/>
      <c r="O29" s="153"/>
      <c r="P29" s="34"/>
      <c r="Q29" s="41"/>
      <c r="R29" s="54"/>
      <c r="S29" s="41"/>
    </row>
    <row r="30" spans="1:19" x14ac:dyDescent="0.2">
      <c r="A30" s="7"/>
      <c r="B30" s="7"/>
      <c r="C30" s="7" t="s">
        <v>26</v>
      </c>
      <c r="D30" s="7"/>
      <c r="E30" s="7"/>
      <c r="F30" s="7"/>
      <c r="G30" s="7"/>
      <c r="H30" s="8" t="s">
        <v>27</v>
      </c>
      <c r="I30" s="55">
        <f>'28 Maret 17'!I52</f>
        <v>45005500</v>
      </c>
      <c r="K30" s="143">
        <v>40272</v>
      </c>
      <c r="L30" s="144"/>
      <c r="M30" s="32"/>
      <c r="N30" s="34"/>
      <c r="O30" s="153"/>
      <c r="P30" s="34"/>
      <c r="Q30" s="41"/>
      <c r="R30" s="48"/>
      <c r="S30" s="41"/>
    </row>
    <row r="31" spans="1:19" x14ac:dyDescent="0.2">
      <c r="A31" s="7"/>
      <c r="B31" s="7"/>
      <c r="C31" s="7"/>
      <c r="D31" s="7"/>
      <c r="E31" s="7"/>
      <c r="F31" s="7"/>
      <c r="G31" s="7"/>
      <c r="H31" s="8"/>
      <c r="I31" s="8"/>
      <c r="K31" s="143">
        <v>40273</v>
      </c>
      <c r="L31" s="144"/>
      <c r="M31" s="32"/>
      <c r="N31" s="34"/>
      <c r="O31" s="153"/>
      <c r="P31" s="135"/>
      <c r="Q31" s="41"/>
      <c r="R31" s="135"/>
      <c r="S31" s="41"/>
    </row>
    <row r="32" spans="1:19" x14ac:dyDescent="0.2">
      <c r="A32" s="7"/>
      <c r="B32" s="7"/>
      <c r="C32" s="19" t="s">
        <v>28</v>
      </c>
      <c r="D32" s="7"/>
      <c r="E32" s="7"/>
      <c r="F32" s="7"/>
      <c r="G32" s="7"/>
      <c r="H32" s="8"/>
      <c r="I32" s="34"/>
      <c r="J32" s="34"/>
      <c r="K32" s="143">
        <v>40274</v>
      </c>
      <c r="L32" s="144"/>
      <c r="N32" s="34"/>
      <c r="O32" s="153"/>
      <c r="P32" s="135"/>
      <c r="Q32" s="41"/>
      <c r="R32" s="135"/>
      <c r="S32" s="41"/>
    </row>
    <row r="33" spans="1:19" x14ac:dyDescent="0.2">
      <c r="A33" s="7"/>
      <c r="B33" s="19">
        <v>1</v>
      </c>
      <c r="C33" s="19" t="s">
        <v>29</v>
      </c>
      <c r="D33" s="7"/>
      <c r="E33" s="7"/>
      <c r="F33" s="7"/>
      <c r="G33" s="7"/>
      <c r="H33" s="8"/>
      <c r="I33" s="8"/>
      <c r="J33" s="8"/>
      <c r="K33" s="143">
        <v>40275</v>
      </c>
      <c r="L33" s="144"/>
      <c r="M33" s="32"/>
      <c r="N33" s="34"/>
      <c r="O33" s="153"/>
      <c r="P33" s="135"/>
      <c r="Q33" s="41"/>
      <c r="R33" s="135"/>
      <c r="S33" s="41"/>
    </row>
    <row r="34" spans="1:19" x14ac:dyDescent="0.2">
      <c r="A34" s="7"/>
      <c r="B34" s="19"/>
      <c r="C34" s="19" t="s">
        <v>13</v>
      </c>
      <c r="D34" s="7"/>
      <c r="E34" s="7"/>
      <c r="F34" s="7"/>
      <c r="G34" s="7"/>
      <c r="H34" s="8"/>
      <c r="I34" s="8"/>
      <c r="J34" s="8"/>
      <c r="L34" s="144"/>
      <c r="N34" s="150"/>
      <c r="O34" s="153"/>
      <c r="P34" s="135"/>
      <c r="Q34" s="41"/>
      <c r="R34" s="155"/>
      <c r="S34" s="41"/>
    </row>
    <row r="35" spans="1:19" x14ac:dyDescent="0.2">
      <c r="A35" s="7"/>
      <c r="B35" s="7"/>
      <c r="C35" s="7" t="s">
        <v>30</v>
      </c>
      <c r="D35" s="7"/>
      <c r="E35" s="7"/>
      <c r="F35" s="7"/>
      <c r="G35" s="21"/>
      <c r="H35" s="50">
        <f>O14</f>
        <v>0</v>
      </c>
      <c r="I35" s="8"/>
      <c r="J35" s="8"/>
      <c r="L35" s="156"/>
      <c r="M35" s="52"/>
      <c r="N35" s="150" t="s">
        <v>31</v>
      </c>
      <c r="O35" s="153"/>
      <c r="P35" s="41"/>
      <c r="Q35" s="41"/>
      <c r="R35" s="135"/>
      <c r="S35" s="41"/>
    </row>
    <row r="36" spans="1:19" x14ac:dyDescent="0.2">
      <c r="A36" s="7"/>
      <c r="B36" s="7"/>
      <c r="C36" s="7" t="s">
        <v>32</v>
      </c>
      <c r="D36" s="7"/>
      <c r="E36" s="7"/>
      <c r="F36" s="7"/>
      <c r="G36" s="7"/>
      <c r="H36" s="58">
        <f>P14</f>
        <v>0</v>
      </c>
      <c r="I36" s="7" t="s">
        <v>9</v>
      </c>
      <c r="J36" s="7"/>
      <c r="L36" s="156"/>
      <c r="M36" s="52"/>
      <c r="N36" s="150"/>
      <c r="O36" s="153"/>
      <c r="P36" s="10"/>
      <c r="Q36" s="41"/>
      <c r="R36" s="135"/>
      <c r="S36" s="135"/>
    </row>
    <row r="37" spans="1:19" x14ac:dyDescent="0.2">
      <c r="A37" s="7"/>
      <c r="B37" s="7"/>
      <c r="C37" s="7" t="s">
        <v>33</v>
      </c>
      <c r="D37" s="7"/>
      <c r="E37" s="7"/>
      <c r="F37" s="7"/>
      <c r="G37" s="7"/>
      <c r="H37" s="8"/>
      <c r="I37" s="8">
        <f>I29+H35-H36</f>
        <v>1448296472</v>
      </c>
      <c r="J37" s="8"/>
      <c r="L37" s="156"/>
      <c r="M37" s="52"/>
      <c r="N37" s="150"/>
      <c r="O37" s="153"/>
      <c r="Q37" s="41"/>
      <c r="R37" s="135"/>
      <c r="S37" s="135"/>
    </row>
    <row r="38" spans="1:19" x14ac:dyDescent="0.2">
      <c r="A38" s="7"/>
      <c r="B38" s="7"/>
      <c r="C38" s="7"/>
      <c r="D38" s="7"/>
      <c r="E38" s="7"/>
      <c r="F38" s="7"/>
      <c r="G38" s="7"/>
      <c r="H38" s="8"/>
      <c r="I38" s="8"/>
      <c r="J38" s="8"/>
      <c r="K38" s="143"/>
      <c r="L38" s="156"/>
      <c r="M38" s="59"/>
      <c r="N38" s="150"/>
      <c r="O38" s="153"/>
      <c r="Q38" s="41"/>
      <c r="R38" s="135"/>
      <c r="S38" s="135"/>
    </row>
    <row r="39" spans="1:19" x14ac:dyDescent="0.2">
      <c r="A39" s="7"/>
      <c r="B39" s="7"/>
      <c r="C39" s="19" t="s">
        <v>34</v>
      </c>
      <c r="D39" s="7"/>
      <c r="E39" s="7"/>
      <c r="F39" s="7"/>
      <c r="G39" s="7"/>
      <c r="H39" s="50">
        <v>112333168</v>
      </c>
      <c r="J39" s="8"/>
      <c r="K39" s="143"/>
      <c r="L39" s="156"/>
      <c r="M39" s="52"/>
      <c r="N39" s="150"/>
      <c r="O39" s="153"/>
      <c r="Q39" s="41"/>
      <c r="R39" s="135"/>
      <c r="S39" s="135"/>
    </row>
    <row r="40" spans="1:19" x14ac:dyDescent="0.2">
      <c r="A40" s="7"/>
      <c r="B40" s="7"/>
      <c r="C40" s="19" t="s">
        <v>35</v>
      </c>
      <c r="D40" s="7"/>
      <c r="E40" s="7"/>
      <c r="F40" s="7"/>
      <c r="G40" s="7"/>
      <c r="H40" s="8">
        <v>102993494</v>
      </c>
      <c r="I40" s="8"/>
      <c r="J40" s="8"/>
      <c r="K40" s="143"/>
      <c r="L40" s="156"/>
      <c r="M40" s="52"/>
      <c r="N40" s="150"/>
      <c r="O40" s="153"/>
      <c r="Q40" s="41"/>
      <c r="R40" s="135"/>
      <c r="S40" s="135"/>
    </row>
    <row r="41" spans="1:19" ht="16.5" x14ac:dyDescent="0.35">
      <c r="A41" s="7"/>
      <c r="B41" s="7"/>
      <c r="C41" s="19" t="s">
        <v>36</v>
      </c>
      <c r="D41" s="7"/>
      <c r="E41" s="7"/>
      <c r="F41" s="7"/>
      <c r="G41" s="7"/>
      <c r="H41" s="60">
        <v>77026411</v>
      </c>
      <c r="I41" s="8"/>
      <c r="J41" s="8"/>
      <c r="K41" s="143"/>
      <c r="L41" s="156"/>
      <c r="M41" s="52"/>
      <c r="N41" s="150"/>
      <c r="O41" s="153"/>
      <c r="Q41" s="41"/>
      <c r="R41" s="135"/>
      <c r="S41" s="135"/>
    </row>
    <row r="42" spans="1:19" ht="16.5" x14ac:dyDescent="0.35">
      <c r="A42" s="7"/>
      <c r="B42" s="7"/>
      <c r="C42" s="7"/>
      <c r="D42" s="7"/>
      <c r="E42" s="7"/>
      <c r="F42" s="7"/>
      <c r="G42" s="7"/>
      <c r="H42" s="8"/>
      <c r="I42" s="61">
        <f>SUM(H39:H41)</f>
        <v>292353073</v>
      </c>
      <c r="J42" s="8"/>
      <c r="K42" s="143"/>
      <c r="L42" s="156"/>
      <c r="M42" s="52"/>
      <c r="N42" s="150"/>
      <c r="O42" s="153"/>
      <c r="Q42" s="41"/>
      <c r="R42" s="135"/>
      <c r="S42" s="135"/>
    </row>
    <row r="43" spans="1:19" x14ac:dyDescent="0.2">
      <c r="A43" s="7"/>
      <c r="B43" s="7"/>
      <c r="C43" s="7"/>
      <c r="D43" s="7"/>
      <c r="E43" s="7"/>
      <c r="F43" s="7"/>
      <c r="G43" s="7"/>
      <c r="H43" s="8"/>
      <c r="I43" s="62">
        <f>SUM(I37:I42)</f>
        <v>1740649545</v>
      </c>
      <c r="J43" s="8"/>
      <c r="K43" s="143"/>
      <c r="L43" s="156"/>
      <c r="M43" s="52"/>
      <c r="N43" s="150"/>
      <c r="O43" s="153"/>
      <c r="Q43" s="41"/>
      <c r="R43" s="135"/>
      <c r="S43" s="135"/>
    </row>
    <row r="44" spans="1:19" x14ac:dyDescent="0.2">
      <c r="A44" s="7"/>
      <c r="B44" s="19">
        <v>2</v>
      </c>
      <c r="C44" s="19" t="s">
        <v>37</v>
      </c>
      <c r="D44" s="7"/>
      <c r="E44" s="7"/>
      <c r="F44" s="7"/>
      <c r="G44" s="7"/>
      <c r="H44" s="8"/>
      <c r="I44" s="8"/>
      <c r="J44" s="8"/>
      <c r="M44" s="52"/>
      <c r="N44" s="150"/>
      <c r="O44" s="153"/>
      <c r="P44" s="158"/>
      <c r="Q44" s="34"/>
      <c r="R44" s="159"/>
      <c r="S44" s="159"/>
    </row>
    <row r="45" spans="1:19" x14ac:dyDescent="0.2">
      <c r="A45" s="7"/>
      <c r="B45" s="7"/>
      <c r="C45" s="7" t="s">
        <v>32</v>
      </c>
      <c r="D45" s="7"/>
      <c r="E45" s="7"/>
      <c r="F45" s="7"/>
      <c r="G45" s="17"/>
      <c r="H45" s="8">
        <f>M95</f>
        <v>36976000</v>
      </c>
      <c r="I45" s="8"/>
      <c r="J45" s="8"/>
      <c r="M45" s="52"/>
      <c r="N45" s="150"/>
      <c r="O45" s="153"/>
      <c r="P45" s="158"/>
      <c r="Q45" s="34"/>
      <c r="R45" s="65"/>
      <c r="S45" s="159"/>
    </row>
    <row r="46" spans="1:19" x14ac:dyDescent="0.2">
      <c r="A46" s="7"/>
      <c r="B46" s="7"/>
      <c r="C46" s="7" t="s">
        <v>38</v>
      </c>
      <c r="D46" s="7"/>
      <c r="E46" s="7"/>
      <c r="F46" s="7"/>
      <c r="G46" s="22"/>
      <c r="H46" s="66">
        <f>+E91</f>
        <v>0</v>
      </c>
      <c r="I46" s="8" t="s">
        <v>9</v>
      </c>
      <c r="J46" s="8"/>
      <c r="M46" s="52"/>
      <c r="N46" s="150"/>
      <c r="O46" s="153"/>
      <c r="P46" s="158"/>
      <c r="Q46" s="34"/>
      <c r="R46" s="158"/>
      <c r="S46" s="159"/>
    </row>
    <row r="47" spans="1:19" x14ac:dyDescent="0.2">
      <c r="A47" s="7"/>
      <c r="B47" s="7"/>
      <c r="C47" s="7"/>
      <c r="D47" s="7"/>
      <c r="E47" s="7"/>
      <c r="F47" s="7"/>
      <c r="G47" s="22" t="s">
        <v>9</v>
      </c>
      <c r="H47" s="67"/>
      <c r="I47" s="8">
        <f>H45+H46</f>
        <v>36976000</v>
      </c>
      <c r="J47" s="8"/>
      <c r="M47" s="52"/>
      <c r="N47" s="150"/>
      <c r="O47" s="153"/>
      <c r="P47" s="158"/>
      <c r="Q47" s="159"/>
      <c r="R47" s="158"/>
      <c r="S47" s="159"/>
    </row>
    <row r="48" spans="1:19" x14ac:dyDescent="0.2">
      <c r="A48" s="7"/>
      <c r="B48" s="7"/>
      <c r="C48" s="7"/>
      <c r="D48" s="7"/>
      <c r="E48" s="7"/>
      <c r="F48" s="7"/>
      <c r="G48" s="22"/>
      <c r="H48" s="68"/>
      <c r="I48" s="8" t="s">
        <v>9</v>
      </c>
      <c r="J48" s="8"/>
      <c r="M48" s="59"/>
      <c r="N48" s="150"/>
      <c r="O48" s="153"/>
      <c r="P48" s="160"/>
      <c r="Q48" s="160">
        <f>SUM(Q13:Q46)</f>
        <v>0</v>
      </c>
      <c r="R48" s="158"/>
      <c r="S48" s="159"/>
    </row>
    <row r="49" spans="1:19" x14ac:dyDescent="0.2">
      <c r="A49" s="7"/>
      <c r="B49" s="7"/>
      <c r="C49" s="7" t="s">
        <v>39</v>
      </c>
      <c r="D49" s="7"/>
      <c r="E49" s="7"/>
      <c r="F49" s="7"/>
      <c r="G49" s="17"/>
      <c r="H49" s="50">
        <f>L136</f>
        <v>25650000</v>
      </c>
      <c r="I49" s="8">
        <v>0</v>
      </c>
      <c r="M49" s="59"/>
      <c r="N49" s="150"/>
      <c r="O49" s="153"/>
      <c r="Q49" s="135"/>
      <c r="S49" s="135"/>
    </row>
    <row r="50" spans="1:19" x14ac:dyDescent="0.2">
      <c r="A50" s="7"/>
      <c r="B50" s="7"/>
      <c r="C50" s="7" t="s">
        <v>40</v>
      </c>
      <c r="D50" s="7"/>
      <c r="E50" s="7"/>
      <c r="F50" s="7"/>
      <c r="G50" s="7"/>
      <c r="H50" s="58">
        <f>A91</f>
        <v>1000</v>
      </c>
      <c r="I50" s="8"/>
      <c r="M50" s="59"/>
      <c r="N50" s="150"/>
      <c r="O50" s="153"/>
      <c r="P50" s="161"/>
      <c r="Q50" s="135" t="s">
        <v>41</v>
      </c>
      <c r="S50" s="135"/>
    </row>
    <row r="51" spans="1:19" x14ac:dyDescent="0.2">
      <c r="A51" s="7"/>
      <c r="B51" s="7"/>
      <c r="C51" s="7"/>
      <c r="D51" s="7"/>
      <c r="E51" s="7"/>
      <c r="F51" s="7"/>
      <c r="G51" s="7"/>
      <c r="H51" s="17"/>
      <c r="I51" s="58">
        <f>SUM(H49:H50)</f>
        <v>25651000</v>
      </c>
      <c r="J51" s="50"/>
      <c r="M51" s="59"/>
      <c r="N51" s="150"/>
      <c r="O51" s="153"/>
      <c r="P51" s="162"/>
      <c r="Q51" s="155"/>
      <c r="R51" s="162"/>
      <c r="S51" s="155"/>
    </row>
    <row r="52" spans="1:19" x14ac:dyDescent="0.2">
      <c r="A52" s="7"/>
      <c r="B52" s="7"/>
      <c r="C52" s="19" t="s">
        <v>42</v>
      </c>
      <c r="D52" s="7"/>
      <c r="E52" s="7"/>
      <c r="F52" s="7"/>
      <c r="G52" s="7"/>
      <c r="H52" s="8"/>
      <c r="I52" s="8">
        <f>I30-I47+I51</f>
        <v>33680500</v>
      </c>
      <c r="J52" s="72"/>
      <c r="N52" s="150"/>
      <c r="O52" s="153"/>
      <c r="P52" s="162"/>
      <c r="Q52" s="155"/>
      <c r="R52" s="162"/>
      <c r="S52" s="155"/>
    </row>
    <row r="53" spans="1:19" x14ac:dyDescent="0.2">
      <c r="A53" s="7"/>
      <c r="B53" s="7"/>
      <c r="C53" s="7" t="s">
        <v>43</v>
      </c>
      <c r="D53" s="7"/>
      <c r="E53" s="7"/>
      <c r="F53" s="7"/>
      <c r="G53" s="7"/>
      <c r="H53" s="8"/>
      <c r="I53" s="8">
        <f>+I27</f>
        <v>33680500</v>
      </c>
      <c r="J53" s="72"/>
      <c r="N53" s="150"/>
      <c r="O53" s="153"/>
      <c r="P53" s="162"/>
      <c r="Q53" s="155"/>
      <c r="R53" s="162"/>
      <c r="S53" s="155"/>
    </row>
    <row r="54" spans="1:19" x14ac:dyDescent="0.2">
      <c r="A54" s="7"/>
      <c r="B54" s="7"/>
      <c r="C54" s="7"/>
      <c r="D54" s="7"/>
      <c r="E54" s="7"/>
      <c r="F54" s="7"/>
      <c r="G54" s="7"/>
      <c r="H54" s="8" t="s">
        <v>9</v>
      </c>
      <c r="I54" s="58">
        <v>0</v>
      </c>
      <c r="J54" s="73"/>
      <c r="L54" s="156"/>
      <c r="N54" s="150"/>
      <c r="O54" s="153"/>
      <c r="P54" s="162"/>
      <c r="Q54" s="155"/>
      <c r="R54" s="162"/>
      <c r="S54" s="74"/>
    </row>
    <row r="55" spans="1:19" x14ac:dyDescent="0.2">
      <c r="A55" s="7"/>
      <c r="B55" s="7"/>
      <c r="C55" s="7"/>
      <c r="D55" s="7"/>
      <c r="E55" s="7" t="s">
        <v>44</v>
      </c>
      <c r="F55" s="7"/>
      <c r="G55" s="7"/>
      <c r="H55" s="8"/>
      <c r="I55" s="8">
        <f>+I53-I52</f>
        <v>0</v>
      </c>
      <c r="J55" s="72"/>
      <c r="L55" s="156"/>
      <c r="N55" s="150"/>
      <c r="O55" s="153"/>
      <c r="P55" s="162"/>
      <c r="Q55" s="155"/>
      <c r="R55" s="162"/>
      <c r="S55" s="162"/>
    </row>
    <row r="56" spans="1:19" x14ac:dyDescent="0.2">
      <c r="A56" s="7"/>
      <c r="B56" s="7"/>
      <c r="C56" s="7"/>
      <c r="D56" s="7"/>
      <c r="E56" s="7"/>
      <c r="F56" s="7"/>
      <c r="G56" s="7"/>
      <c r="H56" s="8"/>
      <c r="I56" s="8"/>
      <c r="J56" s="72"/>
      <c r="L56" s="156"/>
      <c r="N56" s="150"/>
      <c r="O56" s="153"/>
      <c r="P56" s="162"/>
      <c r="Q56" s="155"/>
      <c r="R56" s="162"/>
      <c r="S56" s="162"/>
    </row>
    <row r="57" spans="1:19" x14ac:dyDescent="0.2">
      <c r="A57" s="7" t="s">
        <v>45</v>
      </c>
      <c r="B57" s="7"/>
      <c r="C57" s="7"/>
      <c r="D57" s="7"/>
      <c r="E57" s="7"/>
      <c r="F57" s="7"/>
      <c r="G57" s="7"/>
      <c r="H57" s="8"/>
      <c r="I57" s="55"/>
      <c r="J57" s="75"/>
      <c r="L57" s="156"/>
      <c r="N57" s="150"/>
      <c r="O57" s="153"/>
      <c r="P57" s="162"/>
      <c r="Q57" s="155"/>
      <c r="R57" s="162"/>
      <c r="S57" s="162"/>
    </row>
    <row r="58" spans="1:19" x14ac:dyDescent="0.2">
      <c r="A58" s="7" t="s">
        <v>46</v>
      </c>
      <c r="B58" s="7"/>
      <c r="C58" s="7"/>
      <c r="D58" s="7"/>
      <c r="E58" s="7" t="s">
        <v>9</v>
      </c>
      <c r="F58" s="7"/>
      <c r="G58" s="7" t="s">
        <v>47</v>
      </c>
      <c r="H58" s="8"/>
      <c r="I58" s="21"/>
      <c r="J58" s="76"/>
      <c r="L58" s="156"/>
      <c r="N58" s="150"/>
      <c r="O58" s="153"/>
      <c r="P58" s="162"/>
      <c r="Q58" s="155"/>
      <c r="R58" s="162"/>
      <c r="S58" s="162"/>
    </row>
    <row r="59" spans="1:19" x14ac:dyDescent="0.2">
      <c r="A59" s="7"/>
      <c r="B59" s="7"/>
      <c r="C59" s="7"/>
      <c r="D59" s="7"/>
      <c r="E59" s="7"/>
      <c r="F59" s="7"/>
      <c r="G59" s="7"/>
      <c r="H59" s="8" t="s">
        <v>9</v>
      </c>
      <c r="I59" s="21"/>
      <c r="J59" s="76"/>
      <c r="L59" s="156"/>
      <c r="N59" s="150"/>
      <c r="O59" s="153"/>
      <c r="Q59" s="41"/>
    </row>
    <row r="60" spans="1:19" x14ac:dyDescent="0.2">
      <c r="A60" s="7"/>
      <c r="B60" s="7"/>
      <c r="C60" s="7"/>
      <c r="D60" s="7"/>
      <c r="E60" s="7"/>
      <c r="F60" s="7"/>
      <c r="G60" s="7"/>
      <c r="H60" s="8"/>
      <c r="I60" s="21"/>
      <c r="J60" s="76"/>
      <c r="L60" s="156"/>
      <c r="N60" s="150"/>
      <c r="O60" s="153"/>
      <c r="Q60" s="41"/>
    </row>
    <row r="61" spans="1:19" x14ac:dyDescent="0.2">
      <c r="A61" s="77"/>
      <c r="B61" s="78"/>
      <c r="C61" s="78"/>
      <c r="D61" s="79"/>
      <c r="E61" s="79"/>
      <c r="F61" s="79"/>
      <c r="G61" s="79"/>
      <c r="H61" s="10"/>
      <c r="J61" s="80"/>
      <c r="L61" s="163"/>
      <c r="N61" s="150"/>
      <c r="O61" s="153"/>
      <c r="Q61" s="10"/>
      <c r="R61" s="164"/>
    </row>
    <row r="62" spans="1:19" x14ac:dyDescent="0.2">
      <c r="A62" s="165" t="s">
        <v>48</v>
      </c>
      <c r="B62" s="78"/>
      <c r="C62" s="78"/>
      <c r="D62" s="79"/>
      <c r="E62" s="79"/>
      <c r="F62" s="79"/>
      <c r="G62" s="10" t="s">
        <v>74</v>
      </c>
      <c r="J62" s="80"/>
      <c r="K62" s="143"/>
      <c r="L62" s="163"/>
      <c r="N62" s="150"/>
      <c r="O62" s="153"/>
      <c r="Q62" s="10"/>
      <c r="R62" s="164"/>
    </row>
    <row r="63" spans="1:19" x14ac:dyDescent="0.2">
      <c r="A63" s="77"/>
      <c r="B63" s="78"/>
      <c r="C63" s="78"/>
      <c r="D63" s="79"/>
      <c r="E63" s="79"/>
      <c r="F63" s="79"/>
      <c r="G63" s="79"/>
      <c r="H63" s="79"/>
      <c r="J63" s="80"/>
      <c r="L63" s="163"/>
      <c r="N63" s="150"/>
      <c r="O63" s="153"/>
    </row>
    <row r="64" spans="1:19" x14ac:dyDescent="0.2">
      <c r="A64" s="135" t="s">
        <v>75</v>
      </c>
      <c r="B64" s="135"/>
      <c r="C64" s="135"/>
      <c r="D64" s="135"/>
      <c r="E64" s="135"/>
      <c r="F64" s="135"/>
      <c r="H64" s="10" t="s">
        <v>51</v>
      </c>
      <c r="I64" s="135"/>
      <c r="J64" s="166"/>
      <c r="L64" s="163"/>
      <c r="M64" s="59"/>
      <c r="N64" s="150"/>
      <c r="O64" s="153"/>
      <c r="Q64" s="161"/>
    </row>
    <row r="65" spans="1:15" x14ac:dyDescent="0.2">
      <c r="A65" s="135"/>
      <c r="B65" s="135"/>
      <c r="C65" s="135"/>
      <c r="D65" s="135"/>
      <c r="E65" s="135"/>
      <c r="F65" s="135"/>
      <c r="G65" s="79" t="s">
        <v>52</v>
      </c>
      <c r="H65" s="135"/>
      <c r="I65" s="135"/>
      <c r="J65" s="166"/>
      <c r="L65" s="163"/>
      <c r="M65" s="59"/>
      <c r="N65" s="150"/>
      <c r="O65" s="153"/>
    </row>
    <row r="66" spans="1:15" x14ac:dyDescent="0.2">
      <c r="A66" s="135"/>
      <c r="B66" s="135"/>
      <c r="C66" s="135"/>
      <c r="D66" s="135"/>
      <c r="E66" s="135"/>
      <c r="F66" s="135"/>
      <c r="G66" s="79"/>
      <c r="H66" s="135"/>
      <c r="I66" s="135"/>
      <c r="J66" s="166"/>
      <c r="L66" s="163"/>
      <c r="M66" s="59"/>
      <c r="N66" s="150"/>
      <c r="O66" s="153"/>
    </row>
    <row r="67" spans="1:15" x14ac:dyDescent="0.2">
      <c r="A67" s="135"/>
      <c r="B67" s="135"/>
      <c r="C67" s="135"/>
      <c r="D67" s="135"/>
      <c r="E67" s="135" t="s">
        <v>53</v>
      </c>
      <c r="F67" s="135"/>
      <c r="G67" s="135"/>
      <c r="H67" s="135"/>
      <c r="I67" s="135"/>
      <c r="J67" s="166"/>
      <c r="L67" s="163"/>
      <c r="M67" s="167"/>
      <c r="N67" s="150"/>
      <c r="O67" s="153"/>
    </row>
    <row r="68" spans="1:15" x14ac:dyDescent="0.2">
      <c r="A68" s="135"/>
      <c r="B68" s="135"/>
      <c r="C68" s="135"/>
      <c r="D68" s="135"/>
      <c r="E68" s="135"/>
      <c r="F68" s="135"/>
      <c r="G68" s="135"/>
      <c r="H68" s="135"/>
      <c r="I68" s="168"/>
      <c r="J68" s="166"/>
      <c r="L68" s="163"/>
      <c r="M68" s="167"/>
      <c r="N68" s="150"/>
      <c r="O68" s="153"/>
    </row>
    <row r="69" spans="1:15" x14ac:dyDescent="0.2">
      <c r="A69" s="79"/>
      <c r="B69" s="79"/>
      <c r="C69" s="79"/>
      <c r="D69" s="79"/>
      <c r="E69" s="79"/>
      <c r="F69" s="79"/>
      <c r="G69" s="86"/>
      <c r="H69" s="87"/>
      <c r="I69" s="79"/>
      <c r="J69" s="80"/>
      <c r="L69" s="163"/>
      <c r="M69" s="169"/>
      <c r="N69" s="150"/>
      <c r="O69" s="153"/>
    </row>
    <row r="70" spans="1:15" x14ac:dyDescent="0.2">
      <c r="A70" s="79"/>
      <c r="B70" s="79"/>
      <c r="C70" s="79"/>
      <c r="D70" s="79"/>
      <c r="E70" s="79"/>
      <c r="F70" s="79"/>
      <c r="G70" s="86" t="s">
        <v>54</v>
      </c>
      <c r="H70" s="89"/>
      <c r="I70" s="79"/>
      <c r="J70" s="80"/>
      <c r="L70" s="163"/>
      <c r="M70" s="59"/>
      <c r="N70" s="150"/>
      <c r="O70" s="153"/>
    </row>
    <row r="71" spans="1:15" x14ac:dyDescent="0.2">
      <c r="A71" s="135"/>
      <c r="B71" s="135"/>
      <c r="C71" s="135"/>
      <c r="D71" s="135"/>
      <c r="E71" s="135"/>
      <c r="F71" s="135"/>
      <c r="G71" s="135"/>
      <c r="H71" s="135"/>
      <c r="I71" s="135"/>
      <c r="J71" s="166"/>
      <c r="L71" s="163"/>
      <c r="N71" s="150"/>
      <c r="O71" s="170"/>
    </row>
    <row r="72" spans="1:15" x14ac:dyDescent="0.2">
      <c r="A72" s="135" t="s">
        <v>40</v>
      </c>
      <c r="B72" s="135"/>
      <c r="C72" s="135"/>
      <c r="D72" s="135" t="s">
        <v>38</v>
      </c>
      <c r="E72" s="135"/>
      <c r="F72" s="135"/>
      <c r="G72" s="135"/>
      <c r="H72" s="135" t="s">
        <v>55</v>
      </c>
      <c r="I72" s="168" t="s">
        <v>56</v>
      </c>
      <c r="J72" s="166"/>
      <c r="L72" s="163"/>
      <c r="M72" s="169"/>
      <c r="N72" s="150"/>
      <c r="O72" s="171"/>
    </row>
    <row r="73" spans="1:15" x14ac:dyDescent="0.2">
      <c r="A73" s="172">
        <v>1000</v>
      </c>
      <c r="B73" s="173"/>
      <c r="C73" s="173"/>
      <c r="D73" s="173"/>
      <c r="E73" s="174"/>
      <c r="F73" s="135"/>
      <c r="G73" s="135"/>
      <c r="H73" s="155"/>
      <c r="I73" s="135"/>
      <c r="J73" s="166"/>
      <c r="L73" s="163"/>
      <c r="M73" s="169"/>
      <c r="N73" s="150"/>
      <c r="O73" s="170"/>
    </row>
    <row r="74" spans="1:15" x14ac:dyDescent="0.2">
      <c r="A74" s="172"/>
      <c r="B74" s="173"/>
      <c r="C74" s="173"/>
      <c r="D74" s="173"/>
      <c r="E74" s="174"/>
      <c r="F74" s="135"/>
      <c r="G74" s="135"/>
      <c r="H74" s="155"/>
      <c r="I74" s="135"/>
      <c r="J74" s="135"/>
      <c r="L74" s="163"/>
      <c r="M74" s="169"/>
      <c r="N74" s="150"/>
      <c r="O74" s="170"/>
    </row>
    <row r="75" spans="1:15" x14ac:dyDescent="0.2">
      <c r="A75" s="175"/>
      <c r="B75" s="173"/>
      <c r="C75" s="173"/>
      <c r="D75" s="173"/>
      <c r="E75" s="174"/>
      <c r="F75" s="135"/>
      <c r="G75" s="135"/>
      <c r="H75" s="155"/>
      <c r="I75" s="135"/>
      <c r="J75" s="135"/>
      <c r="K75" s="140" t="s">
        <v>9</v>
      </c>
      <c r="L75" s="163"/>
      <c r="M75" s="169"/>
      <c r="N75" s="150"/>
      <c r="O75" s="170"/>
    </row>
    <row r="76" spans="1:15" x14ac:dyDescent="0.2">
      <c r="A76" s="175"/>
      <c r="B76" s="173"/>
      <c r="C76" s="176"/>
      <c r="D76" s="173"/>
      <c r="E76" s="177"/>
      <c r="F76" s="135"/>
      <c r="G76" s="135"/>
      <c r="H76" s="155"/>
      <c r="I76" s="135"/>
      <c r="J76" s="135"/>
      <c r="L76" s="163"/>
      <c r="M76" s="169"/>
      <c r="N76" s="150"/>
      <c r="O76" s="170"/>
    </row>
    <row r="77" spans="1:15" x14ac:dyDescent="0.2">
      <c r="A77" s="174"/>
      <c r="B77" s="173"/>
      <c r="C77" s="176"/>
      <c r="D77" s="176"/>
      <c r="E77" s="178"/>
      <c r="F77" s="161"/>
      <c r="H77" s="162"/>
      <c r="L77" s="163"/>
      <c r="M77" s="169"/>
      <c r="N77" s="150"/>
      <c r="O77" s="170"/>
    </row>
    <row r="78" spans="1:15" x14ac:dyDescent="0.2">
      <c r="A78" s="179"/>
      <c r="B78" s="173"/>
      <c r="C78" s="180"/>
      <c r="D78" s="180"/>
      <c r="E78" s="178"/>
      <c r="H78" s="162"/>
      <c r="L78" s="163"/>
      <c r="M78" s="169"/>
      <c r="N78" s="150"/>
      <c r="O78" s="170"/>
    </row>
    <row r="79" spans="1:15" x14ac:dyDescent="0.2">
      <c r="A79" s="181"/>
      <c r="B79" s="173"/>
      <c r="C79" s="180"/>
      <c r="D79" s="180"/>
      <c r="E79" s="178"/>
      <c r="H79" s="162"/>
      <c r="L79" s="163"/>
      <c r="M79" s="169"/>
      <c r="N79" s="150"/>
      <c r="O79" s="171"/>
    </row>
    <row r="80" spans="1:15" x14ac:dyDescent="0.2">
      <c r="A80" s="181"/>
      <c r="B80" s="173"/>
      <c r="C80" s="180"/>
      <c r="D80" s="180"/>
      <c r="E80" s="178"/>
      <c r="H80" s="162"/>
      <c r="L80" s="163"/>
      <c r="M80" s="169"/>
      <c r="N80" s="150"/>
      <c r="O80" s="171"/>
    </row>
    <row r="81" spans="1:15" x14ac:dyDescent="0.2">
      <c r="A81" s="179"/>
      <c r="B81" s="180"/>
      <c r="C81" s="180"/>
      <c r="D81" s="180"/>
      <c r="E81" s="178"/>
      <c r="H81" s="162"/>
      <c r="L81" s="163"/>
      <c r="M81" s="182"/>
      <c r="N81" s="150"/>
      <c r="O81" s="170"/>
    </row>
    <row r="82" spans="1:15" x14ac:dyDescent="0.2">
      <c r="A82" s="179"/>
      <c r="B82" s="180"/>
      <c r="C82" s="180"/>
      <c r="D82" s="180"/>
      <c r="E82" s="178"/>
      <c r="H82" s="162"/>
      <c r="L82" s="163"/>
      <c r="M82" s="183"/>
      <c r="N82" s="150"/>
      <c r="O82" s="170"/>
    </row>
    <row r="83" spans="1:15" x14ac:dyDescent="0.2">
      <c r="A83" s="179"/>
      <c r="B83" s="184"/>
      <c r="E83" s="162"/>
      <c r="H83" s="162"/>
      <c r="K83" s="143"/>
      <c r="L83" s="163"/>
      <c r="N83" s="150"/>
      <c r="O83" s="170"/>
    </row>
    <row r="84" spans="1:15" x14ac:dyDescent="0.2">
      <c r="A84" s="179"/>
      <c r="B84" s="184"/>
      <c r="H84" s="162"/>
      <c r="K84" s="143"/>
      <c r="L84" s="163"/>
      <c r="N84" s="150"/>
      <c r="O84" s="170"/>
    </row>
    <row r="85" spans="1:15" x14ac:dyDescent="0.2">
      <c r="A85" s="179"/>
      <c r="B85" s="184"/>
      <c r="K85" s="143"/>
      <c r="L85" s="163"/>
      <c r="N85" s="150"/>
      <c r="O85" s="170"/>
    </row>
    <row r="86" spans="1:15" x14ac:dyDescent="0.2">
      <c r="A86" s="179"/>
      <c r="B86" s="184"/>
      <c r="K86" s="143"/>
      <c r="L86" s="163"/>
      <c r="N86" s="150"/>
      <c r="O86" s="170"/>
    </row>
    <row r="87" spans="1:15" x14ac:dyDescent="0.2">
      <c r="A87" s="162"/>
      <c r="B87" s="184"/>
      <c r="K87" s="143"/>
      <c r="L87" s="163"/>
      <c r="M87" s="169"/>
      <c r="N87" s="150"/>
      <c r="O87" s="170"/>
    </row>
    <row r="88" spans="1:15" x14ac:dyDescent="0.2">
      <c r="K88" s="143"/>
      <c r="L88" s="163"/>
      <c r="N88" s="150"/>
      <c r="O88" s="170"/>
    </row>
    <row r="89" spans="1:15" x14ac:dyDescent="0.2">
      <c r="K89" s="143"/>
      <c r="L89" s="163"/>
      <c r="N89" s="150"/>
      <c r="O89" s="170"/>
    </row>
    <row r="90" spans="1:15" x14ac:dyDescent="0.2">
      <c r="K90" s="143"/>
      <c r="L90" s="163"/>
      <c r="N90" s="150"/>
      <c r="O90" s="170"/>
    </row>
    <row r="91" spans="1:15" x14ac:dyDescent="0.2">
      <c r="A91" s="164">
        <f>SUM(A73:A90)</f>
        <v>1000</v>
      </c>
      <c r="E91" s="162">
        <f>SUM(E73:E90)</f>
        <v>0</v>
      </c>
      <c r="H91" s="162">
        <f>SUM(H73:H90)</f>
        <v>0</v>
      </c>
      <c r="K91" s="143"/>
      <c r="L91" s="163"/>
      <c r="N91" s="150"/>
      <c r="O91" s="170"/>
    </row>
    <row r="92" spans="1:15" x14ac:dyDescent="0.2">
      <c r="K92" s="143"/>
      <c r="L92" s="163"/>
      <c r="N92" s="150"/>
      <c r="O92" s="170"/>
    </row>
    <row r="93" spans="1:15" x14ac:dyDescent="0.2">
      <c r="K93" s="143"/>
      <c r="N93" s="150"/>
      <c r="O93" s="170"/>
    </row>
    <row r="94" spans="1:15" x14ac:dyDescent="0.2">
      <c r="K94" s="143"/>
      <c r="N94" s="150"/>
      <c r="O94" s="170"/>
    </row>
    <row r="95" spans="1:15" x14ac:dyDescent="0.2">
      <c r="K95" s="143"/>
      <c r="M95" s="148">
        <f>SUM(M13:M94)</f>
        <v>36976000</v>
      </c>
      <c r="N95" s="150"/>
      <c r="O95" s="170"/>
    </row>
    <row r="96" spans="1:15" x14ac:dyDescent="0.2">
      <c r="K96" s="143"/>
      <c r="N96" s="150"/>
      <c r="O96" s="170"/>
    </row>
    <row r="97" spans="11:15" x14ac:dyDescent="0.2">
      <c r="K97" s="143"/>
      <c r="N97" s="150"/>
      <c r="O97" s="170"/>
    </row>
    <row r="98" spans="11:15" x14ac:dyDescent="0.2">
      <c r="K98" s="143"/>
      <c r="N98" s="150"/>
      <c r="O98" s="170"/>
    </row>
    <row r="99" spans="11:15" x14ac:dyDescent="0.2">
      <c r="K99" s="143"/>
      <c r="N99" s="150"/>
      <c r="O99" s="170"/>
    </row>
    <row r="100" spans="11:15" x14ac:dyDescent="0.2">
      <c r="K100" s="143"/>
      <c r="N100" s="150"/>
      <c r="O100" s="170"/>
    </row>
    <row r="101" spans="11:15" x14ac:dyDescent="0.2">
      <c r="K101" s="143"/>
      <c r="N101" s="150"/>
      <c r="O101" s="170"/>
    </row>
    <row r="102" spans="11:15" x14ac:dyDescent="0.2">
      <c r="K102" s="143"/>
      <c r="N102" s="150"/>
      <c r="O102" s="170"/>
    </row>
    <row r="103" spans="11:15" x14ac:dyDescent="0.2">
      <c r="K103" s="143"/>
      <c r="N103" s="150"/>
      <c r="O103" s="170"/>
    </row>
    <row r="104" spans="11:15" x14ac:dyDescent="0.2">
      <c r="K104" s="143"/>
      <c r="N104" s="150"/>
      <c r="O104" s="170"/>
    </row>
    <row r="105" spans="11:15" x14ac:dyDescent="0.2">
      <c r="K105" s="143"/>
      <c r="N105" s="150"/>
      <c r="O105" s="170"/>
    </row>
    <row r="106" spans="11:15" x14ac:dyDescent="0.2">
      <c r="K106" s="143"/>
      <c r="N106" s="150"/>
      <c r="O106" s="170"/>
    </row>
    <row r="107" spans="11:15" x14ac:dyDescent="0.2">
      <c r="K107" s="143"/>
      <c r="N107" s="150"/>
    </row>
    <row r="108" spans="11:15" x14ac:dyDescent="0.2">
      <c r="K108" s="143"/>
    </row>
    <row r="109" spans="11:15" x14ac:dyDescent="0.2">
      <c r="K109" s="143"/>
    </row>
    <row r="110" spans="11:15" x14ac:dyDescent="0.2">
      <c r="K110" s="143"/>
      <c r="O110" s="169">
        <f>SUM(O13:O109)</f>
        <v>0</v>
      </c>
    </row>
    <row r="111" spans="11:15" x14ac:dyDescent="0.2">
      <c r="K111" s="143"/>
    </row>
    <row r="112" spans="11:15" x14ac:dyDescent="0.2">
      <c r="K112" s="143"/>
    </row>
    <row r="113" spans="1:19" s="148" customFormat="1" x14ac:dyDescent="0.2">
      <c r="A113" s="140"/>
      <c r="B113" s="140"/>
      <c r="C113" s="140"/>
      <c r="D113" s="140"/>
      <c r="E113" s="140"/>
      <c r="F113" s="140"/>
      <c r="G113" s="140"/>
      <c r="H113" s="140"/>
      <c r="I113" s="140"/>
      <c r="J113" s="140"/>
      <c r="K113" s="143"/>
      <c r="L113" s="157"/>
      <c r="N113" s="186"/>
      <c r="O113" s="185"/>
      <c r="P113" s="140"/>
      <c r="Q113" s="140"/>
      <c r="R113" s="140"/>
      <c r="S113" s="140"/>
    </row>
    <row r="114" spans="1:19" s="148" customFormat="1" x14ac:dyDescent="0.2">
      <c r="A114" s="140"/>
      <c r="B114" s="140"/>
      <c r="C114" s="140"/>
      <c r="D114" s="140"/>
      <c r="E114" s="140"/>
      <c r="F114" s="140"/>
      <c r="G114" s="140"/>
      <c r="H114" s="140"/>
      <c r="I114" s="140"/>
      <c r="J114" s="140"/>
      <c r="K114" s="143"/>
      <c r="L114" s="157"/>
      <c r="N114" s="186"/>
      <c r="O114" s="185"/>
      <c r="P114" s="140"/>
      <c r="Q114" s="140"/>
      <c r="R114" s="140"/>
      <c r="S114" s="140"/>
    </row>
    <row r="115" spans="1:19" s="148" customFormat="1" x14ac:dyDescent="0.2">
      <c r="A115" s="140"/>
      <c r="B115" s="140"/>
      <c r="C115" s="140"/>
      <c r="D115" s="140"/>
      <c r="E115" s="140"/>
      <c r="F115" s="140"/>
      <c r="G115" s="140"/>
      <c r="H115" s="140"/>
      <c r="I115" s="140"/>
      <c r="J115" s="140"/>
      <c r="K115" s="143"/>
      <c r="L115" s="157"/>
      <c r="N115" s="186"/>
      <c r="O115" s="185"/>
      <c r="P115" s="140"/>
      <c r="Q115" s="140"/>
      <c r="R115" s="140"/>
      <c r="S115" s="140"/>
    </row>
    <row r="116" spans="1:19" s="148" customFormat="1" x14ac:dyDescent="0.2">
      <c r="A116" s="140"/>
      <c r="B116" s="140"/>
      <c r="C116" s="140"/>
      <c r="D116" s="140"/>
      <c r="E116" s="140"/>
      <c r="F116" s="140"/>
      <c r="G116" s="140"/>
      <c r="H116" s="140"/>
      <c r="I116" s="140"/>
      <c r="J116" s="140"/>
      <c r="K116" s="143"/>
      <c r="L116" s="157"/>
      <c r="N116" s="186"/>
      <c r="O116" s="185"/>
      <c r="P116" s="140"/>
      <c r="Q116" s="140"/>
      <c r="R116" s="140"/>
      <c r="S116" s="140"/>
    </row>
    <row r="117" spans="1:19" s="148" customFormat="1" x14ac:dyDescent="0.2">
      <c r="A117" s="140"/>
      <c r="B117" s="140"/>
      <c r="C117" s="140"/>
      <c r="D117" s="140"/>
      <c r="E117" s="140"/>
      <c r="F117" s="140"/>
      <c r="G117" s="140"/>
      <c r="H117" s="140"/>
      <c r="I117" s="140"/>
      <c r="J117" s="140"/>
      <c r="K117" s="143"/>
      <c r="L117" s="157"/>
      <c r="N117" s="186"/>
      <c r="O117" s="185"/>
      <c r="P117" s="140"/>
      <c r="Q117" s="140"/>
      <c r="R117" s="140"/>
      <c r="S117" s="140"/>
    </row>
    <row r="118" spans="1:19" s="148" customFormat="1" x14ac:dyDescent="0.2">
      <c r="A118" s="140"/>
      <c r="B118" s="140"/>
      <c r="C118" s="140"/>
      <c r="D118" s="140"/>
      <c r="E118" s="140"/>
      <c r="F118" s="140"/>
      <c r="G118" s="140"/>
      <c r="H118" s="140"/>
      <c r="I118" s="140"/>
      <c r="J118" s="140"/>
      <c r="K118" s="143"/>
      <c r="L118" s="157"/>
      <c r="N118" s="186"/>
      <c r="O118" s="185"/>
      <c r="P118" s="140"/>
      <c r="Q118" s="140"/>
      <c r="R118" s="140"/>
      <c r="S118" s="140"/>
    </row>
    <row r="119" spans="1:19" s="148" customFormat="1" x14ac:dyDescent="0.2">
      <c r="A119" s="140"/>
      <c r="B119" s="140"/>
      <c r="C119" s="140"/>
      <c r="D119" s="140"/>
      <c r="E119" s="140"/>
      <c r="F119" s="140"/>
      <c r="G119" s="140"/>
      <c r="H119" s="140"/>
      <c r="I119" s="140"/>
      <c r="J119" s="140"/>
      <c r="K119" s="143"/>
      <c r="L119" s="157"/>
      <c r="N119" s="186"/>
      <c r="O119" s="185"/>
      <c r="P119" s="140"/>
      <c r="Q119" s="140"/>
      <c r="R119" s="140"/>
      <c r="S119" s="140"/>
    </row>
    <row r="120" spans="1:19" s="148" customFormat="1" x14ac:dyDescent="0.2">
      <c r="A120" s="140"/>
      <c r="B120" s="140"/>
      <c r="C120" s="140"/>
      <c r="D120" s="140"/>
      <c r="E120" s="140"/>
      <c r="F120" s="140"/>
      <c r="G120" s="140"/>
      <c r="H120" s="140"/>
      <c r="I120" s="140"/>
      <c r="J120" s="140"/>
      <c r="K120" s="143"/>
      <c r="L120" s="157"/>
      <c r="N120" s="186"/>
      <c r="O120" s="185"/>
      <c r="P120" s="140"/>
      <c r="Q120" s="140"/>
      <c r="R120" s="140"/>
      <c r="S120" s="140"/>
    </row>
    <row r="121" spans="1:19" s="148" customFormat="1" x14ac:dyDescent="0.2">
      <c r="A121" s="140"/>
      <c r="B121" s="140"/>
      <c r="C121" s="140"/>
      <c r="D121" s="140"/>
      <c r="E121" s="140"/>
      <c r="F121" s="140"/>
      <c r="G121" s="140"/>
      <c r="H121" s="140"/>
      <c r="I121" s="140"/>
      <c r="J121" s="140"/>
      <c r="K121" s="143"/>
      <c r="L121" s="157"/>
      <c r="N121" s="186"/>
      <c r="O121" s="185"/>
      <c r="P121" s="140"/>
      <c r="Q121" s="140"/>
      <c r="R121" s="140"/>
      <c r="S121" s="140"/>
    </row>
    <row r="122" spans="1:19" s="148" customFormat="1" x14ac:dyDescent="0.2">
      <c r="A122" s="140"/>
      <c r="B122" s="140"/>
      <c r="C122" s="140"/>
      <c r="D122" s="140"/>
      <c r="E122" s="140"/>
      <c r="F122" s="140"/>
      <c r="G122" s="140"/>
      <c r="H122" s="140"/>
      <c r="I122" s="140"/>
      <c r="J122" s="140"/>
      <c r="K122" s="143"/>
      <c r="L122" s="157"/>
      <c r="N122" s="186"/>
      <c r="O122" s="185"/>
      <c r="P122" s="140"/>
      <c r="Q122" s="140"/>
      <c r="R122" s="140"/>
      <c r="S122" s="140"/>
    </row>
    <row r="123" spans="1:19" s="148" customFormat="1" x14ac:dyDescent="0.2">
      <c r="A123" s="140"/>
      <c r="B123" s="140"/>
      <c r="C123" s="140"/>
      <c r="D123" s="140"/>
      <c r="E123" s="140"/>
      <c r="F123" s="140"/>
      <c r="G123" s="140"/>
      <c r="H123" s="140"/>
      <c r="I123" s="140"/>
      <c r="J123" s="140"/>
      <c r="K123" s="143"/>
      <c r="L123" s="187"/>
      <c r="N123" s="186"/>
      <c r="O123" s="185"/>
      <c r="P123" s="140"/>
      <c r="Q123" s="140"/>
      <c r="R123" s="140"/>
      <c r="S123" s="140"/>
    </row>
    <row r="124" spans="1:19" s="148" customFormat="1" x14ac:dyDescent="0.2">
      <c r="A124" s="140"/>
      <c r="B124" s="140"/>
      <c r="C124" s="140"/>
      <c r="D124" s="140"/>
      <c r="E124" s="140"/>
      <c r="F124" s="140"/>
      <c r="G124" s="140"/>
      <c r="H124" s="140"/>
      <c r="I124" s="140"/>
      <c r="J124" s="140"/>
      <c r="K124" s="143"/>
      <c r="L124" s="157"/>
      <c r="N124" s="186"/>
      <c r="O124" s="185"/>
      <c r="P124" s="140"/>
      <c r="Q124" s="140"/>
      <c r="R124" s="140"/>
      <c r="S124" s="140"/>
    </row>
    <row r="125" spans="1:19" s="148" customFormat="1" x14ac:dyDescent="0.2">
      <c r="A125" s="140"/>
      <c r="B125" s="140"/>
      <c r="C125" s="140"/>
      <c r="D125" s="140"/>
      <c r="E125" s="140"/>
      <c r="F125" s="140"/>
      <c r="G125" s="140"/>
      <c r="H125" s="140"/>
      <c r="I125" s="140"/>
      <c r="J125" s="140"/>
      <c r="K125" s="143"/>
      <c r="L125" s="157"/>
      <c r="N125" s="186"/>
      <c r="O125" s="185"/>
      <c r="P125" s="140"/>
      <c r="Q125" s="140"/>
      <c r="R125" s="140"/>
      <c r="S125" s="140"/>
    </row>
    <row r="126" spans="1:19" s="148" customFormat="1" x14ac:dyDescent="0.2">
      <c r="A126" s="140"/>
      <c r="B126" s="140"/>
      <c r="C126" s="140"/>
      <c r="D126" s="140"/>
      <c r="E126" s="140"/>
      <c r="F126" s="140"/>
      <c r="G126" s="140"/>
      <c r="H126" s="140"/>
      <c r="I126" s="140"/>
      <c r="J126" s="140"/>
      <c r="K126" s="143"/>
      <c r="L126" s="157"/>
      <c r="N126" s="186"/>
      <c r="O126" s="185"/>
      <c r="P126" s="140"/>
      <c r="Q126" s="140"/>
      <c r="R126" s="140"/>
      <c r="S126" s="140"/>
    </row>
    <row r="127" spans="1:19" s="148" customFormat="1" x14ac:dyDescent="0.2">
      <c r="A127" s="140"/>
      <c r="B127" s="140"/>
      <c r="C127" s="140"/>
      <c r="D127" s="140"/>
      <c r="E127" s="140"/>
      <c r="F127" s="140"/>
      <c r="G127" s="140"/>
      <c r="H127" s="140"/>
      <c r="I127" s="140"/>
      <c r="J127" s="140"/>
      <c r="K127" s="143"/>
      <c r="L127" s="157"/>
      <c r="N127" s="186"/>
      <c r="O127" s="185"/>
      <c r="P127" s="140"/>
      <c r="Q127" s="140"/>
      <c r="R127" s="140"/>
      <c r="S127" s="140"/>
    </row>
    <row r="128" spans="1:19" s="148" customFormat="1" x14ac:dyDescent="0.2">
      <c r="A128" s="140"/>
      <c r="B128" s="140"/>
      <c r="C128" s="140"/>
      <c r="D128" s="140"/>
      <c r="E128" s="140"/>
      <c r="F128" s="140"/>
      <c r="G128" s="140"/>
      <c r="H128" s="140"/>
      <c r="I128" s="140"/>
      <c r="J128" s="140"/>
      <c r="K128" s="143"/>
      <c r="L128" s="157"/>
      <c r="N128" s="186"/>
      <c r="O128" s="185"/>
      <c r="P128" s="140"/>
      <c r="Q128" s="140"/>
      <c r="R128" s="140"/>
      <c r="S128" s="140"/>
    </row>
    <row r="129" spans="1:19" s="148" customFormat="1" x14ac:dyDescent="0.2">
      <c r="A129" s="140"/>
      <c r="B129" s="140"/>
      <c r="C129" s="140"/>
      <c r="D129" s="140"/>
      <c r="E129" s="140"/>
      <c r="F129" s="140"/>
      <c r="G129" s="140"/>
      <c r="H129" s="140"/>
      <c r="I129" s="140"/>
      <c r="J129" s="140"/>
      <c r="K129" s="143"/>
      <c r="L129" s="157"/>
      <c r="N129" s="186"/>
      <c r="O129" s="185"/>
      <c r="P129" s="140"/>
      <c r="Q129" s="140"/>
      <c r="R129" s="140"/>
      <c r="S129" s="140"/>
    </row>
    <row r="130" spans="1:19" s="148" customFormat="1" x14ac:dyDescent="0.2">
      <c r="A130" s="140"/>
      <c r="B130" s="140"/>
      <c r="C130" s="140"/>
      <c r="D130" s="140"/>
      <c r="E130" s="140"/>
      <c r="F130" s="140"/>
      <c r="G130" s="140"/>
      <c r="H130" s="140"/>
      <c r="I130" s="140"/>
      <c r="J130" s="140"/>
      <c r="K130" s="143"/>
      <c r="L130" s="157"/>
      <c r="N130" s="186"/>
      <c r="O130" s="185"/>
      <c r="P130" s="140"/>
      <c r="Q130" s="140"/>
      <c r="R130" s="140"/>
      <c r="S130" s="140"/>
    </row>
    <row r="131" spans="1:19" s="148" customFormat="1" x14ac:dyDescent="0.2">
      <c r="A131" s="140"/>
      <c r="B131" s="140"/>
      <c r="C131" s="140"/>
      <c r="D131" s="140"/>
      <c r="E131" s="140"/>
      <c r="F131" s="140"/>
      <c r="G131" s="140"/>
      <c r="H131" s="140"/>
      <c r="I131" s="140"/>
      <c r="J131" s="140"/>
      <c r="K131" s="143"/>
      <c r="L131" s="157"/>
      <c r="N131" s="186"/>
      <c r="O131" s="185"/>
      <c r="P131" s="140"/>
      <c r="Q131" s="140"/>
      <c r="R131" s="140"/>
      <c r="S131" s="140"/>
    </row>
    <row r="132" spans="1:19" s="148" customFormat="1" x14ac:dyDescent="0.2">
      <c r="A132" s="140"/>
      <c r="B132" s="140"/>
      <c r="C132" s="140"/>
      <c r="D132" s="140"/>
      <c r="E132" s="140"/>
      <c r="F132" s="140"/>
      <c r="G132" s="140"/>
      <c r="H132" s="140"/>
      <c r="I132" s="140"/>
      <c r="J132" s="140"/>
      <c r="K132" s="143"/>
      <c r="L132" s="157"/>
      <c r="N132" s="186"/>
      <c r="O132" s="185"/>
      <c r="P132" s="140"/>
      <c r="Q132" s="140"/>
      <c r="R132" s="140"/>
      <c r="S132" s="140"/>
    </row>
    <row r="133" spans="1:19" s="148" customFormat="1" x14ac:dyDescent="0.2">
      <c r="A133" s="140"/>
      <c r="B133" s="140"/>
      <c r="C133" s="140"/>
      <c r="D133" s="140"/>
      <c r="E133" s="140"/>
      <c r="F133" s="140"/>
      <c r="G133" s="140"/>
      <c r="H133" s="140"/>
      <c r="I133" s="140"/>
      <c r="J133" s="140"/>
      <c r="K133" s="143"/>
      <c r="L133" s="157"/>
      <c r="N133" s="186"/>
      <c r="O133" s="185"/>
      <c r="P133" s="140"/>
      <c r="Q133" s="140"/>
      <c r="R133" s="140"/>
      <c r="S133" s="140"/>
    </row>
    <row r="134" spans="1:19" s="148" customFormat="1" x14ac:dyDescent="0.2">
      <c r="A134" s="140"/>
      <c r="B134" s="140"/>
      <c r="C134" s="140"/>
      <c r="D134" s="140"/>
      <c r="E134" s="140"/>
      <c r="F134" s="140"/>
      <c r="G134" s="140"/>
      <c r="H134" s="140"/>
      <c r="I134" s="140"/>
      <c r="J134" s="140"/>
      <c r="K134" s="143"/>
      <c r="L134" s="187"/>
      <c r="N134" s="186"/>
      <c r="O134" s="185"/>
      <c r="P134" s="140"/>
      <c r="Q134" s="140"/>
      <c r="R134" s="140"/>
      <c r="S134" s="140"/>
    </row>
    <row r="135" spans="1:19" s="148" customFormat="1" x14ac:dyDescent="0.2">
      <c r="A135" s="140"/>
      <c r="B135" s="140"/>
      <c r="C135" s="140"/>
      <c r="D135" s="140"/>
      <c r="E135" s="140"/>
      <c r="F135" s="140"/>
      <c r="G135" s="140"/>
      <c r="H135" s="140"/>
      <c r="I135" s="140"/>
      <c r="J135" s="140"/>
      <c r="K135" s="143"/>
      <c r="L135" s="157"/>
      <c r="N135" s="186"/>
      <c r="O135" s="185"/>
      <c r="P135" s="140"/>
      <c r="Q135" s="140"/>
      <c r="R135" s="140"/>
      <c r="S135" s="140"/>
    </row>
    <row r="136" spans="1:19" s="148" customFormat="1" x14ac:dyDescent="0.2">
      <c r="A136" s="140"/>
      <c r="B136" s="140"/>
      <c r="C136" s="140"/>
      <c r="D136" s="140"/>
      <c r="E136" s="140"/>
      <c r="F136" s="140"/>
      <c r="G136" s="140"/>
      <c r="H136" s="140"/>
      <c r="I136" s="140"/>
      <c r="J136" s="140"/>
      <c r="K136" s="143"/>
      <c r="L136" s="187">
        <f>SUM(L13:L135)</f>
        <v>25650000</v>
      </c>
      <c r="N136" s="186"/>
      <c r="O136" s="185"/>
      <c r="P136" s="140"/>
      <c r="Q136" s="140"/>
      <c r="R136" s="140"/>
      <c r="S136" s="140"/>
    </row>
  </sheetData>
  <mergeCells count="1">
    <mergeCell ref="A1:I1"/>
  </mergeCells>
  <pageMargins left="0.7" right="0.7" top="0.75" bottom="0.75" header="0.3" footer="0.3"/>
  <pageSetup paperSize="9" scale="70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6"/>
  <sheetViews>
    <sheetView view="pageBreakPreview" topLeftCell="A13" zoomScale="82" zoomScaleNormal="100" zoomScaleSheetLayoutView="82" workbookViewId="0">
      <selection activeCell="I29" sqref="I29"/>
    </sheetView>
  </sheetViews>
  <sheetFormatPr defaultRowHeight="14.25" x14ac:dyDescent="0.2"/>
  <cols>
    <col min="1" max="1" width="15.85546875" style="140" customWidth="1"/>
    <col min="2" max="2" width="11.85546875" style="140" customWidth="1"/>
    <col min="3" max="3" width="13.7109375" style="140" customWidth="1"/>
    <col min="4" max="4" width="4.85546875" style="140" customWidth="1"/>
    <col min="5" max="5" width="14.28515625" style="140" customWidth="1"/>
    <col min="6" max="6" width="4.140625" style="140" customWidth="1"/>
    <col min="7" max="7" width="13.85546875" style="140" customWidth="1"/>
    <col min="8" max="8" width="22" style="140" customWidth="1"/>
    <col min="9" max="9" width="20.7109375" style="140" customWidth="1"/>
    <col min="10" max="10" width="21.5703125" style="140" customWidth="1"/>
    <col min="11" max="11" width="12.140625" style="140" bestFit="1" customWidth="1"/>
    <col min="12" max="12" width="17.42578125" style="157" bestFit="1" customWidth="1"/>
    <col min="13" max="13" width="16.140625" style="148" bestFit="1" customWidth="1"/>
    <col min="14" max="14" width="15.5703125" style="186" customWidth="1"/>
    <col min="15" max="15" width="20" style="185" bestFit="1" customWidth="1"/>
    <col min="16" max="16" width="18" style="140" bestFit="1" customWidth="1"/>
    <col min="17" max="17" width="9.140625" style="140"/>
    <col min="18" max="18" width="22.42578125" style="140" customWidth="1"/>
    <col min="19" max="19" width="20.140625" style="140" customWidth="1"/>
    <col min="20" max="16384" width="9.140625" style="140"/>
  </cols>
  <sheetData>
    <row r="1" spans="1:19" ht="15.75" x14ac:dyDescent="0.25">
      <c r="A1" s="192" t="s">
        <v>0</v>
      </c>
      <c r="B1" s="192"/>
      <c r="C1" s="192"/>
      <c r="D1" s="192"/>
      <c r="E1" s="192"/>
      <c r="F1" s="192"/>
      <c r="G1" s="192"/>
      <c r="H1" s="192"/>
      <c r="I1" s="192"/>
      <c r="J1" s="189"/>
      <c r="K1" s="135"/>
      <c r="L1" s="136"/>
      <c r="M1" s="137"/>
      <c r="N1" s="138"/>
      <c r="O1" s="139"/>
      <c r="P1" s="135"/>
      <c r="Q1" s="135"/>
      <c r="R1" s="135"/>
      <c r="S1" s="135"/>
    </row>
    <row r="2" spans="1:19" x14ac:dyDescent="0.2">
      <c r="A2" s="7"/>
      <c r="B2" s="7"/>
      <c r="C2" s="7"/>
      <c r="D2" s="7"/>
      <c r="E2" s="7"/>
      <c r="F2" s="7"/>
      <c r="G2" s="7"/>
      <c r="H2" s="8"/>
      <c r="I2" s="7"/>
      <c r="J2" s="7"/>
      <c r="K2" s="135"/>
      <c r="L2" s="136"/>
      <c r="M2" s="137"/>
      <c r="N2" s="138"/>
      <c r="O2" s="10"/>
      <c r="P2" s="135"/>
      <c r="Q2" s="135"/>
      <c r="R2" s="135"/>
      <c r="S2" s="135"/>
    </row>
    <row r="3" spans="1:19" x14ac:dyDescent="0.2">
      <c r="A3" s="7" t="s">
        <v>1</v>
      </c>
      <c r="B3" s="10" t="s">
        <v>57</v>
      </c>
      <c r="C3" s="10"/>
      <c r="D3" s="7"/>
      <c r="E3" s="7"/>
      <c r="F3" s="7"/>
      <c r="G3" s="7"/>
      <c r="H3" s="7" t="s">
        <v>3</v>
      </c>
      <c r="I3" s="11">
        <v>42824</v>
      </c>
      <c r="J3" s="12"/>
      <c r="K3" s="135"/>
      <c r="L3" s="13"/>
      <c r="M3" s="137"/>
      <c r="N3" s="138"/>
      <c r="O3" s="10"/>
      <c r="P3" s="135"/>
      <c r="Q3" s="135"/>
      <c r="R3" s="135"/>
      <c r="S3" s="135"/>
    </row>
    <row r="4" spans="1:19" x14ac:dyDescent="0.2">
      <c r="A4" s="7" t="s">
        <v>4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135"/>
      <c r="L4" s="13"/>
      <c r="M4" s="137"/>
      <c r="N4" s="138"/>
      <c r="O4" s="10"/>
      <c r="P4" s="135"/>
      <c r="Q4" s="135"/>
      <c r="R4" s="135"/>
      <c r="S4" s="135"/>
    </row>
    <row r="5" spans="1:19" x14ac:dyDescent="0.2">
      <c r="A5" s="7"/>
      <c r="B5" s="7"/>
      <c r="C5" s="7"/>
      <c r="D5" s="7"/>
      <c r="E5" s="7"/>
      <c r="F5" s="7"/>
      <c r="G5" s="7"/>
      <c r="H5" s="8"/>
      <c r="I5" s="15"/>
      <c r="J5" s="16"/>
      <c r="K5" s="135"/>
      <c r="L5" s="13"/>
      <c r="M5" s="17"/>
      <c r="N5" s="141"/>
      <c r="O5" s="139"/>
      <c r="P5" s="135"/>
      <c r="Q5" s="135"/>
      <c r="R5" s="135"/>
      <c r="S5" s="135"/>
    </row>
    <row r="6" spans="1:19" x14ac:dyDescent="0.2">
      <c r="A6" s="19" t="s">
        <v>8</v>
      </c>
      <c r="B6" s="7"/>
      <c r="C6" s="7"/>
      <c r="D6" s="7"/>
      <c r="E6" s="7"/>
      <c r="F6" s="7"/>
      <c r="G6" s="7" t="s">
        <v>9</v>
      </c>
      <c r="H6" s="8"/>
      <c r="I6" s="7"/>
      <c r="J6" s="7"/>
      <c r="K6" s="135"/>
      <c r="L6" s="13"/>
      <c r="M6" s="137"/>
      <c r="N6" s="141"/>
      <c r="O6" s="7"/>
      <c r="P6" s="135"/>
      <c r="Q6" s="135"/>
      <c r="R6" s="135"/>
      <c r="S6" s="135"/>
    </row>
    <row r="7" spans="1:19" x14ac:dyDescent="0.2">
      <c r="A7" s="7"/>
      <c r="B7" s="7"/>
      <c r="C7" s="20" t="s">
        <v>10</v>
      </c>
      <c r="D7" s="20"/>
      <c r="E7" s="20" t="s">
        <v>11</v>
      </c>
      <c r="F7" s="20"/>
      <c r="G7" s="20" t="s">
        <v>12</v>
      </c>
      <c r="H7" s="8"/>
      <c r="I7" s="7"/>
      <c r="J7" s="7"/>
      <c r="K7" s="135"/>
      <c r="L7" s="13"/>
      <c r="M7" s="137"/>
      <c r="N7" s="138"/>
      <c r="O7" s="7"/>
      <c r="P7" s="135"/>
      <c r="Q7" s="135"/>
      <c r="R7" s="135"/>
      <c r="S7" s="135"/>
    </row>
    <row r="8" spans="1:19" x14ac:dyDescent="0.2">
      <c r="A8" s="7"/>
      <c r="B8" s="7"/>
      <c r="C8" s="21">
        <v>100000</v>
      </c>
      <c r="D8" s="7"/>
      <c r="E8" s="22">
        <v>184</v>
      </c>
      <c r="F8" s="22"/>
      <c r="G8" s="17">
        <f>C8*E8</f>
        <v>18400000</v>
      </c>
      <c r="H8" s="8"/>
      <c r="I8" s="17"/>
      <c r="J8" s="17"/>
      <c r="K8" s="135"/>
      <c r="L8" s="13"/>
      <c r="M8" s="137"/>
      <c r="N8" s="138"/>
      <c r="O8" s="7"/>
      <c r="P8" s="135"/>
      <c r="Q8" s="135"/>
      <c r="R8" s="135"/>
      <c r="S8" s="135"/>
    </row>
    <row r="9" spans="1:19" x14ac:dyDescent="0.2">
      <c r="A9" s="7"/>
      <c r="B9" s="7"/>
      <c r="C9" s="21">
        <v>50000</v>
      </c>
      <c r="D9" s="7"/>
      <c r="E9" s="22">
        <v>210</v>
      </c>
      <c r="F9" s="22"/>
      <c r="G9" s="17">
        <f t="shared" ref="G9:G16" si="0">C9*E9</f>
        <v>10500000</v>
      </c>
      <c r="H9" s="8"/>
      <c r="I9" s="17"/>
      <c r="J9" s="17"/>
      <c r="K9" s="135"/>
      <c r="L9" s="136"/>
      <c r="M9" s="137"/>
      <c r="N9" s="138"/>
      <c r="O9" s="139"/>
      <c r="P9" s="135"/>
      <c r="Q9" s="135"/>
      <c r="R9" s="135"/>
      <c r="S9" s="135"/>
    </row>
    <row r="10" spans="1:19" x14ac:dyDescent="0.2">
      <c r="A10" s="7"/>
      <c r="B10" s="7"/>
      <c r="C10" s="21">
        <v>20000</v>
      </c>
      <c r="D10" s="7"/>
      <c r="E10" s="22">
        <v>4</v>
      </c>
      <c r="F10" s="22"/>
      <c r="G10" s="17">
        <f t="shared" si="0"/>
        <v>80000</v>
      </c>
      <c r="H10" s="8"/>
      <c r="I10" s="8"/>
      <c r="J10" s="17"/>
      <c r="K10" s="23"/>
      <c r="L10" s="136"/>
      <c r="M10" s="137"/>
      <c r="N10" s="138"/>
      <c r="O10" s="7"/>
      <c r="P10" s="135"/>
      <c r="Q10" s="135"/>
      <c r="R10" s="135"/>
      <c r="S10" s="135"/>
    </row>
    <row r="11" spans="1:19" x14ac:dyDescent="0.2">
      <c r="A11" s="7"/>
      <c r="B11" s="7"/>
      <c r="C11" s="21">
        <v>10000</v>
      </c>
      <c r="D11" s="7"/>
      <c r="E11" s="22">
        <v>0</v>
      </c>
      <c r="F11" s="22"/>
      <c r="G11" s="17">
        <f t="shared" si="0"/>
        <v>0</v>
      </c>
      <c r="H11" s="8"/>
      <c r="I11" s="17"/>
      <c r="J11" s="17"/>
      <c r="K11" s="135"/>
      <c r="L11" s="136"/>
      <c r="M11" s="137"/>
      <c r="N11" s="24"/>
      <c r="O11" s="8"/>
      <c r="P11" s="135"/>
      <c r="Q11" s="135"/>
      <c r="R11" s="135" t="s">
        <v>13</v>
      </c>
      <c r="S11" s="135"/>
    </row>
    <row r="12" spans="1:19" ht="15" x14ac:dyDescent="0.25">
      <c r="A12" s="7"/>
      <c r="B12" s="7"/>
      <c r="C12" s="21">
        <v>5000</v>
      </c>
      <c r="D12" s="7"/>
      <c r="E12" s="22">
        <v>0</v>
      </c>
      <c r="F12" s="22"/>
      <c r="G12" s="17">
        <f>C12*E12</f>
        <v>0</v>
      </c>
      <c r="H12" s="8"/>
      <c r="I12" s="17"/>
      <c r="J12" s="17"/>
      <c r="K12" s="25" t="s">
        <v>9</v>
      </c>
      <c r="L12" s="26" t="s">
        <v>14</v>
      </c>
      <c r="M12" s="27" t="s">
        <v>15</v>
      </c>
      <c r="N12" s="142" t="s">
        <v>16</v>
      </c>
      <c r="O12" s="29" t="s">
        <v>13</v>
      </c>
      <c r="P12" s="135" t="s">
        <v>17</v>
      </c>
      <c r="Q12" s="135" t="s">
        <v>18</v>
      </c>
      <c r="R12" s="135" t="s">
        <v>19</v>
      </c>
      <c r="S12" s="135"/>
    </row>
    <row r="13" spans="1:19" x14ac:dyDescent="0.2">
      <c r="A13" s="7"/>
      <c r="B13" s="7"/>
      <c r="C13" s="21">
        <v>2000</v>
      </c>
      <c r="D13" s="7"/>
      <c r="E13" s="22">
        <v>4</v>
      </c>
      <c r="F13" s="22"/>
      <c r="G13" s="17">
        <f t="shared" si="0"/>
        <v>8000</v>
      </c>
      <c r="H13" s="8"/>
      <c r="I13" s="17"/>
      <c r="J13" s="17"/>
      <c r="K13" s="143">
        <v>40271</v>
      </c>
      <c r="L13" s="144">
        <v>1000000</v>
      </c>
      <c r="M13" s="32">
        <v>20000</v>
      </c>
      <c r="N13" s="145"/>
      <c r="O13" s="135" t="s">
        <v>20</v>
      </c>
      <c r="P13" s="135" t="s">
        <v>18</v>
      </c>
    </row>
    <row r="14" spans="1:19" x14ac:dyDescent="0.2">
      <c r="A14" s="7"/>
      <c r="B14" s="7"/>
      <c r="C14" s="21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10"/>
      <c r="K14" s="143">
        <v>40272</v>
      </c>
      <c r="L14" s="144">
        <v>510000</v>
      </c>
      <c r="M14" s="32">
        <v>25000000</v>
      </c>
      <c r="N14" s="34"/>
      <c r="O14" s="146"/>
      <c r="P14" s="147"/>
    </row>
    <row r="15" spans="1:19" x14ac:dyDescent="0.2">
      <c r="A15" s="7"/>
      <c r="B15" s="7"/>
      <c r="C15" s="21">
        <v>500</v>
      </c>
      <c r="D15" s="7"/>
      <c r="E15" s="22">
        <v>0</v>
      </c>
      <c r="F15" s="22"/>
      <c r="G15" s="17">
        <f t="shared" si="0"/>
        <v>0</v>
      </c>
      <c r="H15" s="8"/>
      <c r="I15" s="10"/>
      <c r="K15" s="143">
        <v>40273</v>
      </c>
      <c r="L15" s="144">
        <v>3200000</v>
      </c>
      <c r="M15" s="32">
        <v>100000</v>
      </c>
      <c r="N15" s="34"/>
      <c r="O15" s="146"/>
      <c r="P15" s="147"/>
    </row>
    <row r="16" spans="1:19" x14ac:dyDescent="0.2">
      <c r="A16" s="7"/>
      <c r="B16" s="7"/>
      <c r="C16" s="21">
        <v>100</v>
      </c>
      <c r="D16" s="7"/>
      <c r="E16" s="22">
        <v>0</v>
      </c>
      <c r="F16" s="22"/>
      <c r="G16" s="17">
        <f t="shared" si="0"/>
        <v>0</v>
      </c>
      <c r="H16" s="8"/>
      <c r="I16" s="10"/>
      <c r="J16" s="121"/>
      <c r="K16" s="143">
        <v>40274</v>
      </c>
      <c r="L16" s="144">
        <v>3000000</v>
      </c>
      <c r="M16" s="148">
        <v>75000</v>
      </c>
      <c r="N16" s="34"/>
      <c r="O16" s="146"/>
      <c r="P16" s="147"/>
    </row>
    <row r="17" spans="1:19" x14ac:dyDescent="0.2">
      <c r="A17" s="7"/>
      <c r="B17" s="7"/>
      <c r="C17" s="19" t="s">
        <v>21</v>
      </c>
      <c r="D17" s="7"/>
      <c r="E17" s="22"/>
      <c r="F17" s="7"/>
      <c r="G17" s="7"/>
      <c r="H17" s="8">
        <f>SUM(G8:G16)</f>
        <v>28988000</v>
      </c>
      <c r="I17" s="10"/>
      <c r="J17" s="121"/>
      <c r="K17" s="143">
        <v>40275</v>
      </c>
      <c r="L17" s="144">
        <v>2500000</v>
      </c>
      <c r="M17" s="32">
        <v>500000</v>
      </c>
      <c r="N17" s="34"/>
      <c r="O17" s="146"/>
      <c r="P17" s="147"/>
    </row>
    <row r="18" spans="1:19" x14ac:dyDescent="0.2">
      <c r="A18" s="7"/>
      <c r="B18" s="7"/>
      <c r="C18" s="7"/>
      <c r="D18" s="7"/>
      <c r="E18" s="7"/>
      <c r="F18" s="7"/>
      <c r="G18" s="7"/>
      <c r="H18" s="8"/>
      <c r="I18" s="10"/>
      <c r="J18" s="121"/>
      <c r="K18" s="143">
        <v>40276</v>
      </c>
      <c r="L18" s="144">
        <v>2900000</v>
      </c>
      <c r="M18" s="32">
        <v>400000</v>
      </c>
      <c r="N18" s="34"/>
      <c r="O18" s="146"/>
      <c r="P18" s="39"/>
    </row>
    <row r="19" spans="1:19" x14ac:dyDescent="0.2">
      <c r="A19" s="7"/>
      <c r="B19" s="7"/>
      <c r="C19" s="7" t="s">
        <v>10</v>
      </c>
      <c r="D19" s="7"/>
      <c r="E19" s="7" t="s">
        <v>22</v>
      </c>
      <c r="F19" s="7"/>
      <c r="G19" s="7" t="s">
        <v>12</v>
      </c>
      <c r="H19" s="8"/>
      <c r="I19" s="21"/>
      <c r="J19" s="121"/>
      <c r="K19" s="143">
        <v>40277</v>
      </c>
      <c r="L19" s="144">
        <v>800000</v>
      </c>
      <c r="M19" s="40">
        <v>100000</v>
      </c>
      <c r="N19" s="34"/>
      <c r="O19" s="146"/>
      <c r="P19" s="39"/>
    </row>
    <row r="20" spans="1:19" x14ac:dyDescent="0.2">
      <c r="A20" s="7"/>
      <c r="B20" s="7"/>
      <c r="C20" s="21">
        <v>1000</v>
      </c>
      <c r="D20" s="7"/>
      <c r="E20" s="7">
        <v>0</v>
      </c>
      <c r="F20" s="7"/>
      <c r="G20" s="21">
        <f>C20*E20</f>
        <v>0</v>
      </c>
      <c r="H20" s="8"/>
      <c r="I20" s="21"/>
      <c r="J20" s="22"/>
      <c r="K20" s="143">
        <v>40278</v>
      </c>
      <c r="L20" s="144">
        <v>2000000</v>
      </c>
      <c r="M20" s="32">
        <v>15000</v>
      </c>
      <c r="N20" s="34"/>
      <c r="O20" s="146"/>
      <c r="P20" s="39"/>
    </row>
    <row r="21" spans="1:19" x14ac:dyDescent="0.2">
      <c r="A21" s="7"/>
      <c r="B21" s="7"/>
      <c r="C21" s="21">
        <v>500</v>
      </c>
      <c r="D21" s="7"/>
      <c r="E21" s="7">
        <v>1</v>
      </c>
      <c r="F21" s="7"/>
      <c r="G21" s="21">
        <f>C21*E21</f>
        <v>500</v>
      </c>
      <c r="H21" s="8"/>
      <c r="I21" s="21"/>
      <c r="J21" s="121"/>
      <c r="K21" s="143">
        <v>40279</v>
      </c>
      <c r="L21" s="144">
        <v>1800000</v>
      </c>
      <c r="M21" s="34"/>
      <c r="N21" s="41"/>
      <c r="O21" s="42"/>
      <c r="P21" s="42"/>
    </row>
    <row r="22" spans="1:19" x14ac:dyDescent="0.2">
      <c r="A22" s="7"/>
      <c r="B22" s="7"/>
      <c r="C22" s="21">
        <v>200</v>
      </c>
      <c r="D22" s="7"/>
      <c r="E22" s="7">
        <v>0</v>
      </c>
      <c r="F22" s="7"/>
      <c r="G22" s="21">
        <f>C22*E22</f>
        <v>0</v>
      </c>
      <c r="H22" s="8"/>
      <c r="I22" s="10"/>
      <c r="K22" s="143">
        <v>40280</v>
      </c>
      <c r="L22" s="144">
        <v>2500000</v>
      </c>
      <c r="M22" s="149"/>
      <c r="N22" s="150"/>
      <c r="O22" s="8"/>
      <c r="P22" s="34"/>
      <c r="Q22" s="41"/>
      <c r="R22" s="42"/>
      <c r="S22" s="42"/>
    </row>
    <row r="23" spans="1:19" x14ac:dyDescent="0.2">
      <c r="A23" s="7"/>
      <c r="B23" s="7"/>
      <c r="C23" s="21">
        <v>100</v>
      </c>
      <c r="D23" s="7"/>
      <c r="E23" s="7">
        <v>0</v>
      </c>
      <c r="F23" s="7"/>
      <c r="G23" s="21">
        <f>C23*E23</f>
        <v>0</v>
      </c>
      <c r="H23" s="8"/>
      <c r="I23" s="10"/>
      <c r="K23" s="143">
        <v>40281</v>
      </c>
      <c r="L23" s="144"/>
      <c r="M23" s="151"/>
      <c r="N23" s="150"/>
      <c r="O23" s="46"/>
      <c r="P23" s="34"/>
      <c r="Q23" s="41"/>
      <c r="R23" s="42">
        <f>SUM(R14:R22)</f>
        <v>0</v>
      </c>
      <c r="S23" s="42">
        <f>SUM(S14:S22)</f>
        <v>0</v>
      </c>
    </row>
    <row r="24" spans="1:19" x14ac:dyDescent="0.2">
      <c r="A24" s="7"/>
      <c r="B24" s="7"/>
      <c r="C24" s="21">
        <v>50</v>
      </c>
      <c r="D24" s="7"/>
      <c r="E24" s="7">
        <v>0</v>
      </c>
      <c r="F24" s="7"/>
      <c r="G24" s="21">
        <f>C24*E24</f>
        <v>0</v>
      </c>
      <c r="H24" s="8"/>
      <c r="I24" s="7"/>
      <c r="K24" s="143">
        <v>40282</v>
      </c>
      <c r="L24" s="144"/>
      <c r="M24" s="151"/>
      <c r="N24" s="152"/>
      <c r="O24" s="46"/>
      <c r="P24" s="34"/>
      <c r="Q24" s="41"/>
      <c r="R24" s="48" t="s">
        <v>23</v>
      </c>
      <c r="S24" s="41"/>
    </row>
    <row r="25" spans="1:19" x14ac:dyDescent="0.2">
      <c r="A25" s="7"/>
      <c r="B25" s="7"/>
      <c r="C25" s="21">
        <v>25</v>
      </c>
      <c r="D25" s="7"/>
      <c r="E25" s="7">
        <v>0</v>
      </c>
      <c r="F25" s="7"/>
      <c r="G25" s="49">
        <v>0</v>
      </c>
      <c r="H25" s="8"/>
      <c r="I25" s="7" t="s">
        <v>9</v>
      </c>
      <c r="K25" s="143">
        <v>40283</v>
      </c>
      <c r="L25" s="144"/>
      <c r="M25" s="151"/>
      <c r="N25" s="152"/>
      <c r="O25" s="46"/>
      <c r="P25" s="34"/>
      <c r="Q25" s="41"/>
      <c r="R25" s="48"/>
      <c r="S25" s="41"/>
    </row>
    <row r="26" spans="1:19" x14ac:dyDescent="0.2">
      <c r="A26" s="7"/>
      <c r="B26" s="7"/>
      <c r="C26" s="19" t="s">
        <v>21</v>
      </c>
      <c r="D26" s="7"/>
      <c r="E26" s="7"/>
      <c r="F26" s="7"/>
      <c r="G26" s="7"/>
      <c r="H26" s="50">
        <f>SUM(G20:G25)</f>
        <v>500</v>
      </c>
      <c r="I26" s="8"/>
      <c r="K26" s="143">
        <v>40284</v>
      </c>
      <c r="L26" s="144"/>
      <c r="N26" s="150"/>
      <c r="O26" s="153"/>
      <c r="P26" s="34"/>
      <c r="Q26" s="41"/>
      <c r="R26" s="48"/>
      <c r="S26" s="41"/>
    </row>
    <row r="27" spans="1:19" x14ac:dyDescent="0.2">
      <c r="A27" s="7"/>
      <c r="B27" s="7"/>
      <c r="C27" s="7"/>
      <c r="D27" s="7"/>
      <c r="E27" s="7"/>
      <c r="F27" s="7"/>
      <c r="G27" s="7"/>
      <c r="H27" s="8"/>
      <c r="I27" s="8">
        <f>H17+H26</f>
        <v>28988500</v>
      </c>
      <c r="K27" s="143">
        <v>40285</v>
      </c>
      <c r="L27" s="144"/>
      <c r="M27" s="52"/>
      <c r="N27" s="150"/>
      <c r="O27" s="153"/>
      <c r="P27" s="34"/>
      <c r="Q27" s="41"/>
      <c r="R27" s="48"/>
      <c r="S27" s="41"/>
    </row>
    <row r="28" spans="1:19" x14ac:dyDescent="0.2">
      <c r="A28" s="7"/>
      <c r="B28" s="7"/>
      <c r="C28" s="19" t="s">
        <v>24</v>
      </c>
      <c r="D28" s="7"/>
      <c r="E28" s="7"/>
      <c r="F28" s="7"/>
      <c r="G28" s="7"/>
      <c r="H28" s="8"/>
      <c r="I28" s="8"/>
      <c r="K28" s="143">
        <v>40286</v>
      </c>
      <c r="L28" s="144"/>
      <c r="M28" s="154"/>
      <c r="N28" s="150"/>
      <c r="O28" s="153"/>
      <c r="P28" s="34"/>
      <c r="Q28" s="41"/>
      <c r="R28" s="48"/>
      <c r="S28" s="41"/>
    </row>
    <row r="29" spans="1:19" x14ac:dyDescent="0.2">
      <c r="A29" s="7"/>
      <c r="B29" s="7"/>
      <c r="C29" s="7" t="s">
        <v>25</v>
      </c>
      <c r="D29" s="7"/>
      <c r="E29" s="7"/>
      <c r="F29" s="7"/>
      <c r="G29" s="7" t="s">
        <v>9</v>
      </c>
      <c r="H29" s="8"/>
      <c r="I29" s="8">
        <f>'24 Maret 17  '!I37</f>
        <v>1448296472</v>
      </c>
      <c r="K29" s="143"/>
      <c r="L29" s="144"/>
      <c r="M29" s="32"/>
      <c r="N29" s="145"/>
      <c r="O29" s="153"/>
      <c r="P29" s="34"/>
      <c r="Q29" s="41"/>
      <c r="R29" s="54"/>
      <c r="S29" s="41"/>
    </row>
    <row r="30" spans="1:19" x14ac:dyDescent="0.2">
      <c r="A30" s="7"/>
      <c r="B30" s="7"/>
      <c r="C30" s="7" t="s">
        <v>26</v>
      </c>
      <c r="D30" s="7"/>
      <c r="E30" s="7"/>
      <c r="F30" s="7"/>
      <c r="G30" s="7"/>
      <c r="H30" s="8" t="s">
        <v>27</v>
      </c>
      <c r="I30" s="55">
        <f>'29 Maret 17'!I52</f>
        <v>33680500</v>
      </c>
      <c r="K30" s="143"/>
      <c r="L30" s="144"/>
      <c r="M30" s="32"/>
      <c r="N30" s="34"/>
      <c r="O30" s="153"/>
      <c r="P30" s="34"/>
      <c r="Q30" s="41"/>
      <c r="R30" s="48"/>
      <c r="S30" s="41"/>
    </row>
    <row r="31" spans="1:19" x14ac:dyDescent="0.2">
      <c r="A31" s="7"/>
      <c r="B31" s="7"/>
      <c r="C31" s="7"/>
      <c r="D31" s="7"/>
      <c r="E31" s="7"/>
      <c r="F31" s="7"/>
      <c r="G31" s="7"/>
      <c r="H31" s="8"/>
      <c r="I31" s="8"/>
      <c r="K31" s="143"/>
      <c r="L31" s="144"/>
      <c r="M31" s="32"/>
      <c r="N31" s="34"/>
      <c r="O31" s="153"/>
      <c r="P31" s="135"/>
      <c r="Q31" s="41"/>
      <c r="R31" s="135"/>
      <c r="S31" s="41"/>
    </row>
    <row r="32" spans="1:19" x14ac:dyDescent="0.2">
      <c r="A32" s="7"/>
      <c r="B32" s="7"/>
      <c r="C32" s="19" t="s">
        <v>28</v>
      </c>
      <c r="D32" s="7"/>
      <c r="E32" s="7"/>
      <c r="F32" s="7"/>
      <c r="G32" s="7"/>
      <c r="H32" s="8"/>
      <c r="I32" s="34"/>
      <c r="J32" s="34"/>
      <c r="K32" s="143"/>
      <c r="L32" s="144"/>
      <c r="N32" s="34"/>
      <c r="O32" s="153"/>
      <c r="P32" s="135"/>
      <c r="Q32" s="41"/>
      <c r="R32" s="135"/>
      <c r="S32" s="41"/>
    </row>
    <row r="33" spans="1:19" x14ac:dyDescent="0.2">
      <c r="A33" s="7"/>
      <c r="B33" s="19">
        <v>1</v>
      </c>
      <c r="C33" s="19" t="s">
        <v>29</v>
      </c>
      <c r="D33" s="7"/>
      <c r="E33" s="7"/>
      <c r="F33" s="7"/>
      <c r="G33" s="7"/>
      <c r="H33" s="8"/>
      <c r="I33" s="8"/>
      <c r="J33" s="8"/>
      <c r="K33" s="143"/>
      <c r="L33" s="144"/>
      <c r="M33" s="32"/>
      <c r="N33" s="34"/>
      <c r="O33" s="153"/>
      <c r="P33" s="135"/>
      <c r="Q33" s="41"/>
      <c r="R33" s="135"/>
      <c r="S33" s="41"/>
    </row>
    <row r="34" spans="1:19" x14ac:dyDescent="0.2">
      <c r="A34" s="7"/>
      <c r="B34" s="19"/>
      <c r="C34" s="19" t="s">
        <v>13</v>
      </c>
      <c r="D34" s="7"/>
      <c r="E34" s="7"/>
      <c r="F34" s="7"/>
      <c r="G34" s="7"/>
      <c r="H34" s="8"/>
      <c r="I34" s="8"/>
      <c r="J34" s="8"/>
      <c r="L34" s="144"/>
      <c r="N34" s="150"/>
      <c r="O34" s="153"/>
      <c r="P34" s="135"/>
      <c r="Q34" s="41"/>
      <c r="R34" s="155"/>
      <c r="S34" s="41"/>
    </row>
    <row r="35" spans="1:19" x14ac:dyDescent="0.2">
      <c r="A35" s="7"/>
      <c r="B35" s="7"/>
      <c r="C35" s="7" t="s">
        <v>30</v>
      </c>
      <c r="D35" s="7"/>
      <c r="E35" s="7"/>
      <c r="F35" s="7"/>
      <c r="G35" s="21"/>
      <c r="H35" s="50">
        <f>O14</f>
        <v>0</v>
      </c>
      <c r="I35" s="8"/>
      <c r="J35" s="8"/>
      <c r="L35" s="156"/>
      <c r="M35" s="52"/>
      <c r="N35" s="150" t="s">
        <v>31</v>
      </c>
      <c r="O35" s="153"/>
      <c r="P35" s="41"/>
      <c r="Q35" s="41"/>
      <c r="R35" s="135"/>
      <c r="S35" s="41"/>
    </row>
    <row r="36" spans="1:19" x14ac:dyDescent="0.2">
      <c r="A36" s="7"/>
      <c r="B36" s="7"/>
      <c r="C36" s="7" t="s">
        <v>32</v>
      </c>
      <c r="D36" s="7"/>
      <c r="E36" s="7"/>
      <c r="F36" s="7"/>
      <c r="G36" s="7"/>
      <c r="H36" s="58">
        <f>P14</f>
        <v>0</v>
      </c>
      <c r="I36" s="7" t="s">
        <v>9</v>
      </c>
      <c r="J36" s="7"/>
      <c r="L36" s="156"/>
      <c r="M36" s="52"/>
      <c r="N36" s="150"/>
      <c r="O36" s="153"/>
      <c r="P36" s="10"/>
      <c r="Q36" s="41"/>
      <c r="R36" s="135"/>
      <c r="S36" s="135"/>
    </row>
    <row r="37" spans="1:19" x14ac:dyDescent="0.2">
      <c r="A37" s="7"/>
      <c r="B37" s="7"/>
      <c r="C37" s="7" t="s">
        <v>33</v>
      </c>
      <c r="D37" s="7"/>
      <c r="E37" s="7"/>
      <c r="F37" s="7"/>
      <c r="G37" s="7"/>
      <c r="H37" s="8"/>
      <c r="I37" s="8">
        <f>I29+H35-H36</f>
        <v>1448296472</v>
      </c>
      <c r="J37" s="8"/>
      <c r="L37" s="156"/>
      <c r="M37" s="52"/>
      <c r="N37" s="150"/>
      <c r="O37" s="153"/>
      <c r="Q37" s="41"/>
      <c r="R37" s="135"/>
      <c r="S37" s="135"/>
    </row>
    <row r="38" spans="1:19" x14ac:dyDescent="0.2">
      <c r="A38" s="7"/>
      <c r="B38" s="7"/>
      <c r="C38" s="7"/>
      <c r="D38" s="7"/>
      <c r="E38" s="7"/>
      <c r="F38" s="7"/>
      <c r="G38" s="7"/>
      <c r="H38" s="8"/>
      <c r="I38" s="8"/>
      <c r="J38" s="8"/>
      <c r="K38" s="143"/>
      <c r="L38" s="156"/>
      <c r="M38" s="59"/>
      <c r="N38" s="150"/>
      <c r="O38" s="153"/>
      <c r="Q38" s="41"/>
      <c r="R38" s="135"/>
      <c r="S38" s="135"/>
    </row>
    <row r="39" spans="1:19" x14ac:dyDescent="0.2">
      <c r="A39" s="7"/>
      <c r="B39" s="7"/>
      <c r="C39" s="19" t="s">
        <v>34</v>
      </c>
      <c r="D39" s="7"/>
      <c r="E39" s="7"/>
      <c r="F39" s="7"/>
      <c r="G39" s="7"/>
      <c r="H39" s="50">
        <v>112333168</v>
      </c>
      <c r="J39" s="8"/>
      <c r="K39" s="143"/>
      <c r="L39" s="156"/>
      <c r="M39" s="52"/>
      <c r="N39" s="150"/>
      <c r="O39" s="153"/>
      <c r="Q39" s="41"/>
      <c r="R39" s="135"/>
      <c r="S39" s="135"/>
    </row>
    <row r="40" spans="1:19" x14ac:dyDescent="0.2">
      <c r="A40" s="7"/>
      <c r="B40" s="7"/>
      <c r="C40" s="19" t="s">
        <v>35</v>
      </c>
      <c r="D40" s="7"/>
      <c r="E40" s="7"/>
      <c r="F40" s="7"/>
      <c r="G40" s="7"/>
      <c r="H40" s="8">
        <v>102993494</v>
      </c>
      <c r="I40" s="8"/>
      <c r="J40" s="8"/>
      <c r="K40" s="143"/>
      <c r="L40" s="156"/>
      <c r="M40" s="52"/>
      <c r="N40" s="150"/>
      <c r="O40" s="153"/>
      <c r="Q40" s="41"/>
      <c r="R40" s="135"/>
      <c r="S40" s="135"/>
    </row>
    <row r="41" spans="1:19" ht="16.5" x14ac:dyDescent="0.35">
      <c r="A41" s="7"/>
      <c r="B41" s="7"/>
      <c r="C41" s="19" t="s">
        <v>36</v>
      </c>
      <c r="D41" s="7"/>
      <c r="E41" s="7"/>
      <c r="F41" s="7"/>
      <c r="G41" s="7"/>
      <c r="H41" s="60">
        <v>77026411</v>
      </c>
      <c r="I41" s="8"/>
      <c r="J41" s="8"/>
      <c r="K41" s="143"/>
      <c r="L41" s="156"/>
      <c r="M41" s="52"/>
      <c r="N41" s="150"/>
      <c r="O41" s="153"/>
      <c r="Q41" s="41"/>
      <c r="R41" s="135"/>
      <c r="S41" s="135"/>
    </row>
    <row r="42" spans="1:19" ht="16.5" x14ac:dyDescent="0.35">
      <c r="A42" s="7"/>
      <c r="B42" s="7"/>
      <c r="C42" s="7"/>
      <c r="D42" s="7"/>
      <c r="E42" s="7"/>
      <c r="F42" s="7"/>
      <c r="G42" s="7"/>
      <c r="H42" s="8"/>
      <c r="I42" s="61">
        <f>SUM(H39:H41)</f>
        <v>292353073</v>
      </c>
      <c r="J42" s="8"/>
      <c r="K42" s="143"/>
      <c r="L42" s="156"/>
      <c r="M42" s="52"/>
      <c r="N42" s="150"/>
      <c r="O42" s="153"/>
      <c r="Q42" s="41"/>
      <c r="R42" s="135"/>
      <c r="S42" s="135"/>
    </row>
    <row r="43" spans="1:19" x14ac:dyDescent="0.2">
      <c r="A43" s="7"/>
      <c r="B43" s="7"/>
      <c r="C43" s="7"/>
      <c r="D43" s="7"/>
      <c r="E43" s="7"/>
      <c r="F43" s="7"/>
      <c r="G43" s="7"/>
      <c r="H43" s="8"/>
      <c r="I43" s="62">
        <f>SUM(I37:I42)</f>
        <v>1740649545</v>
      </c>
      <c r="J43" s="8"/>
      <c r="K43" s="143"/>
      <c r="L43" s="156"/>
      <c r="M43" s="52"/>
      <c r="N43" s="150"/>
      <c r="O43" s="153"/>
      <c r="Q43" s="41"/>
      <c r="R43" s="135"/>
      <c r="S43" s="135"/>
    </row>
    <row r="44" spans="1:19" x14ac:dyDescent="0.2">
      <c r="A44" s="7"/>
      <c r="B44" s="19">
        <v>2</v>
      </c>
      <c r="C44" s="19" t="s">
        <v>37</v>
      </c>
      <c r="D44" s="7"/>
      <c r="E44" s="7"/>
      <c r="F44" s="7"/>
      <c r="G44" s="7"/>
      <c r="H44" s="8"/>
      <c r="I44" s="8"/>
      <c r="J44" s="8"/>
      <c r="M44" s="52"/>
      <c r="N44" s="150"/>
      <c r="O44" s="153"/>
      <c r="P44" s="158"/>
      <c r="Q44" s="34"/>
      <c r="R44" s="159"/>
      <c r="S44" s="159"/>
    </row>
    <row r="45" spans="1:19" x14ac:dyDescent="0.2">
      <c r="A45" s="7"/>
      <c r="B45" s="7"/>
      <c r="C45" s="7" t="s">
        <v>32</v>
      </c>
      <c r="D45" s="7"/>
      <c r="E45" s="7"/>
      <c r="F45" s="7"/>
      <c r="G45" s="17"/>
      <c r="H45" s="8">
        <f>M95</f>
        <v>26210000</v>
      </c>
      <c r="I45" s="8"/>
      <c r="J45" s="8"/>
      <c r="M45" s="52"/>
      <c r="N45" s="150"/>
      <c r="O45" s="153"/>
      <c r="P45" s="158"/>
      <c r="Q45" s="34"/>
      <c r="R45" s="65"/>
      <c r="S45" s="159"/>
    </row>
    <row r="46" spans="1:19" x14ac:dyDescent="0.2">
      <c r="A46" s="7"/>
      <c r="B46" s="7"/>
      <c r="C46" s="7" t="s">
        <v>38</v>
      </c>
      <c r="D46" s="7"/>
      <c r="E46" s="7"/>
      <c r="F46" s="7"/>
      <c r="G46" s="22"/>
      <c r="H46" s="66">
        <f>+E91</f>
        <v>0</v>
      </c>
      <c r="I46" s="8" t="s">
        <v>9</v>
      </c>
      <c r="J46" s="8"/>
      <c r="M46" s="52"/>
      <c r="N46" s="150"/>
      <c r="O46" s="153"/>
      <c r="P46" s="158"/>
      <c r="Q46" s="34"/>
      <c r="R46" s="158"/>
      <c r="S46" s="159"/>
    </row>
    <row r="47" spans="1:19" x14ac:dyDescent="0.2">
      <c r="A47" s="7"/>
      <c r="B47" s="7"/>
      <c r="C47" s="7"/>
      <c r="D47" s="7"/>
      <c r="E47" s="7"/>
      <c r="F47" s="7"/>
      <c r="G47" s="22" t="s">
        <v>9</v>
      </c>
      <c r="H47" s="67"/>
      <c r="I47" s="8">
        <f>H45+H46</f>
        <v>26210000</v>
      </c>
      <c r="J47" s="8"/>
      <c r="M47" s="52"/>
      <c r="N47" s="150"/>
      <c r="O47" s="153"/>
      <c r="P47" s="158"/>
      <c r="Q47" s="159"/>
      <c r="R47" s="158"/>
      <c r="S47" s="159"/>
    </row>
    <row r="48" spans="1:19" x14ac:dyDescent="0.2">
      <c r="A48" s="7"/>
      <c r="B48" s="7"/>
      <c r="C48" s="7"/>
      <c r="D48" s="7"/>
      <c r="E48" s="7"/>
      <c r="F48" s="7"/>
      <c r="G48" s="22"/>
      <c r="H48" s="68"/>
      <c r="I48" s="8" t="s">
        <v>9</v>
      </c>
      <c r="J48" s="8"/>
      <c r="M48" s="59"/>
      <c r="N48" s="150"/>
      <c r="O48" s="153"/>
      <c r="P48" s="160"/>
      <c r="Q48" s="160">
        <f>SUM(Q13:Q46)</f>
        <v>0</v>
      </c>
      <c r="R48" s="158"/>
      <c r="S48" s="159"/>
    </row>
    <row r="49" spans="1:19" x14ac:dyDescent="0.2">
      <c r="A49" s="7"/>
      <c r="B49" s="7"/>
      <c r="C49" s="7" t="s">
        <v>39</v>
      </c>
      <c r="D49" s="7"/>
      <c r="E49" s="7"/>
      <c r="F49" s="7"/>
      <c r="G49" s="17"/>
      <c r="H49" s="50">
        <f>L136</f>
        <v>20210000</v>
      </c>
      <c r="I49" s="8">
        <v>0</v>
      </c>
      <c r="M49" s="59"/>
      <c r="N49" s="150"/>
      <c r="O49" s="153"/>
      <c r="Q49" s="135"/>
      <c r="S49" s="135"/>
    </row>
    <row r="50" spans="1:19" x14ac:dyDescent="0.2">
      <c r="A50" s="7"/>
      <c r="B50" s="7"/>
      <c r="C50" s="7" t="s">
        <v>40</v>
      </c>
      <c r="D50" s="7"/>
      <c r="E50" s="7"/>
      <c r="F50" s="7"/>
      <c r="G50" s="7"/>
      <c r="H50" s="58">
        <f>A91</f>
        <v>1308000</v>
      </c>
      <c r="I50" s="8"/>
      <c r="M50" s="59"/>
      <c r="N50" s="150"/>
      <c r="O50" s="153"/>
      <c r="P50" s="161"/>
      <c r="Q50" s="135" t="s">
        <v>41</v>
      </c>
      <c r="S50" s="135"/>
    </row>
    <row r="51" spans="1:19" x14ac:dyDescent="0.2">
      <c r="A51" s="7"/>
      <c r="B51" s="7"/>
      <c r="C51" s="7"/>
      <c r="D51" s="7"/>
      <c r="E51" s="7"/>
      <c r="F51" s="7"/>
      <c r="G51" s="7"/>
      <c r="H51" s="17"/>
      <c r="I51" s="58">
        <f>SUM(H49:H50)</f>
        <v>21518000</v>
      </c>
      <c r="J51" s="50"/>
      <c r="M51" s="59"/>
      <c r="N51" s="150"/>
      <c r="O51" s="153"/>
      <c r="P51" s="162"/>
      <c r="Q51" s="155"/>
      <c r="R51" s="162"/>
      <c r="S51" s="155"/>
    </row>
    <row r="52" spans="1:19" x14ac:dyDescent="0.2">
      <c r="A52" s="7"/>
      <c r="B52" s="7"/>
      <c r="C52" s="19" t="s">
        <v>42</v>
      </c>
      <c r="D52" s="7"/>
      <c r="E52" s="7"/>
      <c r="F52" s="7"/>
      <c r="G52" s="7"/>
      <c r="H52" s="8"/>
      <c r="I52" s="8">
        <f>I30-I47+I51</f>
        <v>28988500</v>
      </c>
      <c r="J52" s="72"/>
      <c r="N52" s="150"/>
      <c r="O52" s="153"/>
      <c r="P52" s="162"/>
      <c r="Q52" s="155"/>
      <c r="R52" s="162"/>
      <c r="S52" s="155"/>
    </row>
    <row r="53" spans="1:19" x14ac:dyDescent="0.2">
      <c r="A53" s="7"/>
      <c r="B53" s="7"/>
      <c r="C53" s="7" t="s">
        <v>43</v>
      </c>
      <c r="D53" s="7"/>
      <c r="E53" s="7"/>
      <c r="F53" s="7"/>
      <c r="G53" s="7"/>
      <c r="H53" s="8"/>
      <c r="I53" s="8">
        <f>+I27</f>
        <v>28988500</v>
      </c>
      <c r="J53" s="72"/>
      <c r="N53" s="150"/>
      <c r="O53" s="153"/>
      <c r="P53" s="162"/>
      <c r="Q53" s="155"/>
      <c r="R53" s="162"/>
      <c r="S53" s="155"/>
    </row>
    <row r="54" spans="1:19" x14ac:dyDescent="0.2">
      <c r="A54" s="7"/>
      <c r="B54" s="7"/>
      <c r="C54" s="7"/>
      <c r="D54" s="7"/>
      <c r="E54" s="7"/>
      <c r="F54" s="7"/>
      <c r="G54" s="7"/>
      <c r="H54" s="8" t="s">
        <v>9</v>
      </c>
      <c r="I54" s="58">
        <v>0</v>
      </c>
      <c r="J54" s="73"/>
      <c r="L54" s="156"/>
      <c r="N54" s="150"/>
      <c r="O54" s="153"/>
      <c r="P54" s="162"/>
      <c r="Q54" s="155"/>
      <c r="R54" s="162"/>
      <c r="S54" s="74"/>
    </row>
    <row r="55" spans="1:19" x14ac:dyDescent="0.2">
      <c r="A55" s="7"/>
      <c r="B55" s="7"/>
      <c r="C55" s="7"/>
      <c r="D55" s="7"/>
      <c r="E55" s="7" t="s">
        <v>44</v>
      </c>
      <c r="F55" s="7"/>
      <c r="G55" s="7"/>
      <c r="H55" s="8"/>
      <c r="I55" s="8">
        <f>+I53-I52</f>
        <v>0</v>
      </c>
      <c r="J55" s="72"/>
      <c r="L55" s="156"/>
      <c r="N55" s="150"/>
      <c r="O55" s="153"/>
      <c r="P55" s="162"/>
      <c r="Q55" s="155"/>
      <c r="R55" s="162"/>
      <c r="S55" s="162"/>
    </row>
    <row r="56" spans="1:19" x14ac:dyDescent="0.2">
      <c r="A56" s="7"/>
      <c r="B56" s="7"/>
      <c r="C56" s="7"/>
      <c r="D56" s="7"/>
      <c r="E56" s="7"/>
      <c r="F56" s="7"/>
      <c r="G56" s="7"/>
      <c r="H56" s="8"/>
      <c r="I56" s="8"/>
      <c r="J56" s="72"/>
      <c r="L56" s="156"/>
      <c r="N56" s="150"/>
      <c r="O56" s="153"/>
      <c r="P56" s="162"/>
      <c r="Q56" s="155"/>
      <c r="R56" s="162"/>
      <c r="S56" s="162"/>
    </row>
    <row r="57" spans="1:19" x14ac:dyDescent="0.2">
      <c r="A57" s="7" t="s">
        <v>45</v>
      </c>
      <c r="B57" s="7"/>
      <c r="C57" s="7"/>
      <c r="D57" s="7"/>
      <c r="E57" s="7"/>
      <c r="F57" s="7"/>
      <c r="G57" s="7"/>
      <c r="H57" s="8"/>
      <c r="I57" s="55"/>
      <c r="J57" s="75"/>
      <c r="L57" s="156"/>
      <c r="N57" s="150"/>
      <c r="O57" s="153"/>
      <c r="P57" s="162"/>
      <c r="Q57" s="155"/>
      <c r="R57" s="162"/>
      <c r="S57" s="162"/>
    </row>
    <row r="58" spans="1:19" x14ac:dyDescent="0.2">
      <c r="A58" s="7" t="s">
        <v>46</v>
      </c>
      <c r="B58" s="7"/>
      <c r="C58" s="7"/>
      <c r="D58" s="7"/>
      <c r="E58" s="7" t="s">
        <v>9</v>
      </c>
      <c r="F58" s="7"/>
      <c r="G58" s="7" t="s">
        <v>47</v>
      </c>
      <c r="H58" s="8"/>
      <c r="I58" s="21"/>
      <c r="J58" s="76"/>
      <c r="L58" s="156"/>
      <c r="N58" s="150"/>
      <c r="O58" s="153"/>
      <c r="P58" s="162"/>
      <c r="Q58" s="155"/>
      <c r="R58" s="162"/>
      <c r="S58" s="162"/>
    </row>
    <row r="59" spans="1:19" x14ac:dyDescent="0.2">
      <c r="A59" s="7"/>
      <c r="B59" s="7"/>
      <c r="C59" s="7"/>
      <c r="D59" s="7"/>
      <c r="E59" s="7"/>
      <c r="F59" s="7"/>
      <c r="G59" s="7"/>
      <c r="H59" s="8" t="s">
        <v>9</v>
      </c>
      <c r="I59" s="21"/>
      <c r="J59" s="76"/>
      <c r="L59" s="156"/>
      <c r="N59" s="150"/>
      <c r="O59" s="153"/>
      <c r="Q59" s="41"/>
    </row>
    <row r="60" spans="1:19" x14ac:dyDescent="0.2">
      <c r="A60" s="7"/>
      <c r="B60" s="7"/>
      <c r="C60" s="7"/>
      <c r="D60" s="7"/>
      <c r="E60" s="7"/>
      <c r="F60" s="7"/>
      <c r="G60" s="7"/>
      <c r="H60" s="8"/>
      <c r="I60" s="21"/>
      <c r="J60" s="76"/>
      <c r="L60" s="156"/>
      <c r="N60" s="150"/>
      <c r="O60" s="153"/>
      <c r="Q60" s="41"/>
    </row>
    <row r="61" spans="1:19" x14ac:dyDescent="0.2">
      <c r="A61" s="77"/>
      <c r="B61" s="78"/>
      <c r="C61" s="78"/>
      <c r="D61" s="79"/>
      <c r="E61" s="79"/>
      <c r="F61" s="79"/>
      <c r="G61" s="79"/>
      <c r="H61" s="10"/>
      <c r="J61" s="80"/>
      <c r="L61" s="163"/>
      <c r="N61" s="150"/>
      <c r="O61" s="153"/>
      <c r="Q61" s="10"/>
      <c r="R61" s="164"/>
    </row>
    <row r="62" spans="1:19" x14ac:dyDescent="0.2">
      <c r="A62" s="165" t="s">
        <v>48</v>
      </c>
      <c r="B62" s="78"/>
      <c r="C62" s="78"/>
      <c r="D62" s="79"/>
      <c r="E62" s="79"/>
      <c r="F62" s="79"/>
      <c r="G62" s="10" t="s">
        <v>74</v>
      </c>
      <c r="J62" s="80"/>
      <c r="K62" s="143"/>
      <c r="L62" s="163"/>
      <c r="N62" s="150"/>
      <c r="O62" s="153"/>
      <c r="Q62" s="10"/>
      <c r="R62" s="164"/>
    </row>
    <row r="63" spans="1:19" x14ac:dyDescent="0.2">
      <c r="A63" s="77"/>
      <c r="B63" s="78"/>
      <c r="C63" s="78"/>
      <c r="D63" s="79"/>
      <c r="E63" s="79"/>
      <c r="F63" s="79"/>
      <c r="G63" s="79"/>
      <c r="H63" s="79"/>
      <c r="J63" s="80"/>
      <c r="L63" s="163"/>
      <c r="N63" s="150"/>
      <c r="O63" s="153"/>
    </row>
    <row r="64" spans="1:19" x14ac:dyDescent="0.2">
      <c r="A64" s="135" t="s">
        <v>75</v>
      </c>
      <c r="B64" s="135"/>
      <c r="C64" s="135"/>
      <c r="D64" s="135"/>
      <c r="E64" s="135"/>
      <c r="F64" s="135"/>
      <c r="H64" s="10" t="s">
        <v>51</v>
      </c>
      <c r="I64" s="135"/>
      <c r="J64" s="166"/>
      <c r="L64" s="163"/>
      <c r="M64" s="59"/>
      <c r="N64" s="150"/>
      <c r="O64" s="153"/>
      <c r="Q64" s="161"/>
    </row>
    <row r="65" spans="1:15" x14ac:dyDescent="0.2">
      <c r="A65" s="135"/>
      <c r="B65" s="135"/>
      <c r="C65" s="135"/>
      <c r="D65" s="135"/>
      <c r="E65" s="135"/>
      <c r="F65" s="135"/>
      <c r="G65" s="79" t="s">
        <v>52</v>
      </c>
      <c r="H65" s="135"/>
      <c r="I65" s="135"/>
      <c r="J65" s="166"/>
      <c r="L65" s="163"/>
      <c r="M65" s="59"/>
      <c r="N65" s="150"/>
      <c r="O65" s="153"/>
    </row>
    <row r="66" spans="1:15" x14ac:dyDescent="0.2">
      <c r="A66" s="135"/>
      <c r="B66" s="135"/>
      <c r="C66" s="135"/>
      <c r="D66" s="135"/>
      <c r="E66" s="135"/>
      <c r="F66" s="135"/>
      <c r="G66" s="79"/>
      <c r="H66" s="135"/>
      <c r="I66" s="135"/>
      <c r="J66" s="166"/>
      <c r="L66" s="163"/>
      <c r="M66" s="59"/>
      <c r="N66" s="150"/>
      <c r="O66" s="153"/>
    </row>
    <row r="67" spans="1:15" x14ac:dyDescent="0.2">
      <c r="A67" s="135"/>
      <c r="B67" s="135"/>
      <c r="C67" s="135"/>
      <c r="D67" s="135"/>
      <c r="E67" s="135" t="s">
        <v>53</v>
      </c>
      <c r="F67" s="135"/>
      <c r="G67" s="135"/>
      <c r="H67" s="135"/>
      <c r="I67" s="135"/>
      <c r="J67" s="166"/>
      <c r="L67" s="163"/>
      <c r="M67" s="167"/>
      <c r="N67" s="150"/>
      <c r="O67" s="153"/>
    </row>
    <row r="68" spans="1:15" x14ac:dyDescent="0.2">
      <c r="A68" s="135"/>
      <c r="B68" s="135"/>
      <c r="C68" s="135"/>
      <c r="D68" s="135"/>
      <c r="E68" s="135"/>
      <c r="F68" s="135"/>
      <c r="G68" s="135"/>
      <c r="H68" s="135"/>
      <c r="I68" s="168"/>
      <c r="J68" s="166"/>
      <c r="L68" s="163"/>
      <c r="M68" s="167"/>
      <c r="N68" s="150"/>
      <c r="O68" s="153"/>
    </row>
    <row r="69" spans="1:15" x14ac:dyDescent="0.2">
      <c r="A69" s="79"/>
      <c r="B69" s="79"/>
      <c r="C69" s="79"/>
      <c r="D69" s="79"/>
      <c r="E69" s="79"/>
      <c r="F69" s="79"/>
      <c r="G69" s="86"/>
      <c r="H69" s="87"/>
      <c r="I69" s="79"/>
      <c r="J69" s="80"/>
      <c r="L69" s="163"/>
      <c r="M69" s="169"/>
      <c r="N69" s="150"/>
      <c r="O69" s="153"/>
    </row>
    <row r="70" spans="1:15" x14ac:dyDescent="0.2">
      <c r="A70" s="79"/>
      <c r="B70" s="79"/>
      <c r="C70" s="79"/>
      <c r="D70" s="79"/>
      <c r="E70" s="79"/>
      <c r="F70" s="79"/>
      <c r="G70" s="86" t="s">
        <v>54</v>
      </c>
      <c r="H70" s="89"/>
      <c r="I70" s="79"/>
      <c r="J70" s="80"/>
      <c r="L70" s="163"/>
      <c r="M70" s="59"/>
      <c r="N70" s="150"/>
      <c r="O70" s="153"/>
    </row>
    <row r="71" spans="1:15" x14ac:dyDescent="0.2">
      <c r="A71" s="135"/>
      <c r="B71" s="135"/>
      <c r="C71" s="135"/>
      <c r="D71" s="135"/>
      <c r="E71" s="135"/>
      <c r="F71" s="135"/>
      <c r="G71" s="135"/>
      <c r="H71" s="135"/>
      <c r="I71" s="135"/>
      <c r="J71" s="166"/>
      <c r="L71" s="163"/>
      <c r="N71" s="150"/>
      <c r="O71" s="170"/>
    </row>
    <row r="72" spans="1:15" x14ac:dyDescent="0.2">
      <c r="A72" s="135" t="s">
        <v>40</v>
      </c>
      <c r="B72" s="135"/>
      <c r="C72" s="135"/>
      <c r="D72" s="135" t="s">
        <v>38</v>
      </c>
      <c r="E72" s="135"/>
      <c r="F72" s="135"/>
      <c r="G72" s="135"/>
      <c r="H72" s="135" t="s">
        <v>55</v>
      </c>
      <c r="I72" s="168" t="s">
        <v>56</v>
      </c>
      <c r="J72" s="166"/>
      <c r="L72" s="163"/>
      <c r="M72" s="169"/>
      <c r="N72" s="150"/>
      <c r="O72" s="171"/>
    </row>
    <row r="73" spans="1:15" x14ac:dyDescent="0.2">
      <c r="A73" s="172">
        <v>1308000</v>
      </c>
      <c r="B73" s="173"/>
      <c r="C73" s="173"/>
      <c r="D73" s="173"/>
      <c r="E73" s="174"/>
      <c r="F73" s="135"/>
      <c r="G73" s="135"/>
      <c r="H73" s="155"/>
      <c r="I73" s="135"/>
      <c r="J73" s="166"/>
      <c r="L73" s="163"/>
      <c r="M73" s="169"/>
      <c r="N73" s="150"/>
      <c r="O73" s="170"/>
    </row>
    <row r="74" spans="1:15" x14ac:dyDescent="0.2">
      <c r="A74" s="172"/>
      <c r="B74" s="173"/>
      <c r="C74" s="173"/>
      <c r="D74" s="173"/>
      <c r="E74" s="174"/>
      <c r="F74" s="135"/>
      <c r="G74" s="135"/>
      <c r="H74" s="155"/>
      <c r="I74" s="135"/>
      <c r="J74" s="135"/>
      <c r="L74" s="163"/>
      <c r="M74" s="169"/>
      <c r="N74" s="150"/>
      <c r="O74" s="170"/>
    </row>
    <row r="75" spans="1:15" x14ac:dyDescent="0.2">
      <c r="A75" s="175"/>
      <c r="B75" s="173"/>
      <c r="C75" s="173"/>
      <c r="D75" s="173"/>
      <c r="E75" s="174"/>
      <c r="F75" s="135"/>
      <c r="G75" s="135"/>
      <c r="H75" s="155"/>
      <c r="I75" s="135"/>
      <c r="J75" s="135"/>
      <c r="K75" s="140" t="s">
        <v>9</v>
      </c>
      <c r="L75" s="163"/>
      <c r="M75" s="169"/>
      <c r="N75" s="150"/>
      <c r="O75" s="170"/>
    </row>
    <row r="76" spans="1:15" x14ac:dyDescent="0.2">
      <c r="A76" s="175"/>
      <c r="B76" s="173"/>
      <c r="C76" s="176"/>
      <c r="D76" s="173"/>
      <c r="E76" s="177"/>
      <c r="F76" s="135"/>
      <c r="G76" s="135"/>
      <c r="H76" s="155"/>
      <c r="I76" s="135"/>
      <c r="J76" s="135"/>
      <c r="L76" s="163"/>
      <c r="M76" s="169"/>
      <c r="N76" s="150"/>
      <c r="O76" s="170"/>
    </row>
    <row r="77" spans="1:15" x14ac:dyDescent="0.2">
      <c r="A77" s="174"/>
      <c r="B77" s="173"/>
      <c r="C77" s="176"/>
      <c r="D77" s="176"/>
      <c r="E77" s="178"/>
      <c r="F77" s="161"/>
      <c r="H77" s="162"/>
      <c r="L77" s="163"/>
      <c r="M77" s="169"/>
      <c r="N77" s="150"/>
      <c r="O77" s="170"/>
    </row>
    <row r="78" spans="1:15" x14ac:dyDescent="0.2">
      <c r="A78" s="179"/>
      <c r="B78" s="173"/>
      <c r="C78" s="180"/>
      <c r="D78" s="180"/>
      <c r="E78" s="178"/>
      <c r="H78" s="162"/>
      <c r="L78" s="163"/>
      <c r="M78" s="169"/>
      <c r="N78" s="150"/>
      <c r="O78" s="170"/>
    </row>
    <row r="79" spans="1:15" x14ac:dyDescent="0.2">
      <c r="A79" s="181"/>
      <c r="B79" s="173"/>
      <c r="C79" s="180"/>
      <c r="D79" s="180"/>
      <c r="E79" s="178"/>
      <c r="H79" s="162"/>
      <c r="L79" s="163"/>
      <c r="M79" s="169"/>
      <c r="N79" s="150"/>
      <c r="O79" s="171"/>
    </row>
    <row r="80" spans="1:15" x14ac:dyDescent="0.2">
      <c r="A80" s="181"/>
      <c r="B80" s="173"/>
      <c r="C80" s="180"/>
      <c r="D80" s="180"/>
      <c r="E80" s="178"/>
      <c r="H80" s="162"/>
      <c r="L80" s="163"/>
      <c r="M80" s="169"/>
      <c r="N80" s="150"/>
      <c r="O80" s="171"/>
    </row>
    <row r="81" spans="1:15" x14ac:dyDescent="0.2">
      <c r="A81" s="179"/>
      <c r="B81" s="180"/>
      <c r="C81" s="180"/>
      <c r="D81" s="180"/>
      <c r="E81" s="178"/>
      <c r="H81" s="162"/>
      <c r="L81" s="163"/>
      <c r="M81" s="182"/>
      <c r="N81" s="150"/>
      <c r="O81" s="170"/>
    </row>
    <row r="82" spans="1:15" x14ac:dyDescent="0.2">
      <c r="A82" s="179"/>
      <c r="B82" s="180"/>
      <c r="C82" s="180"/>
      <c r="D82" s="180"/>
      <c r="E82" s="178"/>
      <c r="H82" s="162"/>
      <c r="L82" s="163"/>
      <c r="M82" s="183"/>
      <c r="N82" s="150"/>
      <c r="O82" s="170"/>
    </row>
    <row r="83" spans="1:15" x14ac:dyDescent="0.2">
      <c r="A83" s="179"/>
      <c r="B83" s="184"/>
      <c r="E83" s="162"/>
      <c r="H83" s="162"/>
      <c r="K83" s="143"/>
      <c r="L83" s="163"/>
      <c r="N83" s="150"/>
      <c r="O83" s="170"/>
    </row>
    <row r="84" spans="1:15" x14ac:dyDescent="0.2">
      <c r="A84" s="179"/>
      <c r="B84" s="184"/>
      <c r="H84" s="162"/>
      <c r="K84" s="143"/>
      <c r="L84" s="163"/>
      <c r="N84" s="150"/>
      <c r="O84" s="170"/>
    </row>
    <row r="85" spans="1:15" x14ac:dyDescent="0.2">
      <c r="A85" s="179"/>
      <c r="B85" s="184"/>
      <c r="K85" s="143"/>
      <c r="L85" s="163"/>
      <c r="N85" s="150"/>
      <c r="O85" s="170"/>
    </row>
    <row r="86" spans="1:15" x14ac:dyDescent="0.2">
      <c r="A86" s="179"/>
      <c r="B86" s="184"/>
      <c r="K86" s="143"/>
      <c r="L86" s="163"/>
      <c r="N86" s="150"/>
      <c r="O86" s="170"/>
    </row>
    <row r="87" spans="1:15" x14ac:dyDescent="0.2">
      <c r="A87" s="162"/>
      <c r="B87" s="184"/>
      <c r="K87" s="143"/>
      <c r="L87" s="163"/>
      <c r="M87" s="169"/>
      <c r="N87" s="150"/>
      <c r="O87" s="170"/>
    </row>
    <row r="88" spans="1:15" x14ac:dyDescent="0.2">
      <c r="K88" s="143"/>
      <c r="L88" s="163"/>
      <c r="N88" s="150"/>
      <c r="O88" s="170"/>
    </row>
    <row r="89" spans="1:15" x14ac:dyDescent="0.2">
      <c r="K89" s="143"/>
      <c r="L89" s="163"/>
      <c r="N89" s="150"/>
      <c r="O89" s="170"/>
    </row>
    <row r="90" spans="1:15" x14ac:dyDescent="0.2">
      <c r="K90" s="143"/>
      <c r="L90" s="163"/>
      <c r="N90" s="150"/>
      <c r="O90" s="170"/>
    </row>
    <row r="91" spans="1:15" x14ac:dyDescent="0.2">
      <c r="A91" s="164">
        <f>SUM(A73:A90)</f>
        <v>1308000</v>
      </c>
      <c r="E91" s="162">
        <f>SUM(E73:E90)</f>
        <v>0</v>
      </c>
      <c r="H91" s="162">
        <f>SUM(H73:H90)</f>
        <v>0</v>
      </c>
      <c r="K91" s="143"/>
      <c r="L91" s="163"/>
      <c r="N91" s="150"/>
      <c r="O91" s="170"/>
    </row>
    <row r="92" spans="1:15" x14ac:dyDescent="0.2">
      <c r="K92" s="143"/>
      <c r="L92" s="163"/>
      <c r="N92" s="150"/>
      <c r="O92" s="170"/>
    </row>
    <row r="93" spans="1:15" x14ac:dyDescent="0.2">
      <c r="K93" s="143"/>
      <c r="N93" s="150"/>
      <c r="O93" s="170"/>
    </row>
    <row r="94" spans="1:15" x14ac:dyDescent="0.2">
      <c r="K94" s="143"/>
      <c r="N94" s="150"/>
      <c r="O94" s="170"/>
    </row>
    <row r="95" spans="1:15" x14ac:dyDescent="0.2">
      <c r="K95" s="143"/>
      <c r="M95" s="148">
        <f>SUM(M13:M94)</f>
        <v>26210000</v>
      </c>
      <c r="N95" s="150"/>
      <c r="O95" s="170"/>
    </row>
    <row r="96" spans="1:15" x14ac:dyDescent="0.2">
      <c r="K96" s="143"/>
      <c r="N96" s="150"/>
      <c r="O96" s="170"/>
    </row>
    <row r="97" spans="11:15" x14ac:dyDescent="0.2">
      <c r="K97" s="143"/>
      <c r="N97" s="150"/>
      <c r="O97" s="170"/>
    </row>
    <row r="98" spans="11:15" x14ac:dyDescent="0.2">
      <c r="K98" s="143"/>
      <c r="N98" s="150"/>
      <c r="O98" s="170"/>
    </row>
    <row r="99" spans="11:15" x14ac:dyDescent="0.2">
      <c r="K99" s="143"/>
      <c r="N99" s="150"/>
      <c r="O99" s="170"/>
    </row>
    <row r="100" spans="11:15" x14ac:dyDescent="0.2">
      <c r="K100" s="143"/>
      <c r="N100" s="150"/>
      <c r="O100" s="170"/>
    </row>
    <row r="101" spans="11:15" x14ac:dyDescent="0.2">
      <c r="K101" s="143"/>
      <c r="N101" s="150"/>
      <c r="O101" s="170"/>
    </row>
    <row r="102" spans="11:15" x14ac:dyDescent="0.2">
      <c r="K102" s="143"/>
      <c r="N102" s="150"/>
      <c r="O102" s="170"/>
    </row>
    <row r="103" spans="11:15" x14ac:dyDescent="0.2">
      <c r="K103" s="143"/>
      <c r="N103" s="150"/>
      <c r="O103" s="170"/>
    </row>
    <row r="104" spans="11:15" x14ac:dyDescent="0.2">
      <c r="K104" s="143"/>
      <c r="N104" s="150"/>
      <c r="O104" s="170"/>
    </row>
    <row r="105" spans="11:15" x14ac:dyDescent="0.2">
      <c r="K105" s="143"/>
      <c r="N105" s="150"/>
      <c r="O105" s="170"/>
    </row>
    <row r="106" spans="11:15" x14ac:dyDescent="0.2">
      <c r="K106" s="143"/>
      <c r="N106" s="150"/>
      <c r="O106" s="170"/>
    </row>
    <row r="107" spans="11:15" x14ac:dyDescent="0.2">
      <c r="K107" s="143"/>
      <c r="N107" s="150"/>
    </row>
    <row r="108" spans="11:15" x14ac:dyDescent="0.2">
      <c r="K108" s="143"/>
    </row>
    <row r="109" spans="11:15" x14ac:dyDescent="0.2">
      <c r="K109" s="143"/>
    </row>
    <row r="110" spans="11:15" x14ac:dyDescent="0.2">
      <c r="K110" s="143"/>
      <c r="O110" s="169">
        <f>SUM(O13:O109)</f>
        <v>0</v>
      </c>
    </row>
    <row r="111" spans="11:15" x14ac:dyDescent="0.2">
      <c r="K111" s="143"/>
    </row>
    <row r="112" spans="11:15" x14ac:dyDescent="0.2">
      <c r="K112" s="143"/>
    </row>
    <row r="113" spans="1:19" s="148" customFormat="1" x14ac:dyDescent="0.2">
      <c r="A113" s="140"/>
      <c r="B113" s="140"/>
      <c r="C113" s="140"/>
      <c r="D113" s="140"/>
      <c r="E113" s="140"/>
      <c r="F113" s="140"/>
      <c r="G113" s="140"/>
      <c r="H113" s="140"/>
      <c r="I113" s="140"/>
      <c r="J113" s="140"/>
      <c r="K113" s="143"/>
      <c r="L113" s="157"/>
      <c r="N113" s="186"/>
      <c r="O113" s="185"/>
      <c r="P113" s="140"/>
      <c r="Q113" s="140"/>
      <c r="R113" s="140"/>
      <c r="S113" s="140"/>
    </row>
    <row r="114" spans="1:19" s="148" customFormat="1" x14ac:dyDescent="0.2">
      <c r="A114" s="140"/>
      <c r="B114" s="140"/>
      <c r="C114" s="140"/>
      <c r="D114" s="140"/>
      <c r="E114" s="140"/>
      <c r="F114" s="140"/>
      <c r="G114" s="140"/>
      <c r="H114" s="140"/>
      <c r="I114" s="140"/>
      <c r="J114" s="140"/>
      <c r="K114" s="143"/>
      <c r="L114" s="157"/>
      <c r="N114" s="186"/>
      <c r="O114" s="185"/>
      <c r="P114" s="140"/>
      <c r="Q114" s="140"/>
      <c r="R114" s="140"/>
      <c r="S114" s="140"/>
    </row>
    <row r="115" spans="1:19" s="148" customFormat="1" x14ac:dyDescent="0.2">
      <c r="A115" s="140"/>
      <c r="B115" s="140"/>
      <c r="C115" s="140"/>
      <c r="D115" s="140"/>
      <c r="E115" s="140"/>
      <c r="F115" s="140"/>
      <c r="G115" s="140"/>
      <c r="H115" s="140"/>
      <c r="I115" s="140"/>
      <c r="J115" s="140"/>
      <c r="K115" s="143"/>
      <c r="L115" s="157"/>
      <c r="N115" s="186"/>
      <c r="O115" s="185"/>
      <c r="P115" s="140"/>
      <c r="Q115" s="140"/>
      <c r="R115" s="140"/>
      <c r="S115" s="140"/>
    </row>
    <row r="116" spans="1:19" s="148" customFormat="1" x14ac:dyDescent="0.2">
      <c r="A116" s="140"/>
      <c r="B116" s="140"/>
      <c r="C116" s="140"/>
      <c r="D116" s="140"/>
      <c r="E116" s="140"/>
      <c r="F116" s="140"/>
      <c r="G116" s="140"/>
      <c r="H116" s="140"/>
      <c r="I116" s="140"/>
      <c r="J116" s="140"/>
      <c r="K116" s="143"/>
      <c r="L116" s="157"/>
      <c r="N116" s="186"/>
      <c r="O116" s="185"/>
      <c r="P116" s="140"/>
      <c r="Q116" s="140"/>
      <c r="R116" s="140"/>
      <c r="S116" s="140"/>
    </row>
    <row r="117" spans="1:19" s="148" customFormat="1" x14ac:dyDescent="0.2">
      <c r="A117" s="140"/>
      <c r="B117" s="140"/>
      <c r="C117" s="140"/>
      <c r="D117" s="140"/>
      <c r="E117" s="140"/>
      <c r="F117" s="140"/>
      <c r="G117" s="140"/>
      <c r="H117" s="140"/>
      <c r="I117" s="140"/>
      <c r="J117" s="140"/>
      <c r="K117" s="143"/>
      <c r="L117" s="157"/>
      <c r="N117" s="186"/>
      <c r="O117" s="185"/>
      <c r="P117" s="140"/>
      <c r="Q117" s="140"/>
      <c r="R117" s="140"/>
      <c r="S117" s="140"/>
    </row>
    <row r="118" spans="1:19" s="148" customFormat="1" x14ac:dyDescent="0.2">
      <c r="A118" s="140"/>
      <c r="B118" s="140"/>
      <c r="C118" s="140"/>
      <c r="D118" s="140"/>
      <c r="E118" s="140"/>
      <c r="F118" s="140"/>
      <c r="G118" s="140"/>
      <c r="H118" s="140"/>
      <c r="I118" s="140"/>
      <c r="J118" s="140"/>
      <c r="K118" s="143"/>
      <c r="L118" s="157"/>
      <c r="N118" s="186"/>
      <c r="O118" s="185"/>
      <c r="P118" s="140"/>
      <c r="Q118" s="140"/>
      <c r="R118" s="140"/>
      <c r="S118" s="140"/>
    </row>
    <row r="119" spans="1:19" s="148" customFormat="1" x14ac:dyDescent="0.2">
      <c r="A119" s="140"/>
      <c r="B119" s="140"/>
      <c r="C119" s="140"/>
      <c r="D119" s="140"/>
      <c r="E119" s="140"/>
      <c r="F119" s="140"/>
      <c r="G119" s="140"/>
      <c r="H119" s="140"/>
      <c r="I119" s="140"/>
      <c r="J119" s="140"/>
      <c r="K119" s="143"/>
      <c r="L119" s="157"/>
      <c r="N119" s="186"/>
      <c r="O119" s="185"/>
      <c r="P119" s="140"/>
      <c r="Q119" s="140"/>
      <c r="R119" s="140"/>
      <c r="S119" s="140"/>
    </row>
    <row r="120" spans="1:19" s="148" customFormat="1" x14ac:dyDescent="0.2">
      <c r="A120" s="140"/>
      <c r="B120" s="140"/>
      <c r="C120" s="140"/>
      <c r="D120" s="140"/>
      <c r="E120" s="140"/>
      <c r="F120" s="140"/>
      <c r="G120" s="140"/>
      <c r="H120" s="140"/>
      <c r="I120" s="140"/>
      <c r="J120" s="140"/>
      <c r="K120" s="143"/>
      <c r="L120" s="157"/>
      <c r="N120" s="186"/>
      <c r="O120" s="185"/>
      <c r="P120" s="140"/>
      <c r="Q120" s="140"/>
      <c r="R120" s="140"/>
      <c r="S120" s="140"/>
    </row>
    <row r="121" spans="1:19" s="148" customFormat="1" x14ac:dyDescent="0.2">
      <c r="A121" s="140"/>
      <c r="B121" s="140"/>
      <c r="C121" s="140"/>
      <c r="D121" s="140"/>
      <c r="E121" s="140"/>
      <c r="F121" s="140"/>
      <c r="G121" s="140"/>
      <c r="H121" s="140"/>
      <c r="I121" s="140"/>
      <c r="J121" s="140"/>
      <c r="K121" s="143"/>
      <c r="L121" s="157"/>
      <c r="N121" s="186"/>
      <c r="O121" s="185"/>
      <c r="P121" s="140"/>
      <c r="Q121" s="140"/>
      <c r="R121" s="140"/>
      <c r="S121" s="140"/>
    </row>
    <row r="122" spans="1:19" s="148" customFormat="1" x14ac:dyDescent="0.2">
      <c r="A122" s="140"/>
      <c r="B122" s="140"/>
      <c r="C122" s="140"/>
      <c r="D122" s="140"/>
      <c r="E122" s="140"/>
      <c r="F122" s="140"/>
      <c r="G122" s="140"/>
      <c r="H122" s="140"/>
      <c r="I122" s="140"/>
      <c r="J122" s="140"/>
      <c r="K122" s="143"/>
      <c r="L122" s="157"/>
      <c r="N122" s="186"/>
      <c r="O122" s="185"/>
      <c r="P122" s="140"/>
      <c r="Q122" s="140"/>
      <c r="R122" s="140"/>
      <c r="S122" s="140"/>
    </row>
    <row r="123" spans="1:19" s="148" customFormat="1" x14ac:dyDescent="0.2">
      <c r="A123" s="140"/>
      <c r="B123" s="140"/>
      <c r="C123" s="140"/>
      <c r="D123" s="140"/>
      <c r="E123" s="140"/>
      <c r="F123" s="140"/>
      <c r="G123" s="140"/>
      <c r="H123" s="140"/>
      <c r="I123" s="140"/>
      <c r="J123" s="140"/>
      <c r="K123" s="143"/>
      <c r="L123" s="187"/>
      <c r="N123" s="186"/>
      <c r="O123" s="185"/>
      <c r="P123" s="140"/>
      <c r="Q123" s="140"/>
      <c r="R123" s="140"/>
      <c r="S123" s="140"/>
    </row>
    <row r="124" spans="1:19" s="148" customFormat="1" x14ac:dyDescent="0.2">
      <c r="A124" s="140"/>
      <c r="B124" s="140"/>
      <c r="C124" s="140"/>
      <c r="D124" s="140"/>
      <c r="E124" s="140"/>
      <c r="F124" s="140"/>
      <c r="G124" s="140"/>
      <c r="H124" s="140"/>
      <c r="I124" s="140"/>
      <c r="J124" s="140"/>
      <c r="K124" s="143"/>
      <c r="L124" s="157"/>
      <c r="N124" s="186"/>
      <c r="O124" s="185"/>
      <c r="P124" s="140"/>
      <c r="Q124" s="140"/>
      <c r="R124" s="140"/>
      <c r="S124" s="140"/>
    </row>
    <row r="125" spans="1:19" s="148" customFormat="1" x14ac:dyDescent="0.2">
      <c r="A125" s="140"/>
      <c r="B125" s="140"/>
      <c r="C125" s="140"/>
      <c r="D125" s="140"/>
      <c r="E125" s="140"/>
      <c r="F125" s="140"/>
      <c r="G125" s="140"/>
      <c r="H125" s="140"/>
      <c r="I125" s="140"/>
      <c r="J125" s="140"/>
      <c r="K125" s="143"/>
      <c r="L125" s="157"/>
      <c r="N125" s="186"/>
      <c r="O125" s="185"/>
      <c r="P125" s="140"/>
      <c r="Q125" s="140"/>
      <c r="R125" s="140"/>
      <c r="S125" s="140"/>
    </row>
    <row r="126" spans="1:19" s="148" customFormat="1" x14ac:dyDescent="0.2">
      <c r="A126" s="140"/>
      <c r="B126" s="140"/>
      <c r="C126" s="140"/>
      <c r="D126" s="140"/>
      <c r="E126" s="140"/>
      <c r="F126" s="140"/>
      <c r="G126" s="140"/>
      <c r="H126" s="140"/>
      <c r="I126" s="140"/>
      <c r="J126" s="140"/>
      <c r="K126" s="143"/>
      <c r="L126" s="157"/>
      <c r="N126" s="186"/>
      <c r="O126" s="185"/>
      <c r="P126" s="140"/>
      <c r="Q126" s="140"/>
      <c r="R126" s="140"/>
      <c r="S126" s="140"/>
    </row>
    <row r="127" spans="1:19" s="148" customFormat="1" x14ac:dyDescent="0.2">
      <c r="A127" s="140"/>
      <c r="B127" s="140"/>
      <c r="C127" s="140"/>
      <c r="D127" s="140"/>
      <c r="E127" s="140"/>
      <c r="F127" s="140"/>
      <c r="G127" s="140"/>
      <c r="H127" s="140"/>
      <c r="I127" s="140"/>
      <c r="J127" s="140"/>
      <c r="K127" s="143"/>
      <c r="L127" s="157"/>
      <c r="N127" s="186"/>
      <c r="O127" s="185"/>
      <c r="P127" s="140"/>
      <c r="Q127" s="140"/>
      <c r="R127" s="140"/>
      <c r="S127" s="140"/>
    </row>
    <row r="128" spans="1:19" s="148" customFormat="1" x14ac:dyDescent="0.2">
      <c r="A128" s="140"/>
      <c r="B128" s="140"/>
      <c r="C128" s="140"/>
      <c r="D128" s="140"/>
      <c r="E128" s="140"/>
      <c r="F128" s="140"/>
      <c r="G128" s="140"/>
      <c r="H128" s="140"/>
      <c r="I128" s="140"/>
      <c r="J128" s="140"/>
      <c r="K128" s="143"/>
      <c r="L128" s="157"/>
      <c r="N128" s="186"/>
      <c r="O128" s="185"/>
      <c r="P128" s="140"/>
      <c r="Q128" s="140"/>
      <c r="R128" s="140"/>
      <c r="S128" s="140"/>
    </row>
    <row r="129" spans="1:19" s="148" customFormat="1" x14ac:dyDescent="0.2">
      <c r="A129" s="140"/>
      <c r="B129" s="140"/>
      <c r="C129" s="140"/>
      <c r="D129" s="140"/>
      <c r="E129" s="140"/>
      <c r="F129" s="140"/>
      <c r="G129" s="140"/>
      <c r="H129" s="140"/>
      <c r="I129" s="140"/>
      <c r="J129" s="140"/>
      <c r="K129" s="143"/>
      <c r="L129" s="157"/>
      <c r="N129" s="186"/>
      <c r="O129" s="185"/>
      <c r="P129" s="140"/>
      <c r="Q129" s="140"/>
      <c r="R129" s="140"/>
      <c r="S129" s="140"/>
    </row>
    <row r="130" spans="1:19" s="148" customFormat="1" x14ac:dyDescent="0.2">
      <c r="A130" s="140"/>
      <c r="B130" s="140"/>
      <c r="C130" s="140"/>
      <c r="D130" s="140"/>
      <c r="E130" s="140"/>
      <c r="F130" s="140"/>
      <c r="G130" s="140"/>
      <c r="H130" s="140"/>
      <c r="I130" s="140"/>
      <c r="J130" s="140"/>
      <c r="K130" s="143"/>
      <c r="L130" s="157"/>
      <c r="N130" s="186"/>
      <c r="O130" s="185"/>
      <c r="P130" s="140"/>
      <c r="Q130" s="140"/>
      <c r="R130" s="140"/>
      <c r="S130" s="140"/>
    </row>
    <row r="131" spans="1:19" s="148" customFormat="1" x14ac:dyDescent="0.2">
      <c r="A131" s="140"/>
      <c r="B131" s="140"/>
      <c r="C131" s="140"/>
      <c r="D131" s="140"/>
      <c r="E131" s="140"/>
      <c r="F131" s="140"/>
      <c r="G131" s="140"/>
      <c r="H131" s="140"/>
      <c r="I131" s="140"/>
      <c r="J131" s="140"/>
      <c r="K131" s="143"/>
      <c r="L131" s="157"/>
      <c r="N131" s="186"/>
      <c r="O131" s="185"/>
      <c r="P131" s="140"/>
      <c r="Q131" s="140"/>
      <c r="R131" s="140"/>
      <c r="S131" s="140"/>
    </row>
    <row r="132" spans="1:19" s="148" customFormat="1" x14ac:dyDescent="0.2">
      <c r="A132" s="140"/>
      <c r="B132" s="140"/>
      <c r="C132" s="140"/>
      <c r="D132" s="140"/>
      <c r="E132" s="140"/>
      <c r="F132" s="140"/>
      <c r="G132" s="140"/>
      <c r="H132" s="140"/>
      <c r="I132" s="140"/>
      <c r="J132" s="140"/>
      <c r="K132" s="143"/>
      <c r="L132" s="157"/>
      <c r="N132" s="186"/>
      <c r="O132" s="185"/>
      <c r="P132" s="140"/>
      <c r="Q132" s="140"/>
      <c r="R132" s="140"/>
      <c r="S132" s="140"/>
    </row>
    <row r="133" spans="1:19" s="148" customFormat="1" x14ac:dyDescent="0.2">
      <c r="A133" s="140"/>
      <c r="B133" s="140"/>
      <c r="C133" s="140"/>
      <c r="D133" s="140"/>
      <c r="E133" s="140"/>
      <c r="F133" s="140"/>
      <c r="G133" s="140"/>
      <c r="H133" s="140"/>
      <c r="I133" s="140"/>
      <c r="J133" s="140"/>
      <c r="K133" s="143"/>
      <c r="L133" s="157"/>
      <c r="N133" s="186"/>
      <c r="O133" s="185"/>
      <c r="P133" s="140"/>
      <c r="Q133" s="140"/>
      <c r="R133" s="140"/>
      <c r="S133" s="140"/>
    </row>
    <row r="134" spans="1:19" s="148" customFormat="1" x14ac:dyDescent="0.2">
      <c r="A134" s="140"/>
      <c r="B134" s="140"/>
      <c r="C134" s="140"/>
      <c r="D134" s="140"/>
      <c r="E134" s="140"/>
      <c r="F134" s="140"/>
      <c r="G134" s="140"/>
      <c r="H134" s="140"/>
      <c r="I134" s="140"/>
      <c r="J134" s="140"/>
      <c r="K134" s="143"/>
      <c r="L134" s="187"/>
      <c r="N134" s="186"/>
      <c r="O134" s="185"/>
      <c r="P134" s="140"/>
      <c r="Q134" s="140"/>
      <c r="R134" s="140"/>
      <c r="S134" s="140"/>
    </row>
    <row r="135" spans="1:19" s="148" customFormat="1" x14ac:dyDescent="0.2">
      <c r="A135" s="140"/>
      <c r="B135" s="140"/>
      <c r="C135" s="140"/>
      <c r="D135" s="140"/>
      <c r="E135" s="140"/>
      <c r="F135" s="140"/>
      <c r="G135" s="140"/>
      <c r="H135" s="140"/>
      <c r="I135" s="140"/>
      <c r="J135" s="140"/>
      <c r="K135" s="143"/>
      <c r="L135" s="157"/>
      <c r="N135" s="186"/>
      <c r="O135" s="185"/>
      <c r="P135" s="140"/>
      <c r="Q135" s="140"/>
      <c r="R135" s="140"/>
      <c r="S135" s="140"/>
    </row>
    <row r="136" spans="1:19" s="148" customFormat="1" x14ac:dyDescent="0.2">
      <c r="A136" s="140"/>
      <c r="B136" s="140"/>
      <c r="C136" s="140"/>
      <c r="D136" s="140"/>
      <c r="E136" s="140"/>
      <c r="F136" s="140"/>
      <c r="G136" s="140"/>
      <c r="H136" s="140"/>
      <c r="I136" s="140"/>
      <c r="J136" s="140"/>
      <c r="K136" s="143"/>
      <c r="L136" s="187">
        <f>SUM(L13:L135)</f>
        <v>20210000</v>
      </c>
      <c r="N136" s="186"/>
      <c r="O136" s="185"/>
      <c r="P136" s="140"/>
      <c r="Q136" s="140"/>
      <c r="R136" s="140"/>
      <c r="S136" s="140"/>
    </row>
  </sheetData>
  <mergeCells count="1">
    <mergeCell ref="A1:I1"/>
  </mergeCells>
  <pageMargins left="0.7" right="0.7" top="0.75" bottom="0.75" header="0.3" footer="0.3"/>
  <pageSetup paperSize="9" scale="7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6"/>
  <sheetViews>
    <sheetView view="pageBreakPreview" zoomScale="82" zoomScaleNormal="100" zoomScaleSheetLayoutView="82" workbookViewId="0">
      <selection activeCell="I52" sqref="I52"/>
    </sheetView>
  </sheetViews>
  <sheetFormatPr defaultRowHeight="14.25" x14ac:dyDescent="0.2"/>
  <cols>
    <col min="1" max="1" width="15.85546875" style="140" customWidth="1"/>
    <col min="2" max="2" width="11.85546875" style="140" customWidth="1"/>
    <col min="3" max="3" width="13.7109375" style="140" customWidth="1"/>
    <col min="4" max="4" width="4.85546875" style="140" customWidth="1"/>
    <col min="5" max="5" width="14.28515625" style="140" customWidth="1"/>
    <col min="6" max="6" width="4.140625" style="140" customWidth="1"/>
    <col min="7" max="7" width="13.85546875" style="140" customWidth="1"/>
    <col min="8" max="8" width="22" style="140" customWidth="1"/>
    <col min="9" max="9" width="20.7109375" style="140" customWidth="1"/>
    <col min="10" max="10" width="21.5703125" style="140" customWidth="1"/>
    <col min="11" max="11" width="12.140625" style="140" bestFit="1" customWidth="1"/>
    <col min="12" max="12" width="17.42578125" style="157" bestFit="1" customWidth="1"/>
    <col min="13" max="13" width="16.140625" style="148" bestFit="1" customWidth="1"/>
    <col min="14" max="14" width="15.5703125" style="186" customWidth="1"/>
    <col min="15" max="15" width="20" style="185" bestFit="1" customWidth="1"/>
    <col min="16" max="16" width="19.42578125" style="140" bestFit="1" customWidth="1"/>
    <col min="17" max="17" width="9.140625" style="140"/>
    <col min="18" max="18" width="22.42578125" style="140" customWidth="1"/>
    <col min="19" max="19" width="20.140625" style="140" customWidth="1"/>
    <col min="20" max="16384" width="9.140625" style="140"/>
  </cols>
  <sheetData>
    <row r="1" spans="1:19" ht="15.75" x14ac:dyDescent="0.25">
      <c r="A1" s="192" t="s">
        <v>0</v>
      </c>
      <c r="B1" s="192"/>
      <c r="C1" s="192"/>
      <c r="D1" s="192"/>
      <c r="E1" s="192"/>
      <c r="F1" s="192"/>
      <c r="G1" s="192"/>
      <c r="H1" s="192"/>
      <c r="I1" s="192"/>
      <c r="J1" s="190"/>
      <c r="K1" s="135"/>
      <c r="L1" s="136"/>
      <c r="M1" s="137"/>
      <c r="N1" s="138"/>
      <c r="O1" s="139"/>
      <c r="P1" s="135"/>
      <c r="Q1" s="135"/>
      <c r="R1" s="135"/>
      <c r="S1" s="135"/>
    </row>
    <row r="2" spans="1:19" x14ac:dyDescent="0.2">
      <c r="A2" s="7"/>
      <c r="B2" s="7"/>
      <c r="C2" s="7"/>
      <c r="D2" s="7"/>
      <c r="E2" s="7"/>
      <c r="F2" s="7"/>
      <c r="G2" s="7"/>
      <c r="H2" s="8"/>
      <c r="I2" s="7"/>
      <c r="J2" s="7"/>
      <c r="K2" s="135"/>
      <c r="L2" s="136"/>
      <c r="M2" s="137"/>
      <c r="N2" s="138"/>
      <c r="O2" s="10"/>
      <c r="P2" s="135"/>
      <c r="Q2" s="135"/>
      <c r="R2" s="135"/>
      <c r="S2" s="135"/>
    </row>
    <row r="3" spans="1:19" x14ac:dyDescent="0.2">
      <c r="A3" s="7" t="s">
        <v>1</v>
      </c>
      <c r="B3" s="10" t="s">
        <v>67</v>
      </c>
      <c r="C3" s="10"/>
      <c r="D3" s="7"/>
      <c r="E3" s="7"/>
      <c r="F3" s="7"/>
      <c r="G3" s="7"/>
      <c r="H3" s="7" t="s">
        <v>3</v>
      </c>
      <c r="I3" s="11">
        <v>42825</v>
      </c>
      <c r="J3" s="12"/>
      <c r="K3" s="135"/>
      <c r="L3" s="13"/>
      <c r="M3" s="137"/>
      <c r="N3" s="138"/>
      <c r="O3" s="10"/>
      <c r="P3" s="135"/>
      <c r="Q3" s="135"/>
      <c r="R3" s="135"/>
      <c r="S3" s="135"/>
    </row>
    <row r="4" spans="1:19" x14ac:dyDescent="0.2">
      <c r="A4" s="7" t="s">
        <v>4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0.79166666666666663</v>
      </c>
      <c r="J4" s="15"/>
      <c r="K4" s="135"/>
      <c r="L4" s="13"/>
      <c r="M4" s="137"/>
      <c r="N4" s="138"/>
      <c r="O4" s="10"/>
      <c r="P4" s="135"/>
      <c r="Q4" s="135"/>
      <c r="R4" s="135"/>
      <c r="S4" s="135"/>
    </row>
    <row r="5" spans="1:19" x14ac:dyDescent="0.2">
      <c r="A5" s="7"/>
      <c r="B5" s="7"/>
      <c r="C5" s="7"/>
      <c r="D5" s="7"/>
      <c r="E5" s="7"/>
      <c r="F5" s="7"/>
      <c r="G5" s="7"/>
      <c r="H5" s="8"/>
      <c r="I5" s="15"/>
      <c r="J5" s="16"/>
      <c r="K5" s="135"/>
      <c r="L5" s="13"/>
      <c r="M5" s="17"/>
      <c r="N5" s="141"/>
      <c r="O5" s="139"/>
      <c r="P5" s="135"/>
      <c r="Q5" s="135"/>
      <c r="R5" s="135"/>
      <c r="S5" s="135"/>
    </row>
    <row r="6" spans="1:19" x14ac:dyDescent="0.2">
      <c r="A6" s="19" t="s">
        <v>8</v>
      </c>
      <c r="B6" s="7"/>
      <c r="C6" s="7"/>
      <c r="D6" s="7"/>
      <c r="E6" s="7"/>
      <c r="F6" s="7"/>
      <c r="G6" s="7" t="s">
        <v>9</v>
      </c>
      <c r="H6" s="8"/>
      <c r="I6" s="7"/>
      <c r="J6" s="7"/>
      <c r="K6" s="135"/>
      <c r="L6" s="13"/>
      <c r="M6" s="137"/>
      <c r="N6" s="141"/>
      <c r="O6" s="7"/>
      <c r="P6" s="135"/>
      <c r="Q6" s="135"/>
      <c r="R6" s="135"/>
      <c r="S6" s="135"/>
    </row>
    <row r="7" spans="1:19" x14ac:dyDescent="0.2">
      <c r="A7" s="7"/>
      <c r="B7" s="7"/>
      <c r="C7" s="20" t="s">
        <v>10</v>
      </c>
      <c r="D7" s="20"/>
      <c r="E7" s="20" t="s">
        <v>11</v>
      </c>
      <c r="F7" s="20"/>
      <c r="G7" s="20" t="s">
        <v>12</v>
      </c>
      <c r="H7" s="8"/>
      <c r="I7" s="7"/>
      <c r="J7" s="7"/>
      <c r="K7" s="135"/>
      <c r="L7" s="13"/>
      <c r="M7" s="137"/>
      <c r="N7" s="138"/>
      <c r="O7" s="7"/>
      <c r="P7" s="135"/>
      <c r="Q7" s="135"/>
      <c r="R7" s="135"/>
      <c r="S7" s="135"/>
    </row>
    <row r="8" spans="1:19" x14ac:dyDescent="0.2">
      <c r="A8" s="7"/>
      <c r="B8" s="7"/>
      <c r="C8" s="21">
        <v>100000</v>
      </c>
      <c r="D8" s="7"/>
      <c r="E8" s="22">
        <v>3</v>
      </c>
      <c r="F8" s="22"/>
      <c r="G8" s="17">
        <f>C8*E8</f>
        <v>300000</v>
      </c>
      <c r="H8" s="8"/>
      <c r="I8" s="17"/>
      <c r="J8" s="17"/>
      <c r="K8" s="135"/>
      <c r="L8" s="13"/>
      <c r="M8" s="137"/>
      <c r="N8" s="138"/>
      <c r="O8" s="7"/>
      <c r="P8" s="135"/>
      <c r="Q8" s="135"/>
      <c r="R8" s="135"/>
      <c r="S8" s="135"/>
    </row>
    <row r="9" spans="1:19" x14ac:dyDescent="0.2">
      <c r="A9" s="7"/>
      <c r="B9" s="7"/>
      <c r="C9" s="21">
        <v>50000</v>
      </c>
      <c r="D9" s="7"/>
      <c r="E9" s="22">
        <v>349</v>
      </c>
      <c r="F9" s="22"/>
      <c r="G9" s="17">
        <f t="shared" ref="G9:G16" si="0">C9*E9</f>
        <v>17450000</v>
      </c>
      <c r="H9" s="8"/>
      <c r="I9" s="17"/>
      <c r="J9" s="17"/>
      <c r="K9" s="135"/>
      <c r="L9" s="136"/>
      <c r="M9" s="137"/>
      <c r="N9" s="138"/>
      <c r="O9" s="139"/>
      <c r="P9" s="135"/>
      <c r="Q9" s="135"/>
      <c r="R9" s="135"/>
      <c r="S9" s="135"/>
    </row>
    <row r="10" spans="1:19" x14ac:dyDescent="0.2">
      <c r="A10" s="7"/>
      <c r="B10" s="7"/>
      <c r="C10" s="21">
        <v>20000</v>
      </c>
      <c r="D10" s="7"/>
      <c r="E10" s="22">
        <v>85</v>
      </c>
      <c r="F10" s="22"/>
      <c r="G10" s="17">
        <f t="shared" si="0"/>
        <v>1700000</v>
      </c>
      <c r="H10" s="8"/>
      <c r="I10" s="8"/>
      <c r="J10" s="17"/>
      <c r="K10" s="23"/>
      <c r="L10" s="136"/>
      <c r="M10" s="137"/>
      <c r="N10" s="138"/>
      <c r="O10" s="7"/>
      <c r="P10" s="135"/>
      <c r="Q10" s="135"/>
      <c r="R10" s="135"/>
      <c r="S10" s="135"/>
    </row>
    <row r="11" spans="1:19" x14ac:dyDescent="0.2">
      <c r="A11" s="7"/>
      <c r="B11" s="7"/>
      <c r="C11" s="21">
        <v>10000</v>
      </c>
      <c r="D11" s="7"/>
      <c r="E11" s="22">
        <v>73</v>
      </c>
      <c r="F11" s="22"/>
      <c r="G11" s="17">
        <f t="shared" si="0"/>
        <v>730000</v>
      </c>
      <c r="H11" s="8"/>
      <c r="I11" s="17"/>
      <c r="J11" s="17"/>
      <c r="K11" s="135"/>
      <c r="L11" s="136"/>
      <c r="M11" s="137"/>
      <c r="N11" s="24"/>
      <c r="O11" s="8"/>
      <c r="P11" s="135"/>
      <c r="Q11" s="135"/>
      <c r="R11" s="135" t="s">
        <v>13</v>
      </c>
      <c r="S11" s="135"/>
    </row>
    <row r="12" spans="1:19" ht="15" x14ac:dyDescent="0.25">
      <c r="A12" s="7"/>
      <c r="B12" s="7"/>
      <c r="C12" s="21">
        <v>5000</v>
      </c>
      <c r="D12" s="7"/>
      <c r="E12" s="22">
        <v>93</v>
      </c>
      <c r="F12" s="22"/>
      <c r="G12" s="17">
        <f>C12*E12</f>
        <v>465000</v>
      </c>
      <c r="H12" s="8"/>
      <c r="I12" s="17"/>
      <c r="J12" s="17"/>
      <c r="K12" s="25" t="s">
        <v>9</v>
      </c>
      <c r="L12" s="26" t="s">
        <v>14</v>
      </c>
      <c r="M12" s="27" t="s">
        <v>15</v>
      </c>
      <c r="N12" s="142" t="s">
        <v>16</v>
      </c>
      <c r="O12" s="29" t="s">
        <v>13</v>
      </c>
      <c r="P12" s="135" t="s">
        <v>17</v>
      </c>
      <c r="Q12" s="135" t="s">
        <v>18</v>
      </c>
      <c r="R12" s="135" t="s">
        <v>19</v>
      </c>
      <c r="S12" s="135"/>
    </row>
    <row r="13" spans="1:19" x14ac:dyDescent="0.2">
      <c r="A13" s="7"/>
      <c r="B13" s="7"/>
      <c r="C13" s="21">
        <v>2000</v>
      </c>
      <c r="D13" s="7"/>
      <c r="E13" s="22">
        <v>90</v>
      </c>
      <c r="F13" s="22"/>
      <c r="G13" s="17">
        <f t="shared" si="0"/>
        <v>180000</v>
      </c>
      <c r="H13" s="8"/>
      <c r="I13" s="17"/>
      <c r="J13" s="17"/>
      <c r="K13" s="143">
        <v>40281</v>
      </c>
      <c r="L13" s="144">
        <v>500000</v>
      </c>
      <c r="M13" s="32">
        <v>60000</v>
      </c>
      <c r="N13" s="145"/>
      <c r="O13" s="135" t="s">
        <v>20</v>
      </c>
      <c r="P13" s="135" t="s">
        <v>18</v>
      </c>
    </row>
    <row r="14" spans="1:19" x14ac:dyDescent="0.2">
      <c r="A14" s="7"/>
      <c r="B14" s="7"/>
      <c r="C14" s="21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10"/>
      <c r="K14" s="143">
        <v>40282</v>
      </c>
      <c r="L14" s="144">
        <v>1000000</v>
      </c>
      <c r="M14" s="32">
        <v>640000</v>
      </c>
      <c r="N14" s="34"/>
      <c r="O14" s="146"/>
      <c r="P14" s="147">
        <v>40000000</v>
      </c>
    </row>
    <row r="15" spans="1:19" x14ac:dyDescent="0.2">
      <c r="A15" s="7"/>
      <c r="B15" s="7"/>
      <c r="C15" s="21">
        <v>500</v>
      </c>
      <c r="D15" s="7"/>
      <c r="E15" s="22">
        <v>0</v>
      </c>
      <c r="F15" s="22"/>
      <c r="G15" s="17">
        <f t="shared" si="0"/>
        <v>0</v>
      </c>
      <c r="H15" s="8"/>
      <c r="I15" s="10"/>
      <c r="K15" s="143">
        <v>40283</v>
      </c>
      <c r="L15" s="144">
        <v>2000000</v>
      </c>
      <c r="M15" s="32">
        <v>1750000</v>
      </c>
      <c r="N15" s="34"/>
      <c r="O15" s="146"/>
      <c r="P15" s="147"/>
    </row>
    <row r="16" spans="1:19" x14ac:dyDescent="0.2">
      <c r="A16" s="7"/>
      <c r="B16" s="7"/>
      <c r="C16" s="21">
        <v>100</v>
      </c>
      <c r="D16" s="7"/>
      <c r="E16" s="22">
        <v>0</v>
      </c>
      <c r="F16" s="22"/>
      <c r="G16" s="17">
        <f t="shared" si="0"/>
        <v>0</v>
      </c>
      <c r="H16" s="8"/>
      <c r="I16" s="10"/>
      <c r="J16" s="121"/>
      <c r="K16" s="143">
        <v>40284</v>
      </c>
      <c r="L16" s="144">
        <v>500000</v>
      </c>
      <c r="M16" s="148">
        <v>580000</v>
      </c>
      <c r="N16" s="34"/>
      <c r="O16" s="146"/>
      <c r="P16" s="147"/>
    </row>
    <row r="17" spans="1:19" x14ac:dyDescent="0.2">
      <c r="A17" s="7"/>
      <c r="B17" s="7"/>
      <c r="C17" s="19" t="s">
        <v>21</v>
      </c>
      <c r="D17" s="7"/>
      <c r="E17" s="22"/>
      <c r="F17" s="7"/>
      <c r="G17" s="7"/>
      <c r="H17" s="8">
        <f>SUM(G8:G16)</f>
        <v>20825000</v>
      </c>
      <c r="I17" s="10"/>
      <c r="J17" s="121"/>
      <c r="K17" s="143">
        <v>40285</v>
      </c>
      <c r="L17" s="144">
        <v>800000</v>
      </c>
      <c r="M17" s="32">
        <v>2500000</v>
      </c>
      <c r="N17" s="34"/>
      <c r="O17" s="146"/>
      <c r="P17" s="147"/>
    </row>
    <row r="18" spans="1:19" x14ac:dyDescent="0.2">
      <c r="A18" s="7"/>
      <c r="B18" s="7"/>
      <c r="C18" s="7"/>
      <c r="D18" s="7"/>
      <c r="E18" s="7"/>
      <c r="F18" s="7"/>
      <c r="G18" s="7"/>
      <c r="H18" s="8"/>
      <c r="I18" s="10"/>
      <c r="J18" s="121"/>
      <c r="K18" s="143">
        <v>40286</v>
      </c>
      <c r="L18" s="144">
        <v>2000000</v>
      </c>
      <c r="M18" s="32">
        <v>40729800</v>
      </c>
      <c r="N18" s="34"/>
      <c r="O18" s="146"/>
      <c r="P18" s="39"/>
    </row>
    <row r="19" spans="1:19" x14ac:dyDescent="0.2">
      <c r="A19" s="7"/>
      <c r="B19" s="7"/>
      <c r="C19" s="7" t="s">
        <v>10</v>
      </c>
      <c r="D19" s="7"/>
      <c r="E19" s="7" t="s">
        <v>22</v>
      </c>
      <c r="F19" s="7"/>
      <c r="G19" s="7" t="s">
        <v>12</v>
      </c>
      <c r="H19" s="8"/>
      <c r="I19" s="21"/>
      <c r="J19" s="121"/>
      <c r="K19" s="143">
        <v>40287</v>
      </c>
      <c r="L19" s="144">
        <v>5000000</v>
      </c>
      <c r="M19" s="40">
        <v>3571500</v>
      </c>
      <c r="N19" s="34"/>
      <c r="O19" s="146"/>
      <c r="P19" s="39"/>
    </row>
    <row r="20" spans="1:19" x14ac:dyDescent="0.2">
      <c r="A20" s="7"/>
      <c r="B20" s="7"/>
      <c r="C20" s="21">
        <v>1000</v>
      </c>
      <c r="D20" s="7"/>
      <c r="E20" s="7">
        <v>2</v>
      </c>
      <c r="F20" s="7"/>
      <c r="G20" s="21">
        <f>C20*E20</f>
        <v>2000</v>
      </c>
      <c r="H20" s="8"/>
      <c r="I20" s="21"/>
      <c r="J20" s="22"/>
      <c r="K20" s="143">
        <v>40288</v>
      </c>
      <c r="L20" s="144">
        <v>500000</v>
      </c>
      <c r="M20" s="32">
        <v>16500</v>
      </c>
      <c r="N20" s="34"/>
      <c r="O20" s="146"/>
      <c r="P20" s="39"/>
    </row>
    <row r="21" spans="1:19" x14ac:dyDescent="0.2">
      <c r="A21" s="7"/>
      <c r="B21" s="7"/>
      <c r="C21" s="21">
        <v>500</v>
      </c>
      <c r="D21" s="7"/>
      <c r="E21" s="7">
        <v>2</v>
      </c>
      <c r="F21" s="7"/>
      <c r="G21" s="21">
        <f>C21*E21</f>
        <v>1000</v>
      </c>
      <c r="H21" s="8"/>
      <c r="I21" s="21"/>
      <c r="J21" s="121"/>
      <c r="K21" s="143">
        <v>40289</v>
      </c>
      <c r="L21" s="144">
        <v>500000</v>
      </c>
      <c r="M21" s="34">
        <v>20000</v>
      </c>
      <c r="N21" s="41"/>
      <c r="O21" s="42"/>
      <c r="P21" s="42"/>
    </row>
    <row r="22" spans="1:19" x14ac:dyDescent="0.2">
      <c r="A22" s="7"/>
      <c r="B22" s="7"/>
      <c r="C22" s="21">
        <v>200</v>
      </c>
      <c r="D22" s="7"/>
      <c r="E22" s="7">
        <v>1</v>
      </c>
      <c r="F22" s="7"/>
      <c r="G22" s="21">
        <f>C22*E22</f>
        <v>200</v>
      </c>
      <c r="H22" s="8"/>
      <c r="I22" s="10"/>
      <c r="K22" s="143">
        <v>40290</v>
      </c>
      <c r="L22" s="144">
        <v>5000000</v>
      </c>
      <c r="M22" s="149">
        <v>1200000</v>
      </c>
      <c r="N22" s="150"/>
      <c r="O22" s="8"/>
      <c r="P22" s="34"/>
      <c r="Q22" s="41"/>
      <c r="R22" s="42"/>
      <c r="S22" s="42"/>
    </row>
    <row r="23" spans="1:19" x14ac:dyDescent="0.2">
      <c r="A23" s="7"/>
      <c r="B23" s="7"/>
      <c r="C23" s="21">
        <v>100</v>
      </c>
      <c r="D23" s="7"/>
      <c r="E23" s="7">
        <v>0</v>
      </c>
      <c r="F23" s="7"/>
      <c r="G23" s="21">
        <f>C23*E23</f>
        <v>0</v>
      </c>
      <c r="H23" s="8"/>
      <c r="I23" s="10"/>
      <c r="K23" s="143">
        <v>40291</v>
      </c>
      <c r="L23" s="144">
        <v>3000000</v>
      </c>
      <c r="M23" s="151">
        <v>329000</v>
      </c>
      <c r="N23" s="150"/>
      <c r="O23" s="46"/>
      <c r="P23" s="34"/>
      <c r="Q23" s="41"/>
      <c r="R23" s="42">
        <f>SUM(R14:R22)</f>
        <v>0</v>
      </c>
      <c r="S23" s="42">
        <f>SUM(S14:S22)</f>
        <v>0</v>
      </c>
    </row>
    <row r="24" spans="1:19" x14ac:dyDescent="0.2">
      <c r="A24" s="7"/>
      <c r="B24" s="7"/>
      <c r="C24" s="21">
        <v>50</v>
      </c>
      <c r="D24" s="7"/>
      <c r="E24" s="7">
        <v>0</v>
      </c>
      <c r="F24" s="7"/>
      <c r="G24" s="21">
        <f>C24*E24</f>
        <v>0</v>
      </c>
      <c r="H24" s="8"/>
      <c r="I24" s="7"/>
      <c r="K24" s="143">
        <v>40292</v>
      </c>
      <c r="L24" s="144">
        <v>40000000</v>
      </c>
      <c r="M24" s="151">
        <v>3152500</v>
      </c>
      <c r="N24" s="152"/>
      <c r="O24" s="46"/>
      <c r="P24" s="34"/>
      <c r="Q24" s="41"/>
      <c r="R24" s="48" t="s">
        <v>23</v>
      </c>
      <c r="S24" s="41"/>
    </row>
    <row r="25" spans="1:19" x14ac:dyDescent="0.2">
      <c r="A25" s="7"/>
      <c r="B25" s="7"/>
      <c r="C25" s="21">
        <v>25</v>
      </c>
      <c r="D25" s="7"/>
      <c r="E25" s="7">
        <v>0</v>
      </c>
      <c r="F25" s="7"/>
      <c r="G25" s="49">
        <v>0</v>
      </c>
      <c r="H25" s="8"/>
      <c r="I25" s="7" t="s">
        <v>9</v>
      </c>
      <c r="K25" s="143">
        <v>40293</v>
      </c>
      <c r="L25" s="144">
        <v>1800000</v>
      </c>
      <c r="M25" s="151">
        <v>19902500</v>
      </c>
      <c r="N25" s="152"/>
      <c r="O25" s="46"/>
      <c r="P25" s="34"/>
      <c r="Q25" s="41"/>
      <c r="R25" s="48"/>
      <c r="S25" s="41"/>
    </row>
    <row r="26" spans="1:19" x14ac:dyDescent="0.2">
      <c r="A26" s="7"/>
      <c r="B26" s="7"/>
      <c r="C26" s="19" t="s">
        <v>21</v>
      </c>
      <c r="D26" s="7"/>
      <c r="E26" s="7"/>
      <c r="F26" s="7"/>
      <c r="G26" s="7"/>
      <c r="H26" s="50">
        <f>SUM(G20:G25)</f>
        <v>3200</v>
      </c>
      <c r="I26" s="8"/>
      <c r="K26" s="143">
        <v>40294</v>
      </c>
      <c r="L26" s="144">
        <v>2400000</v>
      </c>
      <c r="M26" s="148">
        <v>100000</v>
      </c>
      <c r="N26" s="150"/>
      <c r="O26" s="153"/>
      <c r="P26" s="34"/>
      <c r="Q26" s="41"/>
      <c r="R26" s="48"/>
      <c r="S26" s="41"/>
    </row>
    <row r="27" spans="1:19" x14ac:dyDescent="0.2">
      <c r="A27" s="7"/>
      <c r="B27" s="7"/>
      <c r="C27" s="7"/>
      <c r="D27" s="7"/>
      <c r="E27" s="7"/>
      <c r="F27" s="7"/>
      <c r="G27" s="7"/>
      <c r="H27" s="8"/>
      <c r="I27" s="8">
        <f>H17+H26</f>
        <v>20828200</v>
      </c>
      <c r="K27" s="143">
        <v>40295</v>
      </c>
      <c r="L27" s="144">
        <v>1500000</v>
      </c>
      <c r="M27" s="52">
        <v>150000</v>
      </c>
      <c r="N27" s="150"/>
      <c r="O27" s="153"/>
      <c r="P27" s="34"/>
      <c r="Q27" s="41"/>
      <c r="R27" s="48"/>
      <c r="S27" s="41"/>
    </row>
    <row r="28" spans="1:19" x14ac:dyDescent="0.2">
      <c r="A28" s="7"/>
      <c r="B28" s="7"/>
      <c r="C28" s="19" t="s">
        <v>24</v>
      </c>
      <c r="D28" s="7"/>
      <c r="E28" s="7"/>
      <c r="F28" s="7"/>
      <c r="G28" s="7"/>
      <c r="H28" s="8"/>
      <c r="I28" s="8"/>
      <c r="L28" s="144"/>
      <c r="M28" s="154">
        <v>21000</v>
      </c>
      <c r="N28" s="150"/>
      <c r="O28" s="153"/>
      <c r="P28" s="34"/>
      <c r="Q28" s="41"/>
      <c r="R28" s="48"/>
      <c r="S28" s="41"/>
    </row>
    <row r="29" spans="1:19" x14ac:dyDescent="0.2">
      <c r="A29" s="7"/>
      <c r="B29" s="7"/>
      <c r="C29" s="7" t="s">
        <v>25</v>
      </c>
      <c r="D29" s="7"/>
      <c r="E29" s="7"/>
      <c r="F29" s="7"/>
      <c r="G29" s="7" t="s">
        <v>9</v>
      </c>
      <c r="H29" s="8"/>
      <c r="I29" s="8">
        <f>'24 Maret 17  '!I37</f>
        <v>1448296472</v>
      </c>
      <c r="K29" s="143"/>
      <c r="L29" s="144"/>
      <c r="M29" s="32"/>
      <c r="N29" s="145"/>
      <c r="O29" s="153"/>
      <c r="P29" s="34"/>
      <c r="Q29" s="41"/>
      <c r="R29" s="54"/>
      <c r="S29" s="41"/>
    </row>
    <row r="30" spans="1:19" x14ac:dyDescent="0.2">
      <c r="A30" s="7"/>
      <c r="B30" s="7"/>
      <c r="C30" s="7" t="s">
        <v>26</v>
      </c>
      <c r="D30" s="7"/>
      <c r="E30" s="7"/>
      <c r="F30" s="7"/>
      <c r="G30" s="7"/>
      <c r="H30" s="8" t="s">
        <v>27</v>
      </c>
      <c r="I30" s="55">
        <f>'30 Maret 17'!I52</f>
        <v>28988500</v>
      </c>
      <c r="K30" s="143"/>
      <c r="L30" s="144"/>
      <c r="M30" s="32"/>
      <c r="N30" s="34"/>
      <c r="O30" s="153"/>
      <c r="P30" s="34"/>
      <c r="Q30" s="41"/>
      <c r="R30" s="48"/>
      <c r="S30" s="41"/>
    </row>
    <row r="31" spans="1:19" x14ac:dyDescent="0.2">
      <c r="A31" s="7"/>
      <c r="B31" s="7"/>
      <c r="C31" s="7"/>
      <c r="D31" s="7"/>
      <c r="E31" s="7"/>
      <c r="F31" s="7"/>
      <c r="G31" s="7"/>
      <c r="H31" s="8"/>
      <c r="I31" s="8"/>
      <c r="K31" s="143"/>
      <c r="L31" s="144"/>
      <c r="M31" s="32"/>
      <c r="N31" s="34"/>
      <c r="O31" s="153"/>
      <c r="P31" s="135"/>
      <c r="Q31" s="41"/>
      <c r="R31" s="135"/>
      <c r="S31" s="41"/>
    </row>
    <row r="32" spans="1:19" x14ac:dyDescent="0.2">
      <c r="A32" s="7"/>
      <c r="B32" s="7"/>
      <c r="C32" s="19" t="s">
        <v>28</v>
      </c>
      <c r="D32" s="7"/>
      <c r="E32" s="7"/>
      <c r="F32" s="7"/>
      <c r="G32" s="7"/>
      <c r="H32" s="8"/>
      <c r="I32" s="34"/>
      <c r="J32" s="34"/>
      <c r="K32" s="143"/>
      <c r="L32" s="144"/>
      <c r="N32" s="34"/>
      <c r="O32" s="153"/>
      <c r="P32" s="135"/>
      <c r="Q32" s="41"/>
      <c r="R32" s="135"/>
      <c r="S32" s="41"/>
    </row>
    <row r="33" spans="1:19" x14ac:dyDescent="0.2">
      <c r="A33" s="7"/>
      <c r="B33" s="19">
        <v>1</v>
      </c>
      <c r="C33" s="19" t="s">
        <v>29</v>
      </c>
      <c r="D33" s="7"/>
      <c r="E33" s="7"/>
      <c r="F33" s="7"/>
      <c r="G33" s="7"/>
      <c r="H33" s="8"/>
      <c r="I33" s="8"/>
      <c r="J33" s="8"/>
      <c r="K33" s="143"/>
      <c r="L33" s="144"/>
      <c r="M33" s="32"/>
      <c r="N33" s="34"/>
      <c r="O33" s="153"/>
      <c r="P33" s="135"/>
      <c r="Q33" s="41"/>
      <c r="R33" s="135"/>
      <c r="S33" s="41"/>
    </row>
    <row r="34" spans="1:19" x14ac:dyDescent="0.2">
      <c r="A34" s="7"/>
      <c r="B34" s="19"/>
      <c r="C34" s="19" t="s">
        <v>13</v>
      </c>
      <c r="D34" s="7"/>
      <c r="E34" s="7"/>
      <c r="F34" s="7"/>
      <c r="G34" s="7"/>
      <c r="H34" s="8"/>
      <c r="I34" s="8"/>
      <c r="J34" s="8"/>
      <c r="L34" s="144"/>
      <c r="N34" s="150"/>
      <c r="O34" s="153"/>
      <c r="P34" s="135"/>
      <c r="Q34" s="41"/>
      <c r="R34" s="155"/>
      <c r="S34" s="41"/>
    </row>
    <row r="35" spans="1:19" x14ac:dyDescent="0.2">
      <c r="A35" s="7"/>
      <c r="B35" s="7"/>
      <c r="C35" s="7" t="s">
        <v>30</v>
      </c>
      <c r="D35" s="7"/>
      <c r="E35" s="7"/>
      <c r="F35" s="7"/>
      <c r="G35" s="21"/>
      <c r="H35" s="50">
        <f>O14</f>
        <v>0</v>
      </c>
      <c r="I35" s="8"/>
      <c r="J35" s="8"/>
      <c r="L35" s="156"/>
      <c r="M35" s="52"/>
      <c r="N35" s="150" t="s">
        <v>31</v>
      </c>
      <c r="O35" s="153"/>
      <c r="P35" s="41"/>
      <c r="Q35" s="41"/>
      <c r="R35" s="135"/>
      <c r="S35" s="41"/>
    </row>
    <row r="36" spans="1:19" x14ac:dyDescent="0.2">
      <c r="A36" s="7"/>
      <c r="B36" s="7"/>
      <c r="C36" s="7" t="s">
        <v>32</v>
      </c>
      <c r="D36" s="7"/>
      <c r="E36" s="7"/>
      <c r="F36" s="7"/>
      <c r="G36" s="7"/>
      <c r="H36" s="58">
        <f>P14</f>
        <v>40000000</v>
      </c>
      <c r="I36" s="7" t="s">
        <v>9</v>
      </c>
      <c r="J36" s="7"/>
      <c r="L36" s="156"/>
      <c r="M36" s="52"/>
      <c r="N36" s="150"/>
      <c r="O36" s="153"/>
      <c r="P36" s="10"/>
      <c r="Q36" s="41"/>
      <c r="R36" s="135"/>
      <c r="S36" s="135"/>
    </row>
    <row r="37" spans="1:19" x14ac:dyDescent="0.2">
      <c r="A37" s="7"/>
      <c r="B37" s="7"/>
      <c r="C37" s="7" t="s">
        <v>33</v>
      </c>
      <c r="D37" s="7"/>
      <c r="E37" s="7"/>
      <c r="F37" s="7"/>
      <c r="G37" s="7"/>
      <c r="H37" s="8"/>
      <c r="I37" s="8">
        <f>I29+H35-H36</f>
        <v>1408296472</v>
      </c>
      <c r="J37" s="8"/>
      <c r="L37" s="156"/>
      <c r="M37" s="52"/>
      <c r="N37" s="150"/>
      <c r="O37" s="153"/>
      <c r="Q37" s="41"/>
      <c r="R37" s="135"/>
      <c r="S37" s="135"/>
    </row>
    <row r="38" spans="1:19" x14ac:dyDescent="0.2">
      <c r="A38" s="7"/>
      <c r="B38" s="7"/>
      <c r="C38" s="7"/>
      <c r="D38" s="7"/>
      <c r="E38" s="7"/>
      <c r="F38" s="7"/>
      <c r="G38" s="7"/>
      <c r="H38" s="8"/>
      <c r="I38" s="8"/>
      <c r="J38" s="8"/>
      <c r="K38" s="143"/>
      <c r="L38" s="156"/>
      <c r="M38" s="59"/>
      <c r="N38" s="150"/>
      <c r="O38" s="153"/>
      <c r="Q38" s="41"/>
      <c r="R38" s="135"/>
      <c r="S38" s="135"/>
    </row>
    <row r="39" spans="1:19" x14ac:dyDescent="0.2">
      <c r="A39" s="7"/>
      <c r="B39" s="7"/>
      <c r="C39" s="19" t="s">
        <v>34</v>
      </c>
      <c r="D39" s="7"/>
      <c r="E39" s="7"/>
      <c r="F39" s="7"/>
      <c r="G39" s="7"/>
      <c r="H39" s="50">
        <v>112333168</v>
      </c>
      <c r="J39" s="8"/>
      <c r="K39" s="143"/>
      <c r="L39" s="156"/>
      <c r="M39" s="52"/>
      <c r="N39" s="150"/>
      <c r="O39" s="153"/>
      <c r="Q39" s="41"/>
      <c r="R39" s="135"/>
      <c r="S39" s="135"/>
    </row>
    <row r="40" spans="1:19" x14ac:dyDescent="0.2">
      <c r="A40" s="7"/>
      <c r="B40" s="7"/>
      <c r="C40" s="19" t="s">
        <v>35</v>
      </c>
      <c r="D40" s="7"/>
      <c r="E40" s="7"/>
      <c r="F40" s="7"/>
      <c r="G40" s="7"/>
      <c r="H40" s="8">
        <v>102993494</v>
      </c>
      <c r="I40" s="8"/>
      <c r="J40" s="8"/>
      <c r="K40" s="143"/>
      <c r="L40" s="156"/>
      <c r="M40" s="52"/>
      <c r="N40" s="150"/>
      <c r="O40" s="153"/>
      <c r="Q40" s="41"/>
      <c r="R40" s="135"/>
      <c r="S40" s="135"/>
    </row>
    <row r="41" spans="1:19" ht="16.5" x14ac:dyDescent="0.35">
      <c r="A41" s="7"/>
      <c r="B41" s="7"/>
      <c r="C41" s="19" t="s">
        <v>36</v>
      </c>
      <c r="D41" s="7"/>
      <c r="E41" s="7"/>
      <c r="F41" s="7"/>
      <c r="G41" s="7"/>
      <c r="H41" s="60">
        <v>77026411</v>
      </c>
      <c r="I41" s="8"/>
      <c r="J41" s="8"/>
      <c r="K41" s="143"/>
      <c r="L41" s="156"/>
      <c r="M41" s="52"/>
      <c r="N41" s="150"/>
      <c r="O41" s="153"/>
      <c r="Q41" s="41"/>
      <c r="R41" s="135"/>
      <c r="S41" s="135"/>
    </row>
    <row r="42" spans="1:19" ht="16.5" x14ac:dyDescent="0.35">
      <c r="A42" s="7"/>
      <c r="B42" s="7"/>
      <c r="C42" s="7"/>
      <c r="D42" s="7"/>
      <c r="E42" s="7"/>
      <c r="F42" s="7"/>
      <c r="G42" s="7"/>
      <c r="H42" s="8"/>
      <c r="I42" s="61">
        <f>SUM(H39:H41)</f>
        <v>292353073</v>
      </c>
      <c r="J42" s="8"/>
      <c r="K42" s="143"/>
      <c r="L42" s="156"/>
      <c r="M42" s="52"/>
      <c r="N42" s="150"/>
      <c r="O42" s="153"/>
      <c r="Q42" s="41"/>
      <c r="R42" s="135"/>
      <c r="S42" s="135"/>
    </row>
    <row r="43" spans="1:19" x14ac:dyDescent="0.2">
      <c r="A43" s="7"/>
      <c r="B43" s="7"/>
      <c r="C43" s="7"/>
      <c r="D43" s="7"/>
      <c r="E43" s="7"/>
      <c r="F43" s="7"/>
      <c r="G43" s="7"/>
      <c r="H43" s="8"/>
      <c r="I43" s="62">
        <f>SUM(I37:I42)</f>
        <v>1700649545</v>
      </c>
      <c r="J43" s="8"/>
      <c r="K43" s="143"/>
      <c r="L43" s="156"/>
      <c r="M43" s="52"/>
      <c r="N43" s="150"/>
      <c r="O43" s="153"/>
      <c r="Q43" s="41"/>
      <c r="R43" s="135"/>
      <c r="S43" s="135"/>
    </row>
    <row r="44" spans="1:19" x14ac:dyDescent="0.2">
      <c r="A44" s="7"/>
      <c r="B44" s="19">
        <v>2</v>
      </c>
      <c r="C44" s="19" t="s">
        <v>37</v>
      </c>
      <c r="D44" s="7"/>
      <c r="E44" s="7"/>
      <c r="F44" s="7"/>
      <c r="G44" s="7"/>
      <c r="H44" s="8"/>
      <c r="I44" s="8"/>
      <c r="J44" s="8"/>
      <c r="M44" s="52"/>
      <c r="N44" s="150"/>
      <c r="O44" s="153"/>
      <c r="P44" s="158"/>
      <c r="Q44" s="34"/>
      <c r="R44" s="159"/>
      <c r="S44" s="159"/>
    </row>
    <row r="45" spans="1:19" x14ac:dyDescent="0.2">
      <c r="A45" s="7"/>
      <c r="B45" s="7"/>
      <c r="C45" s="7" t="s">
        <v>32</v>
      </c>
      <c r="D45" s="7"/>
      <c r="E45" s="7"/>
      <c r="F45" s="7"/>
      <c r="G45" s="17"/>
      <c r="H45" s="8">
        <f>M95</f>
        <v>74722800</v>
      </c>
      <c r="I45" s="8"/>
      <c r="J45" s="8"/>
      <c r="M45" s="52"/>
      <c r="N45" s="150"/>
      <c r="O45" s="153"/>
      <c r="P45" s="158"/>
      <c r="Q45" s="34"/>
      <c r="R45" s="65"/>
      <c r="S45" s="159"/>
    </row>
    <row r="46" spans="1:19" x14ac:dyDescent="0.2">
      <c r="A46" s="7"/>
      <c r="B46" s="7"/>
      <c r="C46" s="7" t="s">
        <v>38</v>
      </c>
      <c r="D46" s="7"/>
      <c r="E46" s="7"/>
      <c r="F46" s="7"/>
      <c r="G46" s="22"/>
      <c r="H46" s="66">
        <f>+E91</f>
        <v>40000</v>
      </c>
      <c r="I46" s="8" t="s">
        <v>9</v>
      </c>
      <c r="J46" s="8"/>
      <c r="M46" s="52"/>
      <c r="N46" s="150"/>
      <c r="O46" s="153"/>
      <c r="P46" s="158"/>
      <c r="Q46" s="34"/>
      <c r="R46" s="158"/>
      <c r="S46" s="159"/>
    </row>
    <row r="47" spans="1:19" x14ac:dyDescent="0.2">
      <c r="A47" s="7"/>
      <c r="B47" s="7"/>
      <c r="C47" s="7"/>
      <c r="D47" s="7"/>
      <c r="E47" s="7"/>
      <c r="F47" s="7"/>
      <c r="G47" s="22" t="s">
        <v>9</v>
      </c>
      <c r="H47" s="67"/>
      <c r="I47" s="8">
        <f>H45+H46</f>
        <v>74762800</v>
      </c>
      <c r="J47" s="8"/>
      <c r="M47" s="52"/>
      <c r="N47" s="150"/>
      <c r="O47" s="153"/>
      <c r="P47" s="158"/>
      <c r="Q47" s="159"/>
      <c r="R47" s="158"/>
      <c r="S47" s="159"/>
    </row>
    <row r="48" spans="1:19" x14ac:dyDescent="0.2">
      <c r="A48" s="7"/>
      <c r="B48" s="7"/>
      <c r="C48" s="7"/>
      <c r="D48" s="7"/>
      <c r="E48" s="7"/>
      <c r="F48" s="7"/>
      <c r="G48" s="22"/>
      <c r="H48" s="68"/>
      <c r="I48" s="8" t="s">
        <v>9</v>
      </c>
      <c r="J48" s="8"/>
      <c r="M48" s="59"/>
      <c r="N48" s="150"/>
      <c r="O48" s="153"/>
      <c r="P48" s="160"/>
      <c r="Q48" s="160">
        <f>SUM(Q13:Q46)</f>
        <v>0</v>
      </c>
      <c r="R48" s="158"/>
      <c r="S48" s="159"/>
    </row>
    <row r="49" spans="1:19" x14ac:dyDescent="0.2">
      <c r="A49" s="7"/>
      <c r="B49" s="7"/>
      <c r="C49" s="7" t="s">
        <v>39</v>
      </c>
      <c r="D49" s="7"/>
      <c r="E49" s="7"/>
      <c r="F49" s="7"/>
      <c r="G49" s="17"/>
      <c r="H49" s="50">
        <f>L136</f>
        <v>66500000</v>
      </c>
      <c r="I49" s="8">
        <v>0</v>
      </c>
      <c r="M49" s="59"/>
      <c r="N49" s="150"/>
      <c r="O49" s="153"/>
      <c r="Q49" s="135"/>
      <c r="S49" s="135"/>
    </row>
    <row r="50" spans="1:19" x14ac:dyDescent="0.2">
      <c r="A50" s="7"/>
      <c r="B50" s="7"/>
      <c r="C50" s="7" t="s">
        <v>40</v>
      </c>
      <c r="D50" s="7"/>
      <c r="E50" s="7"/>
      <c r="F50" s="7"/>
      <c r="G50" s="7"/>
      <c r="H50" s="58">
        <f>A91</f>
        <v>102500</v>
      </c>
      <c r="I50" s="8"/>
      <c r="M50" s="59"/>
      <c r="N50" s="150"/>
      <c r="O50" s="153"/>
      <c r="P50" s="161"/>
      <c r="Q50" s="135" t="s">
        <v>41</v>
      </c>
      <c r="S50" s="135"/>
    </row>
    <row r="51" spans="1:19" x14ac:dyDescent="0.2">
      <c r="A51" s="7"/>
      <c r="B51" s="7"/>
      <c r="C51" s="7"/>
      <c r="D51" s="7"/>
      <c r="E51" s="7"/>
      <c r="F51" s="7"/>
      <c r="G51" s="7"/>
      <c r="H51" s="17"/>
      <c r="I51" s="58">
        <f>SUM(H49:H50)</f>
        <v>66602500</v>
      </c>
      <c r="J51" s="50"/>
      <c r="M51" s="59"/>
      <c r="N51" s="150"/>
      <c r="O51" s="153"/>
      <c r="P51" s="162"/>
      <c r="Q51" s="155"/>
      <c r="R51" s="162"/>
      <c r="S51" s="155"/>
    </row>
    <row r="52" spans="1:19" x14ac:dyDescent="0.2">
      <c r="A52" s="7"/>
      <c r="B52" s="7"/>
      <c r="C52" s="19" t="s">
        <v>42</v>
      </c>
      <c r="D52" s="7"/>
      <c r="E52" s="7"/>
      <c r="F52" s="7"/>
      <c r="G52" s="7"/>
      <c r="H52" s="8"/>
      <c r="I52" s="8">
        <f>I30-I47+I51</f>
        <v>20828200</v>
      </c>
      <c r="J52" s="72"/>
      <c r="N52" s="150"/>
      <c r="O52" s="153"/>
      <c r="P52" s="162"/>
      <c r="Q52" s="155"/>
      <c r="R52" s="162"/>
      <c r="S52" s="155"/>
    </row>
    <row r="53" spans="1:19" x14ac:dyDescent="0.2">
      <c r="A53" s="7"/>
      <c r="B53" s="7"/>
      <c r="C53" s="7" t="s">
        <v>43</v>
      </c>
      <c r="D53" s="7"/>
      <c r="E53" s="7"/>
      <c r="F53" s="7"/>
      <c r="G53" s="7"/>
      <c r="H53" s="8"/>
      <c r="I53" s="8">
        <f>+I27</f>
        <v>20828200</v>
      </c>
      <c r="J53" s="72"/>
      <c r="N53" s="150"/>
      <c r="O53" s="153"/>
      <c r="P53" s="162"/>
      <c r="Q53" s="155"/>
      <c r="R53" s="162"/>
      <c r="S53" s="155"/>
    </row>
    <row r="54" spans="1:19" x14ac:dyDescent="0.2">
      <c r="A54" s="7"/>
      <c r="B54" s="7"/>
      <c r="C54" s="7"/>
      <c r="D54" s="7"/>
      <c r="E54" s="7"/>
      <c r="F54" s="7"/>
      <c r="G54" s="7"/>
      <c r="H54" s="8" t="s">
        <v>9</v>
      </c>
      <c r="I54" s="58">
        <v>0</v>
      </c>
      <c r="J54" s="73"/>
      <c r="L54" s="156"/>
      <c r="N54" s="150"/>
      <c r="O54" s="153"/>
      <c r="P54" s="162"/>
      <c r="Q54" s="155"/>
      <c r="R54" s="162"/>
      <c r="S54" s="74"/>
    </row>
    <row r="55" spans="1:19" x14ac:dyDescent="0.2">
      <c r="A55" s="7"/>
      <c r="B55" s="7"/>
      <c r="C55" s="7"/>
      <c r="D55" s="7"/>
      <c r="E55" s="7" t="s">
        <v>44</v>
      </c>
      <c r="F55" s="7"/>
      <c r="G55" s="7"/>
      <c r="H55" s="8"/>
      <c r="I55" s="8">
        <f>+I53-I52</f>
        <v>0</v>
      </c>
      <c r="J55" s="72"/>
      <c r="L55" s="156"/>
      <c r="N55" s="150"/>
      <c r="O55" s="153"/>
      <c r="P55" s="162"/>
      <c r="Q55" s="155"/>
      <c r="R55" s="162"/>
      <c r="S55" s="162"/>
    </row>
    <row r="56" spans="1:19" x14ac:dyDescent="0.2">
      <c r="A56" s="7"/>
      <c r="B56" s="7"/>
      <c r="C56" s="7"/>
      <c r="D56" s="7"/>
      <c r="E56" s="7"/>
      <c r="F56" s="7"/>
      <c r="G56" s="7"/>
      <c r="H56" s="8"/>
      <c r="I56" s="8"/>
      <c r="J56" s="72"/>
      <c r="L56" s="156"/>
      <c r="N56" s="150"/>
      <c r="O56" s="153"/>
      <c r="P56" s="162"/>
      <c r="Q56" s="155"/>
      <c r="R56" s="162"/>
      <c r="S56" s="162"/>
    </row>
    <row r="57" spans="1:19" x14ac:dyDescent="0.2">
      <c r="A57" s="7" t="s">
        <v>45</v>
      </c>
      <c r="B57" s="7"/>
      <c r="C57" s="7"/>
      <c r="D57" s="7"/>
      <c r="E57" s="7"/>
      <c r="F57" s="7"/>
      <c r="G57" s="7"/>
      <c r="H57" s="8"/>
      <c r="I57" s="55"/>
      <c r="J57" s="75"/>
      <c r="L57" s="156"/>
      <c r="N57" s="150"/>
      <c r="O57" s="153"/>
      <c r="P57" s="162"/>
      <c r="Q57" s="155"/>
      <c r="R57" s="162"/>
      <c r="S57" s="162"/>
    </row>
    <row r="58" spans="1:19" x14ac:dyDescent="0.2">
      <c r="A58" s="7" t="s">
        <v>46</v>
      </c>
      <c r="B58" s="7"/>
      <c r="C58" s="7"/>
      <c r="D58" s="7"/>
      <c r="E58" s="7" t="s">
        <v>9</v>
      </c>
      <c r="F58" s="7"/>
      <c r="G58" s="7" t="s">
        <v>47</v>
      </c>
      <c r="H58" s="8"/>
      <c r="I58" s="21"/>
      <c r="J58" s="76"/>
      <c r="L58" s="156"/>
      <c r="N58" s="150"/>
      <c r="O58" s="153"/>
      <c r="P58" s="162"/>
      <c r="Q58" s="155"/>
      <c r="R58" s="162"/>
      <c r="S58" s="162"/>
    </row>
    <row r="59" spans="1:19" x14ac:dyDescent="0.2">
      <c r="A59" s="7"/>
      <c r="B59" s="7"/>
      <c r="C59" s="7"/>
      <c r="D59" s="7"/>
      <c r="E59" s="7"/>
      <c r="F59" s="7"/>
      <c r="G59" s="7"/>
      <c r="H59" s="8" t="s">
        <v>9</v>
      </c>
      <c r="I59" s="21"/>
      <c r="J59" s="76"/>
      <c r="L59" s="156"/>
      <c r="N59" s="150"/>
      <c r="O59" s="153"/>
      <c r="Q59" s="41"/>
    </row>
    <row r="60" spans="1:19" x14ac:dyDescent="0.2">
      <c r="A60" s="7"/>
      <c r="B60" s="7"/>
      <c r="C60" s="7"/>
      <c r="D60" s="7"/>
      <c r="E60" s="7"/>
      <c r="F60" s="7"/>
      <c r="G60" s="7"/>
      <c r="H60" s="8"/>
      <c r="I60" s="21"/>
      <c r="J60" s="76"/>
      <c r="L60" s="156"/>
      <c r="N60" s="150"/>
      <c r="O60" s="153"/>
      <c r="Q60" s="41"/>
    </row>
    <row r="61" spans="1:19" x14ac:dyDescent="0.2">
      <c r="A61" s="77"/>
      <c r="B61" s="78"/>
      <c r="C61" s="78"/>
      <c r="D61" s="79"/>
      <c r="E61" s="79"/>
      <c r="F61" s="79"/>
      <c r="G61" s="79"/>
      <c r="H61" s="10"/>
      <c r="J61" s="80"/>
      <c r="L61" s="163"/>
      <c r="N61" s="150"/>
      <c r="O61" s="153"/>
      <c r="Q61" s="10"/>
      <c r="R61" s="164"/>
    </row>
    <row r="62" spans="1:19" x14ac:dyDescent="0.2">
      <c r="A62" s="165" t="s">
        <v>48</v>
      </c>
      <c r="B62" s="78"/>
      <c r="C62" s="78"/>
      <c r="D62" s="79"/>
      <c r="E62" s="79"/>
      <c r="F62" s="79"/>
      <c r="G62" s="10" t="s">
        <v>74</v>
      </c>
      <c r="J62" s="80"/>
      <c r="K62" s="143"/>
      <c r="L62" s="163"/>
      <c r="N62" s="150"/>
      <c r="O62" s="153"/>
      <c r="Q62" s="10"/>
      <c r="R62" s="164"/>
    </row>
    <row r="63" spans="1:19" x14ac:dyDescent="0.2">
      <c r="A63" s="77"/>
      <c r="B63" s="78"/>
      <c r="C63" s="78"/>
      <c r="D63" s="79"/>
      <c r="E63" s="79"/>
      <c r="F63" s="79"/>
      <c r="G63" s="79"/>
      <c r="H63" s="79"/>
      <c r="J63" s="80"/>
      <c r="L63" s="163"/>
      <c r="N63" s="150"/>
      <c r="O63" s="153"/>
    </row>
    <row r="64" spans="1:19" x14ac:dyDescent="0.2">
      <c r="A64" s="135" t="s">
        <v>75</v>
      </c>
      <c r="B64" s="135"/>
      <c r="C64" s="135"/>
      <c r="D64" s="135"/>
      <c r="E64" s="135"/>
      <c r="F64" s="135"/>
      <c r="H64" s="10" t="s">
        <v>51</v>
      </c>
      <c r="I64" s="135"/>
      <c r="J64" s="166"/>
      <c r="L64" s="163"/>
      <c r="M64" s="59"/>
      <c r="N64" s="150"/>
      <c r="O64" s="153"/>
      <c r="Q64" s="161"/>
    </row>
    <row r="65" spans="1:15" x14ac:dyDescent="0.2">
      <c r="A65" s="135"/>
      <c r="B65" s="135"/>
      <c r="C65" s="135"/>
      <c r="D65" s="135"/>
      <c r="E65" s="135"/>
      <c r="F65" s="135"/>
      <c r="G65" s="79" t="s">
        <v>52</v>
      </c>
      <c r="H65" s="135"/>
      <c r="I65" s="135"/>
      <c r="J65" s="166"/>
      <c r="L65" s="163"/>
      <c r="M65" s="59"/>
      <c r="N65" s="150"/>
      <c r="O65" s="153"/>
    </row>
    <row r="66" spans="1:15" x14ac:dyDescent="0.2">
      <c r="A66" s="135"/>
      <c r="B66" s="135"/>
      <c r="C66" s="135"/>
      <c r="D66" s="135"/>
      <c r="E66" s="135"/>
      <c r="F66" s="135"/>
      <c r="G66" s="79"/>
      <c r="H66" s="135"/>
      <c r="I66" s="135"/>
      <c r="J66" s="166"/>
      <c r="L66" s="163"/>
      <c r="M66" s="59"/>
      <c r="N66" s="150"/>
      <c r="O66" s="153"/>
    </row>
    <row r="67" spans="1:15" x14ac:dyDescent="0.2">
      <c r="A67" s="135"/>
      <c r="B67" s="135"/>
      <c r="C67" s="135"/>
      <c r="D67" s="135"/>
      <c r="E67" s="135" t="s">
        <v>53</v>
      </c>
      <c r="F67" s="135"/>
      <c r="G67" s="135"/>
      <c r="H67" s="135"/>
      <c r="I67" s="135"/>
      <c r="J67" s="166"/>
      <c r="L67" s="163"/>
      <c r="M67" s="167"/>
      <c r="N67" s="150"/>
      <c r="O67" s="153"/>
    </row>
    <row r="68" spans="1:15" x14ac:dyDescent="0.2">
      <c r="A68" s="135"/>
      <c r="B68" s="135"/>
      <c r="C68" s="135"/>
      <c r="D68" s="135"/>
      <c r="E68" s="135"/>
      <c r="F68" s="135"/>
      <c r="G68" s="135"/>
      <c r="H68" s="135"/>
      <c r="I68" s="168"/>
      <c r="J68" s="166"/>
      <c r="L68" s="163"/>
      <c r="M68" s="167"/>
      <c r="N68" s="150"/>
      <c r="O68" s="153"/>
    </row>
    <row r="69" spans="1:15" x14ac:dyDescent="0.2">
      <c r="A69" s="79"/>
      <c r="B69" s="79"/>
      <c r="C69" s="79"/>
      <c r="D69" s="79"/>
      <c r="E69" s="79"/>
      <c r="F69" s="79"/>
      <c r="G69" s="86"/>
      <c r="H69" s="87"/>
      <c r="I69" s="79"/>
      <c r="J69" s="80"/>
      <c r="L69" s="163"/>
      <c r="M69" s="169"/>
      <c r="N69" s="150"/>
      <c r="O69" s="153"/>
    </row>
    <row r="70" spans="1:15" x14ac:dyDescent="0.2">
      <c r="A70" s="79"/>
      <c r="B70" s="79"/>
      <c r="C70" s="79"/>
      <c r="D70" s="79"/>
      <c r="E70" s="79"/>
      <c r="F70" s="79"/>
      <c r="G70" s="86" t="s">
        <v>54</v>
      </c>
      <c r="H70" s="89"/>
      <c r="I70" s="79"/>
      <c r="J70" s="80"/>
      <c r="L70" s="163"/>
      <c r="M70" s="59"/>
      <c r="N70" s="150"/>
      <c r="O70" s="153"/>
    </row>
    <row r="71" spans="1:15" x14ac:dyDescent="0.2">
      <c r="A71" s="135"/>
      <c r="B71" s="135"/>
      <c r="C71" s="135"/>
      <c r="D71" s="135"/>
      <c r="E71" s="135"/>
      <c r="F71" s="135"/>
      <c r="G71" s="135"/>
      <c r="H71" s="135"/>
      <c r="I71" s="135"/>
      <c r="J71" s="166"/>
      <c r="L71" s="163"/>
      <c r="N71" s="150"/>
      <c r="O71" s="170"/>
    </row>
    <row r="72" spans="1:15" x14ac:dyDescent="0.2">
      <c r="A72" s="135" t="s">
        <v>40</v>
      </c>
      <c r="B72" s="135"/>
      <c r="C72" s="135"/>
      <c r="D72" s="135" t="s">
        <v>38</v>
      </c>
      <c r="E72" s="135"/>
      <c r="F72" s="135"/>
      <c r="G72" s="135"/>
      <c r="H72" s="135" t="s">
        <v>55</v>
      </c>
      <c r="I72" s="168" t="s">
        <v>56</v>
      </c>
      <c r="J72" s="166"/>
      <c r="L72" s="163"/>
      <c r="M72" s="169"/>
      <c r="N72" s="150"/>
      <c r="O72" s="171"/>
    </row>
    <row r="73" spans="1:15" x14ac:dyDescent="0.2">
      <c r="A73" s="172">
        <v>100000</v>
      </c>
      <c r="B73" s="173"/>
      <c r="C73" s="173"/>
      <c r="D73" s="173"/>
      <c r="E73" s="174">
        <v>40000</v>
      </c>
      <c r="F73" s="135"/>
      <c r="G73" s="135"/>
      <c r="H73" s="155"/>
      <c r="I73" s="135"/>
      <c r="J73" s="166"/>
      <c r="L73" s="163"/>
      <c r="M73" s="169"/>
      <c r="N73" s="150"/>
      <c r="O73" s="170"/>
    </row>
    <row r="74" spans="1:15" x14ac:dyDescent="0.2">
      <c r="A74" s="172">
        <v>2500</v>
      </c>
      <c r="B74" s="173"/>
      <c r="C74" s="173"/>
      <c r="D74" s="173"/>
      <c r="E74" s="174"/>
      <c r="F74" s="135"/>
      <c r="G74" s="135"/>
      <c r="H74" s="155"/>
      <c r="I74" s="135"/>
      <c r="J74" s="135"/>
      <c r="L74" s="163"/>
      <c r="M74" s="169"/>
      <c r="N74" s="150"/>
      <c r="O74" s="170"/>
    </row>
    <row r="75" spans="1:15" x14ac:dyDescent="0.2">
      <c r="A75" s="175"/>
      <c r="B75" s="173"/>
      <c r="C75" s="173"/>
      <c r="D75" s="173"/>
      <c r="E75" s="174"/>
      <c r="F75" s="135"/>
      <c r="G75" s="135"/>
      <c r="H75" s="155"/>
      <c r="I75" s="135"/>
      <c r="J75" s="135"/>
      <c r="K75" s="140" t="s">
        <v>9</v>
      </c>
      <c r="L75" s="163"/>
      <c r="M75" s="169"/>
      <c r="N75" s="150"/>
      <c r="O75" s="170"/>
    </row>
    <row r="76" spans="1:15" x14ac:dyDescent="0.2">
      <c r="A76" s="175"/>
      <c r="B76" s="173"/>
      <c r="C76" s="176"/>
      <c r="D76" s="173"/>
      <c r="E76" s="177"/>
      <c r="F76" s="135"/>
      <c r="G76" s="135"/>
      <c r="H76" s="155"/>
      <c r="I76" s="135"/>
      <c r="J76" s="135"/>
      <c r="L76" s="163"/>
      <c r="M76" s="169"/>
      <c r="N76" s="150"/>
      <c r="O76" s="170"/>
    </row>
    <row r="77" spans="1:15" x14ac:dyDescent="0.2">
      <c r="A77" s="174"/>
      <c r="B77" s="173"/>
      <c r="C77" s="176"/>
      <c r="D77" s="176"/>
      <c r="E77" s="178"/>
      <c r="F77" s="161"/>
      <c r="H77" s="162"/>
      <c r="L77" s="163"/>
      <c r="M77" s="169"/>
      <c r="N77" s="150"/>
      <c r="O77" s="170"/>
    </row>
    <row r="78" spans="1:15" x14ac:dyDescent="0.2">
      <c r="A78" s="179"/>
      <c r="B78" s="173"/>
      <c r="C78" s="180"/>
      <c r="D78" s="180"/>
      <c r="E78" s="178"/>
      <c r="H78" s="162"/>
      <c r="L78" s="163"/>
      <c r="M78" s="169"/>
      <c r="N78" s="150"/>
      <c r="O78" s="170"/>
    </row>
    <row r="79" spans="1:15" x14ac:dyDescent="0.2">
      <c r="A79" s="181"/>
      <c r="B79" s="173"/>
      <c r="C79" s="180"/>
      <c r="D79" s="180"/>
      <c r="E79" s="178"/>
      <c r="H79" s="162"/>
      <c r="L79" s="163"/>
      <c r="M79" s="169"/>
      <c r="N79" s="150"/>
      <c r="O79" s="171"/>
    </row>
    <row r="80" spans="1:15" x14ac:dyDescent="0.2">
      <c r="A80" s="181"/>
      <c r="B80" s="173"/>
      <c r="C80" s="180"/>
      <c r="D80" s="180"/>
      <c r="E80" s="178"/>
      <c r="H80" s="162"/>
      <c r="L80" s="163"/>
      <c r="M80" s="169"/>
      <c r="N80" s="150"/>
      <c r="O80" s="171"/>
    </row>
    <row r="81" spans="1:15" x14ac:dyDescent="0.2">
      <c r="A81" s="179"/>
      <c r="B81" s="180"/>
      <c r="C81" s="180"/>
      <c r="D81" s="180"/>
      <c r="E81" s="178"/>
      <c r="H81" s="162"/>
      <c r="L81" s="163"/>
      <c r="M81" s="182"/>
      <c r="N81" s="150"/>
      <c r="O81" s="170"/>
    </row>
    <row r="82" spans="1:15" x14ac:dyDescent="0.2">
      <c r="A82" s="179"/>
      <c r="B82" s="180"/>
      <c r="C82" s="180"/>
      <c r="D82" s="180"/>
      <c r="E82" s="178"/>
      <c r="H82" s="162"/>
      <c r="L82" s="163"/>
      <c r="M82" s="183"/>
      <c r="N82" s="150"/>
      <c r="O82" s="170"/>
    </row>
    <row r="83" spans="1:15" x14ac:dyDescent="0.2">
      <c r="A83" s="179"/>
      <c r="B83" s="184"/>
      <c r="E83" s="162"/>
      <c r="H83" s="162"/>
      <c r="K83" s="143"/>
      <c r="L83" s="163"/>
      <c r="N83" s="150"/>
      <c r="O83" s="170"/>
    </row>
    <row r="84" spans="1:15" x14ac:dyDescent="0.2">
      <c r="A84" s="179"/>
      <c r="B84" s="184"/>
      <c r="H84" s="162"/>
      <c r="K84" s="143"/>
      <c r="L84" s="163"/>
      <c r="N84" s="150"/>
      <c r="O84" s="170"/>
    </row>
    <row r="85" spans="1:15" x14ac:dyDescent="0.2">
      <c r="A85" s="179"/>
      <c r="B85" s="184"/>
      <c r="K85" s="143"/>
      <c r="L85" s="163"/>
      <c r="N85" s="150"/>
      <c r="O85" s="170"/>
    </row>
    <row r="86" spans="1:15" x14ac:dyDescent="0.2">
      <c r="A86" s="179"/>
      <c r="B86" s="184"/>
      <c r="K86" s="143"/>
      <c r="L86" s="163"/>
      <c r="N86" s="150"/>
      <c r="O86" s="170"/>
    </row>
    <row r="87" spans="1:15" x14ac:dyDescent="0.2">
      <c r="A87" s="162"/>
      <c r="B87" s="184"/>
      <c r="K87" s="143"/>
      <c r="L87" s="163"/>
      <c r="M87" s="169"/>
      <c r="N87" s="150"/>
      <c r="O87" s="170"/>
    </row>
    <row r="88" spans="1:15" x14ac:dyDescent="0.2">
      <c r="K88" s="143"/>
      <c r="L88" s="163"/>
      <c r="N88" s="150"/>
      <c r="O88" s="170"/>
    </row>
    <row r="89" spans="1:15" x14ac:dyDescent="0.2">
      <c r="K89" s="143"/>
      <c r="L89" s="163"/>
      <c r="N89" s="150"/>
      <c r="O89" s="170"/>
    </row>
    <row r="90" spans="1:15" x14ac:dyDescent="0.2">
      <c r="K90" s="143"/>
      <c r="L90" s="163"/>
      <c r="N90" s="150"/>
      <c r="O90" s="170"/>
    </row>
    <row r="91" spans="1:15" x14ac:dyDescent="0.2">
      <c r="A91" s="164">
        <f>SUM(A73:A90)</f>
        <v>102500</v>
      </c>
      <c r="E91" s="162">
        <f>SUM(E73:E90)</f>
        <v>40000</v>
      </c>
      <c r="H91" s="162">
        <f>SUM(H73:H90)</f>
        <v>0</v>
      </c>
      <c r="K91" s="143"/>
      <c r="L91" s="163"/>
      <c r="N91" s="150"/>
      <c r="O91" s="170"/>
    </row>
    <row r="92" spans="1:15" x14ac:dyDescent="0.2">
      <c r="K92" s="143"/>
      <c r="L92" s="163"/>
      <c r="N92" s="150"/>
      <c r="O92" s="170"/>
    </row>
    <row r="93" spans="1:15" x14ac:dyDescent="0.2">
      <c r="K93" s="143"/>
      <c r="N93" s="150"/>
      <c r="O93" s="170"/>
    </row>
    <row r="94" spans="1:15" x14ac:dyDescent="0.2">
      <c r="K94" s="143"/>
      <c r="N94" s="150"/>
      <c r="O94" s="170"/>
    </row>
    <row r="95" spans="1:15" x14ac:dyDescent="0.2">
      <c r="K95" s="143"/>
      <c r="M95" s="148">
        <f>SUM(M13:M94)</f>
        <v>74722800</v>
      </c>
      <c r="N95" s="150"/>
      <c r="O95" s="170"/>
    </row>
    <row r="96" spans="1:15" x14ac:dyDescent="0.2">
      <c r="K96" s="143"/>
      <c r="N96" s="150"/>
      <c r="O96" s="170"/>
    </row>
    <row r="97" spans="11:15" x14ac:dyDescent="0.2">
      <c r="K97" s="143"/>
      <c r="N97" s="150"/>
      <c r="O97" s="170"/>
    </row>
    <row r="98" spans="11:15" x14ac:dyDescent="0.2">
      <c r="K98" s="143"/>
      <c r="N98" s="150"/>
      <c r="O98" s="170"/>
    </row>
    <row r="99" spans="11:15" x14ac:dyDescent="0.2">
      <c r="K99" s="143"/>
      <c r="N99" s="150"/>
      <c r="O99" s="170"/>
    </row>
    <row r="100" spans="11:15" x14ac:dyDescent="0.2">
      <c r="K100" s="143"/>
      <c r="N100" s="150"/>
      <c r="O100" s="170"/>
    </row>
    <row r="101" spans="11:15" x14ac:dyDescent="0.2">
      <c r="K101" s="143"/>
      <c r="N101" s="150"/>
      <c r="O101" s="170"/>
    </row>
    <row r="102" spans="11:15" x14ac:dyDescent="0.2">
      <c r="K102" s="143"/>
      <c r="N102" s="150"/>
      <c r="O102" s="170"/>
    </row>
    <row r="103" spans="11:15" x14ac:dyDescent="0.2">
      <c r="K103" s="143"/>
      <c r="N103" s="150"/>
      <c r="O103" s="170"/>
    </row>
    <row r="104" spans="11:15" x14ac:dyDescent="0.2">
      <c r="K104" s="143"/>
      <c r="N104" s="150"/>
      <c r="O104" s="170"/>
    </row>
    <row r="105" spans="11:15" x14ac:dyDescent="0.2">
      <c r="K105" s="143"/>
      <c r="N105" s="150"/>
      <c r="O105" s="170"/>
    </row>
    <row r="106" spans="11:15" x14ac:dyDescent="0.2">
      <c r="K106" s="143"/>
      <c r="N106" s="150"/>
      <c r="O106" s="170"/>
    </row>
    <row r="107" spans="11:15" x14ac:dyDescent="0.2">
      <c r="K107" s="143"/>
      <c r="N107" s="150"/>
    </row>
    <row r="108" spans="11:15" x14ac:dyDescent="0.2">
      <c r="K108" s="143"/>
    </row>
    <row r="109" spans="11:15" x14ac:dyDescent="0.2">
      <c r="K109" s="143"/>
    </row>
    <row r="110" spans="11:15" x14ac:dyDescent="0.2">
      <c r="K110" s="143"/>
      <c r="O110" s="169">
        <f>SUM(O13:O109)</f>
        <v>0</v>
      </c>
    </row>
    <row r="111" spans="11:15" x14ac:dyDescent="0.2">
      <c r="K111" s="143"/>
    </row>
    <row r="112" spans="11:15" x14ac:dyDescent="0.2">
      <c r="K112" s="143"/>
    </row>
    <row r="113" spans="1:19" s="148" customFormat="1" x14ac:dyDescent="0.2">
      <c r="A113" s="140"/>
      <c r="B113" s="140"/>
      <c r="C113" s="140"/>
      <c r="D113" s="140"/>
      <c r="E113" s="140"/>
      <c r="F113" s="140"/>
      <c r="G113" s="140"/>
      <c r="H113" s="140"/>
      <c r="I113" s="140"/>
      <c r="J113" s="140"/>
      <c r="K113" s="143"/>
      <c r="L113" s="157"/>
      <c r="N113" s="186"/>
      <c r="O113" s="185"/>
      <c r="P113" s="140"/>
      <c r="Q113" s="140"/>
      <c r="R113" s="140"/>
      <c r="S113" s="140"/>
    </row>
    <row r="114" spans="1:19" s="148" customFormat="1" x14ac:dyDescent="0.2">
      <c r="A114" s="140"/>
      <c r="B114" s="140"/>
      <c r="C114" s="140"/>
      <c r="D114" s="140"/>
      <c r="E114" s="140"/>
      <c r="F114" s="140"/>
      <c r="G114" s="140"/>
      <c r="H114" s="140"/>
      <c r="I114" s="140"/>
      <c r="J114" s="140"/>
      <c r="K114" s="143"/>
      <c r="L114" s="157"/>
      <c r="N114" s="186"/>
      <c r="O114" s="185"/>
      <c r="P114" s="140"/>
      <c r="Q114" s="140"/>
      <c r="R114" s="140"/>
      <c r="S114" s="140"/>
    </row>
    <row r="115" spans="1:19" s="148" customFormat="1" x14ac:dyDescent="0.2">
      <c r="A115" s="140"/>
      <c r="B115" s="140"/>
      <c r="C115" s="140"/>
      <c r="D115" s="140"/>
      <c r="E115" s="140"/>
      <c r="F115" s="140"/>
      <c r="G115" s="140"/>
      <c r="H115" s="140"/>
      <c r="I115" s="140"/>
      <c r="J115" s="140"/>
      <c r="K115" s="143"/>
      <c r="L115" s="157"/>
      <c r="N115" s="186"/>
      <c r="O115" s="185"/>
      <c r="P115" s="140"/>
      <c r="Q115" s="140"/>
      <c r="R115" s="140"/>
      <c r="S115" s="140"/>
    </row>
    <row r="116" spans="1:19" s="148" customFormat="1" x14ac:dyDescent="0.2">
      <c r="A116" s="140"/>
      <c r="B116" s="140"/>
      <c r="C116" s="140"/>
      <c r="D116" s="140"/>
      <c r="E116" s="140"/>
      <c r="F116" s="140"/>
      <c r="G116" s="140"/>
      <c r="H116" s="140"/>
      <c r="I116" s="140"/>
      <c r="J116" s="140"/>
      <c r="K116" s="143"/>
      <c r="L116" s="157"/>
      <c r="N116" s="186"/>
      <c r="O116" s="185"/>
      <c r="P116" s="140"/>
      <c r="Q116" s="140"/>
      <c r="R116" s="140"/>
      <c r="S116" s="140"/>
    </row>
    <row r="117" spans="1:19" s="148" customFormat="1" x14ac:dyDescent="0.2">
      <c r="A117" s="140"/>
      <c r="B117" s="140"/>
      <c r="C117" s="140"/>
      <c r="D117" s="140"/>
      <c r="E117" s="140"/>
      <c r="F117" s="140"/>
      <c r="G117" s="140"/>
      <c r="H117" s="140"/>
      <c r="I117" s="140"/>
      <c r="J117" s="140"/>
      <c r="K117" s="143"/>
      <c r="L117" s="157"/>
      <c r="N117" s="186"/>
      <c r="O117" s="185"/>
      <c r="P117" s="140"/>
      <c r="Q117" s="140"/>
      <c r="R117" s="140"/>
      <c r="S117" s="140"/>
    </row>
    <row r="118" spans="1:19" s="148" customFormat="1" x14ac:dyDescent="0.2">
      <c r="A118" s="140"/>
      <c r="B118" s="140"/>
      <c r="C118" s="140"/>
      <c r="D118" s="140"/>
      <c r="E118" s="140"/>
      <c r="F118" s="140"/>
      <c r="G118" s="140"/>
      <c r="H118" s="140"/>
      <c r="I118" s="140"/>
      <c r="J118" s="140"/>
      <c r="K118" s="143"/>
      <c r="L118" s="157"/>
      <c r="N118" s="186"/>
      <c r="O118" s="185"/>
      <c r="P118" s="140"/>
      <c r="Q118" s="140"/>
      <c r="R118" s="140"/>
      <c r="S118" s="140"/>
    </row>
    <row r="119" spans="1:19" s="148" customFormat="1" x14ac:dyDescent="0.2">
      <c r="A119" s="140"/>
      <c r="B119" s="140"/>
      <c r="C119" s="140"/>
      <c r="D119" s="140"/>
      <c r="E119" s="140"/>
      <c r="F119" s="140"/>
      <c r="G119" s="140"/>
      <c r="H119" s="140"/>
      <c r="I119" s="140"/>
      <c r="J119" s="140"/>
      <c r="K119" s="143"/>
      <c r="L119" s="157"/>
      <c r="N119" s="186"/>
      <c r="O119" s="185"/>
      <c r="P119" s="140"/>
      <c r="Q119" s="140"/>
      <c r="R119" s="140"/>
      <c r="S119" s="140"/>
    </row>
    <row r="120" spans="1:19" s="148" customFormat="1" x14ac:dyDescent="0.2">
      <c r="A120" s="140"/>
      <c r="B120" s="140"/>
      <c r="C120" s="140"/>
      <c r="D120" s="140"/>
      <c r="E120" s="140"/>
      <c r="F120" s="140"/>
      <c r="G120" s="140"/>
      <c r="H120" s="140"/>
      <c r="I120" s="140"/>
      <c r="J120" s="140"/>
      <c r="K120" s="143"/>
      <c r="L120" s="157"/>
      <c r="N120" s="186"/>
      <c r="O120" s="185"/>
      <c r="P120" s="140"/>
      <c r="Q120" s="140"/>
      <c r="R120" s="140"/>
      <c r="S120" s="140"/>
    </row>
    <row r="121" spans="1:19" s="148" customFormat="1" x14ac:dyDescent="0.2">
      <c r="A121" s="140"/>
      <c r="B121" s="140"/>
      <c r="C121" s="140"/>
      <c r="D121" s="140"/>
      <c r="E121" s="140"/>
      <c r="F121" s="140"/>
      <c r="G121" s="140"/>
      <c r="H121" s="140"/>
      <c r="I121" s="140"/>
      <c r="J121" s="140"/>
      <c r="K121" s="143"/>
      <c r="L121" s="157"/>
      <c r="N121" s="186"/>
      <c r="O121" s="185"/>
      <c r="P121" s="140"/>
      <c r="Q121" s="140"/>
      <c r="R121" s="140"/>
      <c r="S121" s="140"/>
    </row>
    <row r="122" spans="1:19" s="148" customFormat="1" x14ac:dyDescent="0.2">
      <c r="A122" s="140"/>
      <c r="B122" s="140"/>
      <c r="C122" s="140"/>
      <c r="D122" s="140"/>
      <c r="E122" s="140"/>
      <c r="F122" s="140"/>
      <c r="G122" s="140"/>
      <c r="H122" s="140"/>
      <c r="I122" s="140"/>
      <c r="J122" s="140"/>
      <c r="K122" s="143"/>
      <c r="L122" s="157"/>
      <c r="N122" s="186"/>
      <c r="O122" s="185"/>
      <c r="P122" s="140"/>
      <c r="Q122" s="140"/>
      <c r="R122" s="140"/>
      <c r="S122" s="140"/>
    </row>
    <row r="123" spans="1:19" s="148" customFormat="1" x14ac:dyDescent="0.2">
      <c r="A123" s="140"/>
      <c r="B123" s="140"/>
      <c r="C123" s="140"/>
      <c r="D123" s="140"/>
      <c r="E123" s="140"/>
      <c r="F123" s="140"/>
      <c r="G123" s="140"/>
      <c r="H123" s="140"/>
      <c r="I123" s="140"/>
      <c r="J123" s="140"/>
      <c r="K123" s="143"/>
      <c r="L123" s="187"/>
      <c r="N123" s="186"/>
      <c r="O123" s="185"/>
      <c r="P123" s="140"/>
      <c r="Q123" s="140"/>
      <c r="R123" s="140"/>
      <c r="S123" s="140"/>
    </row>
    <row r="124" spans="1:19" s="148" customFormat="1" x14ac:dyDescent="0.2">
      <c r="A124" s="140"/>
      <c r="B124" s="140"/>
      <c r="C124" s="140"/>
      <c r="D124" s="140"/>
      <c r="E124" s="140"/>
      <c r="F124" s="140"/>
      <c r="G124" s="140"/>
      <c r="H124" s="140"/>
      <c r="I124" s="140"/>
      <c r="J124" s="140"/>
      <c r="K124" s="143"/>
      <c r="L124" s="157"/>
      <c r="N124" s="186"/>
      <c r="O124" s="185"/>
      <c r="P124" s="140"/>
      <c r="Q124" s="140"/>
      <c r="R124" s="140"/>
      <c r="S124" s="140"/>
    </row>
    <row r="125" spans="1:19" s="148" customFormat="1" x14ac:dyDescent="0.2">
      <c r="A125" s="140"/>
      <c r="B125" s="140"/>
      <c r="C125" s="140"/>
      <c r="D125" s="140"/>
      <c r="E125" s="140"/>
      <c r="F125" s="140"/>
      <c r="G125" s="140"/>
      <c r="H125" s="140"/>
      <c r="I125" s="140"/>
      <c r="J125" s="140"/>
      <c r="K125" s="143"/>
      <c r="L125" s="157"/>
      <c r="N125" s="186"/>
      <c r="O125" s="185"/>
      <c r="P125" s="140"/>
      <c r="Q125" s="140"/>
      <c r="R125" s="140"/>
      <c r="S125" s="140"/>
    </row>
    <row r="126" spans="1:19" s="148" customFormat="1" x14ac:dyDescent="0.2">
      <c r="A126" s="140"/>
      <c r="B126" s="140"/>
      <c r="C126" s="140"/>
      <c r="D126" s="140"/>
      <c r="E126" s="140"/>
      <c r="F126" s="140"/>
      <c r="G126" s="140"/>
      <c r="H126" s="140"/>
      <c r="I126" s="140"/>
      <c r="J126" s="140"/>
      <c r="K126" s="143"/>
      <c r="L126" s="157"/>
      <c r="N126" s="186"/>
      <c r="O126" s="185"/>
      <c r="P126" s="140"/>
      <c r="Q126" s="140"/>
      <c r="R126" s="140"/>
      <c r="S126" s="140"/>
    </row>
    <row r="127" spans="1:19" s="148" customFormat="1" x14ac:dyDescent="0.2">
      <c r="A127" s="140"/>
      <c r="B127" s="140"/>
      <c r="C127" s="140"/>
      <c r="D127" s="140"/>
      <c r="E127" s="140"/>
      <c r="F127" s="140"/>
      <c r="G127" s="140"/>
      <c r="H127" s="140"/>
      <c r="I127" s="140"/>
      <c r="J127" s="140"/>
      <c r="K127" s="143"/>
      <c r="L127" s="157"/>
      <c r="N127" s="186"/>
      <c r="O127" s="185"/>
      <c r="P127" s="140"/>
      <c r="Q127" s="140"/>
      <c r="R127" s="140"/>
      <c r="S127" s="140"/>
    </row>
    <row r="128" spans="1:19" s="148" customFormat="1" x14ac:dyDescent="0.2">
      <c r="A128" s="140"/>
      <c r="B128" s="140"/>
      <c r="C128" s="140"/>
      <c r="D128" s="140"/>
      <c r="E128" s="140"/>
      <c r="F128" s="140"/>
      <c r="G128" s="140"/>
      <c r="H128" s="140"/>
      <c r="I128" s="140"/>
      <c r="J128" s="140"/>
      <c r="K128" s="143"/>
      <c r="L128" s="157"/>
      <c r="N128" s="186"/>
      <c r="O128" s="185"/>
      <c r="P128" s="140"/>
      <c r="Q128" s="140"/>
      <c r="R128" s="140"/>
      <c r="S128" s="140"/>
    </row>
    <row r="129" spans="1:19" s="148" customFormat="1" x14ac:dyDescent="0.2">
      <c r="A129" s="140"/>
      <c r="B129" s="140"/>
      <c r="C129" s="140"/>
      <c r="D129" s="140"/>
      <c r="E129" s="140"/>
      <c r="F129" s="140"/>
      <c r="G129" s="140"/>
      <c r="H129" s="140"/>
      <c r="I129" s="140"/>
      <c r="J129" s="140"/>
      <c r="K129" s="143"/>
      <c r="L129" s="157"/>
      <c r="N129" s="186"/>
      <c r="O129" s="185"/>
      <c r="P129" s="140"/>
      <c r="Q129" s="140"/>
      <c r="R129" s="140"/>
      <c r="S129" s="140"/>
    </row>
    <row r="130" spans="1:19" s="148" customFormat="1" x14ac:dyDescent="0.2">
      <c r="A130" s="140"/>
      <c r="B130" s="140"/>
      <c r="C130" s="140"/>
      <c r="D130" s="140"/>
      <c r="E130" s="140"/>
      <c r="F130" s="140"/>
      <c r="G130" s="140"/>
      <c r="H130" s="140"/>
      <c r="I130" s="140"/>
      <c r="J130" s="140"/>
      <c r="K130" s="143"/>
      <c r="L130" s="157"/>
      <c r="N130" s="186"/>
      <c r="O130" s="185"/>
      <c r="P130" s="140"/>
      <c r="Q130" s="140"/>
      <c r="R130" s="140"/>
      <c r="S130" s="140"/>
    </row>
    <row r="131" spans="1:19" s="148" customFormat="1" x14ac:dyDescent="0.2">
      <c r="A131" s="140"/>
      <c r="B131" s="140"/>
      <c r="C131" s="140"/>
      <c r="D131" s="140"/>
      <c r="E131" s="140"/>
      <c r="F131" s="140"/>
      <c r="G131" s="140"/>
      <c r="H131" s="140"/>
      <c r="I131" s="140"/>
      <c r="J131" s="140"/>
      <c r="K131" s="143"/>
      <c r="L131" s="157"/>
      <c r="N131" s="186"/>
      <c r="O131" s="185"/>
      <c r="P131" s="140"/>
      <c r="Q131" s="140"/>
      <c r="R131" s="140"/>
      <c r="S131" s="140"/>
    </row>
    <row r="132" spans="1:19" s="148" customFormat="1" x14ac:dyDescent="0.2">
      <c r="A132" s="140"/>
      <c r="B132" s="140"/>
      <c r="C132" s="140"/>
      <c r="D132" s="140"/>
      <c r="E132" s="140"/>
      <c r="F132" s="140"/>
      <c r="G132" s="140"/>
      <c r="H132" s="140"/>
      <c r="I132" s="140"/>
      <c r="J132" s="140"/>
      <c r="K132" s="143"/>
      <c r="L132" s="157"/>
      <c r="N132" s="186"/>
      <c r="O132" s="185"/>
      <c r="P132" s="140"/>
      <c r="Q132" s="140"/>
      <c r="R132" s="140"/>
      <c r="S132" s="140"/>
    </row>
    <row r="133" spans="1:19" s="148" customFormat="1" x14ac:dyDescent="0.2">
      <c r="A133" s="140"/>
      <c r="B133" s="140"/>
      <c r="C133" s="140"/>
      <c r="D133" s="140"/>
      <c r="E133" s="140"/>
      <c r="F133" s="140"/>
      <c r="G133" s="140"/>
      <c r="H133" s="140"/>
      <c r="I133" s="140"/>
      <c r="J133" s="140"/>
      <c r="K133" s="143"/>
      <c r="L133" s="157"/>
      <c r="N133" s="186"/>
      <c r="O133" s="185"/>
      <c r="P133" s="140"/>
      <c r="Q133" s="140"/>
      <c r="R133" s="140"/>
      <c r="S133" s="140"/>
    </row>
    <row r="134" spans="1:19" s="148" customFormat="1" x14ac:dyDescent="0.2">
      <c r="A134" s="140"/>
      <c r="B134" s="140"/>
      <c r="C134" s="140"/>
      <c r="D134" s="140"/>
      <c r="E134" s="140"/>
      <c r="F134" s="140"/>
      <c r="G134" s="140"/>
      <c r="H134" s="140"/>
      <c r="I134" s="140"/>
      <c r="J134" s="140"/>
      <c r="K134" s="143"/>
      <c r="L134" s="187"/>
      <c r="N134" s="186"/>
      <c r="O134" s="185"/>
      <c r="P134" s="140"/>
      <c r="Q134" s="140"/>
      <c r="R134" s="140"/>
      <c r="S134" s="140"/>
    </row>
    <row r="135" spans="1:19" s="148" customFormat="1" x14ac:dyDescent="0.2">
      <c r="A135" s="140"/>
      <c r="B135" s="140"/>
      <c r="C135" s="140"/>
      <c r="D135" s="140"/>
      <c r="E135" s="140"/>
      <c r="F135" s="140"/>
      <c r="G135" s="140"/>
      <c r="H135" s="140"/>
      <c r="I135" s="140"/>
      <c r="J135" s="140"/>
      <c r="K135" s="143"/>
      <c r="L135" s="157"/>
      <c r="N135" s="186"/>
      <c r="O135" s="185"/>
      <c r="P135" s="140"/>
      <c r="Q135" s="140"/>
      <c r="R135" s="140"/>
      <c r="S135" s="140"/>
    </row>
    <row r="136" spans="1:19" s="148" customFormat="1" x14ac:dyDescent="0.2">
      <c r="A136" s="140"/>
      <c r="B136" s="140"/>
      <c r="C136" s="140"/>
      <c r="D136" s="140"/>
      <c r="E136" s="140"/>
      <c r="F136" s="140"/>
      <c r="G136" s="140"/>
      <c r="H136" s="140"/>
      <c r="I136" s="140"/>
      <c r="J136" s="140"/>
      <c r="K136" s="143"/>
      <c r="L136" s="187">
        <f>SUM(L13:L135)</f>
        <v>66500000</v>
      </c>
      <c r="N136" s="186"/>
      <c r="O136" s="185"/>
      <c r="P136" s="140"/>
      <c r="Q136" s="140"/>
      <c r="R136" s="140"/>
      <c r="S136" s="140"/>
    </row>
  </sheetData>
  <mergeCells count="1">
    <mergeCell ref="A1:I1"/>
  </mergeCells>
  <pageMargins left="0.7" right="0.7" top="0.75" bottom="0.75" header="0.3" footer="0.3"/>
  <pageSetup paperSize="9" scale="70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6"/>
  <sheetViews>
    <sheetView tabSelected="1" view="pageBreakPreview" topLeftCell="A7" zoomScale="82" zoomScaleNormal="100" zoomScaleSheetLayoutView="82" workbookViewId="0">
      <selection activeCell="K13" sqref="K13"/>
    </sheetView>
  </sheetViews>
  <sheetFormatPr defaultRowHeight="14.25" x14ac:dyDescent="0.2"/>
  <cols>
    <col min="1" max="1" width="15.85546875" style="140" customWidth="1"/>
    <col min="2" max="2" width="11.85546875" style="140" customWidth="1"/>
    <col min="3" max="3" width="13.7109375" style="140" customWidth="1"/>
    <col min="4" max="4" width="4.85546875" style="140" customWidth="1"/>
    <col min="5" max="5" width="14.28515625" style="140" customWidth="1"/>
    <col min="6" max="6" width="4.140625" style="140" customWidth="1"/>
    <col min="7" max="7" width="13.85546875" style="140" customWidth="1"/>
    <col min="8" max="8" width="22" style="140" customWidth="1"/>
    <col min="9" max="9" width="20.7109375" style="140" customWidth="1"/>
    <col min="10" max="10" width="21.5703125" style="140" customWidth="1"/>
    <col min="11" max="11" width="12.140625" style="140" bestFit="1" customWidth="1"/>
    <col min="12" max="12" width="17.42578125" style="157" bestFit="1" customWidth="1"/>
    <col min="13" max="13" width="16.140625" style="148" bestFit="1" customWidth="1"/>
    <col min="14" max="14" width="15.5703125" style="186" customWidth="1"/>
    <col min="15" max="15" width="20" style="185" bestFit="1" customWidth="1"/>
    <col min="16" max="16" width="19.42578125" style="140" bestFit="1" customWidth="1"/>
    <col min="17" max="17" width="9.140625" style="140"/>
    <col min="18" max="18" width="22.42578125" style="140" customWidth="1"/>
    <col min="19" max="19" width="20.140625" style="140" customWidth="1"/>
    <col min="20" max="16384" width="9.140625" style="140"/>
  </cols>
  <sheetData>
    <row r="1" spans="1:19" ht="15.75" x14ac:dyDescent="0.25">
      <c r="A1" s="192" t="s">
        <v>0</v>
      </c>
      <c r="B1" s="192"/>
      <c r="C1" s="192"/>
      <c r="D1" s="192"/>
      <c r="E1" s="192"/>
      <c r="F1" s="192"/>
      <c r="G1" s="192"/>
      <c r="H1" s="192"/>
      <c r="I1" s="192"/>
      <c r="J1" s="191"/>
      <c r="K1" s="135"/>
      <c r="L1" s="136"/>
      <c r="M1" s="137"/>
      <c r="N1" s="138"/>
      <c r="O1" s="139"/>
      <c r="P1" s="135"/>
      <c r="Q1" s="135"/>
      <c r="R1" s="135"/>
      <c r="S1" s="135"/>
    </row>
    <row r="2" spans="1:19" x14ac:dyDescent="0.2">
      <c r="A2" s="7"/>
      <c r="B2" s="7"/>
      <c r="C2" s="7"/>
      <c r="D2" s="7"/>
      <c r="E2" s="7"/>
      <c r="F2" s="7"/>
      <c r="G2" s="7"/>
      <c r="H2" s="8"/>
      <c r="I2" s="7"/>
      <c r="J2" s="7"/>
      <c r="K2" s="135"/>
      <c r="L2" s="136"/>
      <c r="M2" s="137"/>
      <c r="N2" s="138"/>
      <c r="O2" s="10"/>
      <c r="P2" s="135"/>
      <c r="Q2" s="135"/>
      <c r="R2" s="135"/>
      <c r="S2" s="135"/>
    </row>
    <row r="3" spans="1:19" x14ac:dyDescent="0.2">
      <c r="A3" s="7" t="s">
        <v>1</v>
      </c>
      <c r="B3" s="10" t="s">
        <v>72</v>
      </c>
      <c r="C3" s="10"/>
      <c r="D3" s="7"/>
      <c r="E3" s="7"/>
      <c r="F3" s="7"/>
      <c r="G3" s="7"/>
      <c r="H3" s="7" t="s">
        <v>3</v>
      </c>
      <c r="I3" s="11">
        <v>42826</v>
      </c>
      <c r="J3" s="12"/>
      <c r="K3" s="135"/>
      <c r="L3" s="13"/>
      <c r="M3" s="137"/>
      <c r="N3" s="138"/>
      <c r="O3" s="10"/>
      <c r="P3" s="135"/>
      <c r="Q3" s="135"/>
      <c r="R3" s="135"/>
      <c r="S3" s="135"/>
    </row>
    <row r="4" spans="1:19" x14ac:dyDescent="0.2">
      <c r="A4" s="7" t="s">
        <v>4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0.625</v>
      </c>
      <c r="J4" s="15"/>
      <c r="K4" s="135"/>
      <c r="L4" s="13"/>
      <c r="M4" s="137"/>
      <c r="N4" s="138"/>
      <c r="O4" s="10"/>
      <c r="P4" s="135"/>
      <c r="Q4" s="135"/>
      <c r="R4" s="135"/>
      <c r="S4" s="135"/>
    </row>
    <row r="5" spans="1:19" x14ac:dyDescent="0.2">
      <c r="A5" s="7"/>
      <c r="B5" s="7"/>
      <c r="C5" s="7"/>
      <c r="D5" s="7"/>
      <c r="E5" s="7"/>
      <c r="F5" s="7"/>
      <c r="G5" s="7"/>
      <c r="H5" s="8"/>
      <c r="I5" s="15"/>
      <c r="J5" s="16"/>
      <c r="K5" s="135"/>
      <c r="L5" s="13"/>
      <c r="M5" s="17"/>
      <c r="N5" s="141"/>
      <c r="O5" s="139"/>
      <c r="P5" s="135"/>
      <c r="Q5" s="135"/>
      <c r="R5" s="135"/>
      <c r="S5" s="135"/>
    </row>
    <row r="6" spans="1:19" x14ac:dyDescent="0.2">
      <c r="A6" s="19" t="s">
        <v>8</v>
      </c>
      <c r="B6" s="7"/>
      <c r="C6" s="7"/>
      <c r="D6" s="7"/>
      <c r="E6" s="7"/>
      <c r="F6" s="7"/>
      <c r="G6" s="7" t="s">
        <v>9</v>
      </c>
      <c r="H6" s="8"/>
      <c r="I6" s="7"/>
      <c r="J6" s="7"/>
      <c r="K6" s="135"/>
      <c r="L6" s="13"/>
      <c r="M6" s="137"/>
      <c r="N6" s="141"/>
      <c r="O6" s="7"/>
      <c r="P6" s="135"/>
      <c r="Q6" s="135"/>
      <c r="R6" s="135"/>
      <c r="S6" s="135"/>
    </row>
    <row r="7" spans="1:19" x14ac:dyDescent="0.2">
      <c r="A7" s="7"/>
      <c r="B7" s="7"/>
      <c r="C7" s="20" t="s">
        <v>10</v>
      </c>
      <c r="D7" s="20"/>
      <c r="E7" s="20" t="s">
        <v>11</v>
      </c>
      <c r="F7" s="20"/>
      <c r="G7" s="20" t="s">
        <v>12</v>
      </c>
      <c r="H7" s="8"/>
      <c r="I7" s="7"/>
      <c r="J7" s="7"/>
      <c r="K7" s="135"/>
      <c r="L7" s="13"/>
      <c r="M7" s="137"/>
      <c r="N7" s="138"/>
      <c r="O7" s="7"/>
      <c r="P7" s="135"/>
      <c r="Q7" s="135"/>
      <c r="R7" s="135"/>
      <c r="S7" s="135"/>
    </row>
    <row r="8" spans="1:19" x14ac:dyDescent="0.2">
      <c r="A8" s="7"/>
      <c r="B8" s="7"/>
      <c r="C8" s="21">
        <v>100000</v>
      </c>
      <c r="D8" s="7"/>
      <c r="E8" s="22">
        <v>443</v>
      </c>
      <c r="F8" s="22"/>
      <c r="G8" s="17">
        <f>C8*E8</f>
        <v>44300000</v>
      </c>
      <c r="H8" s="8"/>
      <c r="I8" s="17"/>
      <c r="J8" s="17"/>
      <c r="K8" s="135"/>
      <c r="L8" s="13"/>
      <c r="M8" s="137"/>
      <c r="N8" s="138"/>
      <c r="O8" s="7"/>
      <c r="P8" s="135"/>
      <c r="Q8" s="135"/>
      <c r="R8" s="135"/>
      <c r="S8" s="135"/>
    </row>
    <row r="9" spans="1:19" x14ac:dyDescent="0.2">
      <c r="A9" s="7"/>
      <c r="B9" s="7"/>
      <c r="C9" s="21">
        <v>50000</v>
      </c>
      <c r="D9" s="7"/>
      <c r="E9" s="22">
        <v>550</v>
      </c>
      <c r="F9" s="22"/>
      <c r="G9" s="17">
        <f t="shared" ref="G9:G16" si="0">C9*E9</f>
        <v>27500000</v>
      </c>
      <c r="H9" s="8"/>
      <c r="I9" s="17"/>
      <c r="J9" s="17"/>
      <c r="K9" s="135"/>
      <c r="L9" s="136"/>
      <c r="M9" s="137"/>
      <c r="N9" s="138"/>
      <c r="O9" s="139"/>
      <c r="P9" s="135"/>
      <c r="Q9" s="135"/>
      <c r="R9" s="135"/>
      <c r="S9" s="135"/>
    </row>
    <row r="10" spans="1:19" x14ac:dyDescent="0.2">
      <c r="A10" s="7"/>
      <c r="B10" s="7"/>
      <c r="C10" s="21">
        <v>20000</v>
      </c>
      <c r="D10" s="7"/>
      <c r="E10" s="22">
        <v>87</v>
      </c>
      <c r="F10" s="22"/>
      <c r="G10" s="17">
        <f t="shared" si="0"/>
        <v>1740000</v>
      </c>
      <c r="H10" s="8"/>
      <c r="I10" s="8"/>
      <c r="J10" s="17"/>
      <c r="K10" s="23"/>
      <c r="L10" s="136"/>
      <c r="M10" s="137"/>
      <c r="N10" s="138"/>
      <c r="O10" s="7"/>
      <c r="P10" s="135"/>
      <c r="Q10" s="135"/>
      <c r="R10" s="135"/>
      <c r="S10" s="135"/>
    </row>
    <row r="11" spans="1:19" x14ac:dyDescent="0.2">
      <c r="A11" s="7"/>
      <c r="B11" s="7"/>
      <c r="C11" s="21">
        <v>10000</v>
      </c>
      <c r="D11" s="7"/>
      <c r="E11" s="22">
        <v>77</v>
      </c>
      <c r="F11" s="22"/>
      <c r="G11" s="17">
        <f t="shared" si="0"/>
        <v>770000</v>
      </c>
      <c r="H11" s="8"/>
      <c r="I11" s="17"/>
      <c r="J11" s="17"/>
      <c r="K11" s="135"/>
      <c r="L11" s="136"/>
      <c r="M11" s="137"/>
      <c r="N11" s="24"/>
      <c r="O11" s="8"/>
      <c r="P11" s="135"/>
      <c r="Q11" s="135"/>
      <c r="R11" s="135" t="s">
        <v>13</v>
      </c>
      <c r="S11" s="135"/>
    </row>
    <row r="12" spans="1:19" ht="15" x14ac:dyDescent="0.25">
      <c r="A12" s="7"/>
      <c r="B12" s="7"/>
      <c r="C12" s="21">
        <v>5000</v>
      </c>
      <c r="D12" s="7"/>
      <c r="E12" s="22">
        <v>93</v>
      </c>
      <c r="F12" s="22"/>
      <c r="G12" s="17">
        <f>C12*E12</f>
        <v>465000</v>
      </c>
      <c r="H12" s="8"/>
      <c r="I12" s="17"/>
      <c r="J12" s="17"/>
      <c r="K12" s="25" t="s">
        <v>9</v>
      </c>
      <c r="L12" s="26" t="s">
        <v>14</v>
      </c>
      <c r="M12" s="27" t="s">
        <v>15</v>
      </c>
      <c r="N12" s="142" t="s">
        <v>16</v>
      </c>
      <c r="O12" s="29" t="s">
        <v>13</v>
      </c>
      <c r="P12" s="135" t="s">
        <v>17</v>
      </c>
      <c r="Q12" s="135" t="s">
        <v>18</v>
      </c>
      <c r="R12" s="135" t="s">
        <v>19</v>
      </c>
      <c r="S12" s="135"/>
    </row>
    <row r="13" spans="1:19" x14ac:dyDescent="0.2">
      <c r="A13" s="7"/>
      <c r="B13" s="7"/>
      <c r="C13" s="21">
        <v>2000</v>
      </c>
      <c r="D13" s="7"/>
      <c r="E13" s="22">
        <v>95</v>
      </c>
      <c r="F13" s="22"/>
      <c r="G13" s="17">
        <f t="shared" si="0"/>
        <v>190000</v>
      </c>
      <c r="H13" s="8"/>
      <c r="I13" s="17"/>
      <c r="J13" s="17"/>
      <c r="K13" s="143">
        <v>40296</v>
      </c>
      <c r="L13" s="144">
        <v>500000</v>
      </c>
      <c r="M13" s="32">
        <v>150000</v>
      </c>
      <c r="N13" s="145"/>
      <c r="O13" s="135" t="s">
        <v>20</v>
      </c>
      <c r="P13" s="135" t="s">
        <v>18</v>
      </c>
    </row>
    <row r="14" spans="1:19" x14ac:dyDescent="0.2">
      <c r="A14" s="7"/>
      <c r="B14" s="7"/>
      <c r="C14" s="21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10"/>
      <c r="K14" s="143">
        <v>40297</v>
      </c>
      <c r="L14" s="144">
        <v>1100000</v>
      </c>
      <c r="M14" s="32">
        <v>170000</v>
      </c>
      <c r="N14" s="34"/>
      <c r="O14" s="146"/>
      <c r="P14" s="147"/>
    </row>
    <row r="15" spans="1:19" x14ac:dyDescent="0.2">
      <c r="A15" s="7"/>
      <c r="B15" s="7"/>
      <c r="C15" s="21">
        <v>500</v>
      </c>
      <c r="D15" s="7"/>
      <c r="E15" s="22">
        <v>0</v>
      </c>
      <c r="F15" s="22"/>
      <c r="G15" s="17">
        <f t="shared" si="0"/>
        <v>0</v>
      </c>
      <c r="H15" s="8"/>
      <c r="I15" s="10"/>
      <c r="K15" s="143">
        <v>40298</v>
      </c>
      <c r="L15" s="144">
        <v>800000</v>
      </c>
      <c r="M15" s="32">
        <v>110000</v>
      </c>
      <c r="N15" s="34"/>
      <c r="O15" s="146"/>
      <c r="P15" s="147"/>
    </row>
    <row r="16" spans="1:19" x14ac:dyDescent="0.2">
      <c r="A16" s="7"/>
      <c r="B16" s="7"/>
      <c r="C16" s="21">
        <v>100</v>
      </c>
      <c r="D16" s="7"/>
      <c r="E16" s="22">
        <v>0</v>
      </c>
      <c r="F16" s="22"/>
      <c r="G16" s="17">
        <f t="shared" si="0"/>
        <v>0</v>
      </c>
      <c r="H16" s="8"/>
      <c r="I16" s="10"/>
      <c r="J16" s="121"/>
      <c r="K16" s="143">
        <v>40299</v>
      </c>
      <c r="L16" s="144">
        <v>500000</v>
      </c>
      <c r="M16" s="148">
        <v>52500</v>
      </c>
      <c r="N16" s="34"/>
      <c r="O16" s="146"/>
      <c r="P16" s="147"/>
    </row>
    <row r="17" spans="1:19" x14ac:dyDescent="0.2">
      <c r="A17" s="7"/>
      <c r="B17" s="7"/>
      <c r="C17" s="19" t="s">
        <v>21</v>
      </c>
      <c r="D17" s="7"/>
      <c r="E17" s="22"/>
      <c r="F17" s="7"/>
      <c r="G17" s="7"/>
      <c r="H17" s="8">
        <f>SUM(G8:G16)</f>
        <v>74965000</v>
      </c>
      <c r="I17" s="10"/>
      <c r="J17" s="121"/>
      <c r="K17" s="143">
        <v>40300</v>
      </c>
      <c r="L17" s="144">
        <v>600000</v>
      </c>
      <c r="M17" s="32">
        <v>52000</v>
      </c>
      <c r="N17" s="34"/>
      <c r="O17" s="146"/>
      <c r="P17" s="147"/>
    </row>
    <row r="18" spans="1:19" x14ac:dyDescent="0.2">
      <c r="A18" s="7"/>
      <c r="B18" s="7"/>
      <c r="C18" s="7"/>
      <c r="D18" s="7"/>
      <c r="E18" s="7"/>
      <c r="F18" s="7"/>
      <c r="G18" s="7"/>
      <c r="H18" s="8"/>
      <c r="I18" s="10"/>
      <c r="J18" s="121"/>
      <c r="K18" s="143">
        <v>40301</v>
      </c>
      <c r="L18" s="144">
        <v>3200000</v>
      </c>
      <c r="M18" s="32">
        <v>1000000</v>
      </c>
      <c r="N18" s="34"/>
      <c r="O18" s="146"/>
      <c r="P18" s="39"/>
    </row>
    <row r="19" spans="1:19" x14ac:dyDescent="0.2">
      <c r="A19" s="7"/>
      <c r="B19" s="7"/>
      <c r="C19" s="7" t="s">
        <v>10</v>
      </c>
      <c r="D19" s="7"/>
      <c r="E19" s="7" t="s">
        <v>22</v>
      </c>
      <c r="F19" s="7"/>
      <c r="G19" s="7" t="s">
        <v>12</v>
      </c>
      <c r="H19" s="8"/>
      <c r="I19" s="21"/>
      <c r="J19" s="121"/>
      <c r="K19" s="143">
        <v>40302</v>
      </c>
      <c r="L19" s="144">
        <v>5000000</v>
      </c>
      <c r="M19" s="40">
        <v>100000</v>
      </c>
      <c r="N19" s="34"/>
      <c r="O19" s="146"/>
      <c r="P19" s="39"/>
    </row>
    <row r="20" spans="1:19" x14ac:dyDescent="0.2">
      <c r="A20" s="7"/>
      <c r="B20" s="7"/>
      <c r="C20" s="21">
        <v>1000</v>
      </c>
      <c r="D20" s="7"/>
      <c r="E20" s="7">
        <v>2</v>
      </c>
      <c r="F20" s="7"/>
      <c r="G20" s="21">
        <f>C20*E20</f>
        <v>2000</v>
      </c>
      <c r="H20" s="8"/>
      <c r="I20" s="21"/>
      <c r="J20" s="22"/>
      <c r="K20" s="143">
        <v>40303</v>
      </c>
      <c r="L20" s="144">
        <v>950000</v>
      </c>
      <c r="M20" s="32"/>
      <c r="N20" s="34"/>
      <c r="O20" s="146"/>
      <c r="P20" s="39"/>
    </row>
    <row r="21" spans="1:19" x14ac:dyDescent="0.2">
      <c r="A21" s="7"/>
      <c r="B21" s="7"/>
      <c r="C21" s="21">
        <v>500</v>
      </c>
      <c r="D21" s="7"/>
      <c r="E21" s="7">
        <v>3</v>
      </c>
      <c r="F21" s="7"/>
      <c r="G21" s="21">
        <f>C21*E21</f>
        <v>1500</v>
      </c>
      <c r="H21" s="8"/>
      <c r="I21" s="21"/>
      <c r="J21" s="121"/>
      <c r="K21" s="143">
        <v>40304</v>
      </c>
      <c r="L21" s="144">
        <v>1500000</v>
      </c>
      <c r="M21" s="34"/>
      <c r="N21" s="41"/>
      <c r="O21" s="42"/>
      <c r="P21" s="42"/>
    </row>
    <row r="22" spans="1:19" x14ac:dyDescent="0.2">
      <c r="A22" s="7"/>
      <c r="B22" s="7"/>
      <c r="C22" s="21">
        <v>200</v>
      </c>
      <c r="D22" s="7"/>
      <c r="E22" s="7">
        <v>1</v>
      </c>
      <c r="F22" s="7"/>
      <c r="G22" s="21">
        <f>C22*E22</f>
        <v>200</v>
      </c>
      <c r="H22" s="8"/>
      <c r="I22" s="10"/>
      <c r="K22" s="143">
        <v>40305</v>
      </c>
      <c r="L22" s="144">
        <v>1650000</v>
      </c>
      <c r="M22" s="149"/>
      <c r="N22" s="150"/>
      <c r="O22" s="8"/>
      <c r="P22" s="34"/>
      <c r="Q22" s="41"/>
      <c r="R22" s="42"/>
      <c r="S22" s="42"/>
    </row>
    <row r="23" spans="1:19" x14ac:dyDescent="0.2">
      <c r="A23" s="7"/>
      <c r="B23" s="7"/>
      <c r="C23" s="21">
        <v>100</v>
      </c>
      <c r="D23" s="7"/>
      <c r="E23" s="7">
        <v>0</v>
      </c>
      <c r="F23" s="7"/>
      <c r="G23" s="21">
        <f>C23*E23</f>
        <v>0</v>
      </c>
      <c r="H23" s="8"/>
      <c r="I23" s="10"/>
      <c r="K23" s="143">
        <v>40306</v>
      </c>
      <c r="L23" s="144">
        <v>1000000</v>
      </c>
      <c r="M23" s="151"/>
      <c r="N23" s="150"/>
      <c r="O23" s="46"/>
      <c r="P23" s="34"/>
      <c r="Q23" s="41"/>
      <c r="R23" s="42">
        <f>SUM(R14:R22)</f>
        <v>0</v>
      </c>
      <c r="S23" s="42">
        <f>SUM(S14:S22)</f>
        <v>0</v>
      </c>
    </row>
    <row r="24" spans="1:19" x14ac:dyDescent="0.2">
      <c r="A24" s="7"/>
      <c r="B24" s="7"/>
      <c r="C24" s="21">
        <v>50</v>
      </c>
      <c r="D24" s="7"/>
      <c r="E24" s="7">
        <v>0</v>
      </c>
      <c r="F24" s="7"/>
      <c r="G24" s="21">
        <f>C24*E24</f>
        <v>0</v>
      </c>
      <c r="H24" s="8"/>
      <c r="I24" s="7"/>
      <c r="K24" s="143">
        <v>40307</v>
      </c>
      <c r="L24" s="144">
        <v>300000</v>
      </c>
      <c r="M24" s="151"/>
      <c r="N24" s="152"/>
      <c r="O24" s="46"/>
      <c r="P24" s="34"/>
      <c r="Q24" s="41"/>
      <c r="R24" s="48" t="s">
        <v>23</v>
      </c>
      <c r="S24" s="41"/>
    </row>
    <row r="25" spans="1:19" x14ac:dyDescent="0.2">
      <c r="A25" s="7"/>
      <c r="B25" s="7"/>
      <c r="C25" s="21">
        <v>25</v>
      </c>
      <c r="D25" s="7"/>
      <c r="E25" s="7">
        <v>0</v>
      </c>
      <c r="F25" s="7"/>
      <c r="G25" s="49">
        <v>0</v>
      </c>
      <c r="H25" s="8"/>
      <c r="I25" s="7" t="s">
        <v>9</v>
      </c>
      <c r="K25" s="143">
        <v>40308</v>
      </c>
      <c r="L25" s="144">
        <v>1500000</v>
      </c>
      <c r="M25" s="151"/>
      <c r="N25" s="152"/>
      <c r="O25" s="46"/>
      <c r="P25" s="34"/>
      <c r="Q25" s="41"/>
      <c r="R25" s="48"/>
      <c r="S25" s="41"/>
    </row>
    <row r="26" spans="1:19" x14ac:dyDescent="0.2">
      <c r="A26" s="7"/>
      <c r="B26" s="7"/>
      <c r="C26" s="19" t="s">
        <v>21</v>
      </c>
      <c r="D26" s="7"/>
      <c r="E26" s="7"/>
      <c r="F26" s="7"/>
      <c r="G26" s="7"/>
      <c r="H26" s="50">
        <f>SUM(G20:G25)</f>
        <v>3700</v>
      </c>
      <c r="I26" s="8"/>
      <c r="K26" s="143">
        <v>40309</v>
      </c>
      <c r="L26" s="144">
        <v>2700000</v>
      </c>
      <c r="N26" s="150"/>
      <c r="O26" s="153"/>
      <c r="P26" s="34"/>
      <c r="Q26" s="41"/>
      <c r="R26" s="48"/>
      <c r="S26" s="41"/>
    </row>
    <row r="27" spans="1:19" x14ac:dyDescent="0.2">
      <c r="A27" s="7"/>
      <c r="B27" s="7"/>
      <c r="C27" s="7"/>
      <c r="D27" s="7"/>
      <c r="E27" s="7"/>
      <c r="F27" s="7"/>
      <c r="G27" s="7"/>
      <c r="H27" s="8"/>
      <c r="I27" s="8">
        <f>H17+H26</f>
        <v>74968700</v>
      </c>
      <c r="K27" s="143">
        <v>40310</v>
      </c>
      <c r="L27" s="144">
        <v>1000000</v>
      </c>
      <c r="M27" s="52"/>
      <c r="N27" s="150"/>
      <c r="O27" s="153"/>
      <c r="P27" s="34"/>
      <c r="Q27" s="41"/>
      <c r="R27" s="48"/>
      <c r="S27" s="41"/>
    </row>
    <row r="28" spans="1:19" x14ac:dyDescent="0.2">
      <c r="A28" s="7"/>
      <c r="B28" s="7"/>
      <c r="C28" s="19" t="s">
        <v>24</v>
      </c>
      <c r="D28" s="7"/>
      <c r="E28" s="7"/>
      <c r="F28" s="7"/>
      <c r="G28" s="7"/>
      <c r="H28" s="8"/>
      <c r="I28" s="8"/>
      <c r="K28" s="143">
        <v>40311</v>
      </c>
      <c r="L28" s="144">
        <v>500000</v>
      </c>
      <c r="M28" s="154"/>
      <c r="N28" s="150"/>
      <c r="O28" s="153"/>
      <c r="P28" s="34"/>
      <c r="Q28" s="41"/>
      <c r="R28" s="48"/>
      <c r="S28" s="41"/>
    </row>
    <row r="29" spans="1:19" x14ac:dyDescent="0.2">
      <c r="A29" s="7"/>
      <c r="B29" s="7"/>
      <c r="C29" s="7" t="s">
        <v>25</v>
      </c>
      <c r="D29" s="7"/>
      <c r="E29" s="7"/>
      <c r="F29" s="7"/>
      <c r="G29" s="7" t="s">
        <v>9</v>
      </c>
      <c r="H29" s="8"/>
      <c r="I29" s="8">
        <f>'31 Maret 17'!I37</f>
        <v>1408296472</v>
      </c>
      <c r="K29" s="143">
        <v>40312</v>
      </c>
      <c r="L29" s="144">
        <v>850000</v>
      </c>
      <c r="M29" s="32"/>
      <c r="N29" s="145"/>
      <c r="O29" s="153"/>
      <c r="P29" s="34"/>
      <c r="Q29" s="41"/>
      <c r="R29" s="54"/>
      <c r="S29" s="41"/>
    </row>
    <row r="30" spans="1:19" x14ac:dyDescent="0.2">
      <c r="A30" s="7"/>
      <c r="B30" s="7"/>
      <c r="C30" s="7" t="s">
        <v>26</v>
      </c>
      <c r="D30" s="7"/>
      <c r="E30" s="7"/>
      <c r="F30" s="7"/>
      <c r="G30" s="7"/>
      <c r="H30" s="8" t="s">
        <v>27</v>
      </c>
      <c r="I30" s="55">
        <f>'31 Maret 17'!I52</f>
        <v>20828200</v>
      </c>
      <c r="K30" s="143">
        <v>40313</v>
      </c>
      <c r="L30" s="144">
        <v>800000</v>
      </c>
      <c r="M30" s="32"/>
      <c r="N30" s="34"/>
      <c r="O30" s="153"/>
      <c r="P30" s="34"/>
      <c r="Q30" s="41"/>
      <c r="R30" s="48"/>
      <c r="S30" s="41"/>
    </row>
    <row r="31" spans="1:19" x14ac:dyDescent="0.2">
      <c r="A31" s="7"/>
      <c r="B31" s="7"/>
      <c r="C31" s="7"/>
      <c r="D31" s="7"/>
      <c r="E31" s="7"/>
      <c r="F31" s="7"/>
      <c r="G31" s="7"/>
      <c r="H31" s="8"/>
      <c r="I31" s="8"/>
      <c r="K31" s="143">
        <v>40314</v>
      </c>
      <c r="L31" s="144">
        <v>1600000</v>
      </c>
      <c r="M31" s="32"/>
      <c r="N31" s="34"/>
      <c r="O31" s="153"/>
      <c r="P31" s="135"/>
      <c r="Q31" s="41"/>
      <c r="R31" s="135"/>
      <c r="S31" s="41"/>
    </row>
    <row r="32" spans="1:19" x14ac:dyDescent="0.2">
      <c r="A32" s="7"/>
      <c r="B32" s="7"/>
      <c r="C32" s="19" t="s">
        <v>28</v>
      </c>
      <c r="D32" s="7"/>
      <c r="E32" s="7"/>
      <c r="F32" s="7"/>
      <c r="G32" s="7"/>
      <c r="H32" s="8"/>
      <c r="I32" s="34"/>
      <c r="J32" s="34"/>
      <c r="K32" s="143">
        <v>40315</v>
      </c>
      <c r="L32" s="144">
        <v>1600000</v>
      </c>
      <c r="N32" s="34"/>
      <c r="O32" s="153"/>
      <c r="P32" s="135"/>
      <c r="Q32" s="41"/>
      <c r="R32" s="135"/>
      <c r="S32" s="41"/>
    </row>
    <row r="33" spans="1:19" x14ac:dyDescent="0.2">
      <c r="A33" s="7"/>
      <c r="B33" s="19">
        <v>1</v>
      </c>
      <c r="C33" s="19" t="s">
        <v>29</v>
      </c>
      <c r="D33" s="7"/>
      <c r="E33" s="7"/>
      <c r="F33" s="7"/>
      <c r="G33" s="7"/>
      <c r="H33" s="8"/>
      <c r="I33" s="8"/>
      <c r="J33" s="8"/>
      <c r="K33" s="143">
        <v>40316</v>
      </c>
      <c r="L33" s="144">
        <v>3000000</v>
      </c>
      <c r="M33" s="32"/>
      <c r="N33" s="34"/>
      <c r="O33" s="153"/>
      <c r="P33" s="135"/>
      <c r="Q33" s="41"/>
      <c r="R33" s="135"/>
      <c r="S33" s="41"/>
    </row>
    <row r="34" spans="1:19" x14ac:dyDescent="0.2">
      <c r="A34" s="7"/>
      <c r="B34" s="19"/>
      <c r="C34" s="19" t="s">
        <v>13</v>
      </c>
      <c r="D34" s="7"/>
      <c r="E34" s="7"/>
      <c r="F34" s="7"/>
      <c r="G34" s="7"/>
      <c r="H34" s="8"/>
      <c r="I34" s="8"/>
      <c r="J34" s="8"/>
      <c r="K34" s="143">
        <v>40317</v>
      </c>
      <c r="L34" s="144">
        <v>1640000</v>
      </c>
      <c r="N34" s="150"/>
      <c r="O34" s="153"/>
      <c r="P34" s="135"/>
      <c r="Q34" s="41"/>
      <c r="R34" s="155"/>
      <c r="S34" s="41"/>
    </row>
    <row r="35" spans="1:19" x14ac:dyDescent="0.2">
      <c r="A35" s="7"/>
      <c r="B35" s="7"/>
      <c r="C35" s="7" t="s">
        <v>30</v>
      </c>
      <c r="D35" s="7"/>
      <c r="E35" s="7"/>
      <c r="F35" s="7"/>
      <c r="G35" s="21"/>
      <c r="H35" s="50">
        <f>O14</f>
        <v>0</v>
      </c>
      <c r="I35" s="8"/>
      <c r="J35" s="8"/>
      <c r="K35" s="143">
        <v>40318</v>
      </c>
      <c r="L35" s="156">
        <v>1000000</v>
      </c>
      <c r="M35" s="52"/>
      <c r="N35" s="150" t="s">
        <v>31</v>
      </c>
      <c r="O35" s="153"/>
      <c r="P35" s="41"/>
      <c r="Q35" s="41"/>
      <c r="R35" s="135"/>
      <c r="S35" s="41"/>
    </row>
    <row r="36" spans="1:19" x14ac:dyDescent="0.2">
      <c r="A36" s="7"/>
      <c r="B36" s="7"/>
      <c r="C36" s="7" t="s">
        <v>32</v>
      </c>
      <c r="D36" s="7"/>
      <c r="E36" s="7"/>
      <c r="F36" s="7"/>
      <c r="G36" s="7"/>
      <c r="H36" s="58">
        <f>P14</f>
        <v>0</v>
      </c>
      <c r="I36" s="7" t="s">
        <v>9</v>
      </c>
      <c r="J36" s="7"/>
      <c r="K36" s="143">
        <v>40319</v>
      </c>
      <c r="L36" s="156">
        <v>510000</v>
      </c>
      <c r="M36" s="52"/>
      <c r="N36" s="150"/>
      <c r="O36" s="153"/>
      <c r="P36" s="10"/>
      <c r="Q36" s="41"/>
      <c r="R36" s="135"/>
      <c r="S36" s="135"/>
    </row>
    <row r="37" spans="1:19" x14ac:dyDescent="0.2">
      <c r="A37" s="7"/>
      <c r="B37" s="7"/>
      <c r="C37" s="7" t="s">
        <v>33</v>
      </c>
      <c r="D37" s="7"/>
      <c r="E37" s="7"/>
      <c r="F37" s="7"/>
      <c r="G37" s="7"/>
      <c r="H37" s="8"/>
      <c r="I37" s="8">
        <f>I29+H35-H36</f>
        <v>1408296472</v>
      </c>
      <c r="J37" s="8"/>
      <c r="K37" s="143">
        <v>40320</v>
      </c>
      <c r="L37" s="156">
        <v>1860000</v>
      </c>
      <c r="M37" s="52"/>
      <c r="N37" s="150"/>
      <c r="O37" s="153"/>
      <c r="Q37" s="41"/>
      <c r="R37" s="135"/>
      <c r="S37" s="135"/>
    </row>
    <row r="38" spans="1:19" x14ac:dyDescent="0.2">
      <c r="A38" s="7"/>
      <c r="B38" s="7"/>
      <c r="C38" s="7"/>
      <c r="D38" s="7"/>
      <c r="E38" s="7"/>
      <c r="F38" s="7"/>
      <c r="G38" s="7"/>
      <c r="H38" s="8"/>
      <c r="I38" s="8"/>
      <c r="J38" s="8"/>
      <c r="K38" s="143">
        <v>40321</v>
      </c>
      <c r="L38" s="156">
        <v>2300000</v>
      </c>
      <c r="M38" s="59"/>
      <c r="N38" s="150"/>
      <c r="O38" s="153"/>
      <c r="Q38" s="41"/>
      <c r="R38" s="135"/>
      <c r="S38" s="135"/>
    </row>
    <row r="39" spans="1:19" x14ac:dyDescent="0.2">
      <c r="A39" s="7"/>
      <c r="B39" s="7"/>
      <c r="C39" s="19" t="s">
        <v>34</v>
      </c>
      <c r="D39" s="7"/>
      <c r="E39" s="7"/>
      <c r="F39" s="7"/>
      <c r="G39" s="7"/>
      <c r="H39" s="50">
        <v>112333168</v>
      </c>
      <c r="J39" s="8"/>
      <c r="K39" s="143">
        <v>40322</v>
      </c>
      <c r="L39" s="156">
        <v>5625000</v>
      </c>
      <c r="M39" s="52"/>
      <c r="N39" s="150"/>
      <c r="O39" s="153"/>
      <c r="Q39" s="41"/>
      <c r="R39" s="135"/>
      <c r="S39" s="135"/>
    </row>
    <row r="40" spans="1:19" x14ac:dyDescent="0.2">
      <c r="A40" s="7"/>
      <c r="B40" s="7"/>
      <c r="C40" s="19" t="s">
        <v>35</v>
      </c>
      <c r="D40" s="7"/>
      <c r="E40" s="7"/>
      <c r="F40" s="7"/>
      <c r="G40" s="7"/>
      <c r="H40" s="8">
        <v>102993494</v>
      </c>
      <c r="I40" s="8"/>
      <c r="J40" s="8"/>
      <c r="K40" s="143">
        <v>40323</v>
      </c>
      <c r="L40" s="156">
        <v>3900000</v>
      </c>
      <c r="M40" s="52"/>
      <c r="N40" s="150"/>
      <c r="O40" s="153"/>
      <c r="Q40" s="41"/>
      <c r="R40" s="135"/>
      <c r="S40" s="135"/>
    </row>
    <row r="41" spans="1:19" ht="16.5" x14ac:dyDescent="0.35">
      <c r="A41" s="7"/>
      <c r="B41" s="7"/>
      <c r="C41" s="19" t="s">
        <v>36</v>
      </c>
      <c r="D41" s="7"/>
      <c r="E41" s="7"/>
      <c r="F41" s="7"/>
      <c r="G41" s="7"/>
      <c r="H41" s="60">
        <v>77026411</v>
      </c>
      <c r="I41" s="8"/>
      <c r="J41" s="8"/>
      <c r="K41" s="143">
        <v>40324</v>
      </c>
      <c r="L41" s="156">
        <v>1040000</v>
      </c>
      <c r="M41" s="52"/>
      <c r="N41" s="150"/>
      <c r="O41" s="153"/>
      <c r="Q41" s="41"/>
      <c r="R41" s="135"/>
      <c r="S41" s="135"/>
    </row>
    <row r="42" spans="1:19" ht="16.5" x14ac:dyDescent="0.35">
      <c r="A42" s="7"/>
      <c r="B42" s="7"/>
      <c r="C42" s="7"/>
      <c r="D42" s="7"/>
      <c r="E42" s="7"/>
      <c r="F42" s="7"/>
      <c r="G42" s="7"/>
      <c r="H42" s="8"/>
      <c r="I42" s="61">
        <f>SUM(H39:H41)</f>
        <v>292353073</v>
      </c>
      <c r="J42" s="8"/>
      <c r="K42" s="143">
        <v>40325</v>
      </c>
      <c r="L42" s="156">
        <v>2000000</v>
      </c>
      <c r="M42" s="52"/>
      <c r="N42" s="150"/>
      <c r="O42" s="153"/>
      <c r="Q42" s="41"/>
      <c r="R42" s="135"/>
      <c r="S42" s="135"/>
    </row>
    <row r="43" spans="1:19" x14ac:dyDescent="0.2">
      <c r="A43" s="7"/>
      <c r="B43" s="7"/>
      <c r="C43" s="7"/>
      <c r="D43" s="7"/>
      <c r="E43" s="7"/>
      <c r="F43" s="7"/>
      <c r="G43" s="7"/>
      <c r="H43" s="8"/>
      <c r="I43" s="62">
        <f>SUM(I37:I42)</f>
        <v>1700649545</v>
      </c>
      <c r="J43" s="8"/>
      <c r="K43" s="143">
        <v>40326</v>
      </c>
      <c r="L43" s="156">
        <v>2000000</v>
      </c>
      <c r="M43" s="52"/>
      <c r="N43" s="150"/>
      <c r="O43" s="153"/>
      <c r="Q43" s="41"/>
      <c r="R43" s="135"/>
      <c r="S43" s="135"/>
    </row>
    <row r="44" spans="1:19" x14ac:dyDescent="0.2">
      <c r="A44" s="7"/>
      <c r="B44" s="19">
        <v>2</v>
      </c>
      <c r="C44" s="19" t="s">
        <v>37</v>
      </c>
      <c r="D44" s="7"/>
      <c r="E44" s="7"/>
      <c r="F44" s="7"/>
      <c r="G44" s="7"/>
      <c r="H44" s="8"/>
      <c r="I44" s="8"/>
      <c r="J44" s="8"/>
      <c r="K44" s="143">
        <v>40327</v>
      </c>
      <c r="L44" s="156">
        <v>2200000</v>
      </c>
      <c r="M44" s="52"/>
      <c r="N44" s="150"/>
      <c r="O44" s="153"/>
      <c r="P44" s="158"/>
      <c r="Q44" s="34"/>
      <c r="R44" s="159"/>
      <c r="S44" s="159"/>
    </row>
    <row r="45" spans="1:19" x14ac:dyDescent="0.2">
      <c r="A45" s="7"/>
      <c r="B45" s="7"/>
      <c r="C45" s="7" t="s">
        <v>32</v>
      </c>
      <c r="D45" s="7"/>
      <c r="E45" s="7"/>
      <c r="F45" s="7"/>
      <c r="G45" s="17"/>
      <c r="H45" s="8">
        <f>M95</f>
        <v>1634500</v>
      </c>
      <c r="I45" s="8"/>
      <c r="J45" s="8"/>
      <c r="K45" s="143">
        <v>40328</v>
      </c>
      <c r="L45" s="156">
        <v>1050000</v>
      </c>
      <c r="M45" s="52"/>
      <c r="N45" s="150"/>
      <c r="O45" s="153"/>
      <c r="P45" s="158"/>
      <c r="Q45" s="34"/>
      <c r="R45" s="65"/>
      <c r="S45" s="159"/>
    </row>
    <row r="46" spans="1:19" x14ac:dyDescent="0.2">
      <c r="A46" s="7"/>
      <c r="B46" s="7"/>
      <c r="C46" s="7" t="s">
        <v>38</v>
      </c>
      <c r="D46" s="7"/>
      <c r="E46" s="7"/>
      <c r="F46" s="7"/>
      <c r="G46" s="22"/>
      <c r="H46" s="66">
        <f>+E91</f>
        <v>0</v>
      </c>
      <c r="I46" s="8" t="s">
        <v>9</v>
      </c>
      <c r="J46" s="8"/>
      <c r="M46" s="52"/>
      <c r="N46" s="150"/>
      <c r="O46" s="153"/>
      <c r="P46" s="158"/>
      <c r="Q46" s="34"/>
      <c r="R46" s="158"/>
      <c r="S46" s="159"/>
    </row>
    <row r="47" spans="1:19" x14ac:dyDescent="0.2">
      <c r="A47" s="7"/>
      <c r="B47" s="7"/>
      <c r="C47" s="7"/>
      <c r="D47" s="7"/>
      <c r="E47" s="7"/>
      <c r="F47" s="7"/>
      <c r="G47" s="22" t="s">
        <v>9</v>
      </c>
      <c r="H47" s="67"/>
      <c r="I47" s="8">
        <f>H45+H46</f>
        <v>1634500</v>
      </c>
      <c r="J47" s="8"/>
      <c r="M47" s="52"/>
      <c r="N47" s="150"/>
      <c r="O47" s="153"/>
      <c r="P47" s="158"/>
      <c r="Q47" s="159"/>
      <c r="R47" s="158"/>
      <c r="S47" s="159"/>
    </row>
    <row r="48" spans="1:19" x14ac:dyDescent="0.2">
      <c r="A48" s="7"/>
      <c r="B48" s="7"/>
      <c r="C48" s="7"/>
      <c r="D48" s="7"/>
      <c r="E48" s="7"/>
      <c r="F48" s="7"/>
      <c r="G48" s="22"/>
      <c r="H48" s="68"/>
      <c r="I48" s="8" t="s">
        <v>9</v>
      </c>
      <c r="J48" s="8"/>
      <c r="M48" s="59"/>
      <c r="N48" s="150"/>
      <c r="O48" s="153"/>
      <c r="P48" s="160"/>
      <c r="Q48" s="160">
        <f>SUM(Q13:Q46)</f>
        <v>0</v>
      </c>
      <c r="R48" s="158"/>
      <c r="S48" s="159"/>
    </row>
    <row r="49" spans="1:19" x14ac:dyDescent="0.2">
      <c r="A49" s="7"/>
      <c r="B49" s="7"/>
      <c r="C49" s="7" t="s">
        <v>39</v>
      </c>
      <c r="D49" s="7"/>
      <c r="E49" s="7"/>
      <c r="F49" s="7"/>
      <c r="G49" s="17"/>
      <c r="H49" s="50">
        <f>L136</f>
        <v>55775000</v>
      </c>
      <c r="I49" s="8">
        <v>0</v>
      </c>
      <c r="M49" s="59"/>
      <c r="N49" s="150"/>
      <c r="O49" s="153"/>
      <c r="Q49" s="135"/>
      <c r="S49" s="135"/>
    </row>
    <row r="50" spans="1:19" x14ac:dyDescent="0.2">
      <c r="A50" s="7"/>
      <c r="B50" s="7"/>
      <c r="C50" s="7" t="s">
        <v>40</v>
      </c>
      <c r="D50" s="7"/>
      <c r="E50" s="7"/>
      <c r="F50" s="7"/>
      <c r="G50" s="7"/>
      <c r="H50" s="58">
        <f>A91</f>
        <v>0</v>
      </c>
      <c r="I50" s="8"/>
      <c r="M50" s="59"/>
      <c r="N50" s="150"/>
      <c r="O50" s="153"/>
      <c r="P50" s="161"/>
      <c r="Q50" s="135" t="s">
        <v>41</v>
      </c>
      <c r="S50" s="135"/>
    </row>
    <row r="51" spans="1:19" x14ac:dyDescent="0.2">
      <c r="A51" s="7"/>
      <c r="B51" s="7"/>
      <c r="C51" s="7"/>
      <c r="D51" s="7"/>
      <c r="E51" s="7"/>
      <c r="F51" s="7"/>
      <c r="G51" s="7"/>
      <c r="H51" s="17"/>
      <c r="I51" s="58">
        <f>SUM(H49:H50)</f>
        <v>55775000</v>
      </c>
      <c r="J51" s="50"/>
      <c r="M51" s="59"/>
      <c r="N51" s="150"/>
      <c r="O51" s="153"/>
      <c r="P51" s="162"/>
      <c r="Q51" s="155"/>
      <c r="R51" s="162"/>
      <c r="S51" s="155"/>
    </row>
    <row r="52" spans="1:19" x14ac:dyDescent="0.2">
      <c r="A52" s="7"/>
      <c r="B52" s="7"/>
      <c r="C52" s="19" t="s">
        <v>42</v>
      </c>
      <c r="D52" s="7"/>
      <c r="E52" s="7"/>
      <c r="F52" s="7"/>
      <c r="G52" s="7"/>
      <c r="H52" s="8"/>
      <c r="I52" s="8">
        <f>I30-I47+I51</f>
        <v>74968700</v>
      </c>
      <c r="J52" s="72"/>
      <c r="N52" s="150"/>
      <c r="O52" s="153"/>
      <c r="P52" s="162"/>
      <c r="Q52" s="155"/>
      <c r="R52" s="162"/>
      <c r="S52" s="155"/>
    </row>
    <row r="53" spans="1:19" x14ac:dyDescent="0.2">
      <c r="A53" s="7"/>
      <c r="B53" s="7"/>
      <c r="C53" s="7" t="s">
        <v>43</v>
      </c>
      <c r="D53" s="7"/>
      <c r="E53" s="7"/>
      <c r="F53" s="7"/>
      <c r="G53" s="7"/>
      <c r="H53" s="8"/>
      <c r="I53" s="8">
        <f>+I27</f>
        <v>74968700</v>
      </c>
      <c r="J53" s="72"/>
      <c r="N53" s="150"/>
      <c r="O53" s="153"/>
      <c r="P53" s="162"/>
      <c r="Q53" s="155"/>
      <c r="R53" s="162"/>
      <c r="S53" s="155"/>
    </row>
    <row r="54" spans="1:19" x14ac:dyDescent="0.2">
      <c r="A54" s="7"/>
      <c r="B54" s="7"/>
      <c r="C54" s="7"/>
      <c r="D54" s="7"/>
      <c r="E54" s="7"/>
      <c r="F54" s="7"/>
      <c r="G54" s="7"/>
      <c r="H54" s="8" t="s">
        <v>9</v>
      </c>
      <c r="I54" s="58">
        <v>0</v>
      </c>
      <c r="J54" s="73"/>
      <c r="L54" s="156"/>
      <c r="N54" s="150"/>
      <c r="O54" s="153"/>
      <c r="P54" s="162"/>
      <c r="Q54" s="155"/>
      <c r="R54" s="162"/>
      <c r="S54" s="74"/>
    </row>
    <row r="55" spans="1:19" x14ac:dyDescent="0.2">
      <c r="A55" s="7"/>
      <c r="B55" s="7"/>
      <c r="C55" s="7"/>
      <c r="D55" s="7"/>
      <c r="E55" s="7" t="s">
        <v>44</v>
      </c>
      <c r="F55" s="7"/>
      <c r="G55" s="7"/>
      <c r="H55" s="8"/>
      <c r="I55" s="8">
        <f>+I53-I52</f>
        <v>0</v>
      </c>
      <c r="J55" s="72"/>
      <c r="L55" s="156"/>
      <c r="N55" s="150"/>
      <c r="O55" s="153"/>
      <c r="P55" s="162"/>
      <c r="Q55" s="155"/>
      <c r="R55" s="162"/>
      <c r="S55" s="162"/>
    </row>
    <row r="56" spans="1:19" x14ac:dyDescent="0.2">
      <c r="A56" s="7"/>
      <c r="B56" s="7"/>
      <c r="C56" s="7"/>
      <c r="D56" s="7"/>
      <c r="E56" s="7"/>
      <c r="F56" s="7"/>
      <c r="G56" s="7"/>
      <c r="H56" s="8"/>
      <c r="I56" s="8"/>
      <c r="J56" s="72"/>
      <c r="L56" s="156"/>
      <c r="N56" s="150"/>
      <c r="O56" s="153"/>
      <c r="P56" s="162"/>
      <c r="Q56" s="155"/>
      <c r="R56" s="162"/>
      <c r="S56" s="162"/>
    </row>
    <row r="57" spans="1:19" x14ac:dyDescent="0.2">
      <c r="A57" s="7" t="s">
        <v>45</v>
      </c>
      <c r="B57" s="7"/>
      <c r="C57" s="7"/>
      <c r="D57" s="7"/>
      <c r="E57" s="7"/>
      <c r="F57" s="7"/>
      <c r="G57" s="7"/>
      <c r="H57" s="8"/>
      <c r="I57" s="55"/>
      <c r="J57" s="75"/>
      <c r="L57" s="156"/>
      <c r="N57" s="150"/>
      <c r="O57" s="153"/>
      <c r="P57" s="162"/>
      <c r="Q57" s="155"/>
      <c r="R57" s="162"/>
      <c r="S57" s="162"/>
    </row>
    <row r="58" spans="1:19" x14ac:dyDescent="0.2">
      <c r="A58" s="7" t="s">
        <v>46</v>
      </c>
      <c r="B58" s="7"/>
      <c r="C58" s="7"/>
      <c r="D58" s="7"/>
      <c r="E58" s="7" t="s">
        <v>9</v>
      </c>
      <c r="F58" s="7"/>
      <c r="G58" s="7" t="s">
        <v>47</v>
      </c>
      <c r="H58" s="8"/>
      <c r="I58" s="21"/>
      <c r="J58" s="76"/>
      <c r="L58" s="156"/>
      <c r="N58" s="150"/>
      <c r="O58" s="153"/>
      <c r="P58" s="162"/>
      <c r="Q58" s="155"/>
      <c r="R58" s="162"/>
      <c r="S58" s="162"/>
    </row>
    <row r="59" spans="1:19" x14ac:dyDescent="0.2">
      <c r="A59" s="7"/>
      <c r="B59" s="7"/>
      <c r="C59" s="7"/>
      <c r="D59" s="7"/>
      <c r="E59" s="7"/>
      <c r="F59" s="7"/>
      <c r="G59" s="7"/>
      <c r="H59" s="8" t="s">
        <v>9</v>
      </c>
      <c r="I59" s="21"/>
      <c r="J59" s="76"/>
      <c r="L59" s="156"/>
      <c r="N59" s="150"/>
      <c r="O59" s="153"/>
      <c r="Q59" s="41"/>
    </row>
    <row r="60" spans="1:19" x14ac:dyDescent="0.2">
      <c r="A60" s="7"/>
      <c r="B60" s="7"/>
      <c r="C60" s="7"/>
      <c r="D60" s="7"/>
      <c r="E60" s="7"/>
      <c r="F60" s="7"/>
      <c r="G60" s="7"/>
      <c r="H60" s="8"/>
      <c r="I60" s="21"/>
      <c r="J60" s="76"/>
      <c r="L60" s="156"/>
      <c r="N60" s="150"/>
      <c r="O60" s="153"/>
      <c r="Q60" s="41"/>
    </row>
    <row r="61" spans="1:19" x14ac:dyDescent="0.2">
      <c r="A61" s="77"/>
      <c r="B61" s="78"/>
      <c r="C61" s="78"/>
      <c r="D61" s="79"/>
      <c r="E61" s="79"/>
      <c r="F61" s="79"/>
      <c r="G61" s="79"/>
      <c r="H61" s="10"/>
      <c r="J61" s="80"/>
      <c r="L61" s="163"/>
      <c r="N61" s="150"/>
      <c r="O61" s="153"/>
      <c r="Q61" s="10"/>
      <c r="R61" s="164"/>
    </row>
    <row r="62" spans="1:19" x14ac:dyDescent="0.2">
      <c r="A62" s="165" t="s">
        <v>84</v>
      </c>
      <c r="B62" s="78"/>
      <c r="C62" s="78"/>
      <c r="D62" s="79"/>
      <c r="E62" s="79"/>
      <c r="F62" s="79"/>
      <c r="G62" s="10" t="s">
        <v>74</v>
      </c>
      <c r="J62" s="80"/>
      <c r="K62" s="143"/>
      <c r="L62" s="163"/>
      <c r="N62" s="150"/>
      <c r="O62" s="153"/>
      <c r="Q62" s="10"/>
      <c r="R62" s="164"/>
    </row>
    <row r="63" spans="1:19" x14ac:dyDescent="0.2">
      <c r="A63" s="77"/>
      <c r="B63" s="78"/>
      <c r="C63" s="78"/>
      <c r="D63" s="79"/>
      <c r="E63" s="79"/>
      <c r="F63" s="79"/>
      <c r="G63" s="79"/>
      <c r="H63" s="79"/>
      <c r="J63" s="80"/>
      <c r="L63" s="163"/>
      <c r="N63" s="150"/>
      <c r="O63" s="153"/>
    </row>
    <row r="64" spans="1:19" x14ac:dyDescent="0.2">
      <c r="A64" s="135" t="s">
        <v>75</v>
      </c>
      <c r="B64" s="135"/>
      <c r="C64" s="135"/>
      <c r="D64" s="135"/>
      <c r="E64" s="135"/>
      <c r="F64" s="135"/>
      <c r="H64" s="10" t="s">
        <v>51</v>
      </c>
      <c r="I64" s="135"/>
      <c r="J64" s="166"/>
      <c r="L64" s="163"/>
      <c r="M64" s="59"/>
      <c r="N64" s="150"/>
      <c r="O64" s="153"/>
      <c r="Q64" s="161"/>
    </row>
    <row r="65" spans="1:15" x14ac:dyDescent="0.2">
      <c r="A65" s="135"/>
      <c r="B65" s="135"/>
      <c r="C65" s="135"/>
      <c r="D65" s="135"/>
      <c r="E65" s="135"/>
      <c r="F65" s="135"/>
      <c r="G65" s="79" t="s">
        <v>52</v>
      </c>
      <c r="H65" s="135"/>
      <c r="I65" s="135"/>
      <c r="J65" s="166"/>
      <c r="L65" s="163"/>
      <c r="M65" s="59"/>
      <c r="N65" s="150"/>
      <c r="O65" s="153"/>
    </row>
    <row r="66" spans="1:15" x14ac:dyDescent="0.2">
      <c r="A66" s="135"/>
      <c r="B66" s="135"/>
      <c r="C66" s="135"/>
      <c r="D66" s="135"/>
      <c r="E66" s="135"/>
      <c r="F66" s="135"/>
      <c r="G66" s="79"/>
      <c r="H66" s="135"/>
      <c r="I66" s="135"/>
      <c r="J66" s="166"/>
      <c r="L66" s="163"/>
      <c r="M66" s="59"/>
      <c r="N66" s="150"/>
      <c r="O66" s="153"/>
    </row>
    <row r="67" spans="1:15" x14ac:dyDescent="0.2">
      <c r="A67" s="135"/>
      <c r="B67" s="135"/>
      <c r="C67" s="135"/>
      <c r="D67" s="135"/>
      <c r="E67" s="135" t="s">
        <v>53</v>
      </c>
      <c r="F67" s="135"/>
      <c r="G67" s="135"/>
      <c r="H67" s="135"/>
      <c r="I67" s="135"/>
      <c r="J67" s="166"/>
      <c r="L67" s="163"/>
      <c r="M67" s="167"/>
      <c r="N67" s="150"/>
      <c r="O67" s="153"/>
    </row>
    <row r="68" spans="1:15" x14ac:dyDescent="0.2">
      <c r="A68" s="135"/>
      <c r="B68" s="135"/>
      <c r="C68" s="135"/>
      <c r="D68" s="135"/>
      <c r="E68" s="135"/>
      <c r="F68" s="135"/>
      <c r="G68" s="135"/>
      <c r="H68" s="135"/>
      <c r="I68" s="168"/>
      <c r="J68" s="166"/>
      <c r="L68" s="163"/>
      <c r="M68" s="167"/>
      <c r="N68" s="150"/>
      <c r="O68" s="153"/>
    </row>
    <row r="69" spans="1:15" x14ac:dyDescent="0.2">
      <c r="A69" s="79"/>
      <c r="B69" s="79"/>
      <c r="C69" s="79"/>
      <c r="D69" s="79"/>
      <c r="E69" s="79"/>
      <c r="F69" s="79"/>
      <c r="G69" s="86"/>
      <c r="H69" s="87"/>
      <c r="I69" s="79"/>
      <c r="J69" s="80"/>
      <c r="L69" s="163"/>
      <c r="M69" s="169"/>
      <c r="N69" s="150"/>
      <c r="O69" s="153"/>
    </row>
    <row r="70" spans="1:15" x14ac:dyDescent="0.2">
      <c r="A70" s="79"/>
      <c r="B70" s="79"/>
      <c r="C70" s="79"/>
      <c r="D70" s="79"/>
      <c r="E70" s="79"/>
      <c r="F70" s="79"/>
      <c r="G70" s="86" t="s">
        <v>54</v>
      </c>
      <c r="H70" s="89"/>
      <c r="I70" s="79"/>
      <c r="J70" s="80"/>
      <c r="L70" s="163"/>
      <c r="M70" s="59"/>
      <c r="N70" s="150"/>
      <c r="O70" s="153"/>
    </row>
    <row r="71" spans="1:15" x14ac:dyDescent="0.2">
      <c r="A71" s="135"/>
      <c r="B71" s="135"/>
      <c r="C71" s="135"/>
      <c r="D71" s="135"/>
      <c r="E71" s="135"/>
      <c r="F71" s="135"/>
      <c r="G71" s="135"/>
      <c r="H71" s="135"/>
      <c r="I71" s="135"/>
      <c r="J71" s="166"/>
      <c r="L71" s="163"/>
      <c r="N71" s="150"/>
      <c r="O71" s="170"/>
    </row>
    <row r="72" spans="1:15" x14ac:dyDescent="0.2">
      <c r="A72" s="135" t="s">
        <v>40</v>
      </c>
      <c r="B72" s="135"/>
      <c r="C72" s="135"/>
      <c r="D72" s="135" t="s">
        <v>38</v>
      </c>
      <c r="E72" s="135"/>
      <c r="F72" s="135"/>
      <c r="G72" s="135"/>
      <c r="H72" s="135" t="s">
        <v>55</v>
      </c>
      <c r="I72" s="168" t="s">
        <v>56</v>
      </c>
      <c r="J72" s="166"/>
      <c r="L72" s="163"/>
      <c r="M72" s="169"/>
      <c r="N72" s="150"/>
      <c r="O72" s="171"/>
    </row>
    <row r="73" spans="1:15" x14ac:dyDescent="0.2">
      <c r="A73" s="172"/>
      <c r="B73" s="173"/>
      <c r="C73" s="173"/>
      <c r="D73" s="173"/>
      <c r="E73" s="174"/>
      <c r="F73" s="135"/>
      <c r="G73" s="135"/>
      <c r="H73" s="155"/>
      <c r="I73" s="135"/>
      <c r="J73" s="166"/>
      <c r="L73" s="163"/>
      <c r="M73" s="169"/>
      <c r="N73" s="150"/>
      <c r="O73" s="170"/>
    </row>
    <row r="74" spans="1:15" x14ac:dyDescent="0.2">
      <c r="A74" s="172"/>
      <c r="B74" s="173"/>
      <c r="C74" s="173"/>
      <c r="D74" s="173"/>
      <c r="E74" s="174"/>
      <c r="F74" s="135"/>
      <c r="G74" s="135"/>
      <c r="H74" s="155"/>
      <c r="I74" s="135"/>
      <c r="J74" s="135"/>
      <c r="L74" s="163"/>
      <c r="M74" s="169"/>
      <c r="N74" s="150"/>
      <c r="O74" s="170"/>
    </row>
    <row r="75" spans="1:15" x14ac:dyDescent="0.2">
      <c r="A75" s="175"/>
      <c r="B75" s="173"/>
      <c r="C75" s="173"/>
      <c r="D75" s="173"/>
      <c r="E75" s="174"/>
      <c r="F75" s="135"/>
      <c r="G75" s="135"/>
      <c r="H75" s="155"/>
      <c r="I75" s="135"/>
      <c r="J75" s="135"/>
      <c r="K75" s="140" t="s">
        <v>9</v>
      </c>
      <c r="L75" s="163"/>
      <c r="M75" s="169"/>
      <c r="N75" s="150"/>
      <c r="O75" s="170"/>
    </row>
    <row r="76" spans="1:15" x14ac:dyDescent="0.2">
      <c r="A76" s="175"/>
      <c r="B76" s="173"/>
      <c r="C76" s="176"/>
      <c r="D76" s="173"/>
      <c r="E76" s="177"/>
      <c r="F76" s="135"/>
      <c r="G76" s="135"/>
      <c r="H76" s="155"/>
      <c r="I76" s="135"/>
      <c r="J76" s="135"/>
      <c r="L76" s="163"/>
      <c r="M76" s="169"/>
      <c r="N76" s="150"/>
      <c r="O76" s="170"/>
    </row>
    <row r="77" spans="1:15" x14ac:dyDescent="0.2">
      <c r="A77" s="174"/>
      <c r="B77" s="173"/>
      <c r="C77" s="176"/>
      <c r="D77" s="176"/>
      <c r="E77" s="178"/>
      <c r="F77" s="161"/>
      <c r="H77" s="162"/>
      <c r="L77" s="163"/>
      <c r="M77" s="169"/>
      <c r="N77" s="150"/>
      <c r="O77" s="170"/>
    </row>
    <row r="78" spans="1:15" x14ac:dyDescent="0.2">
      <c r="A78" s="179"/>
      <c r="B78" s="173"/>
      <c r="C78" s="180"/>
      <c r="D78" s="180"/>
      <c r="E78" s="178"/>
      <c r="H78" s="162"/>
      <c r="L78" s="163"/>
      <c r="M78" s="169"/>
      <c r="N78" s="150"/>
      <c r="O78" s="170"/>
    </row>
    <row r="79" spans="1:15" x14ac:dyDescent="0.2">
      <c r="A79" s="181"/>
      <c r="B79" s="173"/>
      <c r="C79" s="180"/>
      <c r="D79" s="180"/>
      <c r="E79" s="178"/>
      <c r="H79" s="162"/>
      <c r="L79" s="163"/>
      <c r="M79" s="169"/>
      <c r="N79" s="150"/>
      <c r="O79" s="171"/>
    </row>
    <row r="80" spans="1:15" x14ac:dyDescent="0.2">
      <c r="A80" s="181"/>
      <c r="B80" s="173"/>
      <c r="C80" s="180"/>
      <c r="D80" s="180"/>
      <c r="E80" s="178"/>
      <c r="H80" s="162"/>
      <c r="L80" s="163"/>
      <c r="M80" s="169"/>
      <c r="N80" s="150"/>
      <c r="O80" s="171"/>
    </row>
    <row r="81" spans="1:15" x14ac:dyDescent="0.2">
      <c r="A81" s="179"/>
      <c r="B81" s="180"/>
      <c r="C81" s="180"/>
      <c r="D81" s="180"/>
      <c r="E81" s="178"/>
      <c r="H81" s="162"/>
      <c r="L81" s="163"/>
      <c r="M81" s="182"/>
      <c r="N81" s="150"/>
      <c r="O81" s="170"/>
    </row>
    <row r="82" spans="1:15" x14ac:dyDescent="0.2">
      <c r="A82" s="179"/>
      <c r="B82" s="180"/>
      <c r="C82" s="180"/>
      <c r="D82" s="180"/>
      <c r="E82" s="178"/>
      <c r="H82" s="162"/>
      <c r="L82" s="163"/>
      <c r="M82" s="183"/>
      <c r="N82" s="150"/>
      <c r="O82" s="170"/>
    </row>
    <row r="83" spans="1:15" x14ac:dyDescent="0.2">
      <c r="A83" s="179"/>
      <c r="B83" s="184"/>
      <c r="E83" s="162"/>
      <c r="H83" s="162"/>
      <c r="K83" s="143"/>
      <c r="L83" s="163"/>
      <c r="N83" s="150"/>
      <c r="O83" s="170"/>
    </row>
    <row r="84" spans="1:15" x14ac:dyDescent="0.2">
      <c r="A84" s="179"/>
      <c r="B84" s="184"/>
      <c r="H84" s="162"/>
      <c r="K84" s="143"/>
      <c r="L84" s="163"/>
      <c r="N84" s="150"/>
      <c r="O84" s="170"/>
    </row>
    <row r="85" spans="1:15" x14ac:dyDescent="0.2">
      <c r="A85" s="179"/>
      <c r="B85" s="184"/>
      <c r="K85" s="143"/>
      <c r="L85" s="163"/>
      <c r="N85" s="150"/>
      <c r="O85" s="170"/>
    </row>
    <row r="86" spans="1:15" x14ac:dyDescent="0.2">
      <c r="A86" s="179"/>
      <c r="B86" s="184"/>
      <c r="K86" s="143"/>
      <c r="L86" s="163"/>
      <c r="N86" s="150"/>
      <c r="O86" s="170"/>
    </row>
    <row r="87" spans="1:15" x14ac:dyDescent="0.2">
      <c r="A87" s="162"/>
      <c r="B87" s="184"/>
      <c r="K87" s="143"/>
      <c r="L87" s="163"/>
      <c r="M87" s="169"/>
      <c r="N87" s="150"/>
      <c r="O87" s="170"/>
    </row>
    <row r="88" spans="1:15" x14ac:dyDescent="0.2">
      <c r="K88" s="143"/>
      <c r="L88" s="163"/>
      <c r="N88" s="150"/>
      <c r="O88" s="170"/>
    </row>
    <row r="89" spans="1:15" x14ac:dyDescent="0.2">
      <c r="K89" s="143"/>
      <c r="L89" s="163"/>
      <c r="N89" s="150"/>
      <c r="O89" s="170"/>
    </row>
    <row r="90" spans="1:15" x14ac:dyDescent="0.2">
      <c r="K90" s="143"/>
      <c r="L90" s="163"/>
      <c r="N90" s="150"/>
      <c r="O90" s="170"/>
    </row>
    <row r="91" spans="1:15" x14ac:dyDescent="0.2">
      <c r="A91" s="164">
        <f>SUM(A73:A90)</f>
        <v>0</v>
      </c>
      <c r="E91" s="162">
        <f>SUM(E73:E90)</f>
        <v>0</v>
      </c>
      <c r="H91" s="162">
        <f>SUM(H73:H90)</f>
        <v>0</v>
      </c>
      <c r="K91" s="143"/>
      <c r="L91" s="163"/>
      <c r="N91" s="150"/>
      <c r="O91" s="170"/>
    </row>
    <row r="92" spans="1:15" x14ac:dyDescent="0.2">
      <c r="K92" s="143"/>
      <c r="L92" s="163"/>
      <c r="N92" s="150"/>
      <c r="O92" s="170"/>
    </row>
    <row r="93" spans="1:15" x14ac:dyDescent="0.2">
      <c r="K93" s="143"/>
      <c r="N93" s="150"/>
      <c r="O93" s="170"/>
    </row>
    <row r="94" spans="1:15" x14ac:dyDescent="0.2">
      <c r="K94" s="143"/>
      <c r="N94" s="150"/>
      <c r="O94" s="170"/>
    </row>
    <row r="95" spans="1:15" x14ac:dyDescent="0.2">
      <c r="K95" s="143"/>
      <c r="M95" s="148">
        <f>SUM(M13:M94)</f>
        <v>1634500</v>
      </c>
      <c r="N95" s="150"/>
      <c r="O95" s="170"/>
    </row>
    <row r="96" spans="1:15" x14ac:dyDescent="0.2">
      <c r="K96" s="143"/>
      <c r="N96" s="150"/>
      <c r="O96" s="170"/>
    </row>
    <row r="97" spans="11:15" x14ac:dyDescent="0.2">
      <c r="K97" s="143"/>
      <c r="N97" s="150"/>
      <c r="O97" s="170"/>
    </row>
    <row r="98" spans="11:15" x14ac:dyDescent="0.2">
      <c r="K98" s="143"/>
      <c r="N98" s="150"/>
      <c r="O98" s="170"/>
    </row>
    <row r="99" spans="11:15" x14ac:dyDescent="0.2">
      <c r="K99" s="143"/>
      <c r="N99" s="150"/>
      <c r="O99" s="170"/>
    </row>
    <row r="100" spans="11:15" x14ac:dyDescent="0.2">
      <c r="K100" s="143"/>
      <c r="N100" s="150"/>
      <c r="O100" s="170"/>
    </row>
    <row r="101" spans="11:15" x14ac:dyDescent="0.2">
      <c r="K101" s="143"/>
      <c r="N101" s="150"/>
      <c r="O101" s="170"/>
    </row>
    <row r="102" spans="11:15" x14ac:dyDescent="0.2">
      <c r="K102" s="143"/>
      <c r="N102" s="150"/>
      <c r="O102" s="170"/>
    </row>
    <row r="103" spans="11:15" x14ac:dyDescent="0.2">
      <c r="K103" s="143"/>
      <c r="N103" s="150"/>
      <c r="O103" s="170"/>
    </row>
    <row r="104" spans="11:15" x14ac:dyDescent="0.2">
      <c r="K104" s="143"/>
      <c r="N104" s="150"/>
      <c r="O104" s="170"/>
    </row>
    <row r="105" spans="11:15" x14ac:dyDescent="0.2">
      <c r="K105" s="143"/>
      <c r="N105" s="150"/>
      <c r="O105" s="170"/>
    </row>
    <row r="106" spans="11:15" x14ac:dyDescent="0.2">
      <c r="K106" s="143"/>
      <c r="N106" s="150"/>
      <c r="O106" s="170"/>
    </row>
    <row r="107" spans="11:15" x14ac:dyDescent="0.2">
      <c r="K107" s="143"/>
      <c r="N107" s="150"/>
    </row>
    <row r="108" spans="11:15" x14ac:dyDescent="0.2">
      <c r="K108" s="143"/>
    </row>
    <row r="109" spans="11:15" x14ac:dyDescent="0.2">
      <c r="K109" s="143"/>
    </row>
    <row r="110" spans="11:15" x14ac:dyDescent="0.2">
      <c r="K110" s="143"/>
      <c r="O110" s="169">
        <f>SUM(O13:O109)</f>
        <v>0</v>
      </c>
    </row>
    <row r="111" spans="11:15" x14ac:dyDescent="0.2">
      <c r="K111" s="143"/>
    </row>
    <row r="112" spans="11:15" x14ac:dyDescent="0.2">
      <c r="K112" s="143"/>
    </row>
    <row r="113" spans="1:19" s="148" customFormat="1" x14ac:dyDescent="0.2">
      <c r="A113" s="140"/>
      <c r="B113" s="140"/>
      <c r="C113" s="140"/>
      <c r="D113" s="140"/>
      <c r="E113" s="140"/>
      <c r="F113" s="140"/>
      <c r="G113" s="140"/>
      <c r="H113" s="140"/>
      <c r="I113" s="140"/>
      <c r="J113" s="140"/>
      <c r="K113" s="143"/>
      <c r="L113" s="157"/>
      <c r="N113" s="186"/>
      <c r="O113" s="185"/>
      <c r="P113" s="140"/>
      <c r="Q113" s="140"/>
      <c r="R113" s="140"/>
      <c r="S113" s="140"/>
    </row>
    <row r="114" spans="1:19" s="148" customFormat="1" x14ac:dyDescent="0.2">
      <c r="A114" s="140"/>
      <c r="B114" s="140"/>
      <c r="C114" s="140"/>
      <c r="D114" s="140"/>
      <c r="E114" s="140"/>
      <c r="F114" s="140"/>
      <c r="G114" s="140"/>
      <c r="H114" s="140"/>
      <c r="I114" s="140"/>
      <c r="J114" s="140"/>
      <c r="K114" s="143"/>
      <c r="L114" s="157"/>
      <c r="N114" s="186"/>
      <c r="O114" s="185"/>
      <c r="P114" s="140"/>
      <c r="Q114" s="140"/>
      <c r="R114" s="140"/>
      <c r="S114" s="140"/>
    </row>
    <row r="115" spans="1:19" s="148" customFormat="1" x14ac:dyDescent="0.2">
      <c r="A115" s="140"/>
      <c r="B115" s="140"/>
      <c r="C115" s="140"/>
      <c r="D115" s="140"/>
      <c r="E115" s="140"/>
      <c r="F115" s="140"/>
      <c r="G115" s="140"/>
      <c r="H115" s="140"/>
      <c r="I115" s="140"/>
      <c r="J115" s="140"/>
      <c r="K115" s="143"/>
      <c r="L115" s="157"/>
      <c r="N115" s="186"/>
      <c r="O115" s="185"/>
      <c r="P115" s="140"/>
      <c r="Q115" s="140"/>
      <c r="R115" s="140"/>
      <c r="S115" s="140"/>
    </row>
    <row r="116" spans="1:19" s="148" customFormat="1" x14ac:dyDescent="0.2">
      <c r="A116" s="140"/>
      <c r="B116" s="140"/>
      <c r="C116" s="140"/>
      <c r="D116" s="140"/>
      <c r="E116" s="140"/>
      <c r="F116" s="140"/>
      <c r="G116" s="140"/>
      <c r="H116" s="140"/>
      <c r="I116" s="140"/>
      <c r="J116" s="140"/>
      <c r="K116" s="143"/>
      <c r="L116" s="157"/>
      <c r="N116" s="186"/>
      <c r="O116" s="185"/>
      <c r="P116" s="140"/>
      <c r="Q116" s="140"/>
      <c r="R116" s="140"/>
      <c r="S116" s="140"/>
    </row>
    <row r="117" spans="1:19" s="148" customFormat="1" x14ac:dyDescent="0.2">
      <c r="A117" s="140"/>
      <c r="B117" s="140"/>
      <c r="C117" s="140"/>
      <c r="D117" s="140"/>
      <c r="E117" s="140"/>
      <c r="F117" s="140"/>
      <c r="G117" s="140"/>
      <c r="H117" s="140"/>
      <c r="I117" s="140"/>
      <c r="J117" s="140"/>
      <c r="K117" s="143"/>
      <c r="L117" s="157"/>
      <c r="N117" s="186"/>
      <c r="O117" s="185"/>
      <c r="P117" s="140"/>
      <c r="Q117" s="140"/>
      <c r="R117" s="140"/>
      <c r="S117" s="140"/>
    </row>
    <row r="118" spans="1:19" s="148" customFormat="1" x14ac:dyDescent="0.2">
      <c r="A118" s="140"/>
      <c r="B118" s="140"/>
      <c r="C118" s="140"/>
      <c r="D118" s="140"/>
      <c r="E118" s="140"/>
      <c r="F118" s="140"/>
      <c r="G118" s="140"/>
      <c r="H118" s="140"/>
      <c r="I118" s="140"/>
      <c r="J118" s="140"/>
      <c r="K118" s="143"/>
      <c r="L118" s="157"/>
      <c r="N118" s="186"/>
      <c r="O118" s="185"/>
      <c r="P118" s="140"/>
      <c r="Q118" s="140"/>
      <c r="R118" s="140"/>
      <c r="S118" s="140"/>
    </row>
    <row r="119" spans="1:19" s="148" customFormat="1" x14ac:dyDescent="0.2">
      <c r="A119" s="140"/>
      <c r="B119" s="140"/>
      <c r="C119" s="140"/>
      <c r="D119" s="140"/>
      <c r="E119" s="140"/>
      <c r="F119" s="140"/>
      <c r="G119" s="140"/>
      <c r="H119" s="140"/>
      <c r="I119" s="140"/>
      <c r="J119" s="140"/>
      <c r="K119" s="143"/>
      <c r="L119" s="157"/>
      <c r="N119" s="186"/>
      <c r="O119" s="185"/>
      <c r="P119" s="140"/>
      <c r="Q119" s="140"/>
      <c r="R119" s="140"/>
      <c r="S119" s="140"/>
    </row>
    <row r="120" spans="1:19" s="148" customFormat="1" x14ac:dyDescent="0.2">
      <c r="A120" s="140"/>
      <c r="B120" s="140"/>
      <c r="C120" s="140"/>
      <c r="D120" s="140"/>
      <c r="E120" s="140"/>
      <c r="F120" s="140"/>
      <c r="G120" s="140"/>
      <c r="H120" s="140"/>
      <c r="I120" s="140"/>
      <c r="J120" s="140"/>
      <c r="K120" s="143"/>
      <c r="L120" s="157"/>
      <c r="N120" s="186"/>
      <c r="O120" s="185"/>
      <c r="P120" s="140"/>
      <c r="Q120" s="140"/>
      <c r="R120" s="140"/>
      <c r="S120" s="140"/>
    </row>
    <row r="121" spans="1:19" s="148" customFormat="1" x14ac:dyDescent="0.2">
      <c r="A121" s="140"/>
      <c r="B121" s="140"/>
      <c r="C121" s="140"/>
      <c r="D121" s="140"/>
      <c r="E121" s="140"/>
      <c r="F121" s="140"/>
      <c r="G121" s="140"/>
      <c r="H121" s="140"/>
      <c r="I121" s="140"/>
      <c r="J121" s="140"/>
      <c r="K121" s="143"/>
      <c r="L121" s="157"/>
      <c r="N121" s="186"/>
      <c r="O121" s="185"/>
      <c r="P121" s="140"/>
      <c r="Q121" s="140"/>
      <c r="R121" s="140"/>
      <c r="S121" s="140"/>
    </row>
    <row r="122" spans="1:19" s="148" customFormat="1" x14ac:dyDescent="0.2">
      <c r="A122" s="140"/>
      <c r="B122" s="140"/>
      <c r="C122" s="140"/>
      <c r="D122" s="140"/>
      <c r="E122" s="140"/>
      <c r="F122" s="140"/>
      <c r="G122" s="140"/>
      <c r="H122" s="140"/>
      <c r="I122" s="140"/>
      <c r="J122" s="140"/>
      <c r="K122" s="143"/>
      <c r="L122" s="157"/>
      <c r="N122" s="186"/>
      <c r="O122" s="185"/>
      <c r="P122" s="140"/>
      <c r="Q122" s="140"/>
      <c r="R122" s="140"/>
      <c r="S122" s="140"/>
    </row>
    <row r="123" spans="1:19" s="148" customFormat="1" x14ac:dyDescent="0.2">
      <c r="A123" s="140"/>
      <c r="B123" s="140"/>
      <c r="C123" s="140"/>
      <c r="D123" s="140"/>
      <c r="E123" s="140"/>
      <c r="F123" s="140"/>
      <c r="G123" s="140"/>
      <c r="H123" s="140"/>
      <c r="I123" s="140"/>
      <c r="J123" s="140"/>
      <c r="K123" s="143"/>
      <c r="L123" s="187"/>
      <c r="N123" s="186"/>
      <c r="O123" s="185"/>
      <c r="P123" s="140"/>
      <c r="Q123" s="140"/>
      <c r="R123" s="140"/>
      <c r="S123" s="140"/>
    </row>
    <row r="124" spans="1:19" s="148" customFormat="1" x14ac:dyDescent="0.2">
      <c r="A124" s="140"/>
      <c r="B124" s="140"/>
      <c r="C124" s="140"/>
      <c r="D124" s="140"/>
      <c r="E124" s="140"/>
      <c r="F124" s="140"/>
      <c r="G124" s="140"/>
      <c r="H124" s="140"/>
      <c r="I124" s="140"/>
      <c r="J124" s="140"/>
      <c r="K124" s="143"/>
      <c r="L124" s="157"/>
      <c r="N124" s="186"/>
      <c r="O124" s="185"/>
      <c r="P124" s="140"/>
      <c r="Q124" s="140"/>
      <c r="R124" s="140"/>
      <c r="S124" s="140"/>
    </row>
    <row r="125" spans="1:19" s="148" customFormat="1" x14ac:dyDescent="0.2">
      <c r="A125" s="140"/>
      <c r="B125" s="140"/>
      <c r="C125" s="140"/>
      <c r="D125" s="140"/>
      <c r="E125" s="140"/>
      <c r="F125" s="140"/>
      <c r="G125" s="140"/>
      <c r="H125" s="140"/>
      <c r="I125" s="140"/>
      <c r="J125" s="140"/>
      <c r="K125" s="143"/>
      <c r="L125" s="157"/>
      <c r="N125" s="186"/>
      <c r="O125" s="185"/>
      <c r="P125" s="140"/>
      <c r="Q125" s="140"/>
      <c r="R125" s="140"/>
      <c r="S125" s="140"/>
    </row>
    <row r="126" spans="1:19" s="148" customFormat="1" x14ac:dyDescent="0.2">
      <c r="A126" s="140"/>
      <c r="B126" s="140"/>
      <c r="C126" s="140"/>
      <c r="D126" s="140"/>
      <c r="E126" s="140"/>
      <c r="F126" s="140"/>
      <c r="G126" s="140"/>
      <c r="H126" s="140"/>
      <c r="I126" s="140"/>
      <c r="J126" s="140"/>
      <c r="K126" s="143"/>
      <c r="L126" s="157"/>
      <c r="N126" s="186"/>
      <c r="O126" s="185"/>
      <c r="P126" s="140"/>
      <c r="Q126" s="140"/>
      <c r="R126" s="140"/>
      <c r="S126" s="140"/>
    </row>
    <row r="127" spans="1:19" s="148" customFormat="1" x14ac:dyDescent="0.2">
      <c r="A127" s="140"/>
      <c r="B127" s="140"/>
      <c r="C127" s="140"/>
      <c r="D127" s="140"/>
      <c r="E127" s="140"/>
      <c r="F127" s="140"/>
      <c r="G127" s="140"/>
      <c r="H127" s="140"/>
      <c r="I127" s="140"/>
      <c r="J127" s="140"/>
      <c r="K127" s="143"/>
      <c r="L127" s="157"/>
      <c r="N127" s="186"/>
      <c r="O127" s="185"/>
      <c r="P127" s="140"/>
      <c r="Q127" s="140"/>
      <c r="R127" s="140"/>
      <c r="S127" s="140"/>
    </row>
    <row r="128" spans="1:19" s="148" customFormat="1" x14ac:dyDescent="0.2">
      <c r="A128" s="140"/>
      <c r="B128" s="140"/>
      <c r="C128" s="140"/>
      <c r="D128" s="140"/>
      <c r="E128" s="140"/>
      <c r="F128" s="140"/>
      <c r="G128" s="140"/>
      <c r="H128" s="140"/>
      <c r="I128" s="140"/>
      <c r="J128" s="140"/>
      <c r="K128" s="143"/>
      <c r="L128" s="157"/>
      <c r="N128" s="186"/>
      <c r="O128" s="185"/>
      <c r="P128" s="140"/>
      <c r="Q128" s="140"/>
      <c r="R128" s="140"/>
      <c r="S128" s="140"/>
    </row>
    <row r="129" spans="1:19" s="148" customFormat="1" x14ac:dyDescent="0.2">
      <c r="A129" s="140"/>
      <c r="B129" s="140"/>
      <c r="C129" s="140"/>
      <c r="D129" s="140"/>
      <c r="E129" s="140"/>
      <c r="F129" s="140"/>
      <c r="G129" s="140"/>
      <c r="H129" s="140"/>
      <c r="I129" s="140"/>
      <c r="J129" s="140"/>
      <c r="K129" s="143"/>
      <c r="L129" s="157"/>
      <c r="N129" s="186"/>
      <c r="O129" s="185"/>
      <c r="P129" s="140"/>
      <c r="Q129" s="140"/>
      <c r="R129" s="140"/>
      <c r="S129" s="140"/>
    </row>
    <row r="130" spans="1:19" s="148" customFormat="1" x14ac:dyDescent="0.2">
      <c r="A130" s="140"/>
      <c r="B130" s="140"/>
      <c r="C130" s="140"/>
      <c r="D130" s="140"/>
      <c r="E130" s="140"/>
      <c r="F130" s="140"/>
      <c r="G130" s="140"/>
      <c r="H130" s="140"/>
      <c r="I130" s="140"/>
      <c r="J130" s="140"/>
      <c r="K130" s="143"/>
      <c r="L130" s="157"/>
      <c r="N130" s="186"/>
      <c r="O130" s="185"/>
      <c r="P130" s="140"/>
      <c r="Q130" s="140"/>
      <c r="R130" s="140"/>
      <c r="S130" s="140"/>
    </row>
    <row r="131" spans="1:19" s="148" customFormat="1" x14ac:dyDescent="0.2">
      <c r="A131" s="140"/>
      <c r="B131" s="140"/>
      <c r="C131" s="140"/>
      <c r="D131" s="140"/>
      <c r="E131" s="140"/>
      <c r="F131" s="140"/>
      <c r="G131" s="140"/>
      <c r="H131" s="140"/>
      <c r="I131" s="140"/>
      <c r="J131" s="140"/>
      <c r="K131" s="143"/>
      <c r="L131" s="157"/>
      <c r="N131" s="186"/>
      <c r="O131" s="185"/>
      <c r="P131" s="140"/>
      <c r="Q131" s="140"/>
      <c r="R131" s="140"/>
      <c r="S131" s="140"/>
    </row>
    <row r="132" spans="1:19" s="148" customFormat="1" x14ac:dyDescent="0.2">
      <c r="A132" s="140"/>
      <c r="B132" s="140"/>
      <c r="C132" s="140"/>
      <c r="D132" s="140"/>
      <c r="E132" s="140"/>
      <c r="F132" s="140"/>
      <c r="G132" s="140"/>
      <c r="H132" s="140"/>
      <c r="I132" s="140"/>
      <c r="J132" s="140"/>
      <c r="K132" s="143"/>
      <c r="L132" s="157"/>
      <c r="N132" s="186"/>
      <c r="O132" s="185"/>
      <c r="P132" s="140"/>
      <c r="Q132" s="140"/>
      <c r="R132" s="140"/>
      <c r="S132" s="140"/>
    </row>
    <row r="133" spans="1:19" s="148" customFormat="1" x14ac:dyDescent="0.2">
      <c r="A133" s="140"/>
      <c r="B133" s="140"/>
      <c r="C133" s="140"/>
      <c r="D133" s="140"/>
      <c r="E133" s="140"/>
      <c r="F133" s="140"/>
      <c r="G133" s="140"/>
      <c r="H133" s="140"/>
      <c r="I133" s="140"/>
      <c r="J133" s="140"/>
      <c r="K133" s="143"/>
      <c r="L133" s="157"/>
      <c r="N133" s="186"/>
      <c r="O133" s="185"/>
      <c r="P133" s="140"/>
      <c r="Q133" s="140"/>
      <c r="R133" s="140"/>
      <c r="S133" s="140"/>
    </row>
    <row r="134" spans="1:19" s="148" customFormat="1" x14ac:dyDescent="0.2">
      <c r="A134" s="140"/>
      <c r="B134" s="140"/>
      <c r="C134" s="140"/>
      <c r="D134" s="140"/>
      <c r="E134" s="140"/>
      <c r="F134" s="140"/>
      <c r="G134" s="140"/>
      <c r="H134" s="140"/>
      <c r="I134" s="140"/>
      <c r="J134" s="140"/>
      <c r="K134" s="143"/>
      <c r="L134" s="187"/>
      <c r="N134" s="186"/>
      <c r="O134" s="185"/>
      <c r="P134" s="140"/>
      <c r="Q134" s="140"/>
      <c r="R134" s="140"/>
      <c r="S134" s="140"/>
    </row>
    <row r="135" spans="1:19" s="148" customFormat="1" x14ac:dyDescent="0.2">
      <c r="A135" s="140"/>
      <c r="B135" s="140"/>
      <c r="C135" s="140"/>
      <c r="D135" s="140"/>
      <c r="E135" s="140"/>
      <c r="F135" s="140"/>
      <c r="G135" s="140"/>
      <c r="H135" s="140"/>
      <c r="I135" s="140"/>
      <c r="J135" s="140"/>
      <c r="K135" s="143"/>
      <c r="L135" s="157"/>
      <c r="N135" s="186"/>
      <c r="O135" s="185"/>
      <c r="P135" s="140"/>
      <c r="Q135" s="140"/>
      <c r="R135" s="140"/>
      <c r="S135" s="140"/>
    </row>
    <row r="136" spans="1:19" s="148" customFormat="1" x14ac:dyDescent="0.2">
      <c r="A136" s="140"/>
      <c r="B136" s="140"/>
      <c r="C136" s="140"/>
      <c r="D136" s="140"/>
      <c r="E136" s="140"/>
      <c r="F136" s="140"/>
      <c r="G136" s="140"/>
      <c r="H136" s="140"/>
      <c r="I136" s="140"/>
      <c r="J136" s="140"/>
      <c r="K136" s="143"/>
      <c r="L136" s="187">
        <f>SUM(L13:L135)</f>
        <v>55775000</v>
      </c>
      <c r="N136" s="186"/>
      <c r="O136" s="185"/>
      <c r="P136" s="140"/>
      <c r="Q136" s="140"/>
      <c r="R136" s="140"/>
      <c r="S136" s="140"/>
    </row>
  </sheetData>
  <mergeCells count="1">
    <mergeCell ref="A1:I1"/>
  </mergeCells>
  <pageMargins left="0.7" right="0.7" top="0.75" bottom="0.75" header="0.3" footer="0.3"/>
  <pageSetup paperSize="9" scal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7"/>
  <sheetViews>
    <sheetView view="pageBreakPreview" topLeftCell="A7" zoomScale="80" zoomScaleNormal="100" zoomScaleSheetLayoutView="80" workbookViewId="0">
      <selection activeCell="M24" sqref="M24"/>
    </sheetView>
  </sheetViews>
  <sheetFormatPr defaultRowHeight="15" x14ac:dyDescent="0.25"/>
  <cols>
    <col min="1" max="1" width="15.85546875" customWidth="1"/>
    <col min="2" max="2" width="11.85546875" customWidth="1"/>
    <col min="3" max="3" width="13.7109375" customWidth="1"/>
    <col min="4" max="4" width="4.85546875" customWidth="1"/>
    <col min="5" max="5" width="14.28515625" customWidth="1"/>
    <col min="6" max="6" width="4.140625" customWidth="1"/>
    <col min="7" max="7" width="13.85546875" customWidth="1"/>
    <col min="8" max="8" width="22" customWidth="1"/>
    <col min="9" max="9" width="20.7109375" customWidth="1"/>
    <col min="10" max="10" width="21.5703125" customWidth="1"/>
    <col min="11" max="11" width="12.140625" bestFit="1" customWidth="1"/>
    <col min="12" max="12" width="17.42578125" style="106" bestFit="1" customWidth="1"/>
    <col min="13" max="13" width="16.140625" style="37" bestFit="1" customWidth="1"/>
    <col min="14" max="14" width="15.5703125" style="108" customWidth="1"/>
    <col min="15" max="15" width="20" style="107" bestFit="1" customWidth="1"/>
    <col min="16" max="16" width="18" bestFit="1" customWidth="1"/>
    <col min="18" max="18" width="22.42578125" customWidth="1"/>
    <col min="19" max="19" width="20.140625" customWidth="1"/>
  </cols>
  <sheetData>
    <row r="1" spans="1:19" ht="15.75" x14ac:dyDescent="0.25">
      <c r="A1" s="192" t="s">
        <v>0</v>
      </c>
      <c r="B1" s="192"/>
      <c r="C1" s="192"/>
      <c r="D1" s="192"/>
      <c r="E1" s="192"/>
      <c r="F1" s="192"/>
      <c r="G1" s="192"/>
      <c r="H1" s="192"/>
      <c r="I1" s="192"/>
      <c r="J1" s="1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9"/>
      <c r="L2" s="3"/>
      <c r="M2" s="4"/>
      <c r="N2" s="5"/>
      <c r="O2" s="10"/>
      <c r="P2" s="9"/>
      <c r="Q2" s="9"/>
      <c r="R2" s="9"/>
      <c r="S2" s="9"/>
    </row>
    <row r="3" spans="1:19" x14ac:dyDescent="0.25">
      <c r="A3" s="7" t="s">
        <v>1</v>
      </c>
      <c r="B3" s="10" t="s">
        <v>67</v>
      </c>
      <c r="C3" s="10"/>
      <c r="D3" s="7"/>
      <c r="E3" s="7"/>
      <c r="F3" s="7"/>
      <c r="G3" s="7"/>
      <c r="H3" s="7" t="s">
        <v>3</v>
      </c>
      <c r="I3" s="11">
        <v>42797</v>
      </c>
      <c r="J3" s="12"/>
      <c r="K3" s="9"/>
      <c r="L3" s="13"/>
      <c r="M3" s="4"/>
      <c r="N3" s="5"/>
      <c r="O3" s="10"/>
      <c r="P3" s="9"/>
      <c r="Q3" s="9"/>
      <c r="R3" s="9"/>
      <c r="S3" s="9"/>
    </row>
    <row r="4" spans="1:19" x14ac:dyDescent="0.25">
      <c r="A4" s="7" t="s">
        <v>4</v>
      </c>
      <c r="B4" s="14" t="s">
        <v>5</v>
      </c>
      <c r="C4" s="7"/>
      <c r="D4" s="7"/>
      <c r="E4" s="7"/>
      <c r="F4" s="7"/>
      <c r="G4" s="7"/>
      <c r="H4" s="7" t="s">
        <v>6</v>
      </c>
      <c r="I4" s="15" t="s">
        <v>7</v>
      </c>
      <c r="J4" s="15"/>
      <c r="K4" s="9"/>
      <c r="L4" s="13"/>
      <c r="M4" s="4"/>
      <c r="N4" s="5"/>
      <c r="O4" s="10"/>
      <c r="P4" s="9"/>
      <c r="Q4" s="9"/>
      <c r="R4" s="9"/>
      <c r="S4" s="9"/>
    </row>
    <row r="5" spans="1:19" x14ac:dyDescent="0.25">
      <c r="A5" s="7"/>
      <c r="B5" s="7"/>
      <c r="C5" s="7"/>
      <c r="D5" s="7"/>
      <c r="E5" s="7"/>
      <c r="F5" s="7"/>
      <c r="G5" s="7"/>
      <c r="H5" s="8"/>
      <c r="I5" s="15"/>
      <c r="J5" s="16"/>
      <c r="K5" s="9"/>
      <c r="L5" s="13"/>
      <c r="M5" s="17"/>
      <c r="N5" s="18"/>
      <c r="O5" s="6"/>
      <c r="P5" s="9"/>
      <c r="Q5" s="9"/>
      <c r="R5" s="9"/>
      <c r="S5" s="9"/>
    </row>
    <row r="6" spans="1:19" x14ac:dyDescent="0.25">
      <c r="A6" s="19" t="s">
        <v>8</v>
      </c>
      <c r="B6" s="7"/>
      <c r="C6" s="7"/>
      <c r="D6" s="7"/>
      <c r="E6" s="7"/>
      <c r="F6" s="7"/>
      <c r="G6" s="7" t="s">
        <v>9</v>
      </c>
      <c r="H6" s="8"/>
      <c r="I6" s="7"/>
      <c r="J6" s="7"/>
      <c r="K6" s="9"/>
      <c r="L6" s="13"/>
      <c r="M6" s="4"/>
      <c r="N6" s="18"/>
      <c r="O6" s="7"/>
      <c r="P6" s="9"/>
      <c r="Q6" s="9"/>
      <c r="R6" s="9"/>
      <c r="S6" s="9"/>
    </row>
    <row r="7" spans="1:19" x14ac:dyDescent="0.25">
      <c r="A7" s="7"/>
      <c r="B7" s="7"/>
      <c r="C7" s="20" t="s">
        <v>10</v>
      </c>
      <c r="D7" s="20"/>
      <c r="E7" s="20" t="s">
        <v>11</v>
      </c>
      <c r="F7" s="20"/>
      <c r="G7" s="20" t="s">
        <v>12</v>
      </c>
      <c r="H7" s="8"/>
      <c r="I7" s="7"/>
      <c r="J7" s="7"/>
      <c r="K7" s="9"/>
      <c r="L7" s="13"/>
      <c r="M7" s="4"/>
      <c r="N7" s="5"/>
      <c r="O7" s="7"/>
      <c r="P7" s="9"/>
      <c r="Q7" s="9"/>
      <c r="R7" s="9"/>
      <c r="S7" s="9"/>
    </row>
    <row r="8" spans="1:19" x14ac:dyDescent="0.25">
      <c r="A8" s="7"/>
      <c r="B8" s="7"/>
      <c r="C8" s="21">
        <v>100000</v>
      </c>
      <c r="D8" s="7"/>
      <c r="E8" s="22">
        <f>86-79</f>
        <v>7</v>
      </c>
      <c r="F8" s="22"/>
      <c r="G8" s="17">
        <f>C8*E8</f>
        <v>700000</v>
      </c>
      <c r="H8" s="8"/>
      <c r="I8" s="17"/>
      <c r="J8" s="17"/>
      <c r="K8" s="9"/>
      <c r="L8" s="13"/>
      <c r="M8" s="4"/>
      <c r="N8" s="5"/>
      <c r="O8" s="7"/>
      <c r="P8" s="9"/>
      <c r="Q8" s="9"/>
      <c r="R8" s="9"/>
      <c r="S8" s="9"/>
    </row>
    <row r="9" spans="1:19" x14ac:dyDescent="0.25">
      <c r="A9" s="7"/>
      <c r="B9" s="7"/>
      <c r="C9" s="21">
        <v>50000</v>
      </c>
      <c r="D9" s="7"/>
      <c r="E9" s="22">
        <v>6</v>
      </c>
      <c r="F9" s="22"/>
      <c r="G9" s="17">
        <f t="shared" ref="G9:G16" si="0">C9*E9</f>
        <v>300000</v>
      </c>
      <c r="H9" s="8"/>
      <c r="I9" s="17"/>
      <c r="J9" s="17"/>
      <c r="K9" s="9"/>
      <c r="L9" s="3"/>
      <c r="M9" s="4"/>
      <c r="N9" s="5"/>
      <c r="O9" s="6"/>
      <c r="P9" s="9"/>
      <c r="Q9" s="9"/>
      <c r="R9" s="9"/>
      <c r="S9" s="9"/>
    </row>
    <row r="10" spans="1:19" x14ac:dyDescent="0.25">
      <c r="A10" s="7"/>
      <c r="B10" s="7"/>
      <c r="C10" s="21">
        <v>20000</v>
      </c>
      <c r="D10" s="7"/>
      <c r="E10" s="22">
        <v>30</v>
      </c>
      <c r="F10" s="22"/>
      <c r="G10" s="17">
        <f t="shared" si="0"/>
        <v>600000</v>
      </c>
      <c r="H10" s="8"/>
      <c r="I10" s="8"/>
      <c r="J10" s="17"/>
      <c r="K10" s="23"/>
      <c r="L10" s="3"/>
      <c r="M10" s="4"/>
      <c r="N10" s="5"/>
      <c r="O10" s="7"/>
      <c r="P10" s="9"/>
      <c r="Q10" s="9"/>
      <c r="R10" s="9"/>
      <c r="S10" s="9"/>
    </row>
    <row r="11" spans="1:19" x14ac:dyDescent="0.25">
      <c r="A11" s="7"/>
      <c r="B11" s="7"/>
      <c r="C11" s="21">
        <v>10000</v>
      </c>
      <c r="D11" s="7"/>
      <c r="E11" s="22">
        <v>12</v>
      </c>
      <c r="F11" s="22"/>
      <c r="G11" s="17">
        <f t="shared" si="0"/>
        <v>120000</v>
      </c>
      <c r="H11" s="8"/>
      <c r="I11" s="17"/>
      <c r="J11" s="17"/>
      <c r="K11" s="9"/>
      <c r="L11" s="3"/>
      <c r="M11" s="4"/>
      <c r="N11" s="24"/>
      <c r="O11" s="8"/>
      <c r="P11" s="9"/>
      <c r="Q11" s="9"/>
      <c r="R11" s="9" t="s">
        <v>13</v>
      </c>
      <c r="S11" s="9"/>
    </row>
    <row r="12" spans="1:19" x14ac:dyDescent="0.25">
      <c r="A12" s="7"/>
      <c r="B12" s="7"/>
      <c r="C12" s="21">
        <v>5000</v>
      </c>
      <c r="D12" s="7"/>
      <c r="E12" s="22">
        <v>32</v>
      </c>
      <c r="F12" s="22"/>
      <c r="G12" s="17">
        <f>C12*E12</f>
        <v>160000</v>
      </c>
      <c r="H12" s="8"/>
      <c r="I12" s="17"/>
      <c r="J12" s="17"/>
      <c r="K12" s="25" t="s">
        <v>9</v>
      </c>
      <c r="L12" s="26" t="s">
        <v>14</v>
      </c>
      <c r="M12" s="27" t="s">
        <v>15</v>
      </c>
      <c r="N12" s="28" t="s">
        <v>16</v>
      </c>
      <c r="O12" s="29" t="s">
        <v>13</v>
      </c>
      <c r="P12" s="9" t="s">
        <v>17</v>
      </c>
      <c r="Q12" s="9" t="s">
        <v>18</v>
      </c>
      <c r="R12" s="9" t="s">
        <v>19</v>
      </c>
      <c r="S12" s="9"/>
    </row>
    <row r="13" spans="1:19" x14ac:dyDescent="0.25">
      <c r="A13" s="7"/>
      <c r="B13" s="7"/>
      <c r="C13" s="21">
        <v>2000</v>
      </c>
      <c r="D13" s="7"/>
      <c r="E13" s="22">
        <v>0</v>
      </c>
      <c r="F13" s="22"/>
      <c r="G13" s="17">
        <f t="shared" si="0"/>
        <v>0</v>
      </c>
      <c r="H13" s="8"/>
      <c r="I13" s="17"/>
      <c r="J13" s="17"/>
      <c r="K13" s="30">
        <v>39942</v>
      </c>
      <c r="L13" s="31">
        <v>875000</v>
      </c>
      <c r="M13" s="32">
        <v>200000</v>
      </c>
      <c r="N13" s="33"/>
      <c r="O13" s="9" t="s">
        <v>20</v>
      </c>
      <c r="P13" s="9" t="s">
        <v>18</v>
      </c>
    </row>
    <row r="14" spans="1:19" x14ac:dyDescent="0.25">
      <c r="A14" s="7"/>
      <c r="B14" s="7"/>
      <c r="C14" s="21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10"/>
      <c r="K14" s="30">
        <v>39943</v>
      </c>
      <c r="L14" s="31">
        <v>2000000</v>
      </c>
      <c r="M14" s="32">
        <v>2440000</v>
      </c>
      <c r="N14" s="34"/>
      <c r="O14" s="35">
        <v>50000000</v>
      </c>
      <c r="P14" s="36"/>
    </row>
    <row r="15" spans="1:19" x14ac:dyDescent="0.25">
      <c r="A15" s="7"/>
      <c r="B15" s="7"/>
      <c r="C15" s="21">
        <v>500</v>
      </c>
      <c r="D15" s="7"/>
      <c r="E15" s="22">
        <v>0</v>
      </c>
      <c r="F15" s="22"/>
      <c r="G15" s="17">
        <f t="shared" si="0"/>
        <v>0</v>
      </c>
      <c r="H15" s="8"/>
      <c r="I15" s="10"/>
      <c r="K15" s="30">
        <v>39944</v>
      </c>
      <c r="L15" s="31">
        <v>250000</v>
      </c>
      <c r="M15" s="32">
        <v>208000</v>
      </c>
      <c r="N15" s="34"/>
      <c r="O15" s="35"/>
      <c r="P15" s="36"/>
    </row>
    <row r="16" spans="1:19" x14ac:dyDescent="0.25">
      <c r="A16" s="7"/>
      <c r="B16" s="7"/>
      <c r="C16" s="21">
        <v>100</v>
      </c>
      <c r="D16" s="7"/>
      <c r="E16" s="22">
        <v>0</v>
      </c>
      <c r="F16" s="22"/>
      <c r="G16" s="17">
        <f t="shared" si="0"/>
        <v>0</v>
      </c>
      <c r="H16" s="8"/>
      <c r="I16" s="10"/>
      <c r="J16" s="10"/>
      <c r="K16" s="30">
        <v>39945</v>
      </c>
      <c r="L16" s="31">
        <v>1000000</v>
      </c>
      <c r="M16" s="37">
        <v>375000</v>
      </c>
      <c r="N16" s="34"/>
      <c r="O16" s="35"/>
      <c r="P16" s="36"/>
    </row>
    <row r="17" spans="1:19" x14ac:dyDescent="0.25">
      <c r="A17" s="7"/>
      <c r="B17" s="7"/>
      <c r="C17" s="19" t="s">
        <v>21</v>
      </c>
      <c r="D17" s="7"/>
      <c r="E17" s="22"/>
      <c r="F17" s="7"/>
      <c r="G17" s="7"/>
      <c r="H17" s="8">
        <f>SUM(G8:G16)</f>
        <v>1880000</v>
      </c>
      <c r="I17" s="10"/>
      <c r="K17" s="30">
        <v>39946</v>
      </c>
      <c r="L17" s="31">
        <v>400000</v>
      </c>
      <c r="M17" s="32">
        <v>75000</v>
      </c>
      <c r="N17" s="34"/>
      <c r="O17" s="35"/>
      <c r="P17" s="36"/>
    </row>
    <row r="18" spans="1:19" x14ac:dyDescent="0.25">
      <c r="A18" s="7"/>
      <c r="B18" s="7"/>
      <c r="C18" s="7"/>
      <c r="D18" s="7"/>
      <c r="E18" s="7"/>
      <c r="F18" s="7"/>
      <c r="G18" s="7"/>
      <c r="H18" s="8"/>
      <c r="I18" s="10"/>
      <c r="J18" s="38"/>
      <c r="K18" s="30">
        <v>39947</v>
      </c>
      <c r="L18" s="31">
        <v>10000000</v>
      </c>
      <c r="M18" s="32">
        <v>11000000</v>
      </c>
      <c r="N18" s="34"/>
      <c r="O18" s="35"/>
      <c r="P18" s="39"/>
    </row>
    <row r="19" spans="1:19" x14ac:dyDescent="0.25">
      <c r="A19" s="7"/>
      <c r="B19" s="7"/>
      <c r="C19" s="7" t="s">
        <v>10</v>
      </c>
      <c r="D19" s="7"/>
      <c r="E19" s="7" t="s">
        <v>22</v>
      </c>
      <c r="F19" s="7"/>
      <c r="G19" s="7" t="s">
        <v>12</v>
      </c>
      <c r="H19" s="8"/>
      <c r="I19" s="21"/>
      <c r="K19" s="30">
        <v>39948</v>
      </c>
      <c r="L19" s="31">
        <v>3450000</v>
      </c>
      <c r="M19" s="40">
        <v>770000</v>
      </c>
      <c r="N19" s="34"/>
      <c r="O19" s="35"/>
      <c r="P19" s="39"/>
    </row>
    <row r="20" spans="1:19" x14ac:dyDescent="0.25">
      <c r="A20" s="7"/>
      <c r="B20" s="7"/>
      <c r="C20" s="21">
        <v>1000</v>
      </c>
      <c r="D20" s="7"/>
      <c r="E20" s="7">
        <v>0</v>
      </c>
      <c r="F20" s="7"/>
      <c r="G20" s="21">
        <f>C20*E20</f>
        <v>0</v>
      </c>
      <c r="H20" s="8"/>
      <c r="I20" s="21"/>
      <c r="K20" s="30">
        <v>39949</v>
      </c>
      <c r="L20" s="31">
        <v>5000000</v>
      </c>
      <c r="M20" s="32">
        <v>50000000</v>
      </c>
      <c r="N20" s="34"/>
      <c r="O20" s="35"/>
      <c r="P20" s="39"/>
    </row>
    <row r="21" spans="1:19" x14ac:dyDescent="0.25">
      <c r="A21" s="7"/>
      <c r="B21" s="7"/>
      <c r="C21" s="21">
        <v>500</v>
      </c>
      <c r="D21" s="7"/>
      <c r="E21" s="7">
        <v>2</v>
      </c>
      <c r="F21" s="7"/>
      <c r="G21" s="21">
        <f>C21*E21</f>
        <v>1000</v>
      </c>
      <c r="H21" s="8"/>
      <c r="I21" s="21"/>
      <c r="K21" s="30">
        <v>39950</v>
      </c>
      <c r="L21" s="31">
        <v>1900000</v>
      </c>
      <c r="M21" s="34">
        <v>0</v>
      </c>
      <c r="N21" s="41"/>
      <c r="O21" s="42"/>
      <c r="P21" s="42"/>
    </row>
    <row r="22" spans="1:19" x14ac:dyDescent="0.25">
      <c r="A22" s="7"/>
      <c r="B22" s="7"/>
      <c r="C22" s="21">
        <v>200</v>
      </c>
      <c r="D22" s="7"/>
      <c r="E22" s="7">
        <v>1</v>
      </c>
      <c r="F22" s="7"/>
      <c r="G22" s="21">
        <f>C22*E22</f>
        <v>200</v>
      </c>
      <c r="H22" s="8"/>
      <c r="I22" s="10"/>
      <c r="K22" s="30">
        <v>39951</v>
      </c>
      <c r="L22" s="31">
        <v>12150000</v>
      </c>
      <c r="M22" s="43">
        <v>99000</v>
      </c>
      <c r="N22" s="44" t="s">
        <v>59</v>
      </c>
      <c r="O22" s="8"/>
      <c r="P22" s="34"/>
      <c r="Q22" s="41"/>
      <c r="R22" s="42"/>
      <c r="S22" s="42"/>
    </row>
    <row r="23" spans="1:19" x14ac:dyDescent="0.25">
      <c r="A23" s="7"/>
      <c r="B23" s="7"/>
      <c r="C23" s="21">
        <v>100</v>
      </c>
      <c r="D23" s="7"/>
      <c r="E23" s="7">
        <v>1</v>
      </c>
      <c r="F23" s="7"/>
      <c r="G23" s="21">
        <f>C23*E23</f>
        <v>100</v>
      </c>
      <c r="H23" s="8"/>
      <c r="I23" s="10"/>
      <c r="K23" s="30">
        <v>39952</v>
      </c>
      <c r="L23" s="31">
        <v>1700000</v>
      </c>
      <c r="M23" s="45">
        <v>19500</v>
      </c>
      <c r="N23" s="44" t="s">
        <v>60</v>
      </c>
      <c r="O23" s="46"/>
      <c r="P23" s="34"/>
      <c r="Q23" s="41"/>
      <c r="R23" s="42">
        <f>SUM(R14:R22)</f>
        <v>0</v>
      </c>
      <c r="S23" s="42">
        <f>SUM(S14:S22)</f>
        <v>0</v>
      </c>
    </row>
    <row r="24" spans="1:19" x14ac:dyDescent="0.25">
      <c r="A24" s="7"/>
      <c r="B24" s="7"/>
      <c r="C24" s="21">
        <v>50</v>
      </c>
      <c r="D24" s="7"/>
      <c r="E24" s="7">
        <v>0</v>
      </c>
      <c r="F24" s="7"/>
      <c r="G24" s="21">
        <f>C24*E24</f>
        <v>0</v>
      </c>
      <c r="H24" s="8"/>
      <c r="I24" s="7"/>
      <c r="K24" s="30">
        <v>39953</v>
      </c>
      <c r="L24" s="31">
        <v>1000000</v>
      </c>
      <c r="M24" s="45">
        <v>25000</v>
      </c>
      <c r="N24" s="47" t="s">
        <v>61</v>
      </c>
      <c r="O24" s="46"/>
      <c r="P24" s="34"/>
      <c r="Q24" s="41"/>
      <c r="R24" s="48" t="s">
        <v>23</v>
      </c>
      <c r="S24" s="41"/>
    </row>
    <row r="25" spans="1:19" x14ac:dyDescent="0.25">
      <c r="A25" s="7"/>
      <c r="B25" s="7"/>
      <c r="C25" s="21">
        <v>25</v>
      </c>
      <c r="D25" s="7"/>
      <c r="E25" s="7">
        <v>0</v>
      </c>
      <c r="F25" s="7"/>
      <c r="G25" s="49">
        <v>0</v>
      </c>
      <c r="H25" s="8"/>
      <c r="I25" s="7" t="s">
        <v>9</v>
      </c>
      <c r="K25" s="30">
        <v>39954</v>
      </c>
      <c r="L25" s="31">
        <v>7500000</v>
      </c>
      <c r="M25" s="45">
        <v>505000</v>
      </c>
      <c r="N25" s="47" t="s">
        <v>62</v>
      </c>
      <c r="O25" s="46"/>
      <c r="P25" s="34"/>
      <c r="Q25" s="41"/>
      <c r="R25" s="48"/>
      <c r="S25" s="41"/>
    </row>
    <row r="26" spans="1:19" x14ac:dyDescent="0.25">
      <c r="A26" s="7"/>
      <c r="B26" s="7"/>
      <c r="C26" s="19" t="s">
        <v>21</v>
      </c>
      <c r="D26" s="7"/>
      <c r="E26" s="7"/>
      <c r="F26" s="7"/>
      <c r="G26" s="7"/>
      <c r="H26" s="50">
        <f>SUM(G20:G25)</f>
        <v>1300</v>
      </c>
      <c r="I26" s="8"/>
      <c r="K26" s="30">
        <v>39955</v>
      </c>
      <c r="L26" s="31">
        <v>4000000</v>
      </c>
      <c r="M26" s="37">
        <v>10000</v>
      </c>
      <c r="N26" s="44" t="s">
        <v>59</v>
      </c>
      <c r="O26" s="51"/>
      <c r="P26" s="34"/>
      <c r="Q26" s="41"/>
      <c r="R26" s="48"/>
      <c r="S26" s="41"/>
    </row>
    <row r="27" spans="1:19" x14ac:dyDescent="0.25">
      <c r="A27" s="7"/>
      <c r="B27" s="7"/>
      <c r="C27" s="7"/>
      <c r="D27" s="7"/>
      <c r="E27" s="7"/>
      <c r="F27" s="7"/>
      <c r="G27" s="7"/>
      <c r="H27" s="8"/>
      <c r="I27" s="8">
        <f>H17+H26</f>
        <v>1881300</v>
      </c>
      <c r="K27" s="30">
        <v>39956</v>
      </c>
      <c r="L27" s="31">
        <v>500000</v>
      </c>
      <c r="M27" s="52">
        <v>2877500</v>
      </c>
      <c r="N27" s="44" t="s">
        <v>66</v>
      </c>
      <c r="O27" s="51"/>
      <c r="P27" s="34"/>
      <c r="Q27" s="41"/>
      <c r="R27" s="48"/>
      <c r="S27" s="41"/>
    </row>
    <row r="28" spans="1:19" x14ac:dyDescent="0.25">
      <c r="A28" s="7"/>
      <c r="B28" s="7"/>
      <c r="C28" s="19" t="s">
        <v>24</v>
      </c>
      <c r="D28" s="7"/>
      <c r="E28" s="7"/>
      <c r="F28" s="7"/>
      <c r="G28" s="7"/>
      <c r="H28" s="8"/>
      <c r="I28" s="8"/>
      <c r="K28" s="30">
        <v>39957</v>
      </c>
      <c r="L28" s="31">
        <v>2000000</v>
      </c>
      <c r="M28" s="53">
        <v>827000</v>
      </c>
      <c r="N28" s="44" t="s">
        <v>65</v>
      </c>
      <c r="O28" s="51"/>
      <c r="P28" s="34"/>
      <c r="Q28" s="41"/>
      <c r="R28" s="48"/>
      <c r="S28" s="41"/>
    </row>
    <row r="29" spans="1:19" x14ac:dyDescent="0.25">
      <c r="A29" s="7"/>
      <c r="B29" s="7"/>
      <c r="C29" s="7" t="s">
        <v>25</v>
      </c>
      <c r="D29" s="7"/>
      <c r="E29" s="7"/>
      <c r="F29" s="7"/>
      <c r="G29" s="7" t="s">
        <v>9</v>
      </c>
      <c r="H29" s="8"/>
      <c r="I29" s="8">
        <f>'[1]01 Maret  17 '!I37</f>
        <v>1145806472</v>
      </c>
      <c r="L29" s="31"/>
      <c r="M29" s="37">
        <v>300000</v>
      </c>
      <c r="N29" s="44" t="s">
        <v>64</v>
      </c>
      <c r="O29" s="51"/>
      <c r="P29" s="34"/>
      <c r="Q29" s="41"/>
      <c r="R29" s="54"/>
      <c r="S29" s="41"/>
    </row>
    <row r="30" spans="1:19" x14ac:dyDescent="0.25">
      <c r="A30" s="7"/>
      <c r="B30" s="7"/>
      <c r="C30" s="7" t="s">
        <v>26</v>
      </c>
      <c r="D30" s="7"/>
      <c r="E30" s="7"/>
      <c r="F30" s="7"/>
      <c r="G30" s="7"/>
      <c r="H30" s="8" t="s">
        <v>27</v>
      </c>
      <c r="I30" s="55">
        <f>'02 Maret 17'!I52</f>
        <v>25865200</v>
      </c>
      <c r="L30" s="31"/>
      <c r="M30" s="56">
        <v>7950000</v>
      </c>
      <c r="N30" s="44" t="s">
        <v>63</v>
      </c>
      <c r="O30" s="51"/>
      <c r="P30" s="34"/>
      <c r="Q30" s="41"/>
      <c r="R30" s="48"/>
      <c r="S30" s="41"/>
    </row>
    <row r="31" spans="1:19" x14ac:dyDescent="0.25">
      <c r="A31" s="7"/>
      <c r="B31" s="7"/>
      <c r="C31" s="7"/>
      <c r="D31" s="7"/>
      <c r="E31" s="7"/>
      <c r="F31" s="7"/>
      <c r="G31" s="7"/>
      <c r="H31" s="8"/>
      <c r="I31" s="8"/>
      <c r="L31" s="31"/>
      <c r="N31" s="47"/>
      <c r="O31" s="51"/>
      <c r="P31" s="9"/>
      <c r="Q31" s="41"/>
      <c r="R31" s="9"/>
      <c r="S31" s="41"/>
    </row>
    <row r="32" spans="1:19" x14ac:dyDescent="0.25">
      <c r="A32" s="7"/>
      <c r="B32" s="7"/>
      <c r="C32" s="19" t="s">
        <v>28</v>
      </c>
      <c r="D32" s="7"/>
      <c r="E32" s="7"/>
      <c r="F32" s="7"/>
      <c r="G32" s="7"/>
      <c r="H32" s="8"/>
      <c r="I32" s="34"/>
      <c r="J32" s="34"/>
      <c r="L32" s="31"/>
      <c r="N32" s="44"/>
      <c r="O32" s="51"/>
      <c r="P32" s="9"/>
      <c r="Q32" s="41"/>
      <c r="R32" s="9"/>
      <c r="S32" s="41"/>
    </row>
    <row r="33" spans="1:19" x14ac:dyDescent="0.25">
      <c r="A33" s="7"/>
      <c r="B33" s="19">
        <v>1</v>
      </c>
      <c r="C33" s="19" t="s">
        <v>29</v>
      </c>
      <c r="D33" s="7"/>
      <c r="E33" s="7"/>
      <c r="F33" s="7"/>
      <c r="G33" s="7"/>
      <c r="H33" s="8"/>
      <c r="I33" s="8"/>
      <c r="J33" s="8"/>
      <c r="L33" s="31"/>
      <c r="N33" s="44"/>
      <c r="O33" s="51"/>
      <c r="P33" s="9"/>
      <c r="Q33" s="41"/>
      <c r="R33" s="9"/>
      <c r="S33" s="41"/>
    </row>
    <row r="34" spans="1:19" x14ac:dyDescent="0.25">
      <c r="A34" s="7"/>
      <c r="B34" s="19"/>
      <c r="C34" s="19" t="s">
        <v>13</v>
      </c>
      <c r="D34" s="7"/>
      <c r="E34" s="7"/>
      <c r="F34" s="7"/>
      <c r="G34" s="7"/>
      <c r="H34" s="8"/>
      <c r="I34" s="8"/>
      <c r="J34" s="8"/>
      <c r="L34" s="31"/>
      <c r="N34" s="44"/>
      <c r="O34" s="51"/>
      <c r="P34" s="9"/>
      <c r="Q34" s="41"/>
      <c r="R34" s="57"/>
      <c r="S34" s="41"/>
    </row>
    <row r="35" spans="1:19" x14ac:dyDescent="0.25">
      <c r="A35" s="7"/>
      <c r="B35" s="7"/>
      <c r="C35" s="7" t="s">
        <v>30</v>
      </c>
      <c r="D35" s="7"/>
      <c r="E35" s="7"/>
      <c r="F35" s="7"/>
      <c r="G35" s="21"/>
      <c r="H35" s="50">
        <f>O14</f>
        <v>50000000</v>
      </c>
      <c r="I35" s="8"/>
      <c r="J35" s="8"/>
      <c r="L35" s="31"/>
      <c r="M35" s="52"/>
      <c r="N35" s="44" t="s">
        <v>31</v>
      </c>
      <c r="O35" s="51"/>
      <c r="P35" s="41"/>
      <c r="Q35" s="41"/>
      <c r="R35" s="9"/>
      <c r="S35" s="41"/>
    </row>
    <row r="36" spans="1:19" x14ac:dyDescent="0.25">
      <c r="A36" s="7"/>
      <c r="B36" s="7"/>
      <c r="C36" s="7" t="s">
        <v>32</v>
      </c>
      <c r="D36" s="7"/>
      <c r="E36" s="7"/>
      <c r="F36" s="7"/>
      <c r="G36" s="7"/>
      <c r="H36" s="58">
        <f>P14</f>
        <v>0</v>
      </c>
      <c r="I36" s="7" t="s">
        <v>9</v>
      </c>
      <c r="J36" s="7"/>
      <c r="L36" s="31"/>
      <c r="M36" s="52"/>
      <c r="N36" s="44"/>
      <c r="O36" s="51"/>
      <c r="P36" s="10"/>
      <c r="Q36" s="41"/>
      <c r="R36" s="9"/>
      <c r="S36" s="9"/>
    </row>
    <row r="37" spans="1:19" x14ac:dyDescent="0.25">
      <c r="A37" s="7"/>
      <c r="B37" s="7"/>
      <c r="C37" s="7" t="s">
        <v>33</v>
      </c>
      <c r="D37" s="7"/>
      <c r="E37" s="7"/>
      <c r="F37" s="7"/>
      <c r="G37" s="7"/>
      <c r="H37" s="8"/>
      <c r="I37" s="8">
        <f>I29+H35-H36</f>
        <v>1195806472</v>
      </c>
      <c r="J37" s="8"/>
      <c r="L37" s="31"/>
      <c r="M37" s="52"/>
      <c r="N37" s="44"/>
      <c r="O37" s="51"/>
      <c r="Q37" s="41"/>
      <c r="R37" s="9"/>
      <c r="S37" s="9"/>
    </row>
    <row r="38" spans="1:19" x14ac:dyDescent="0.25">
      <c r="A38" s="7"/>
      <c r="B38" s="7"/>
      <c r="C38" s="7"/>
      <c r="D38" s="7"/>
      <c r="E38" s="7"/>
      <c r="F38" s="7"/>
      <c r="G38" s="7"/>
      <c r="H38" s="8"/>
      <c r="I38" s="8"/>
      <c r="J38" s="8"/>
      <c r="L38" s="31"/>
      <c r="M38" s="59"/>
      <c r="N38" s="44"/>
      <c r="O38" s="51"/>
      <c r="Q38" s="41"/>
      <c r="R38" s="9"/>
      <c r="S38" s="9"/>
    </row>
    <row r="39" spans="1:19" x14ac:dyDescent="0.25">
      <c r="A39" s="7"/>
      <c r="B39" s="7"/>
      <c r="C39" s="19" t="s">
        <v>34</v>
      </c>
      <c r="D39" s="7"/>
      <c r="E39" s="7"/>
      <c r="F39" s="7"/>
      <c r="G39" s="7"/>
      <c r="H39" s="50">
        <v>4427728</v>
      </c>
      <c r="J39" s="8"/>
      <c r="L39" s="31"/>
      <c r="M39" s="52"/>
      <c r="N39" s="44"/>
      <c r="O39" s="51"/>
      <c r="Q39" s="41"/>
      <c r="R39" s="9"/>
      <c r="S39" s="9"/>
    </row>
    <row r="40" spans="1:19" x14ac:dyDescent="0.25">
      <c r="A40" s="7"/>
      <c r="B40" s="7"/>
      <c r="C40" s="19" t="s">
        <v>35</v>
      </c>
      <c r="D40" s="7"/>
      <c r="E40" s="7"/>
      <c r="F40" s="7"/>
      <c r="G40" s="7"/>
      <c r="H40" s="8">
        <v>102993494</v>
      </c>
      <c r="I40" s="8"/>
      <c r="J40" s="8"/>
      <c r="L40" s="31"/>
      <c r="M40" s="52"/>
      <c r="N40" s="44"/>
      <c r="O40" s="51"/>
      <c r="Q40" s="41"/>
      <c r="R40" s="9"/>
      <c r="S40" s="9"/>
    </row>
    <row r="41" spans="1:19" ht="16.5" x14ac:dyDescent="0.35">
      <c r="A41" s="7"/>
      <c r="B41" s="7"/>
      <c r="C41" s="19" t="s">
        <v>36</v>
      </c>
      <c r="D41" s="7"/>
      <c r="E41" s="7"/>
      <c r="F41" s="7"/>
      <c r="G41" s="7"/>
      <c r="H41" s="60">
        <v>90464837</v>
      </c>
      <c r="I41" s="8"/>
      <c r="J41" s="8"/>
      <c r="L41" s="31"/>
      <c r="M41" s="52"/>
      <c r="N41" s="44"/>
      <c r="O41" s="51"/>
      <c r="Q41" s="41"/>
      <c r="R41" s="9"/>
      <c r="S41" s="9"/>
    </row>
    <row r="42" spans="1:19" ht="16.5" x14ac:dyDescent="0.35">
      <c r="A42" s="7"/>
      <c r="B42" s="7"/>
      <c r="C42" s="7"/>
      <c r="D42" s="7"/>
      <c r="E42" s="7"/>
      <c r="F42" s="7"/>
      <c r="G42" s="7"/>
      <c r="H42" s="8"/>
      <c r="I42" s="61">
        <f>SUM(H39:H41)</f>
        <v>197886059</v>
      </c>
      <c r="J42" s="8"/>
      <c r="L42" s="31"/>
      <c r="M42" s="52"/>
      <c r="N42" s="44"/>
      <c r="O42" s="51"/>
      <c r="Q42" s="41"/>
      <c r="R42" s="9"/>
      <c r="S42" s="9"/>
    </row>
    <row r="43" spans="1:19" x14ac:dyDescent="0.25">
      <c r="A43" s="7"/>
      <c r="B43" s="7"/>
      <c r="C43" s="7"/>
      <c r="D43" s="7"/>
      <c r="E43" s="7"/>
      <c r="F43" s="7"/>
      <c r="G43" s="7"/>
      <c r="H43" s="8"/>
      <c r="I43" s="62">
        <f>SUM(I37:I42)</f>
        <v>1393692531</v>
      </c>
      <c r="J43" s="8"/>
      <c r="L43" s="31"/>
      <c r="M43" s="52"/>
      <c r="N43" s="44"/>
      <c r="O43" s="51"/>
      <c r="Q43" s="41"/>
      <c r="R43" s="9"/>
      <c r="S43" s="9"/>
    </row>
    <row r="44" spans="1:19" x14ac:dyDescent="0.25">
      <c r="A44" s="7"/>
      <c r="B44" s="19">
        <v>2</v>
      </c>
      <c r="C44" s="19" t="s">
        <v>37</v>
      </c>
      <c r="D44" s="7"/>
      <c r="E44" s="7"/>
      <c r="F44" s="7"/>
      <c r="G44" s="7"/>
      <c r="H44" s="8"/>
      <c r="I44" s="8"/>
      <c r="J44" s="8"/>
      <c r="L44" s="31"/>
      <c r="M44" s="52"/>
      <c r="N44" s="44"/>
      <c r="O44" s="51"/>
      <c r="P44" s="63"/>
      <c r="Q44" s="34"/>
      <c r="R44" s="64"/>
      <c r="S44" s="64"/>
    </row>
    <row r="45" spans="1:19" x14ac:dyDescent="0.25">
      <c r="A45" s="7"/>
      <c r="B45" s="7"/>
      <c r="C45" s="7" t="s">
        <v>32</v>
      </c>
      <c r="D45" s="7"/>
      <c r="E45" s="7"/>
      <c r="F45" s="7"/>
      <c r="G45" s="17"/>
      <c r="H45" s="8">
        <f>M96</f>
        <v>77681000</v>
      </c>
      <c r="I45" s="8"/>
      <c r="J45" s="8"/>
      <c r="L45" s="31"/>
      <c r="M45" s="52"/>
      <c r="N45" s="44"/>
      <c r="O45" s="51"/>
      <c r="P45" s="63"/>
      <c r="Q45" s="34"/>
      <c r="R45" s="65"/>
      <c r="S45" s="64"/>
    </row>
    <row r="46" spans="1:19" x14ac:dyDescent="0.25">
      <c r="A46" s="7"/>
      <c r="B46" s="7"/>
      <c r="C46" s="7" t="s">
        <v>38</v>
      </c>
      <c r="D46" s="7"/>
      <c r="E46" s="7"/>
      <c r="F46" s="7"/>
      <c r="G46" s="22"/>
      <c r="H46" s="66">
        <f>+E92</f>
        <v>27900</v>
      </c>
      <c r="I46" s="8" t="s">
        <v>9</v>
      </c>
      <c r="J46" s="8"/>
      <c r="L46" s="31"/>
      <c r="M46" s="52"/>
      <c r="N46" s="44"/>
      <c r="O46" s="51"/>
      <c r="P46" s="63"/>
      <c r="Q46" s="34"/>
      <c r="R46" s="63"/>
      <c r="S46" s="64"/>
    </row>
    <row r="47" spans="1:19" x14ac:dyDescent="0.25">
      <c r="A47" s="7"/>
      <c r="B47" s="7"/>
      <c r="C47" s="7"/>
      <c r="D47" s="7"/>
      <c r="E47" s="7"/>
      <c r="F47" s="7"/>
      <c r="G47" s="22" t="s">
        <v>9</v>
      </c>
      <c r="H47" s="67"/>
      <c r="I47" s="8">
        <f>H45+H46</f>
        <v>77708900</v>
      </c>
      <c r="J47" s="8"/>
      <c r="L47" s="31"/>
      <c r="M47" s="52"/>
      <c r="N47" s="44"/>
      <c r="O47" s="51"/>
      <c r="P47" s="63"/>
      <c r="Q47" s="64"/>
      <c r="R47" s="63"/>
      <c r="S47" s="64"/>
    </row>
    <row r="48" spans="1:19" x14ac:dyDescent="0.25">
      <c r="A48" s="7"/>
      <c r="B48" s="7"/>
      <c r="C48" s="7"/>
      <c r="D48" s="7"/>
      <c r="E48" s="7"/>
      <c r="F48" s="7"/>
      <c r="G48" s="22"/>
      <c r="H48" s="68"/>
      <c r="I48" s="8" t="s">
        <v>9</v>
      </c>
      <c r="J48" s="8"/>
      <c r="L48" s="31"/>
      <c r="M48" s="59"/>
      <c r="N48" s="44"/>
      <c r="O48" s="51"/>
      <c r="P48" s="69"/>
      <c r="Q48" s="69">
        <f>SUM(Q13:Q46)</f>
        <v>0</v>
      </c>
      <c r="R48" s="63"/>
      <c r="S48" s="64"/>
    </row>
    <row r="49" spans="1:19" x14ac:dyDescent="0.25">
      <c r="A49" s="7"/>
      <c r="B49" s="7"/>
      <c r="C49" s="7" t="s">
        <v>39</v>
      </c>
      <c r="D49" s="7"/>
      <c r="E49" s="7"/>
      <c r="F49" s="7"/>
      <c r="G49" s="17"/>
      <c r="H49" s="50">
        <f>L137</f>
        <v>53725000</v>
      </c>
      <c r="I49" s="8">
        <v>0</v>
      </c>
      <c r="L49" s="31"/>
      <c r="M49" s="59"/>
      <c r="N49" s="44"/>
      <c r="O49" s="51"/>
      <c r="Q49" s="9"/>
      <c r="S49" s="9"/>
    </row>
    <row r="50" spans="1:19" x14ac:dyDescent="0.25">
      <c r="A50" s="7"/>
      <c r="B50" s="7"/>
      <c r="C50" s="7" t="s">
        <v>40</v>
      </c>
      <c r="D50" s="7"/>
      <c r="E50" s="7"/>
      <c r="F50" s="7"/>
      <c r="G50" s="7"/>
      <c r="H50" s="58">
        <f>A92</f>
        <v>0</v>
      </c>
      <c r="I50" s="8"/>
      <c r="L50" s="31"/>
      <c r="M50" s="59"/>
      <c r="N50" s="44"/>
      <c r="O50" s="51"/>
      <c r="P50" s="70"/>
      <c r="Q50" s="9" t="s">
        <v>41</v>
      </c>
      <c r="S50" s="9"/>
    </row>
    <row r="51" spans="1:19" x14ac:dyDescent="0.25">
      <c r="A51" s="7"/>
      <c r="B51" s="7"/>
      <c r="C51" s="7"/>
      <c r="D51" s="7"/>
      <c r="E51" s="7"/>
      <c r="F51" s="7"/>
      <c r="G51" s="7"/>
      <c r="H51" s="17"/>
      <c r="I51" s="58">
        <f>SUM(H49:H50)</f>
        <v>53725000</v>
      </c>
      <c r="J51" s="50"/>
      <c r="L51" s="31"/>
      <c r="M51" s="59"/>
      <c r="N51" s="44"/>
      <c r="O51" s="51"/>
      <c r="P51" s="71"/>
      <c r="Q51" s="57"/>
      <c r="R51" s="71"/>
      <c r="S51" s="57"/>
    </row>
    <row r="52" spans="1:19" x14ac:dyDescent="0.25">
      <c r="A52" s="7"/>
      <c r="B52" s="7"/>
      <c r="C52" s="19" t="s">
        <v>42</v>
      </c>
      <c r="D52" s="7"/>
      <c r="E52" s="7"/>
      <c r="F52" s="7"/>
      <c r="G52" s="7"/>
      <c r="H52" s="8"/>
      <c r="I52" s="8">
        <f>I30-I47+I51</f>
        <v>1881300</v>
      </c>
      <c r="J52" s="72"/>
      <c r="L52" s="31"/>
      <c r="N52" s="44"/>
      <c r="O52" s="51"/>
      <c r="P52" s="71"/>
      <c r="Q52" s="57"/>
      <c r="R52" s="71"/>
      <c r="S52" s="57"/>
    </row>
    <row r="53" spans="1:19" x14ac:dyDescent="0.25">
      <c r="A53" s="7"/>
      <c r="B53" s="7"/>
      <c r="C53" s="7" t="s">
        <v>43</v>
      </c>
      <c r="D53" s="7"/>
      <c r="E53" s="7"/>
      <c r="F53" s="7"/>
      <c r="G53" s="7"/>
      <c r="H53" s="8"/>
      <c r="I53" s="8">
        <f>+I27</f>
        <v>1881300</v>
      </c>
      <c r="J53" s="72"/>
      <c r="L53" s="31"/>
      <c r="N53" s="44"/>
      <c r="O53" s="51"/>
      <c r="P53" s="71"/>
      <c r="Q53" s="57"/>
      <c r="R53" s="71"/>
      <c r="S53" s="57"/>
    </row>
    <row r="54" spans="1:19" x14ac:dyDescent="0.25">
      <c r="A54" s="7"/>
      <c r="B54" s="7"/>
      <c r="C54" s="7"/>
      <c r="D54" s="7"/>
      <c r="E54" s="7"/>
      <c r="F54" s="7"/>
      <c r="G54" s="7"/>
      <c r="H54" s="8" t="s">
        <v>9</v>
      </c>
      <c r="I54" s="58">
        <v>0</v>
      </c>
      <c r="J54" s="73"/>
      <c r="L54" s="31"/>
      <c r="N54" s="44"/>
      <c r="O54" s="51"/>
      <c r="P54" s="71"/>
      <c r="Q54" s="57"/>
      <c r="R54" s="71"/>
      <c r="S54" s="74"/>
    </row>
    <row r="55" spans="1:19" x14ac:dyDescent="0.25">
      <c r="A55" s="7"/>
      <c r="B55" s="7"/>
      <c r="C55" s="7"/>
      <c r="D55" s="7"/>
      <c r="E55" s="7" t="s">
        <v>44</v>
      </c>
      <c r="F55" s="7"/>
      <c r="G55" s="7"/>
      <c r="H55" s="8"/>
      <c r="I55" s="8">
        <f>+I53-I52</f>
        <v>0</v>
      </c>
      <c r="J55" s="72"/>
      <c r="L55" s="31"/>
      <c r="N55" s="44"/>
      <c r="O55" s="51"/>
      <c r="P55" s="71"/>
      <c r="Q55" s="57"/>
      <c r="R55" s="71"/>
      <c r="S55" s="71"/>
    </row>
    <row r="56" spans="1:19" x14ac:dyDescent="0.25">
      <c r="A56" s="7"/>
      <c r="B56" s="7"/>
      <c r="C56" s="7"/>
      <c r="D56" s="7"/>
      <c r="E56" s="7"/>
      <c r="F56" s="7"/>
      <c r="G56" s="7"/>
      <c r="H56" s="8"/>
      <c r="I56" s="8"/>
      <c r="J56" s="72"/>
      <c r="L56" s="31"/>
      <c r="N56" s="44"/>
      <c r="O56" s="51"/>
      <c r="P56" s="71"/>
      <c r="Q56" s="57"/>
      <c r="R56" s="71"/>
      <c r="S56" s="71"/>
    </row>
    <row r="57" spans="1:19" x14ac:dyDescent="0.25">
      <c r="A57" s="7" t="s">
        <v>45</v>
      </c>
      <c r="B57" s="7"/>
      <c r="C57" s="7"/>
      <c r="D57" s="7"/>
      <c r="E57" s="7"/>
      <c r="F57" s="7"/>
      <c r="G57" s="7"/>
      <c r="H57" s="8"/>
      <c r="I57" s="55"/>
      <c r="J57" s="75"/>
      <c r="L57" s="31"/>
      <c r="N57" s="44"/>
      <c r="O57" s="51"/>
      <c r="P57" s="71"/>
      <c r="Q57" s="57"/>
      <c r="R57" s="71"/>
      <c r="S57" s="71"/>
    </row>
    <row r="58" spans="1:19" x14ac:dyDescent="0.25">
      <c r="A58" s="7" t="s">
        <v>46</v>
      </c>
      <c r="B58" s="7"/>
      <c r="C58" s="7"/>
      <c r="D58" s="7"/>
      <c r="E58" s="7" t="s">
        <v>9</v>
      </c>
      <c r="F58" s="7"/>
      <c r="G58" s="7" t="s">
        <v>47</v>
      </c>
      <c r="H58" s="8"/>
      <c r="I58" s="21"/>
      <c r="J58" s="76"/>
      <c r="L58" s="31"/>
      <c r="N58" s="44"/>
      <c r="O58" s="51"/>
      <c r="P58" s="71"/>
      <c r="Q58" s="57"/>
      <c r="R58" s="71"/>
      <c r="S58" s="71"/>
    </row>
    <row r="59" spans="1:19" x14ac:dyDescent="0.25">
      <c r="A59" s="7"/>
      <c r="B59" s="7"/>
      <c r="C59" s="7"/>
      <c r="D59" s="7"/>
      <c r="E59" s="7"/>
      <c r="F59" s="7"/>
      <c r="G59" s="7"/>
      <c r="H59" s="8" t="s">
        <v>9</v>
      </c>
      <c r="I59" s="21"/>
      <c r="J59" s="76"/>
      <c r="L59" s="31"/>
      <c r="N59" s="44"/>
      <c r="O59" s="51"/>
      <c r="Q59" s="41"/>
    </row>
    <row r="60" spans="1:19" x14ac:dyDescent="0.25">
      <c r="L60" s="31"/>
      <c r="N60" s="44"/>
      <c r="O60" s="51"/>
    </row>
    <row r="61" spans="1:19" x14ac:dyDescent="0.25">
      <c r="A61" s="77"/>
      <c r="B61" s="78"/>
      <c r="C61" s="78"/>
      <c r="D61" s="79"/>
      <c r="E61" s="79"/>
      <c r="F61" s="79"/>
      <c r="G61" s="79"/>
      <c r="H61" s="10"/>
      <c r="J61" s="80"/>
      <c r="L61" s="31"/>
      <c r="N61" s="44"/>
      <c r="O61" s="51"/>
      <c r="Q61" s="10"/>
      <c r="R61" s="81"/>
    </row>
    <row r="62" spans="1:19" x14ac:dyDescent="0.25">
      <c r="A62" s="77" t="s">
        <v>48</v>
      </c>
      <c r="B62" s="78"/>
      <c r="C62" s="78"/>
      <c r="D62" s="79"/>
      <c r="E62" s="79"/>
      <c r="F62" s="79"/>
      <c r="G62" s="79" t="s">
        <v>49</v>
      </c>
      <c r="H62" s="10"/>
      <c r="J62" s="80"/>
      <c r="L62" s="82"/>
      <c r="N62" s="44"/>
      <c r="O62" s="51"/>
      <c r="Q62" s="10"/>
      <c r="R62" s="81"/>
    </row>
    <row r="63" spans="1:19" x14ac:dyDescent="0.25">
      <c r="A63" s="77"/>
      <c r="B63" s="78"/>
      <c r="C63" s="78"/>
      <c r="D63" s="79"/>
      <c r="E63" s="79"/>
      <c r="F63" s="79"/>
      <c r="G63" s="79"/>
      <c r="H63" s="10"/>
      <c r="J63" s="80"/>
      <c r="L63" s="82"/>
      <c r="N63" s="44"/>
      <c r="O63" s="51"/>
      <c r="Q63" s="10"/>
      <c r="R63" s="81"/>
    </row>
    <row r="64" spans="1:19" x14ac:dyDescent="0.25">
      <c r="A64" s="77" t="s">
        <v>50</v>
      </c>
      <c r="B64" s="78"/>
      <c r="C64" s="78"/>
      <c r="D64" s="79"/>
      <c r="E64" s="79"/>
      <c r="F64" s="79"/>
      <c r="G64" s="79"/>
      <c r="H64" s="10" t="s">
        <v>51</v>
      </c>
      <c r="J64" s="80"/>
      <c r="K64" s="30"/>
      <c r="L64" s="82"/>
      <c r="N64" s="44"/>
      <c r="O64" s="51"/>
      <c r="Q64" s="10"/>
      <c r="R64" s="81"/>
    </row>
    <row r="65" spans="1:17" x14ac:dyDescent="0.25">
      <c r="A65" s="77"/>
      <c r="B65" s="78"/>
      <c r="C65" s="78"/>
      <c r="D65" s="79"/>
      <c r="E65" s="79"/>
      <c r="F65" s="79"/>
      <c r="G65" s="79"/>
      <c r="H65" s="79"/>
      <c r="J65" s="80"/>
      <c r="L65" s="82"/>
      <c r="N65" s="44"/>
      <c r="O65" s="51"/>
    </row>
    <row r="66" spans="1:17" x14ac:dyDescent="0.25">
      <c r="A66" s="9"/>
      <c r="B66" s="9"/>
      <c r="C66" s="9"/>
      <c r="D66" s="9"/>
      <c r="E66" s="9"/>
      <c r="F66" s="9"/>
      <c r="G66" s="79" t="s">
        <v>52</v>
      </c>
      <c r="H66" s="9"/>
      <c r="I66" s="9"/>
      <c r="J66" s="83"/>
      <c r="L66" s="82"/>
      <c r="M66" s="59"/>
      <c r="N66" s="44"/>
      <c r="O66" s="51"/>
      <c r="Q66" s="70"/>
    </row>
    <row r="67" spans="1:17" x14ac:dyDescent="0.25">
      <c r="A67" s="9"/>
      <c r="B67" s="9"/>
      <c r="C67" s="9"/>
      <c r="D67" s="9"/>
      <c r="E67" s="9"/>
      <c r="F67" s="9"/>
      <c r="G67" s="9"/>
      <c r="H67" s="9"/>
      <c r="I67" s="9"/>
      <c r="J67" s="83"/>
      <c r="L67" s="82"/>
      <c r="M67" s="59"/>
      <c r="N67" s="44"/>
      <c r="O67" s="51"/>
    </row>
    <row r="68" spans="1:17" x14ac:dyDescent="0.25">
      <c r="A68" s="9"/>
      <c r="B68" s="9"/>
      <c r="C68" s="9"/>
      <c r="D68" s="9"/>
      <c r="E68" s="9" t="s">
        <v>53</v>
      </c>
      <c r="F68" s="9"/>
      <c r="G68" s="9"/>
      <c r="H68" s="9"/>
      <c r="I68" s="9"/>
      <c r="J68" s="83"/>
      <c r="L68" s="82"/>
      <c r="M68" s="84"/>
      <c r="N68" s="44"/>
      <c r="O68" s="51"/>
    </row>
    <row r="69" spans="1:17" x14ac:dyDescent="0.25">
      <c r="A69" s="9"/>
      <c r="B69" s="9"/>
      <c r="C69" s="9"/>
      <c r="D69" s="9"/>
      <c r="E69" s="9"/>
      <c r="F69" s="9"/>
      <c r="G69" s="9"/>
      <c r="H69" s="9"/>
      <c r="I69" s="85"/>
      <c r="J69" s="83"/>
      <c r="L69" s="82"/>
      <c r="M69" s="84"/>
      <c r="N69" s="44"/>
      <c r="O69" s="51"/>
    </row>
    <row r="70" spans="1:17" x14ac:dyDescent="0.25">
      <c r="A70" s="79"/>
      <c r="B70" s="79"/>
      <c r="C70" s="79"/>
      <c r="D70" s="79"/>
      <c r="E70" s="79"/>
      <c r="F70" s="79"/>
      <c r="G70" s="86"/>
      <c r="H70" s="87"/>
      <c r="I70" s="79"/>
      <c r="J70" s="80"/>
      <c r="L70" s="82"/>
      <c r="M70" s="88"/>
      <c r="N70" s="44"/>
      <c r="O70" s="51"/>
    </row>
    <row r="71" spans="1:17" x14ac:dyDescent="0.25">
      <c r="A71" s="79"/>
      <c r="B71" s="79"/>
      <c r="C71" s="79"/>
      <c r="D71" s="79"/>
      <c r="E71" s="79"/>
      <c r="F71" s="79"/>
      <c r="G71" s="86" t="s">
        <v>54</v>
      </c>
      <c r="H71" s="89"/>
      <c r="I71" s="79"/>
      <c r="J71" s="80"/>
      <c r="L71" s="82"/>
      <c r="M71" s="59"/>
      <c r="N71" s="44"/>
      <c r="O71" s="51"/>
    </row>
    <row r="72" spans="1:17" x14ac:dyDescent="0.25">
      <c r="A72" s="9"/>
      <c r="B72" s="9"/>
      <c r="C72" s="9"/>
      <c r="D72" s="9"/>
      <c r="E72" s="9"/>
      <c r="F72" s="9"/>
      <c r="G72" s="9"/>
      <c r="H72" s="9"/>
      <c r="I72" s="9"/>
      <c r="J72" s="83"/>
      <c r="L72" s="82"/>
      <c r="N72" s="44"/>
      <c r="O72" s="90"/>
    </row>
    <row r="73" spans="1:17" x14ac:dyDescent="0.25">
      <c r="A73" s="9" t="s">
        <v>40</v>
      </c>
      <c r="B73" s="9"/>
      <c r="C73" s="9"/>
      <c r="D73" s="9" t="s">
        <v>38</v>
      </c>
      <c r="E73" s="9"/>
      <c r="F73" s="9"/>
      <c r="G73" s="9"/>
      <c r="H73" s="9" t="s">
        <v>55</v>
      </c>
      <c r="I73" s="85" t="s">
        <v>56</v>
      </c>
      <c r="J73" s="83"/>
      <c r="L73" s="82"/>
      <c r="M73" s="88"/>
      <c r="N73" s="44"/>
      <c r="O73" s="91"/>
    </row>
    <row r="74" spans="1:17" x14ac:dyDescent="0.25">
      <c r="A74" s="92"/>
      <c r="B74" s="93"/>
      <c r="C74" s="93"/>
      <c r="D74" s="93"/>
      <c r="E74" s="94">
        <v>27900</v>
      </c>
      <c r="F74" s="95"/>
      <c r="G74" s="9"/>
      <c r="H74" s="57"/>
      <c r="I74" s="9"/>
      <c r="J74" s="83"/>
      <c r="L74" s="82"/>
      <c r="M74" s="88"/>
      <c r="N74" s="44"/>
      <c r="O74" s="90"/>
    </row>
    <row r="75" spans="1:17" x14ac:dyDescent="0.25">
      <c r="A75" s="92"/>
      <c r="B75" s="93"/>
      <c r="C75" s="93"/>
      <c r="D75" s="93"/>
      <c r="E75" s="94"/>
      <c r="F75" s="95"/>
      <c r="G75" s="9"/>
      <c r="H75" s="57"/>
      <c r="I75" s="9"/>
      <c r="J75" s="9"/>
      <c r="L75" s="82"/>
      <c r="M75" s="88"/>
      <c r="N75" s="44"/>
      <c r="O75" s="90"/>
    </row>
    <row r="76" spans="1:17" x14ac:dyDescent="0.25">
      <c r="A76" s="96"/>
      <c r="B76" s="93"/>
      <c r="C76" s="93"/>
      <c r="D76" s="93"/>
      <c r="E76" s="94"/>
      <c r="F76" s="95"/>
      <c r="G76" s="9"/>
      <c r="H76" s="57"/>
      <c r="I76" s="9"/>
      <c r="J76" s="9"/>
      <c r="K76" t="s">
        <v>9</v>
      </c>
      <c r="L76" s="82"/>
      <c r="M76" s="88"/>
      <c r="N76" s="44"/>
      <c r="O76" s="90"/>
    </row>
    <row r="77" spans="1:17" x14ac:dyDescent="0.25">
      <c r="A77" s="96"/>
      <c r="B77" s="93"/>
      <c r="C77" s="97"/>
      <c r="D77" s="93"/>
      <c r="E77" s="98"/>
      <c r="F77" s="9"/>
      <c r="G77" s="9"/>
      <c r="H77" s="57"/>
      <c r="I77" s="9"/>
      <c r="J77" s="9"/>
      <c r="L77" s="82"/>
      <c r="M77" s="88"/>
      <c r="N77" s="44"/>
      <c r="O77" s="90"/>
    </row>
    <row r="78" spans="1:17" x14ac:dyDescent="0.25">
      <c r="A78" s="94"/>
      <c r="B78" s="93"/>
      <c r="C78" s="97"/>
      <c r="D78" s="97"/>
      <c r="E78" s="99"/>
      <c r="F78" s="70"/>
      <c r="H78" s="71"/>
      <c r="L78" s="82"/>
      <c r="M78" s="88"/>
      <c r="N78" s="44"/>
      <c r="O78" s="90"/>
    </row>
    <row r="79" spans="1:17" x14ac:dyDescent="0.25">
      <c r="A79" s="100"/>
      <c r="B79" s="93"/>
      <c r="C79" s="101"/>
      <c r="D79" s="101"/>
      <c r="E79" s="99"/>
      <c r="H79" s="71"/>
      <c r="L79" s="82"/>
      <c r="M79" s="88"/>
      <c r="N79" s="44"/>
      <c r="O79" s="90"/>
    </row>
    <row r="80" spans="1:17" x14ac:dyDescent="0.25">
      <c r="A80" s="102"/>
      <c r="B80" s="93"/>
      <c r="C80" s="101"/>
      <c r="D80" s="101"/>
      <c r="E80" s="99"/>
      <c r="H80" s="71"/>
      <c r="L80" s="82"/>
      <c r="M80" s="88"/>
      <c r="N80" s="44"/>
      <c r="O80" s="91"/>
    </row>
    <row r="81" spans="1:15" x14ac:dyDescent="0.25">
      <c r="A81" s="102"/>
      <c r="B81" s="93"/>
      <c r="C81" s="101"/>
      <c r="D81" s="101"/>
      <c r="E81" s="99"/>
      <c r="H81" s="71"/>
      <c r="L81" s="82"/>
      <c r="M81" s="88"/>
      <c r="N81" s="44"/>
      <c r="O81" s="91"/>
    </row>
    <row r="82" spans="1:15" x14ac:dyDescent="0.25">
      <c r="A82" s="100"/>
      <c r="B82" s="101"/>
      <c r="C82" s="101"/>
      <c r="D82" s="101"/>
      <c r="E82" s="99"/>
      <c r="H82" s="71"/>
      <c r="L82" s="82"/>
      <c r="M82" s="103"/>
      <c r="N82" s="44"/>
      <c r="O82" s="90"/>
    </row>
    <row r="83" spans="1:15" x14ac:dyDescent="0.25">
      <c r="A83" s="100"/>
      <c r="B83" s="101"/>
      <c r="C83" s="101"/>
      <c r="D83" s="101"/>
      <c r="E83" s="99"/>
      <c r="H83" s="71"/>
      <c r="L83" s="82"/>
      <c r="M83" s="104"/>
      <c r="N83" s="44"/>
      <c r="O83" s="90"/>
    </row>
    <row r="84" spans="1:15" x14ac:dyDescent="0.25">
      <c r="A84" s="100"/>
      <c r="B84" s="105"/>
      <c r="E84" s="71"/>
      <c r="H84" s="71"/>
      <c r="K84" s="30"/>
      <c r="L84" s="82"/>
      <c r="N84" s="44"/>
      <c r="O84" s="90"/>
    </row>
    <row r="85" spans="1:15" x14ac:dyDescent="0.25">
      <c r="A85" s="100"/>
      <c r="B85" s="105"/>
      <c r="H85" s="71"/>
      <c r="K85" s="30"/>
      <c r="L85" s="82"/>
      <c r="N85" s="44"/>
      <c r="O85" s="90"/>
    </row>
    <row r="86" spans="1:15" x14ac:dyDescent="0.25">
      <c r="A86" s="100"/>
      <c r="B86" s="105"/>
      <c r="K86" s="30"/>
      <c r="L86" s="82"/>
      <c r="N86" s="44"/>
      <c r="O86" s="90"/>
    </row>
    <row r="87" spans="1:15" x14ac:dyDescent="0.25">
      <c r="A87" s="100"/>
      <c r="B87" s="105"/>
      <c r="K87" s="30"/>
      <c r="L87" s="82"/>
      <c r="N87" s="44"/>
      <c r="O87" s="90"/>
    </row>
    <row r="88" spans="1:15" x14ac:dyDescent="0.25">
      <c r="A88" s="71"/>
      <c r="B88" s="105"/>
      <c r="K88" s="30"/>
      <c r="L88" s="82"/>
      <c r="M88" s="88"/>
      <c r="N88" s="44"/>
      <c r="O88" s="90"/>
    </row>
    <row r="89" spans="1:15" x14ac:dyDescent="0.25">
      <c r="K89" s="30"/>
      <c r="L89" s="82"/>
      <c r="N89" s="44"/>
      <c r="O89" s="90"/>
    </row>
    <row r="90" spans="1:15" x14ac:dyDescent="0.25">
      <c r="K90" s="30"/>
      <c r="L90" s="82"/>
      <c r="N90" s="44"/>
      <c r="O90" s="90"/>
    </row>
    <row r="91" spans="1:15" x14ac:dyDescent="0.25">
      <c r="K91" s="30"/>
      <c r="L91" s="82"/>
      <c r="N91" s="44"/>
      <c r="O91" s="90"/>
    </row>
    <row r="92" spans="1:15" x14ac:dyDescent="0.25">
      <c r="A92" s="81">
        <f>SUM(A74:A91)</f>
        <v>0</v>
      </c>
      <c r="E92" s="71">
        <f>SUM(E74:E91)</f>
        <v>27900</v>
      </c>
      <c r="H92" s="71">
        <f>SUM(H74:H91)</f>
        <v>0</v>
      </c>
      <c r="K92" s="30"/>
      <c r="L92" s="82"/>
      <c r="N92" s="44"/>
      <c r="O92" s="90"/>
    </row>
    <row r="93" spans="1:15" x14ac:dyDescent="0.25">
      <c r="K93" s="30"/>
      <c r="L93" s="82"/>
      <c r="N93" s="44"/>
      <c r="O93" s="90"/>
    </row>
    <row r="94" spans="1:15" x14ac:dyDescent="0.25">
      <c r="K94" s="30"/>
      <c r="N94" s="44"/>
      <c r="O94" s="90"/>
    </row>
    <row r="95" spans="1:15" x14ac:dyDescent="0.25">
      <c r="K95" s="30"/>
      <c r="N95" s="44"/>
      <c r="O95" s="90"/>
    </row>
    <row r="96" spans="1:15" x14ac:dyDescent="0.25">
      <c r="K96" s="30"/>
      <c r="M96" s="37">
        <f>SUM(M13:M95)</f>
        <v>77681000</v>
      </c>
      <c r="N96" s="44"/>
      <c r="O96" s="90"/>
    </row>
    <row r="97" spans="11:15" x14ac:dyDescent="0.25">
      <c r="K97" s="30"/>
      <c r="N97" s="44"/>
      <c r="O97" s="90"/>
    </row>
    <row r="98" spans="11:15" x14ac:dyDescent="0.25">
      <c r="K98" s="30"/>
      <c r="N98" s="44"/>
      <c r="O98" s="90"/>
    </row>
    <row r="99" spans="11:15" x14ac:dyDescent="0.25">
      <c r="K99" s="30"/>
      <c r="N99" s="44"/>
      <c r="O99" s="90"/>
    </row>
    <row r="100" spans="11:15" x14ac:dyDescent="0.25">
      <c r="K100" s="30"/>
      <c r="N100" s="44"/>
      <c r="O100" s="90"/>
    </row>
    <row r="101" spans="11:15" x14ac:dyDescent="0.25">
      <c r="K101" s="30"/>
      <c r="N101" s="44"/>
      <c r="O101" s="90"/>
    </row>
    <row r="102" spans="11:15" x14ac:dyDescent="0.25">
      <c r="K102" s="30"/>
      <c r="N102" s="44"/>
      <c r="O102" s="90"/>
    </row>
    <row r="103" spans="11:15" x14ac:dyDescent="0.25">
      <c r="K103" s="30"/>
      <c r="N103" s="44"/>
      <c r="O103" s="90"/>
    </row>
    <row r="104" spans="11:15" x14ac:dyDescent="0.25">
      <c r="K104" s="30"/>
      <c r="N104" s="44"/>
      <c r="O104" s="90"/>
    </row>
    <row r="105" spans="11:15" x14ac:dyDescent="0.25">
      <c r="K105" s="30"/>
      <c r="N105" s="44"/>
      <c r="O105" s="90"/>
    </row>
    <row r="106" spans="11:15" x14ac:dyDescent="0.25">
      <c r="K106" s="30"/>
      <c r="N106" s="44"/>
      <c r="O106" s="90"/>
    </row>
    <row r="107" spans="11:15" x14ac:dyDescent="0.25">
      <c r="K107" s="30"/>
      <c r="N107" s="44"/>
      <c r="O107" s="90"/>
    </row>
    <row r="108" spans="11:15" x14ac:dyDescent="0.25">
      <c r="K108" s="30"/>
      <c r="N108" s="44"/>
    </row>
    <row r="109" spans="11:15" x14ac:dyDescent="0.25">
      <c r="K109" s="30"/>
    </row>
    <row r="110" spans="11:15" x14ac:dyDescent="0.25">
      <c r="K110" s="30"/>
    </row>
    <row r="111" spans="11:15" x14ac:dyDescent="0.25">
      <c r="K111" s="30"/>
      <c r="O111" s="88">
        <f>SUM(O13:O110)</f>
        <v>50000000</v>
      </c>
    </row>
    <row r="112" spans="11:15" x14ac:dyDescent="0.25">
      <c r="K112" s="30"/>
    </row>
    <row r="113" spans="1:19" x14ac:dyDescent="0.25">
      <c r="K113" s="30"/>
    </row>
    <row r="114" spans="1:19" s="37" customFormat="1" x14ac:dyDescent="0.25">
      <c r="A114"/>
      <c r="B114"/>
      <c r="C114"/>
      <c r="D114"/>
      <c r="E114"/>
      <c r="F114"/>
      <c r="G114"/>
      <c r="H114"/>
      <c r="I114"/>
      <c r="J114"/>
      <c r="K114" s="30"/>
      <c r="L114" s="106"/>
      <c r="N114" s="108"/>
      <c r="O114" s="107"/>
      <c r="P114"/>
      <c r="Q114"/>
      <c r="R114"/>
      <c r="S114"/>
    </row>
    <row r="115" spans="1:19" s="37" customFormat="1" x14ac:dyDescent="0.25">
      <c r="A115"/>
      <c r="B115"/>
      <c r="C115"/>
      <c r="D115"/>
      <c r="E115"/>
      <c r="F115"/>
      <c r="G115"/>
      <c r="H115"/>
      <c r="I115"/>
      <c r="J115"/>
      <c r="K115" s="30"/>
      <c r="L115" s="106"/>
      <c r="N115" s="108"/>
      <c r="O115" s="107"/>
      <c r="P115"/>
      <c r="Q115"/>
      <c r="R115"/>
      <c r="S115"/>
    </row>
    <row r="116" spans="1:19" s="37" customFormat="1" x14ac:dyDescent="0.25">
      <c r="A116"/>
      <c r="B116"/>
      <c r="C116"/>
      <c r="D116"/>
      <c r="E116"/>
      <c r="F116"/>
      <c r="G116"/>
      <c r="H116"/>
      <c r="I116"/>
      <c r="J116"/>
      <c r="K116" s="30"/>
      <c r="L116" s="106"/>
      <c r="N116" s="108"/>
      <c r="O116" s="107"/>
      <c r="P116"/>
      <c r="Q116"/>
      <c r="R116"/>
      <c r="S116"/>
    </row>
    <row r="117" spans="1:19" s="37" customFormat="1" x14ac:dyDescent="0.25">
      <c r="A117"/>
      <c r="B117"/>
      <c r="C117"/>
      <c r="D117"/>
      <c r="E117"/>
      <c r="F117"/>
      <c r="G117"/>
      <c r="H117"/>
      <c r="I117"/>
      <c r="J117"/>
      <c r="K117" s="30"/>
      <c r="L117" s="106"/>
      <c r="N117" s="108"/>
      <c r="O117" s="107"/>
      <c r="P117"/>
      <c r="Q117"/>
      <c r="R117"/>
      <c r="S117"/>
    </row>
    <row r="118" spans="1:19" s="37" customFormat="1" x14ac:dyDescent="0.25">
      <c r="A118"/>
      <c r="B118"/>
      <c r="C118"/>
      <c r="D118"/>
      <c r="E118"/>
      <c r="F118"/>
      <c r="G118"/>
      <c r="H118"/>
      <c r="I118"/>
      <c r="J118"/>
      <c r="K118" s="30"/>
      <c r="L118" s="106"/>
      <c r="N118" s="108"/>
      <c r="O118" s="107"/>
      <c r="P118"/>
      <c r="Q118"/>
      <c r="R118"/>
      <c r="S118"/>
    </row>
    <row r="119" spans="1:19" s="37" customFormat="1" x14ac:dyDescent="0.25">
      <c r="A119"/>
      <c r="B119"/>
      <c r="C119"/>
      <c r="D119"/>
      <c r="E119"/>
      <c r="F119"/>
      <c r="G119"/>
      <c r="H119"/>
      <c r="I119"/>
      <c r="J119"/>
      <c r="K119" s="30"/>
      <c r="L119" s="106"/>
      <c r="N119" s="108"/>
      <c r="O119" s="107"/>
      <c r="P119"/>
      <c r="Q119"/>
      <c r="R119"/>
      <c r="S119"/>
    </row>
    <row r="120" spans="1:19" s="37" customFormat="1" x14ac:dyDescent="0.25">
      <c r="A120"/>
      <c r="B120"/>
      <c r="C120"/>
      <c r="D120"/>
      <c r="E120"/>
      <c r="F120"/>
      <c r="G120"/>
      <c r="H120"/>
      <c r="I120"/>
      <c r="J120"/>
      <c r="K120" s="30"/>
      <c r="L120" s="106"/>
      <c r="N120" s="108"/>
      <c r="O120" s="107"/>
      <c r="P120"/>
      <c r="Q120"/>
      <c r="R120"/>
      <c r="S120"/>
    </row>
    <row r="121" spans="1:19" s="37" customFormat="1" x14ac:dyDescent="0.25">
      <c r="A121"/>
      <c r="B121"/>
      <c r="C121"/>
      <c r="D121"/>
      <c r="E121"/>
      <c r="F121"/>
      <c r="G121"/>
      <c r="H121"/>
      <c r="I121"/>
      <c r="J121"/>
      <c r="K121" s="30"/>
      <c r="L121" s="106"/>
      <c r="N121" s="108"/>
      <c r="O121" s="107"/>
      <c r="P121"/>
      <c r="Q121"/>
      <c r="R121"/>
      <c r="S121"/>
    </row>
    <row r="122" spans="1:19" s="37" customFormat="1" x14ac:dyDescent="0.25">
      <c r="A122"/>
      <c r="B122"/>
      <c r="C122"/>
      <c r="D122"/>
      <c r="E122"/>
      <c r="F122"/>
      <c r="G122"/>
      <c r="H122"/>
      <c r="I122"/>
      <c r="J122"/>
      <c r="K122" s="30"/>
      <c r="L122" s="106"/>
      <c r="N122" s="108"/>
      <c r="O122" s="107"/>
      <c r="P122"/>
      <c r="Q122"/>
      <c r="R122"/>
      <c r="S122"/>
    </row>
    <row r="123" spans="1:19" s="37" customFormat="1" x14ac:dyDescent="0.25">
      <c r="A123"/>
      <c r="B123"/>
      <c r="C123"/>
      <c r="D123"/>
      <c r="E123"/>
      <c r="F123"/>
      <c r="G123"/>
      <c r="H123"/>
      <c r="I123"/>
      <c r="J123"/>
      <c r="K123" s="30"/>
      <c r="L123" s="106"/>
      <c r="N123" s="108"/>
      <c r="O123" s="107"/>
      <c r="P123"/>
      <c r="Q123"/>
      <c r="R123"/>
      <c r="S123"/>
    </row>
    <row r="124" spans="1:19" s="37" customFormat="1" x14ac:dyDescent="0.25">
      <c r="A124"/>
      <c r="B124"/>
      <c r="C124"/>
      <c r="D124"/>
      <c r="E124"/>
      <c r="F124"/>
      <c r="G124"/>
      <c r="H124"/>
      <c r="I124"/>
      <c r="J124"/>
      <c r="K124" s="30"/>
      <c r="L124" s="109"/>
      <c r="N124" s="108"/>
      <c r="O124" s="107"/>
      <c r="P124"/>
      <c r="Q124"/>
      <c r="R124"/>
      <c r="S124"/>
    </row>
    <row r="125" spans="1:19" s="37" customFormat="1" x14ac:dyDescent="0.25">
      <c r="A125"/>
      <c r="B125"/>
      <c r="C125"/>
      <c r="D125"/>
      <c r="E125"/>
      <c r="F125"/>
      <c r="G125"/>
      <c r="H125"/>
      <c r="I125"/>
      <c r="J125"/>
      <c r="K125" s="30"/>
      <c r="L125" s="106"/>
      <c r="N125" s="108"/>
      <c r="O125" s="107"/>
      <c r="P125"/>
      <c r="Q125"/>
      <c r="R125"/>
      <c r="S125"/>
    </row>
    <row r="126" spans="1:19" s="37" customFormat="1" x14ac:dyDescent="0.25">
      <c r="A126"/>
      <c r="B126"/>
      <c r="C126"/>
      <c r="D126"/>
      <c r="E126"/>
      <c r="F126"/>
      <c r="G126"/>
      <c r="H126"/>
      <c r="I126"/>
      <c r="J126"/>
      <c r="K126" s="30"/>
      <c r="L126" s="106"/>
      <c r="N126" s="108"/>
      <c r="O126" s="107"/>
      <c r="P126"/>
      <c r="Q126"/>
      <c r="R126"/>
      <c r="S126"/>
    </row>
    <row r="127" spans="1:19" s="37" customFormat="1" x14ac:dyDescent="0.25">
      <c r="A127"/>
      <c r="B127"/>
      <c r="C127"/>
      <c r="D127"/>
      <c r="E127"/>
      <c r="F127"/>
      <c r="G127"/>
      <c r="H127"/>
      <c r="I127"/>
      <c r="J127"/>
      <c r="K127" s="30"/>
      <c r="L127" s="106"/>
      <c r="N127" s="108"/>
      <c r="O127" s="107"/>
      <c r="P127"/>
      <c r="Q127"/>
      <c r="R127"/>
      <c r="S127"/>
    </row>
    <row r="128" spans="1:19" s="37" customFormat="1" x14ac:dyDescent="0.25">
      <c r="A128"/>
      <c r="B128"/>
      <c r="C128"/>
      <c r="D128"/>
      <c r="E128"/>
      <c r="F128"/>
      <c r="G128"/>
      <c r="H128"/>
      <c r="I128"/>
      <c r="J128"/>
      <c r="K128" s="30"/>
      <c r="L128" s="106"/>
      <c r="N128" s="108"/>
      <c r="O128" s="107"/>
      <c r="P128"/>
      <c r="Q128"/>
      <c r="R128"/>
      <c r="S128"/>
    </row>
    <row r="129" spans="1:19" s="37" customFormat="1" x14ac:dyDescent="0.25">
      <c r="A129"/>
      <c r="B129"/>
      <c r="C129"/>
      <c r="D129"/>
      <c r="E129"/>
      <c r="F129"/>
      <c r="G129"/>
      <c r="H129"/>
      <c r="I129"/>
      <c r="J129"/>
      <c r="K129" s="30"/>
      <c r="L129" s="106"/>
      <c r="N129" s="108"/>
      <c r="O129" s="107"/>
      <c r="P129"/>
      <c r="Q129"/>
      <c r="R129"/>
      <c r="S129"/>
    </row>
    <row r="130" spans="1:19" s="37" customFormat="1" x14ac:dyDescent="0.25">
      <c r="A130"/>
      <c r="B130"/>
      <c r="C130"/>
      <c r="D130"/>
      <c r="E130"/>
      <c r="F130"/>
      <c r="G130"/>
      <c r="H130"/>
      <c r="I130"/>
      <c r="J130"/>
      <c r="K130" s="30"/>
      <c r="L130" s="106"/>
      <c r="N130" s="108"/>
      <c r="O130" s="107"/>
      <c r="P130"/>
      <c r="Q130"/>
      <c r="R130"/>
      <c r="S130"/>
    </row>
    <row r="131" spans="1:19" s="37" customFormat="1" x14ac:dyDescent="0.25">
      <c r="A131"/>
      <c r="B131"/>
      <c r="C131"/>
      <c r="D131"/>
      <c r="E131"/>
      <c r="F131"/>
      <c r="G131"/>
      <c r="H131"/>
      <c r="I131"/>
      <c r="J131"/>
      <c r="K131" s="30"/>
      <c r="L131" s="106"/>
      <c r="N131" s="108"/>
      <c r="O131" s="107"/>
      <c r="P131"/>
      <c r="Q131"/>
      <c r="R131"/>
      <c r="S131"/>
    </row>
    <row r="132" spans="1:19" s="37" customFormat="1" x14ac:dyDescent="0.25">
      <c r="A132"/>
      <c r="B132"/>
      <c r="C132"/>
      <c r="D132"/>
      <c r="E132"/>
      <c r="F132"/>
      <c r="G132"/>
      <c r="H132"/>
      <c r="I132"/>
      <c r="J132"/>
      <c r="K132" s="30"/>
      <c r="L132" s="106"/>
      <c r="N132" s="108"/>
      <c r="O132" s="107"/>
      <c r="P132"/>
      <c r="Q132"/>
      <c r="R132"/>
      <c r="S132"/>
    </row>
    <row r="133" spans="1:19" s="37" customFormat="1" x14ac:dyDescent="0.25">
      <c r="A133"/>
      <c r="B133"/>
      <c r="C133"/>
      <c r="D133"/>
      <c r="E133"/>
      <c r="F133"/>
      <c r="G133"/>
      <c r="H133"/>
      <c r="I133"/>
      <c r="J133"/>
      <c r="K133" s="30"/>
      <c r="L133" s="106"/>
      <c r="N133" s="108"/>
      <c r="O133" s="107"/>
      <c r="P133"/>
      <c r="Q133"/>
      <c r="R133"/>
      <c r="S133"/>
    </row>
    <row r="134" spans="1:19" s="37" customFormat="1" x14ac:dyDescent="0.25">
      <c r="A134"/>
      <c r="B134"/>
      <c r="C134"/>
      <c r="D134"/>
      <c r="E134"/>
      <c r="F134"/>
      <c r="G134"/>
      <c r="H134"/>
      <c r="I134"/>
      <c r="J134"/>
      <c r="K134" s="30"/>
      <c r="L134" s="106"/>
      <c r="N134" s="108"/>
      <c r="O134" s="107"/>
      <c r="P134"/>
      <c r="Q134"/>
      <c r="R134"/>
      <c r="S134"/>
    </row>
    <row r="135" spans="1:19" s="37" customFormat="1" x14ac:dyDescent="0.25">
      <c r="A135"/>
      <c r="B135"/>
      <c r="C135"/>
      <c r="D135"/>
      <c r="E135"/>
      <c r="F135"/>
      <c r="G135"/>
      <c r="H135"/>
      <c r="I135"/>
      <c r="J135"/>
      <c r="K135" s="30"/>
      <c r="L135" s="109"/>
      <c r="N135" s="108"/>
      <c r="O135" s="107"/>
      <c r="P135"/>
      <c r="Q135"/>
      <c r="R135"/>
      <c r="S135"/>
    </row>
    <row r="136" spans="1:19" s="37" customFormat="1" x14ac:dyDescent="0.25">
      <c r="A136"/>
      <c r="B136"/>
      <c r="C136"/>
      <c r="D136"/>
      <c r="E136"/>
      <c r="F136"/>
      <c r="G136"/>
      <c r="H136"/>
      <c r="I136"/>
      <c r="J136"/>
      <c r="K136" s="30"/>
      <c r="L136" s="106"/>
      <c r="N136" s="108"/>
      <c r="O136" s="107"/>
      <c r="P136"/>
      <c r="Q136"/>
      <c r="R136"/>
      <c r="S136"/>
    </row>
    <row r="137" spans="1:19" s="37" customFormat="1" x14ac:dyDescent="0.25">
      <c r="A137"/>
      <c r="B137"/>
      <c r="C137"/>
      <c r="D137"/>
      <c r="E137"/>
      <c r="F137"/>
      <c r="G137"/>
      <c r="H137"/>
      <c r="I137"/>
      <c r="J137"/>
      <c r="K137" s="30"/>
      <c r="L137" s="109">
        <f>SUM(L13:L136)</f>
        <v>53725000</v>
      </c>
      <c r="N137" s="108"/>
      <c r="O137" s="107"/>
      <c r="P137"/>
      <c r="Q137"/>
      <c r="R137"/>
      <c r="S137"/>
    </row>
  </sheetData>
  <mergeCells count="1">
    <mergeCell ref="A1:I1"/>
  </mergeCells>
  <pageMargins left="0.7" right="0.7" top="0.75" bottom="0.75" header="0.3" footer="0.3"/>
  <pageSetup paperSize="9" scal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7"/>
  <sheetViews>
    <sheetView view="pageBreakPreview" topLeftCell="A5" zoomScale="80" zoomScaleNormal="100" zoomScaleSheetLayoutView="80" workbookViewId="0">
      <selection activeCell="M14" sqref="M14"/>
    </sheetView>
  </sheetViews>
  <sheetFormatPr defaultRowHeight="15" x14ac:dyDescent="0.25"/>
  <cols>
    <col min="1" max="1" width="15.85546875" customWidth="1"/>
    <col min="2" max="2" width="11.85546875" customWidth="1"/>
    <col min="3" max="3" width="13.7109375" customWidth="1"/>
    <col min="4" max="4" width="4.85546875" customWidth="1"/>
    <col min="5" max="5" width="14.28515625" customWidth="1"/>
    <col min="6" max="6" width="4.140625" customWidth="1"/>
    <col min="7" max="7" width="13.85546875" customWidth="1"/>
    <col min="8" max="8" width="22" customWidth="1"/>
    <col min="9" max="9" width="20.7109375" customWidth="1"/>
    <col min="10" max="10" width="21.5703125" customWidth="1"/>
    <col min="11" max="11" width="12.140625" bestFit="1" customWidth="1"/>
    <col min="12" max="12" width="17.42578125" style="106" bestFit="1" customWidth="1"/>
    <col min="13" max="13" width="16.140625" style="37" bestFit="1" customWidth="1"/>
    <col min="14" max="14" width="15.5703125" style="108" customWidth="1"/>
    <col min="15" max="15" width="20" style="107" bestFit="1" customWidth="1"/>
    <col min="16" max="16" width="18" bestFit="1" customWidth="1"/>
    <col min="18" max="18" width="22.42578125" customWidth="1"/>
    <col min="19" max="19" width="20.140625" customWidth="1"/>
  </cols>
  <sheetData>
    <row r="1" spans="1:19" ht="15.75" x14ac:dyDescent="0.25">
      <c r="A1" s="192" t="s">
        <v>0</v>
      </c>
      <c r="B1" s="192"/>
      <c r="C1" s="192"/>
      <c r="D1" s="192"/>
      <c r="E1" s="192"/>
      <c r="F1" s="192"/>
      <c r="G1" s="192"/>
      <c r="H1" s="192"/>
      <c r="I1" s="192"/>
      <c r="J1" s="1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9"/>
      <c r="L2" s="3"/>
      <c r="M2" s="4"/>
      <c r="N2" s="5"/>
      <c r="O2" s="10"/>
      <c r="P2" s="9"/>
      <c r="Q2" s="9"/>
      <c r="R2" s="9"/>
      <c r="S2" s="9"/>
    </row>
    <row r="3" spans="1:19" x14ac:dyDescent="0.25">
      <c r="A3" s="7" t="s">
        <v>1</v>
      </c>
      <c r="B3" s="10" t="s">
        <v>68</v>
      </c>
      <c r="C3" s="10"/>
      <c r="D3" s="7"/>
      <c r="E3" s="7"/>
      <c r="F3" s="7"/>
      <c r="G3" s="7"/>
      <c r="H3" s="7" t="s">
        <v>3</v>
      </c>
      <c r="I3" s="11">
        <v>42800</v>
      </c>
      <c r="J3" s="12"/>
      <c r="K3" s="9"/>
      <c r="L3" s="13"/>
      <c r="M3" s="4"/>
      <c r="N3" s="5"/>
      <c r="O3" s="10"/>
      <c r="P3" s="9"/>
      <c r="Q3" s="9"/>
      <c r="R3" s="9"/>
      <c r="S3" s="9"/>
    </row>
    <row r="4" spans="1:19" x14ac:dyDescent="0.25">
      <c r="A4" s="7" t="s">
        <v>4</v>
      </c>
      <c r="B4" s="14" t="s">
        <v>5</v>
      </c>
      <c r="C4" s="7"/>
      <c r="D4" s="7"/>
      <c r="E4" s="7"/>
      <c r="F4" s="7"/>
      <c r="G4" s="7"/>
      <c r="H4" s="7" t="s">
        <v>6</v>
      </c>
      <c r="I4" s="15" t="s">
        <v>7</v>
      </c>
      <c r="J4" s="15"/>
      <c r="K4" s="9"/>
      <c r="L4" s="13"/>
      <c r="M4" s="4"/>
      <c r="N4" s="5"/>
      <c r="O4" s="10"/>
      <c r="P4" s="9"/>
      <c r="Q4" s="9"/>
      <c r="R4" s="9"/>
      <c r="S4" s="9"/>
    </row>
    <row r="5" spans="1:19" x14ac:dyDescent="0.25">
      <c r="A5" s="7"/>
      <c r="B5" s="7"/>
      <c r="C5" s="7"/>
      <c r="D5" s="7"/>
      <c r="E5" s="7"/>
      <c r="F5" s="7"/>
      <c r="G5" s="7"/>
      <c r="H5" s="8"/>
      <c r="I5" s="15"/>
      <c r="J5" s="16"/>
      <c r="K5" s="9"/>
      <c r="L5" s="13"/>
      <c r="M5" s="17"/>
      <c r="N5" s="18"/>
      <c r="O5" s="6"/>
      <c r="P5" s="9"/>
      <c r="Q5" s="9"/>
      <c r="R5" s="9"/>
      <c r="S5" s="9"/>
    </row>
    <row r="6" spans="1:19" x14ac:dyDescent="0.25">
      <c r="A6" s="19" t="s">
        <v>8</v>
      </c>
      <c r="B6" s="7"/>
      <c r="C6" s="7"/>
      <c r="D6" s="7"/>
      <c r="E6" s="7"/>
      <c r="F6" s="7"/>
      <c r="G6" s="7" t="s">
        <v>9</v>
      </c>
      <c r="H6" s="8"/>
      <c r="I6" s="7"/>
      <c r="J6" s="7"/>
      <c r="K6" s="9"/>
      <c r="L6" s="13"/>
      <c r="M6" s="4"/>
      <c r="N6" s="18"/>
      <c r="O6" s="7"/>
      <c r="P6" s="9"/>
      <c r="Q6" s="9"/>
      <c r="R6" s="9"/>
      <c r="S6" s="9"/>
    </row>
    <row r="7" spans="1:19" x14ac:dyDescent="0.25">
      <c r="A7" s="7"/>
      <c r="B7" s="7"/>
      <c r="C7" s="20" t="s">
        <v>10</v>
      </c>
      <c r="D7" s="20"/>
      <c r="E7" s="20" t="s">
        <v>11</v>
      </c>
      <c r="F7" s="20"/>
      <c r="G7" s="20" t="s">
        <v>12</v>
      </c>
      <c r="H7" s="8"/>
      <c r="I7" s="7"/>
      <c r="J7" s="7"/>
      <c r="K7" s="9"/>
      <c r="L7" s="13"/>
      <c r="M7" s="4"/>
      <c r="N7" s="5"/>
      <c r="O7" s="7"/>
      <c r="P7" s="9"/>
      <c r="Q7" s="9"/>
      <c r="R7" s="9"/>
      <c r="S7" s="9"/>
    </row>
    <row r="8" spans="1:19" x14ac:dyDescent="0.25">
      <c r="A8" s="7"/>
      <c r="B8" s="7"/>
      <c r="C8" s="21">
        <v>100000</v>
      </c>
      <c r="D8" s="7"/>
      <c r="E8" s="22">
        <v>112</v>
      </c>
      <c r="F8" s="22"/>
      <c r="G8" s="17">
        <f>C8*E8</f>
        <v>11200000</v>
      </c>
      <c r="H8" s="8"/>
      <c r="I8" s="17"/>
      <c r="J8" s="17"/>
      <c r="K8" s="9"/>
      <c r="L8" s="13"/>
      <c r="M8" s="4"/>
      <c r="N8" s="5"/>
      <c r="O8" s="7"/>
      <c r="P8" s="9"/>
      <c r="Q8" s="9"/>
      <c r="R8" s="9"/>
      <c r="S8" s="9"/>
    </row>
    <row r="9" spans="1:19" x14ac:dyDescent="0.25">
      <c r="A9" s="7"/>
      <c r="B9" s="7"/>
      <c r="C9" s="21">
        <v>50000</v>
      </c>
      <c r="D9" s="7"/>
      <c r="E9" s="22">
        <v>122</v>
      </c>
      <c r="F9" s="22"/>
      <c r="G9" s="17">
        <f t="shared" ref="G9:G16" si="0">C9*E9</f>
        <v>6100000</v>
      </c>
      <c r="H9" s="8"/>
      <c r="I9" s="17"/>
      <c r="J9" s="17"/>
      <c r="K9" s="9"/>
      <c r="L9" s="3"/>
      <c r="M9" s="4"/>
      <c r="N9" s="5"/>
      <c r="O9" s="6"/>
      <c r="P9" s="9"/>
      <c r="Q9" s="9"/>
      <c r="R9" s="9"/>
      <c r="S9" s="9"/>
    </row>
    <row r="10" spans="1:19" x14ac:dyDescent="0.25">
      <c r="A10" s="7"/>
      <c r="B10" s="7"/>
      <c r="C10" s="21">
        <v>20000</v>
      </c>
      <c r="D10" s="7"/>
      <c r="E10" s="22">
        <v>28</v>
      </c>
      <c r="F10" s="22"/>
      <c r="G10" s="17">
        <f t="shared" si="0"/>
        <v>560000</v>
      </c>
      <c r="H10" s="8"/>
      <c r="I10" s="8"/>
      <c r="J10" s="17"/>
      <c r="K10" s="23"/>
      <c r="L10" s="3"/>
      <c r="M10" s="4"/>
      <c r="N10" s="5"/>
      <c r="O10" s="7"/>
      <c r="P10" s="9"/>
      <c r="Q10" s="9"/>
      <c r="R10" s="9"/>
      <c r="S10" s="9"/>
    </row>
    <row r="11" spans="1:19" x14ac:dyDescent="0.25">
      <c r="A11" s="7"/>
      <c r="B11" s="7"/>
      <c r="C11" s="21">
        <v>10000</v>
      </c>
      <c r="D11" s="7"/>
      <c r="E11" s="22">
        <v>10</v>
      </c>
      <c r="F11" s="22"/>
      <c r="G11" s="17">
        <f t="shared" si="0"/>
        <v>100000</v>
      </c>
      <c r="H11" s="8"/>
      <c r="I11" s="17"/>
      <c r="J11" s="17"/>
      <c r="K11" s="9"/>
      <c r="L11" s="3"/>
      <c r="M11" s="4"/>
      <c r="N11" s="24"/>
      <c r="O11" s="8"/>
      <c r="P11" s="9"/>
      <c r="Q11" s="9"/>
      <c r="R11" s="9" t="s">
        <v>13</v>
      </c>
      <c r="S11" s="9"/>
    </row>
    <row r="12" spans="1:19" x14ac:dyDescent="0.25">
      <c r="A12" s="7"/>
      <c r="B12" s="7"/>
      <c r="C12" s="21">
        <v>5000</v>
      </c>
      <c r="D12" s="7"/>
      <c r="E12" s="22">
        <v>20</v>
      </c>
      <c r="F12" s="22"/>
      <c r="G12" s="17">
        <f>C12*E12</f>
        <v>100000</v>
      </c>
      <c r="H12" s="8"/>
      <c r="I12" s="17"/>
      <c r="J12" s="17"/>
      <c r="K12" s="25" t="s">
        <v>9</v>
      </c>
      <c r="L12" s="26" t="s">
        <v>14</v>
      </c>
      <c r="M12" s="27" t="s">
        <v>15</v>
      </c>
      <c r="N12" s="28" t="s">
        <v>16</v>
      </c>
      <c r="O12" s="29" t="s">
        <v>13</v>
      </c>
      <c r="P12" s="9" t="s">
        <v>17</v>
      </c>
      <c r="Q12" s="9" t="s">
        <v>18</v>
      </c>
      <c r="R12" s="9" t="s">
        <v>19</v>
      </c>
      <c r="S12" s="9"/>
    </row>
    <row r="13" spans="1:19" x14ac:dyDescent="0.25">
      <c r="A13" s="7"/>
      <c r="B13" s="7"/>
      <c r="C13" s="21">
        <v>2000</v>
      </c>
      <c r="D13" s="7"/>
      <c r="E13" s="22">
        <v>1</v>
      </c>
      <c r="F13" s="22"/>
      <c r="G13" s="17">
        <f t="shared" si="0"/>
        <v>2000</v>
      </c>
      <c r="H13" s="8"/>
      <c r="I13" s="17"/>
      <c r="J13" s="17"/>
      <c r="K13" s="30">
        <v>39958</v>
      </c>
      <c r="L13" s="31">
        <v>700000</v>
      </c>
      <c r="M13" s="32">
        <v>800000</v>
      </c>
      <c r="N13" s="33"/>
      <c r="O13" s="9" t="s">
        <v>20</v>
      </c>
      <c r="P13" s="9" t="s">
        <v>18</v>
      </c>
    </row>
    <row r="14" spans="1:19" x14ac:dyDescent="0.25">
      <c r="A14" s="7"/>
      <c r="B14" s="7"/>
      <c r="C14" s="21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10"/>
      <c r="K14" s="30">
        <v>39959</v>
      </c>
      <c r="L14" s="31">
        <v>2000000</v>
      </c>
      <c r="M14" s="32">
        <v>202500</v>
      </c>
      <c r="N14" s="34"/>
      <c r="O14" s="35">
        <v>40000000</v>
      </c>
      <c r="P14" s="36"/>
    </row>
    <row r="15" spans="1:19" x14ac:dyDescent="0.25">
      <c r="A15" s="7"/>
      <c r="B15" s="7"/>
      <c r="C15" s="21">
        <v>500</v>
      </c>
      <c r="D15" s="7"/>
      <c r="E15" s="22">
        <v>0</v>
      </c>
      <c r="F15" s="22"/>
      <c r="G15" s="17">
        <f t="shared" si="0"/>
        <v>0</v>
      </c>
      <c r="H15" s="8"/>
      <c r="I15" s="10"/>
      <c r="K15" s="30">
        <v>39960</v>
      </c>
      <c r="L15" s="31">
        <v>1150000</v>
      </c>
      <c r="M15" s="32">
        <v>20000</v>
      </c>
      <c r="N15" s="34"/>
      <c r="O15" s="35"/>
      <c r="P15" s="36"/>
    </row>
    <row r="16" spans="1:19" x14ac:dyDescent="0.25">
      <c r="A16" s="7"/>
      <c r="B16" s="7"/>
      <c r="C16" s="21">
        <v>100</v>
      </c>
      <c r="D16" s="7"/>
      <c r="E16" s="22">
        <v>0</v>
      </c>
      <c r="F16" s="22"/>
      <c r="G16" s="17">
        <f t="shared" si="0"/>
        <v>0</v>
      </c>
      <c r="H16" s="8"/>
      <c r="I16" s="10"/>
      <c r="J16" s="10"/>
      <c r="K16" s="30">
        <v>39961</v>
      </c>
      <c r="L16" s="31">
        <v>1965000</v>
      </c>
      <c r="M16" s="37">
        <v>10000</v>
      </c>
      <c r="N16" s="34"/>
      <c r="O16" s="35"/>
      <c r="P16" s="36"/>
    </row>
    <row r="17" spans="1:19" x14ac:dyDescent="0.25">
      <c r="A17" s="7"/>
      <c r="B17" s="7"/>
      <c r="C17" s="19" t="s">
        <v>21</v>
      </c>
      <c r="D17" s="7"/>
      <c r="E17" s="22"/>
      <c r="F17" s="7"/>
      <c r="G17" s="7"/>
      <c r="H17" s="8">
        <f>SUM(G8:G16)</f>
        <v>18062000</v>
      </c>
      <c r="I17" s="10"/>
      <c r="K17" s="30">
        <v>39962</v>
      </c>
      <c r="L17" s="31">
        <v>12150000</v>
      </c>
      <c r="M17" s="32">
        <v>10000</v>
      </c>
      <c r="N17" s="34"/>
      <c r="O17" s="35"/>
      <c r="P17" s="36"/>
    </row>
    <row r="18" spans="1:19" x14ac:dyDescent="0.25">
      <c r="A18" s="7"/>
      <c r="B18" s="7"/>
      <c r="C18" s="7"/>
      <c r="D18" s="7"/>
      <c r="E18" s="7"/>
      <c r="F18" s="7"/>
      <c r="G18" s="7"/>
      <c r="H18" s="8"/>
      <c r="I18" s="10"/>
      <c r="J18" s="38"/>
      <c r="K18" s="30">
        <v>39963</v>
      </c>
      <c r="L18" s="31">
        <v>5000000</v>
      </c>
      <c r="M18" s="32">
        <v>75000</v>
      </c>
      <c r="N18" s="34"/>
      <c r="O18" s="35"/>
      <c r="P18" s="39"/>
    </row>
    <row r="19" spans="1:19" x14ac:dyDescent="0.25">
      <c r="A19" s="7"/>
      <c r="B19" s="7"/>
      <c r="C19" s="7" t="s">
        <v>10</v>
      </c>
      <c r="D19" s="7"/>
      <c r="E19" s="7" t="s">
        <v>22</v>
      </c>
      <c r="F19" s="7"/>
      <c r="G19" s="7" t="s">
        <v>12</v>
      </c>
      <c r="H19" s="8"/>
      <c r="I19" s="21"/>
      <c r="K19" s="30">
        <v>39964</v>
      </c>
      <c r="L19" s="31">
        <v>500000</v>
      </c>
      <c r="M19" s="40">
        <v>57500</v>
      </c>
      <c r="N19" s="34"/>
      <c r="O19" s="35"/>
      <c r="P19" s="39"/>
    </row>
    <row r="20" spans="1:19" x14ac:dyDescent="0.25">
      <c r="A20" s="7"/>
      <c r="B20" s="7"/>
      <c r="C20" s="21">
        <v>1000</v>
      </c>
      <c r="D20" s="7"/>
      <c r="E20" s="7">
        <v>0</v>
      </c>
      <c r="F20" s="7"/>
      <c r="G20" s="21">
        <f>C20*E20</f>
        <v>0</v>
      </c>
      <c r="H20" s="8"/>
      <c r="I20" s="21"/>
      <c r="K20" s="30">
        <v>39965</v>
      </c>
      <c r="L20" s="31">
        <v>800000</v>
      </c>
      <c r="M20" s="32">
        <v>1540000</v>
      </c>
      <c r="N20" s="34"/>
      <c r="O20" s="35"/>
      <c r="P20" s="39"/>
    </row>
    <row r="21" spans="1:19" x14ac:dyDescent="0.25">
      <c r="A21" s="7"/>
      <c r="B21" s="7"/>
      <c r="C21" s="21">
        <v>500</v>
      </c>
      <c r="D21" s="7"/>
      <c r="E21" s="7">
        <v>151</v>
      </c>
      <c r="F21" s="7"/>
      <c r="G21" s="21">
        <f>C21*E21</f>
        <v>75500</v>
      </c>
      <c r="H21" s="8"/>
      <c r="I21" s="21"/>
      <c r="K21" s="30">
        <v>39966</v>
      </c>
      <c r="L21" s="31">
        <v>1840000</v>
      </c>
      <c r="M21" s="34">
        <v>2180000</v>
      </c>
      <c r="N21" s="41"/>
      <c r="O21" s="42"/>
      <c r="P21" s="42"/>
    </row>
    <row r="22" spans="1:19" x14ac:dyDescent="0.25">
      <c r="A22" s="7"/>
      <c r="B22" s="7"/>
      <c r="C22" s="21">
        <v>200</v>
      </c>
      <c r="D22" s="7"/>
      <c r="E22" s="7">
        <v>1</v>
      </c>
      <c r="F22" s="7"/>
      <c r="G22" s="21">
        <f>C22*E22</f>
        <v>200</v>
      </c>
      <c r="H22" s="8"/>
      <c r="I22" s="10"/>
      <c r="K22" s="30">
        <v>39967</v>
      </c>
      <c r="L22" s="31">
        <v>80000</v>
      </c>
      <c r="M22" s="43">
        <v>40000000</v>
      </c>
      <c r="N22" s="44"/>
      <c r="O22" s="8"/>
      <c r="P22" s="34"/>
      <c r="Q22" s="41"/>
      <c r="R22" s="42"/>
      <c r="S22" s="42"/>
    </row>
    <row r="23" spans="1:19" x14ac:dyDescent="0.25">
      <c r="A23" s="7"/>
      <c r="B23" s="7"/>
      <c r="C23" s="21">
        <v>100</v>
      </c>
      <c r="D23" s="7"/>
      <c r="E23" s="7">
        <v>1</v>
      </c>
      <c r="F23" s="7"/>
      <c r="G23" s="21">
        <f>C23*E23</f>
        <v>100</v>
      </c>
      <c r="H23" s="8"/>
      <c r="I23" s="10"/>
      <c r="K23" s="30">
        <v>39968</v>
      </c>
      <c r="L23" s="31">
        <v>800000</v>
      </c>
      <c r="M23" s="45"/>
      <c r="N23" s="44"/>
      <c r="O23" s="46"/>
      <c r="P23" s="34"/>
      <c r="Q23" s="41"/>
      <c r="R23" s="42">
        <f>SUM(R14:R22)</f>
        <v>0</v>
      </c>
      <c r="S23" s="42">
        <f>SUM(S14:S22)</f>
        <v>0</v>
      </c>
    </row>
    <row r="24" spans="1:19" x14ac:dyDescent="0.25">
      <c r="A24" s="7"/>
      <c r="B24" s="7"/>
      <c r="C24" s="21">
        <v>50</v>
      </c>
      <c r="D24" s="7"/>
      <c r="E24" s="7">
        <v>0</v>
      </c>
      <c r="F24" s="7"/>
      <c r="G24" s="21">
        <f>C24*E24</f>
        <v>0</v>
      </c>
      <c r="H24" s="8"/>
      <c r="I24" s="7"/>
      <c r="K24" s="30">
        <v>39969</v>
      </c>
      <c r="L24" s="31">
        <v>1800000</v>
      </c>
      <c r="M24" s="45"/>
      <c r="N24" s="47"/>
      <c r="O24" s="46"/>
      <c r="P24" s="34"/>
      <c r="Q24" s="41"/>
      <c r="R24" s="48" t="s">
        <v>23</v>
      </c>
      <c r="S24" s="41"/>
    </row>
    <row r="25" spans="1:19" x14ac:dyDescent="0.25">
      <c r="A25" s="7"/>
      <c r="B25" s="7"/>
      <c r="C25" s="21">
        <v>25</v>
      </c>
      <c r="D25" s="7"/>
      <c r="E25" s="7">
        <v>0</v>
      </c>
      <c r="F25" s="7"/>
      <c r="G25" s="49">
        <v>0</v>
      </c>
      <c r="H25" s="8"/>
      <c r="I25" s="7" t="s">
        <v>9</v>
      </c>
      <c r="K25" s="30">
        <v>39970</v>
      </c>
      <c r="L25" s="31">
        <v>1150000</v>
      </c>
      <c r="M25" s="45"/>
      <c r="N25" s="47"/>
      <c r="O25" s="46"/>
      <c r="P25" s="34"/>
      <c r="Q25" s="41"/>
      <c r="R25" s="48"/>
      <c r="S25" s="41"/>
    </row>
    <row r="26" spans="1:19" x14ac:dyDescent="0.25">
      <c r="A26" s="7"/>
      <c r="B26" s="7"/>
      <c r="C26" s="19" t="s">
        <v>21</v>
      </c>
      <c r="D26" s="7"/>
      <c r="E26" s="7"/>
      <c r="F26" s="7"/>
      <c r="G26" s="7"/>
      <c r="H26" s="50">
        <f>SUM(G20:G25)</f>
        <v>75800</v>
      </c>
      <c r="I26" s="8"/>
      <c r="K26" s="30">
        <v>39971</v>
      </c>
      <c r="L26" s="31">
        <v>1050000</v>
      </c>
      <c r="N26" s="44"/>
      <c r="O26" s="51"/>
      <c r="P26" s="34"/>
      <c r="Q26" s="41"/>
      <c r="R26" s="48"/>
      <c r="S26" s="41"/>
    </row>
    <row r="27" spans="1:19" x14ac:dyDescent="0.25">
      <c r="A27" s="7"/>
      <c r="B27" s="7"/>
      <c r="C27" s="7"/>
      <c r="D27" s="7"/>
      <c r="E27" s="7"/>
      <c r="F27" s="7"/>
      <c r="G27" s="7"/>
      <c r="H27" s="8"/>
      <c r="I27" s="8">
        <f>H17+H26</f>
        <v>18137800</v>
      </c>
      <c r="K27" s="30">
        <v>39972</v>
      </c>
      <c r="L27" s="31">
        <v>2100000</v>
      </c>
      <c r="M27" s="52"/>
      <c r="N27" s="44"/>
      <c r="O27" s="51"/>
      <c r="P27" s="34"/>
      <c r="Q27" s="41"/>
      <c r="R27" s="48"/>
      <c r="S27" s="41"/>
    </row>
    <row r="28" spans="1:19" x14ac:dyDescent="0.25">
      <c r="A28" s="7"/>
      <c r="B28" s="7"/>
      <c r="C28" s="19" t="s">
        <v>24</v>
      </c>
      <c r="D28" s="7"/>
      <c r="E28" s="7"/>
      <c r="F28" s="7"/>
      <c r="G28" s="7"/>
      <c r="H28" s="8"/>
      <c r="I28" s="8"/>
      <c r="K28" s="30">
        <v>39973</v>
      </c>
      <c r="L28" s="31">
        <v>2400000</v>
      </c>
      <c r="M28" s="53"/>
      <c r="N28" s="44"/>
      <c r="O28" s="51"/>
      <c r="P28" s="34"/>
      <c r="Q28" s="41"/>
      <c r="R28" s="48"/>
      <c r="S28" s="41"/>
    </row>
    <row r="29" spans="1:19" x14ac:dyDescent="0.25">
      <c r="A29" s="7"/>
      <c r="B29" s="7"/>
      <c r="C29" s="7" t="s">
        <v>25</v>
      </c>
      <c r="D29" s="7"/>
      <c r="E29" s="7"/>
      <c r="F29" s="7"/>
      <c r="G29" s="7" t="s">
        <v>9</v>
      </c>
      <c r="H29" s="8"/>
      <c r="I29" s="8">
        <f>'03 Maret 17 '!I37</f>
        <v>1195806472</v>
      </c>
      <c r="K29" s="30">
        <v>39974</v>
      </c>
      <c r="L29" s="31">
        <v>9262500</v>
      </c>
      <c r="N29" s="44"/>
      <c r="O29" s="51"/>
      <c r="P29" s="34"/>
      <c r="Q29" s="41"/>
      <c r="R29" s="54"/>
      <c r="S29" s="41"/>
    </row>
    <row r="30" spans="1:19" x14ac:dyDescent="0.25">
      <c r="A30" s="7"/>
      <c r="B30" s="7"/>
      <c r="C30" s="7" t="s">
        <v>26</v>
      </c>
      <c r="D30" s="7"/>
      <c r="E30" s="7"/>
      <c r="F30" s="7"/>
      <c r="G30" s="7"/>
      <c r="H30" s="8" t="s">
        <v>27</v>
      </c>
      <c r="I30" s="55">
        <f>'03 Maret 17 '!I52</f>
        <v>1881300</v>
      </c>
      <c r="K30" s="30">
        <v>39975</v>
      </c>
      <c r="L30" s="31">
        <v>800000</v>
      </c>
      <c r="M30" s="56"/>
      <c r="N30" s="44"/>
      <c r="O30" s="51"/>
      <c r="P30" s="34"/>
      <c r="Q30" s="41"/>
      <c r="R30" s="48"/>
      <c r="S30" s="41"/>
    </row>
    <row r="31" spans="1:19" x14ac:dyDescent="0.25">
      <c r="A31" s="7"/>
      <c r="B31" s="7"/>
      <c r="C31" s="7"/>
      <c r="D31" s="7"/>
      <c r="E31" s="7"/>
      <c r="F31" s="7"/>
      <c r="G31" s="7"/>
      <c r="H31" s="8"/>
      <c r="I31" s="8"/>
      <c r="K31" s="30">
        <v>39976</v>
      </c>
      <c r="L31" s="31">
        <v>1600000</v>
      </c>
      <c r="N31" s="47"/>
      <c r="O31" s="51"/>
      <c r="P31" s="9"/>
      <c r="Q31" s="41"/>
      <c r="R31" s="9"/>
      <c r="S31" s="41"/>
    </row>
    <row r="32" spans="1:19" x14ac:dyDescent="0.25">
      <c r="A32" s="7"/>
      <c r="B32" s="7"/>
      <c r="C32" s="19" t="s">
        <v>28</v>
      </c>
      <c r="D32" s="7"/>
      <c r="E32" s="7"/>
      <c r="F32" s="7"/>
      <c r="G32" s="7"/>
      <c r="H32" s="8"/>
      <c r="I32" s="34"/>
      <c r="J32" s="34"/>
      <c r="K32" s="30">
        <v>39977</v>
      </c>
      <c r="L32" s="31">
        <v>2000000</v>
      </c>
      <c r="N32" s="44"/>
      <c r="O32" s="51"/>
      <c r="P32" s="9"/>
      <c r="Q32" s="41"/>
      <c r="R32" s="9"/>
      <c r="S32" s="41"/>
    </row>
    <row r="33" spans="1:19" x14ac:dyDescent="0.25">
      <c r="A33" s="7"/>
      <c r="B33" s="19">
        <v>1</v>
      </c>
      <c r="C33" s="19" t="s">
        <v>29</v>
      </c>
      <c r="D33" s="7"/>
      <c r="E33" s="7"/>
      <c r="F33" s="7"/>
      <c r="G33" s="7"/>
      <c r="H33" s="8"/>
      <c r="I33" s="8"/>
      <c r="J33" s="8"/>
      <c r="K33" s="30">
        <v>39978</v>
      </c>
      <c r="L33" s="31">
        <v>1000000</v>
      </c>
      <c r="N33" s="44"/>
      <c r="O33" s="51"/>
      <c r="P33" s="9"/>
      <c r="Q33" s="41"/>
      <c r="R33" s="9"/>
      <c r="S33" s="41"/>
    </row>
    <row r="34" spans="1:19" x14ac:dyDescent="0.25">
      <c r="A34" s="7"/>
      <c r="B34" s="19"/>
      <c r="C34" s="19" t="s">
        <v>13</v>
      </c>
      <c r="D34" s="7"/>
      <c r="E34" s="7"/>
      <c r="F34" s="7"/>
      <c r="G34" s="7"/>
      <c r="H34" s="8"/>
      <c r="I34" s="8"/>
      <c r="J34" s="8"/>
      <c r="K34" s="30">
        <v>39979</v>
      </c>
      <c r="L34" s="31">
        <v>500000</v>
      </c>
      <c r="N34" s="44"/>
      <c r="O34" s="51"/>
      <c r="P34" s="9"/>
      <c r="Q34" s="41"/>
      <c r="R34" s="57"/>
      <c r="S34" s="41"/>
    </row>
    <row r="35" spans="1:19" x14ac:dyDescent="0.25">
      <c r="A35" s="7"/>
      <c r="B35" s="7"/>
      <c r="C35" s="7" t="s">
        <v>30</v>
      </c>
      <c r="D35" s="7"/>
      <c r="E35" s="7"/>
      <c r="F35" s="7"/>
      <c r="G35" s="21"/>
      <c r="H35" s="50">
        <f>O14</f>
        <v>40000000</v>
      </c>
      <c r="I35" s="8"/>
      <c r="J35" s="8"/>
      <c r="K35" s="30">
        <v>39980</v>
      </c>
      <c r="L35" s="31">
        <v>500000</v>
      </c>
      <c r="M35" s="52"/>
      <c r="N35" s="44" t="s">
        <v>31</v>
      </c>
      <c r="O35" s="51"/>
      <c r="P35" s="41"/>
      <c r="Q35" s="41"/>
      <c r="R35" s="9"/>
      <c r="S35" s="41"/>
    </row>
    <row r="36" spans="1:19" x14ac:dyDescent="0.25">
      <c r="A36" s="7"/>
      <c r="B36" s="7"/>
      <c r="C36" s="7" t="s">
        <v>32</v>
      </c>
      <c r="D36" s="7"/>
      <c r="E36" s="7"/>
      <c r="F36" s="7"/>
      <c r="G36" s="7"/>
      <c r="H36" s="58">
        <f>P14</f>
        <v>0</v>
      </c>
      <c r="I36" s="7" t="s">
        <v>9</v>
      </c>
      <c r="J36" s="7"/>
      <c r="L36" s="31"/>
      <c r="M36" s="52"/>
      <c r="N36" s="44"/>
      <c r="O36" s="51"/>
      <c r="P36" s="10"/>
      <c r="Q36" s="41"/>
      <c r="R36" s="9"/>
      <c r="S36" s="9"/>
    </row>
    <row r="37" spans="1:19" x14ac:dyDescent="0.25">
      <c r="A37" s="7"/>
      <c r="B37" s="7"/>
      <c r="C37" s="7" t="s">
        <v>33</v>
      </c>
      <c r="D37" s="7"/>
      <c r="E37" s="7"/>
      <c r="F37" s="7"/>
      <c r="G37" s="7"/>
      <c r="H37" s="8"/>
      <c r="I37" s="8">
        <f>I29+H35-H36</f>
        <v>1235806472</v>
      </c>
      <c r="J37" s="8"/>
      <c r="L37" s="31"/>
      <c r="M37" s="52"/>
      <c r="N37" s="44"/>
      <c r="O37" s="51"/>
      <c r="Q37" s="41"/>
      <c r="R37" s="9"/>
      <c r="S37" s="9"/>
    </row>
    <row r="38" spans="1:19" x14ac:dyDescent="0.25">
      <c r="A38" s="7"/>
      <c r="B38" s="7"/>
      <c r="C38" s="7"/>
      <c r="D38" s="7"/>
      <c r="E38" s="7"/>
      <c r="F38" s="7"/>
      <c r="G38" s="7"/>
      <c r="H38" s="8"/>
      <c r="I38" s="8"/>
      <c r="J38" s="8"/>
      <c r="L38" s="31"/>
      <c r="M38" s="59"/>
      <c r="N38" s="44"/>
      <c r="O38" s="51"/>
      <c r="Q38" s="41"/>
      <c r="R38" s="9"/>
      <c r="S38" s="9"/>
    </row>
    <row r="39" spans="1:19" x14ac:dyDescent="0.25">
      <c r="A39" s="7"/>
      <c r="B39" s="7"/>
      <c r="C39" s="19" t="s">
        <v>34</v>
      </c>
      <c r="D39" s="7"/>
      <c r="E39" s="7"/>
      <c r="F39" s="7"/>
      <c r="G39" s="7"/>
      <c r="H39" s="50">
        <v>4427728</v>
      </c>
      <c r="J39" s="8"/>
      <c r="L39" s="31"/>
      <c r="M39" s="52"/>
      <c r="N39" s="44"/>
      <c r="O39" s="51"/>
      <c r="Q39" s="41"/>
      <c r="R39" s="9"/>
      <c r="S39" s="9"/>
    </row>
    <row r="40" spans="1:19" x14ac:dyDescent="0.25">
      <c r="A40" s="7"/>
      <c r="B40" s="7"/>
      <c r="C40" s="19" t="s">
        <v>35</v>
      </c>
      <c r="D40" s="7"/>
      <c r="E40" s="7"/>
      <c r="F40" s="7"/>
      <c r="G40" s="7"/>
      <c r="H40" s="8">
        <v>102993494</v>
      </c>
      <c r="I40" s="8"/>
      <c r="J40" s="8"/>
      <c r="L40" s="31"/>
      <c r="M40" s="52"/>
      <c r="N40" s="44"/>
      <c r="O40" s="51"/>
      <c r="Q40" s="41"/>
      <c r="R40" s="9"/>
      <c r="S40" s="9"/>
    </row>
    <row r="41" spans="1:19" ht="16.5" x14ac:dyDescent="0.35">
      <c r="A41" s="7"/>
      <c r="B41" s="7"/>
      <c r="C41" s="19" t="s">
        <v>36</v>
      </c>
      <c r="D41" s="7"/>
      <c r="E41" s="7"/>
      <c r="F41" s="7"/>
      <c r="G41" s="7"/>
      <c r="H41" s="60">
        <v>90464837</v>
      </c>
      <c r="I41" s="8"/>
      <c r="J41" s="8"/>
      <c r="L41" s="31"/>
      <c r="M41" s="52"/>
      <c r="N41" s="44"/>
      <c r="O41" s="51"/>
      <c r="Q41" s="41"/>
      <c r="R41" s="9"/>
      <c r="S41" s="9"/>
    </row>
    <row r="42" spans="1:19" ht="16.5" x14ac:dyDescent="0.35">
      <c r="A42" s="7"/>
      <c r="B42" s="7"/>
      <c r="C42" s="7"/>
      <c r="D42" s="7"/>
      <c r="E42" s="7"/>
      <c r="F42" s="7"/>
      <c r="G42" s="7"/>
      <c r="H42" s="8"/>
      <c r="I42" s="61">
        <f>SUM(H39:H41)</f>
        <v>197886059</v>
      </c>
      <c r="J42" s="8"/>
      <c r="L42" s="31"/>
      <c r="M42" s="52"/>
      <c r="N42" s="44"/>
      <c r="O42" s="51"/>
      <c r="Q42" s="41"/>
      <c r="R42" s="9"/>
      <c r="S42" s="9"/>
    </row>
    <row r="43" spans="1:19" x14ac:dyDescent="0.25">
      <c r="A43" s="7"/>
      <c r="B43" s="7"/>
      <c r="C43" s="7"/>
      <c r="D43" s="7"/>
      <c r="E43" s="7"/>
      <c r="F43" s="7"/>
      <c r="G43" s="7"/>
      <c r="H43" s="8"/>
      <c r="I43" s="62">
        <f>SUM(I37:I42)</f>
        <v>1433692531</v>
      </c>
      <c r="J43" s="8"/>
      <c r="L43" s="31"/>
      <c r="M43" s="52"/>
      <c r="N43" s="44"/>
      <c r="O43" s="51"/>
      <c r="Q43" s="41"/>
      <c r="R43" s="9"/>
      <c r="S43" s="9"/>
    </row>
    <row r="44" spans="1:19" x14ac:dyDescent="0.25">
      <c r="A44" s="7"/>
      <c r="B44" s="19">
        <v>2</v>
      </c>
      <c r="C44" s="19" t="s">
        <v>37</v>
      </c>
      <c r="D44" s="7"/>
      <c r="E44" s="7"/>
      <c r="F44" s="7"/>
      <c r="G44" s="7"/>
      <c r="H44" s="8"/>
      <c r="I44" s="8"/>
      <c r="J44" s="8"/>
      <c r="L44" s="31"/>
      <c r="M44" s="52"/>
      <c r="N44" s="44"/>
      <c r="O44" s="51"/>
      <c r="P44" s="63"/>
      <c r="Q44" s="34"/>
      <c r="R44" s="64"/>
      <c r="S44" s="64"/>
    </row>
    <row r="45" spans="1:19" x14ac:dyDescent="0.25">
      <c r="A45" s="7"/>
      <c r="B45" s="7"/>
      <c r="C45" s="7" t="s">
        <v>32</v>
      </c>
      <c r="D45" s="7"/>
      <c r="E45" s="7"/>
      <c r="F45" s="7"/>
      <c r="G45" s="17"/>
      <c r="H45" s="8">
        <f>M96</f>
        <v>44895000</v>
      </c>
      <c r="I45" s="8"/>
      <c r="J45" s="8"/>
      <c r="L45" s="31"/>
      <c r="M45" s="52"/>
      <c r="N45" s="44"/>
      <c r="O45" s="51"/>
      <c r="P45" s="63"/>
      <c r="Q45" s="34"/>
      <c r="R45" s="65"/>
      <c r="S45" s="64"/>
    </row>
    <row r="46" spans="1:19" x14ac:dyDescent="0.25">
      <c r="A46" s="7"/>
      <c r="B46" s="7"/>
      <c r="C46" s="7" t="s">
        <v>38</v>
      </c>
      <c r="D46" s="7"/>
      <c r="E46" s="7"/>
      <c r="F46" s="7"/>
      <c r="G46" s="22"/>
      <c r="H46" s="66">
        <f>+E92</f>
        <v>0</v>
      </c>
      <c r="I46" s="8" t="s">
        <v>9</v>
      </c>
      <c r="J46" s="8"/>
      <c r="L46" s="31"/>
      <c r="M46" s="52"/>
      <c r="N46" s="44"/>
      <c r="O46" s="51"/>
      <c r="P46" s="63"/>
      <c r="Q46" s="34"/>
      <c r="R46" s="63"/>
      <c r="S46" s="64"/>
    </row>
    <row r="47" spans="1:19" x14ac:dyDescent="0.25">
      <c r="A47" s="7"/>
      <c r="B47" s="7"/>
      <c r="C47" s="7"/>
      <c r="D47" s="7"/>
      <c r="E47" s="7"/>
      <c r="F47" s="7"/>
      <c r="G47" s="22" t="s">
        <v>9</v>
      </c>
      <c r="H47" s="67"/>
      <c r="I47" s="8">
        <f>H45+H46</f>
        <v>44895000</v>
      </c>
      <c r="J47" s="8"/>
      <c r="L47" s="31"/>
      <c r="M47" s="52"/>
      <c r="N47" s="44"/>
      <c r="O47" s="51"/>
      <c r="P47" s="63"/>
      <c r="Q47" s="64"/>
      <c r="R47" s="63"/>
      <c r="S47" s="64"/>
    </row>
    <row r="48" spans="1:19" x14ac:dyDescent="0.25">
      <c r="A48" s="7"/>
      <c r="B48" s="7"/>
      <c r="C48" s="7"/>
      <c r="D48" s="7"/>
      <c r="E48" s="7"/>
      <c r="F48" s="7"/>
      <c r="G48" s="22"/>
      <c r="H48" s="68"/>
      <c r="I48" s="8" t="s">
        <v>9</v>
      </c>
      <c r="J48" s="8"/>
      <c r="L48" s="31"/>
      <c r="M48" s="59"/>
      <c r="N48" s="44"/>
      <c r="O48" s="51"/>
      <c r="P48" s="69"/>
      <c r="Q48" s="69">
        <f>SUM(Q13:Q46)</f>
        <v>0</v>
      </c>
      <c r="R48" s="63"/>
      <c r="S48" s="64"/>
    </row>
    <row r="49" spans="1:19" x14ac:dyDescent="0.25">
      <c r="A49" s="7"/>
      <c r="B49" s="7"/>
      <c r="C49" s="7" t="s">
        <v>39</v>
      </c>
      <c r="D49" s="7"/>
      <c r="E49" s="7"/>
      <c r="F49" s="7"/>
      <c r="G49" s="17"/>
      <c r="H49" s="50">
        <f>L137</f>
        <v>51147500</v>
      </c>
      <c r="I49" s="8">
        <v>0</v>
      </c>
      <c r="L49" s="31"/>
      <c r="M49" s="59"/>
      <c r="N49" s="44"/>
      <c r="O49" s="51"/>
      <c r="Q49" s="9"/>
      <c r="S49" s="9"/>
    </row>
    <row r="50" spans="1:19" x14ac:dyDescent="0.25">
      <c r="A50" s="7"/>
      <c r="B50" s="7"/>
      <c r="C50" s="7" t="s">
        <v>40</v>
      </c>
      <c r="D50" s="7"/>
      <c r="E50" s="7"/>
      <c r="F50" s="7"/>
      <c r="G50" s="7"/>
      <c r="H50" s="58">
        <f>A92</f>
        <v>10004000</v>
      </c>
      <c r="I50" s="8"/>
      <c r="L50" s="31"/>
      <c r="M50" s="59"/>
      <c r="N50" s="44"/>
      <c r="O50" s="51"/>
      <c r="P50" s="70"/>
      <c r="Q50" s="9" t="s">
        <v>41</v>
      </c>
      <c r="S50" s="9"/>
    </row>
    <row r="51" spans="1:19" x14ac:dyDescent="0.25">
      <c r="A51" s="7"/>
      <c r="B51" s="7"/>
      <c r="C51" s="7"/>
      <c r="D51" s="7"/>
      <c r="E51" s="7"/>
      <c r="F51" s="7"/>
      <c r="G51" s="7"/>
      <c r="H51" s="17"/>
      <c r="I51" s="58">
        <f>SUM(H49:H50)</f>
        <v>61151500</v>
      </c>
      <c r="J51" s="50"/>
      <c r="L51" s="31"/>
      <c r="M51" s="59"/>
      <c r="N51" s="44"/>
      <c r="O51" s="51"/>
      <c r="P51" s="71"/>
      <c r="Q51" s="57"/>
      <c r="R51" s="71"/>
      <c r="S51" s="57"/>
    </row>
    <row r="52" spans="1:19" x14ac:dyDescent="0.25">
      <c r="A52" s="7"/>
      <c r="B52" s="7"/>
      <c r="C52" s="19" t="s">
        <v>42</v>
      </c>
      <c r="D52" s="7"/>
      <c r="E52" s="7"/>
      <c r="F52" s="7"/>
      <c r="G52" s="7"/>
      <c r="H52" s="8"/>
      <c r="I52" s="8">
        <f>I30-I47+I51</f>
        <v>18137800</v>
      </c>
      <c r="J52" s="72"/>
      <c r="L52" s="31"/>
      <c r="N52" s="44"/>
      <c r="O52" s="51"/>
      <c r="P52" s="71"/>
      <c r="Q52" s="57"/>
      <c r="R52" s="71"/>
      <c r="S52" s="57"/>
    </row>
    <row r="53" spans="1:19" x14ac:dyDescent="0.25">
      <c r="A53" s="7"/>
      <c r="B53" s="7"/>
      <c r="C53" s="7" t="s">
        <v>43</v>
      </c>
      <c r="D53" s="7"/>
      <c r="E53" s="7"/>
      <c r="F53" s="7"/>
      <c r="G53" s="7"/>
      <c r="H53" s="8"/>
      <c r="I53" s="8">
        <f>+I27</f>
        <v>18137800</v>
      </c>
      <c r="J53" s="72"/>
      <c r="L53" s="31"/>
      <c r="N53" s="44"/>
      <c r="O53" s="51"/>
      <c r="P53" s="71"/>
      <c r="Q53" s="57"/>
      <c r="R53" s="71"/>
      <c r="S53" s="57"/>
    </row>
    <row r="54" spans="1:19" x14ac:dyDescent="0.25">
      <c r="A54" s="7"/>
      <c r="B54" s="7"/>
      <c r="C54" s="7"/>
      <c r="D54" s="7"/>
      <c r="E54" s="7"/>
      <c r="F54" s="7"/>
      <c r="G54" s="7"/>
      <c r="H54" s="8" t="s">
        <v>9</v>
      </c>
      <c r="I54" s="58">
        <v>0</v>
      </c>
      <c r="J54" s="73"/>
      <c r="L54" s="31"/>
      <c r="N54" s="44"/>
      <c r="O54" s="51"/>
      <c r="P54" s="71"/>
      <c r="Q54" s="57"/>
      <c r="R54" s="71"/>
      <c r="S54" s="74"/>
    </row>
    <row r="55" spans="1:19" x14ac:dyDescent="0.25">
      <c r="A55" s="7"/>
      <c r="B55" s="7"/>
      <c r="C55" s="7"/>
      <c r="D55" s="7"/>
      <c r="E55" s="7" t="s">
        <v>44</v>
      </c>
      <c r="F55" s="7"/>
      <c r="G55" s="7"/>
      <c r="H55" s="8"/>
      <c r="I55" s="8">
        <f>+I53-I52</f>
        <v>0</v>
      </c>
      <c r="J55" s="72"/>
      <c r="L55" s="31"/>
      <c r="N55" s="44"/>
      <c r="O55" s="51"/>
      <c r="P55" s="71"/>
      <c r="Q55" s="57"/>
      <c r="R55" s="71"/>
      <c r="S55" s="71"/>
    </row>
    <row r="56" spans="1:19" x14ac:dyDescent="0.25">
      <c r="A56" s="7"/>
      <c r="B56" s="7"/>
      <c r="C56" s="7"/>
      <c r="D56" s="7"/>
      <c r="E56" s="7"/>
      <c r="F56" s="7"/>
      <c r="G56" s="7"/>
      <c r="H56" s="8"/>
      <c r="I56" s="8"/>
      <c r="J56" s="72"/>
      <c r="L56" s="31"/>
      <c r="N56" s="44"/>
      <c r="O56" s="51"/>
      <c r="P56" s="71"/>
      <c r="Q56" s="57"/>
      <c r="R56" s="71"/>
      <c r="S56" s="71"/>
    </row>
    <row r="57" spans="1:19" x14ac:dyDescent="0.25">
      <c r="A57" s="7" t="s">
        <v>45</v>
      </c>
      <c r="B57" s="7"/>
      <c r="C57" s="7"/>
      <c r="D57" s="7"/>
      <c r="E57" s="7"/>
      <c r="F57" s="7"/>
      <c r="G57" s="7"/>
      <c r="H57" s="8"/>
      <c r="I57" s="55"/>
      <c r="J57" s="75"/>
      <c r="L57" s="31"/>
      <c r="N57" s="44"/>
      <c r="O57" s="51"/>
      <c r="P57" s="71"/>
      <c r="Q57" s="57"/>
      <c r="R57" s="71"/>
      <c r="S57" s="71"/>
    </row>
    <row r="58" spans="1:19" x14ac:dyDescent="0.25">
      <c r="A58" s="7" t="s">
        <v>46</v>
      </c>
      <c r="B58" s="7"/>
      <c r="C58" s="7"/>
      <c r="D58" s="7"/>
      <c r="E58" s="7" t="s">
        <v>9</v>
      </c>
      <c r="F58" s="7"/>
      <c r="G58" s="7" t="s">
        <v>47</v>
      </c>
      <c r="H58" s="8"/>
      <c r="I58" s="21"/>
      <c r="J58" s="76"/>
      <c r="L58" s="31"/>
      <c r="N58" s="44"/>
      <c r="O58" s="51"/>
      <c r="P58" s="71"/>
      <c r="Q58" s="57"/>
      <c r="R58" s="71"/>
      <c r="S58" s="71"/>
    </row>
    <row r="59" spans="1:19" x14ac:dyDescent="0.25">
      <c r="A59" s="7"/>
      <c r="B59" s="7"/>
      <c r="C59" s="7"/>
      <c r="D59" s="7"/>
      <c r="E59" s="7"/>
      <c r="F59" s="7"/>
      <c r="G59" s="7"/>
      <c r="H59" s="8" t="s">
        <v>9</v>
      </c>
      <c r="I59" s="21"/>
      <c r="J59" s="76"/>
      <c r="L59" s="31"/>
      <c r="N59" s="44"/>
      <c r="O59" s="51"/>
      <c r="Q59" s="41"/>
    </row>
    <row r="60" spans="1:19" x14ac:dyDescent="0.25">
      <c r="L60" s="31"/>
      <c r="N60" s="44"/>
      <c r="O60" s="51"/>
    </row>
    <row r="61" spans="1:19" x14ac:dyDescent="0.25">
      <c r="A61" s="77"/>
      <c r="B61" s="78"/>
      <c r="C61" s="78"/>
      <c r="D61" s="79"/>
      <c r="E61" s="79"/>
      <c r="F61" s="79"/>
      <c r="G61" s="79"/>
      <c r="H61" s="10"/>
      <c r="J61" s="80"/>
      <c r="L61" s="31"/>
      <c r="N61" s="44"/>
      <c r="O61" s="51"/>
      <c r="Q61" s="10"/>
      <c r="R61" s="81"/>
    </row>
    <row r="62" spans="1:19" x14ac:dyDescent="0.25">
      <c r="A62" s="77" t="s">
        <v>48</v>
      </c>
      <c r="B62" s="78"/>
      <c r="C62" s="78"/>
      <c r="D62" s="79"/>
      <c r="E62" s="79"/>
      <c r="F62" s="79"/>
      <c r="G62" s="79" t="s">
        <v>49</v>
      </c>
      <c r="H62" s="10"/>
      <c r="J62" s="80"/>
      <c r="L62" s="82"/>
      <c r="N62" s="44"/>
      <c r="O62" s="51"/>
      <c r="Q62" s="10"/>
      <c r="R62" s="81"/>
    </row>
    <row r="63" spans="1:19" x14ac:dyDescent="0.25">
      <c r="A63" s="77"/>
      <c r="B63" s="78"/>
      <c r="C63" s="78"/>
      <c r="D63" s="79"/>
      <c r="E63" s="79"/>
      <c r="F63" s="79"/>
      <c r="G63" s="79"/>
      <c r="H63" s="10"/>
      <c r="J63" s="80"/>
      <c r="L63" s="82"/>
      <c r="N63" s="44"/>
      <c r="O63" s="51"/>
      <c r="Q63" s="10"/>
      <c r="R63" s="81"/>
    </row>
    <row r="64" spans="1:19" x14ac:dyDescent="0.25">
      <c r="A64" s="77" t="s">
        <v>50</v>
      </c>
      <c r="B64" s="78"/>
      <c r="C64" s="78"/>
      <c r="D64" s="79"/>
      <c r="E64" s="79"/>
      <c r="F64" s="79"/>
      <c r="G64" s="79"/>
      <c r="H64" s="10" t="s">
        <v>51</v>
      </c>
      <c r="J64" s="80"/>
      <c r="K64" s="30"/>
      <c r="L64" s="82"/>
      <c r="N64" s="44"/>
      <c r="O64" s="51"/>
      <c r="Q64" s="10"/>
      <c r="R64" s="81"/>
    </row>
    <row r="65" spans="1:17" x14ac:dyDescent="0.25">
      <c r="A65" s="77"/>
      <c r="B65" s="78"/>
      <c r="C65" s="78"/>
      <c r="D65" s="79"/>
      <c r="E65" s="79"/>
      <c r="F65" s="79"/>
      <c r="G65" s="79"/>
      <c r="H65" s="79"/>
      <c r="J65" s="80"/>
      <c r="L65" s="82"/>
      <c r="N65" s="44"/>
      <c r="O65" s="51"/>
    </row>
    <row r="66" spans="1:17" x14ac:dyDescent="0.25">
      <c r="A66" s="9"/>
      <c r="B66" s="9"/>
      <c r="C66" s="9"/>
      <c r="D66" s="9"/>
      <c r="E66" s="9"/>
      <c r="F66" s="9"/>
      <c r="G66" s="79" t="s">
        <v>52</v>
      </c>
      <c r="H66" s="9"/>
      <c r="I66" s="9"/>
      <c r="J66" s="83"/>
      <c r="L66" s="82"/>
      <c r="M66" s="59"/>
      <c r="N66" s="44"/>
      <c r="O66" s="51"/>
      <c r="Q66" s="70"/>
    </row>
    <row r="67" spans="1:17" x14ac:dyDescent="0.25">
      <c r="A67" s="9"/>
      <c r="B67" s="9"/>
      <c r="C67" s="9"/>
      <c r="D67" s="9"/>
      <c r="E67" s="9"/>
      <c r="F67" s="9"/>
      <c r="G67" s="9"/>
      <c r="H67" s="9"/>
      <c r="I67" s="9"/>
      <c r="J67" s="83"/>
      <c r="L67" s="82"/>
      <c r="M67" s="59"/>
      <c r="N67" s="44"/>
      <c r="O67" s="51"/>
    </row>
    <row r="68" spans="1:17" x14ac:dyDescent="0.25">
      <c r="A68" s="9"/>
      <c r="B68" s="9"/>
      <c r="C68" s="9"/>
      <c r="D68" s="9"/>
      <c r="E68" s="9" t="s">
        <v>53</v>
      </c>
      <c r="F68" s="9"/>
      <c r="G68" s="9"/>
      <c r="H68" s="9"/>
      <c r="I68" s="9"/>
      <c r="J68" s="83"/>
      <c r="L68" s="82"/>
      <c r="M68" s="84"/>
      <c r="N68" s="44"/>
      <c r="O68" s="51"/>
    </row>
    <row r="69" spans="1:17" x14ac:dyDescent="0.25">
      <c r="A69" s="9"/>
      <c r="B69" s="9"/>
      <c r="C69" s="9"/>
      <c r="D69" s="9"/>
      <c r="E69" s="9"/>
      <c r="F69" s="9"/>
      <c r="G69" s="9"/>
      <c r="H69" s="9"/>
      <c r="I69" s="85"/>
      <c r="J69" s="83"/>
      <c r="L69" s="82"/>
      <c r="M69" s="84"/>
      <c r="N69" s="44"/>
      <c r="O69" s="51"/>
    </row>
    <row r="70" spans="1:17" x14ac:dyDescent="0.25">
      <c r="A70" s="79"/>
      <c r="B70" s="79"/>
      <c r="C70" s="79"/>
      <c r="D70" s="79"/>
      <c r="E70" s="79"/>
      <c r="F70" s="79"/>
      <c r="G70" s="86"/>
      <c r="H70" s="87"/>
      <c r="I70" s="79"/>
      <c r="J70" s="80"/>
      <c r="L70" s="82"/>
      <c r="M70" s="88"/>
      <c r="N70" s="44"/>
      <c r="O70" s="51"/>
    </row>
    <row r="71" spans="1:17" x14ac:dyDescent="0.25">
      <c r="A71" s="79"/>
      <c r="B71" s="79"/>
      <c r="C71" s="79"/>
      <c r="D71" s="79"/>
      <c r="E71" s="79"/>
      <c r="F71" s="79"/>
      <c r="G71" s="86" t="s">
        <v>54</v>
      </c>
      <c r="H71" s="89"/>
      <c r="I71" s="79"/>
      <c r="J71" s="80"/>
      <c r="L71" s="82"/>
      <c r="M71" s="59"/>
      <c r="N71" s="44"/>
      <c r="O71" s="51"/>
    </row>
    <row r="72" spans="1:17" x14ac:dyDescent="0.25">
      <c r="A72" s="9"/>
      <c r="B72" s="9"/>
      <c r="C72" s="9"/>
      <c r="D72" s="9"/>
      <c r="E72" s="9"/>
      <c r="F72" s="9"/>
      <c r="G72" s="9"/>
      <c r="H72" s="9"/>
      <c r="I72" s="9"/>
      <c r="J72" s="83"/>
      <c r="L72" s="82"/>
      <c r="N72" s="44"/>
      <c r="O72" s="90"/>
    </row>
    <row r="73" spans="1:17" x14ac:dyDescent="0.25">
      <c r="A73" s="9" t="s">
        <v>40</v>
      </c>
      <c r="B73" s="9"/>
      <c r="C73" s="9"/>
      <c r="D73" s="9" t="s">
        <v>38</v>
      </c>
      <c r="E73" s="9"/>
      <c r="F73" s="9"/>
      <c r="G73" s="9"/>
      <c r="H73" s="9" t="s">
        <v>55</v>
      </c>
      <c r="I73" s="85" t="s">
        <v>56</v>
      </c>
      <c r="J73" s="83"/>
      <c r="L73" s="82"/>
      <c r="M73" s="88"/>
      <c r="N73" s="44"/>
      <c r="O73" s="91"/>
    </row>
    <row r="74" spans="1:17" x14ac:dyDescent="0.25">
      <c r="A74" s="92">
        <v>10000000</v>
      </c>
      <c r="B74" s="93"/>
      <c r="C74" s="93"/>
      <c r="D74" s="93"/>
      <c r="E74" s="94"/>
      <c r="F74" s="95"/>
      <c r="G74" s="9"/>
      <c r="H74" s="57"/>
      <c r="I74" s="9"/>
      <c r="J74" s="83"/>
      <c r="L74" s="82"/>
      <c r="M74" s="88"/>
      <c r="N74" s="44"/>
      <c r="O74" s="90"/>
    </row>
    <row r="75" spans="1:17" x14ac:dyDescent="0.25">
      <c r="A75" s="92">
        <v>4000</v>
      </c>
      <c r="B75" s="93"/>
      <c r="C75" s="93"/>
      <c r="D75" s="93"/>
      <c r="E75" s="94"/>
      <c r="F75" s="95"/>
      <c r="G75" s="9"/>
      <c r="H75" s="57"/>
      <c r="I75" s="9"/>
      <c r="J75" s="9"/>
      <c r="L75" s="82"/>
      <c r="M75" s="88"/>
      <c r="N75" s="44"/>
      <c r="O75" s="90"/>
    </row>
    <row r="76" spans="1:17" x14ac:dyDescent="0.25">
      <c r="A76" s="96"/>
      <c r="B76" s="93"/>
      <c r="C76" s="93"/>
      <c r="D76" s="93"/>
      <c r="E76" s="94"/>
      <c r="F76" s="95"/>
      <c r="G76" s="9"/>
      <c r="H76" s="57"/>
      <c r="I76" s="9"/>
      <c r="J76" s="9"/>
      <c r="K76" t="s">
        <v>9</v>
      </c>
      <c r="L76" s="82"/>
      <c r="M76" s="88"/>
      <c r="N76" s="44"/>
      <c r="O76" s="90"/>
    </row>
    <row r="77" spans="1:17" x14ac:dyDescent="0.25">
      <c r="A77" s="96"/>
      <c r="B77" s="93"/>
      <c r="C77" s="97"/>
      <c r="D77" s="93"/>
      <c r="E77" s="98"/>
      <c r="F77" s="9"/>
      <c r="G77" s="9"/>
      <c r="H77" s="57"/>
      <c r="I77" s="9"/>
      <c r="J77" s="9"/>
      <c r="L77" s="82"/>
      <c r="M77" s="88"/>
      <c r="N77" s="44"/>
      <c r="O77" s="90"/>
    </row>
    <row r="78" spans="1:17" x14ac:dyDescent="0.25">
      <c r="A78" s="94"/>
      <c r="B78" s="93"/>
      <c r="C78" s="97"/>
      <c r="D78" s="97"/>
      <c r="E78" s="99"/>
      <c r="F78" s="70"/>
      <c r="H78" s="71"/>
      <c r="L78" s="82"/>
      <c r="M78" s="88"/>
      <c r="N78" s="44"/>
      <c r="O78" s="90"/>
    </row>
    <row r="79" spans="1:17" x14ac:dyDescent="0.25">
      <c r="A79" s="100"/>
      <c r="B79" s="93"/>
      <c r="C79" s="101"/>
      <c r="D79" s="101"/>
      <c r="E79" s="99"/>
      <c r="H79" s="71"/>
      <c r="L79" s="82"/>
      <c r="M79" s="88"/>
      <c r="N79" s="44"/>
      <c r="O79" s="90"/>
    </row>
    <row r="80" spans="1:17" x14ac:dyDescent="0.25">
      <c r="A80" s="102"/>
      <c r="B80" s="93"/>
      <c r="C80" s="101"/>
      <c r="D80" s="101"/>
      <c r="E80" s="99"/>
      <c r="H80" s="71"/>
      <c r="L80" s="82"/>
      <c r="M80" s="88"/>
      <c r="N80" s="44"/>
      <c r="O80" s="91"/>
    </row>
    <row r="81" spans="1:15" x14ac:dyDescent="0.25">
      <c r="A81" s="102"/>
      <c r="B81" s="93"/>
      <c r="C81" s="101"/>
      <c r="D81" s="101"/>
      <c r="E81" s="99"/>
      <c r="H81" s="71"/>
      <c r="L81" s="82"/>
      <c r="M81" s="88"/>
      <c r="N81" s="44"/>
      <c r="O81" s="91"/>
    </row>
    <row r="82" spans="1:15" x14ac:dyDescent="0.25">
      <c r="A82" s="100"/>
      <c r="B82" s="101"/>
      <c r="C82" s="101"/>
      <c r="D82" s="101"/>
      <c r="E82" s="99"/>
      <c r="H82" s="71"/>
      <c r="L82" s="82"/>
      <c r="M82" s="103"/>
      <c r="N82" s="44"/>
      <c r="O82" s="90"/>
    </row>
    <row r="83" spans="1:15" x14ac:dyDescent="0.25">
      <c r="A83" s="100"/>
      <c r="B83" s="101"/>
      <c r="C83" s="101"/>
      <c r="D83" s="101"/>
      <c r="E83" s="99"/>
      <c r="H83" s="71"/>
      <c r="L83" s="82"/>
      <c r="M83" s="104"/>
      <c r="N83" s="44"/>
      <c r="O83" s="90"/>
    </row>
    <row r="84" spans="1:15" x14ac:dyDescent="0.25">
      <c r="A84" s="100"/>
      <c r="B84" s="105"/>
      <c r="E84" s="71"/>
      <c r="H84" s="71"/>
      <c r="K84" s="30"/>
      <c r="L84" s="82"/>
      <c r="N84" s="44"/>
      <c r="O84" s="90"/>
    </row>
    <row r="85" spans="1:15" x14ac:dyDescent="0.25">
      <c r="A85" s="100"/>
      <c r="B85" s="105"/>
      <c r="H85" s="71"/>
      <c r="K85" s="30"/>
      <c r="L85" s="82"/>
      <c r="N85" s="44"/>
      <c r="O85" s="90"/>
    </row>
    <row r="86" spans="1:15" x14ac:dyDescent="0.25">
      <c r="A86" s="100"/>
      <c r="B86" s="105"/>
      <c r="K86" s="30"/>
      <c r="L86" s="82"/>
      <c r="N86" s="44"/>
      <c r="O86" s="90"/>
    </row>
    <row r="87" spans="1:15" x14ac:dyDescent="0.25">
      <c r="A87" s="100"/>
      <c r="B87" s="105"/>
      <c r="K87" s="30"/>
      <c r="L87" s="82"/>
      <c r="N87" s="44"/>
      <c r="O87" s="90"/>
    </row>
    <row r="88" spans="1:15" x14ac:dyDescent="0.25">
      <c r="A88" s="71"/>
      <c r="B88" s="105"/>
      <c r="K88" s="30"/>
      <c r="L88" s="82"/>
      <c r="M88" s="88"/>
      <c r="N88" s="44"/>
      <c r="O88" s="90"/>
    </row>
    <row r="89" spans="1:15" x14ac:dyDescent="0.25">
      <c r="K89" s="30"/>
      <c r="L89" s="82"/>
      <c r="N89" s="44"/>
      <c r="O89" s="90"/>
    </row>
    <row r="90" spans="1:15" x14ac:dyDescent="0.25">
      <c r="K90" s="30"/>
      <c r="L90" s="82"/>
      <c r="N90" s="44"/>
      <c r="O90" s="90"/>
    </row>
    <row r="91" spans="1:15" x14ac:dyDescent="0.25">
      <c r="K91" s="30"/>
      <c r="L91" s="82"/>
      <c r="N91" s="44"/>
      <c r="O91" s="90"/>
    </row>
    <row r="92" spans="1:15" x14ac:dyDescent="0.25">
      <c r="A92" s="81">
        <f>SUM(A74:A91)</f>
        <v>10004000</v>
      </c>
      <c r="E92" s="71">
        <f>SUM(E74:E91)</f>
        <v>0</v>
      </c>
      <c r="H92" s="71">
        <f>SUM(H74:H91)</f>
        <v>0</v>
      </c>
      <c r="K92" s="30"/>
      <c r="L92" s="82"/>
      <c r="N92" s="44"/>
      <c r="O92" s="90"/>
    </row>
    <row r="93" spans="1:15" x14ac:dyDescent="0.25">
      <c r="K93" s="30"/>
      <c r="L93" s="82"/>
      <c r="N93" s="44"/>
      <c r="O93" s="90"/>
    </row>
    <row r="94" spans="1:15" x14ac:dyDescent="0.25">
      <c r="K94" s="30"/>
      <c r="N94" s="44"/>
      <c r="O94" s="90"/>
    </row>
    <row r="95" spans="1:15" x14ac:dyDescent="0.25">
      <c r="K95" s="30"/>
      <c r="N95" s="44"/>
      <c r="O95" s="90"/>
    </row>
    <row r="96" spans="1:15" x14ac:dyDescent="0.25">
      <c r="K96" s="30"/>
      <c r="M96" s="37">
        <f>SUM(M13:M95)</f>
        <v>44895000</v>
      </c>
      <c r="N96" s="44"/>
      <c r="O96" s="90"/>
    </row>
    <row r="97" spans="11:15" x14ac:dyDescent="0.25">
      <c r="K97" s="30"/>
      <c r="N97" s="44"/>
      <c r="O97" s="90"/>
    </row>
    <row r="98" spans="11:15" x14ac:dyDescent="0.25">
      <c r="K98" s="30"/>
      <c r="N98" s="44"/>
      <c r="O98" s="90"/>
    </row>
    <row r="99" spans="11:15" x14ac:dyDescent="0.25">
      <c r="K99" s="30"/>
      <c r="N99" s="44"/>
      <c r="O99" s="90"/>
    </row>
    <row r="100" spans="11:15" x14ac:dyDescent="0.25">
      <c r="K100" s="30"/>
      <c r="N100" s="44"/>
      <c r="O100" s="90"/>
    </row>
    <row r="101" spans="11:15" x14ac:dyDescent="0.25">
      <c r="K101" s="30"/>
      <c r="N101" s="44"/>
      <c r="O101" s="90"/>
    </row>
    <row r="102" spans="11:15" x14ac:dyDescent="0.25">
      <c r="K102" s="30"/>
      <c r="N102" s="44"/>
      <c r="O102" s="90"/>
    </row>
    <row r="103" spans="11:15" x14ac:dyDescent="0.25">
      <c r="K103" s="30"/>
      <c r="N103" s="44"/>
      <c r="O103" s="90"/>
    </row>
    <row r="104" spans="11:15" x14ac:dyDescent="0.25">
      <c r="K104" s="30"/>
      <c r="N104" s="44"/>
      <c r="O104" s="90"/>
    </row>
    <row r="105" spans="11:15" x14ac:dyDescent="0.25">
      <c r="K105" s="30"/>
      <c r="N105" s="44"/>
      <c r="O105" s="90"/>
    </row>
    <row r="106" spans="11:15" x14ac:dyDescent="0.25">
      <c r="K106" s="30"/>
      <c r="N106" s="44"/>
      <c r="O106" s="90"/>
    </row>
    <row r="107" spans="11:15" x14ac:dyDescent="0.25">
      <c r="K107" s="30"/>
      <c r="N107" s="44"/>
      <c r="O107" s="90"/>
    </row>
    <row r="108" spans="11:15" x14ac:dyDescent="0.25">
      <c r="K108" s="30"/>
      <c r="N108" s="44"/>
    </row>
    <row r="109" spans="11:15" x14ac:dyDescent="0.25">
      <c r="K109" s="30"/>
    </row>
    <row r="110" spans="11:15" x14ac:dyDescent="0.25">
      <c r="K110" s="30"/>
    </row>
    <row r="111" spans="11:15" x14ac:dyDescent="0.25">
      <c r="K111" s="30"/>
      <c r="O111" s="88">
        <f>SUM(O13:O110)</f>
        <v>40000000</v>
      </c>
    </row>
    <row r="112" spans="11:15" x14ac:dyDescent="0.25">
      <c r="K112" s="30"/>
    </row>
    <row r="113" spans="1:19" x14ac:dyDescent="0.25">
      <c r="K113" s="30"/>
    </row>
    <row r="114" spans="1:19" s="37" customFormat="1" x14ac:dyDescent="0.25">
      <c r="A114"/>
      <c r="B114"/>
      <c r="C114"/>
      <c r="D114"/>
      <c r="E114"/>
      <c r="F114"/>
      <c r="G114"/>
      <c r="H114"/>
      <c r="I114"/>
      <c r="J114"/>
      <c r="K114" s="30"/>
      <c r="L114" s="106"/>
      <c r="N114" s="108"/>
      <c r="O114" s="107"/>
      <c r="P114"/>
      <c r="Q114"/>
      <c r="R114"/>
      <c r="S114"/>
    </row>
    <row r="115" spans="1:19" s="37" customFormat="1" x14ac:dyDescent="0.25">
      <c r="A115"/>
      <c r="B115"/>
      <c r="C115"/>
      <c r="D115"/>
      <c r="E115"/>
      <c r="F115"/>
      <c r="G115"/>
      <c r="H115"/>
      <c r="I115"/>
      <c r="J115"/>
      <c r="K115" s="30"/>
      <c r="L115" s="106"/>
      <c r="N115" s="108"/>
      <c r="O115" s="107"/>
      <c r="P115"/>
      <c r="Q115"/>
      <c r="R115"/>
      <c r="S115"/>
    </row>
    <row r="116" spans="1:19" s="37" customFormat="1" x14ac:dyDescent="0.25">
      <c r="A116"/>
      <c r="B116"/>
      <c r="C116"/>
      <c r="D116"/>
      <c r="E116"/>
      <c r="F116"/>
      <c r="G116"/>
      <c r="H116"/>
      <c r="I116"/>
      <c r="J116"/>
      <c r="K116" s="30"/>
      <c r="L116" s="106"/>
      <c r="N116" s="108"/>
      <c r="O116" s="107"/>
      <c r="P116"/>
      <c r="Q116"/>
      <c r="R116"/>
      <c r="S116"/>
    </row>
    <row r="117" spans="1:19" s="37" customFormat="1" x14ac:dyDescent="0.25">
      <c r="A117"/>
      <c r="B117"/>
      <c r="C117"/>
      <c r="D117"/>
      <c r="E117"/>
      <c r="F117"/>
      <c r="G117"/>
      <c r="H117"/>
      <c r="I117"/>
      <c r="J117"/>
      <c r="K117" s="30"/>
      <c r="L117" s="106"/>
      <c r="N117" s="108"/>
      <c r="O117" s="107"/>
      <c r="P117"/>
      <c r="Q117"/>
      <c r="R117"/>
      <c r="S117"/>
    </row>
    <row r="118" spans="1:19" s="37" customFormat="1" x14ac:dyDescent="0.25">
      <c r="A118"/>
      <c r="B118"/>
      <c r="C118"/>
      <c r="D118"/>
      <c r="E118"/>
      <c r="F118"/>
      <c r="G118"/>
      <c r="H118"/>
      <c r="I118"/>
      <c r="J118"/>
      <c r="K118" s="30"/>
      <c r="L118" s="106"/>
      <c r="N118" s="108"/>
      <c r="O118" s="107"/>
      <c r="P118"/>
      <c r="Q118"/>
      <c r="R118"/>
      <c r="S118"/>
    </row>
    <row r="119" spans="1:19" s="37" customFormat="1" x14ac:dyDescent="0.25">
      <c r="A119"/>
      <c r="B119"/>
      <c r="C119"/>
      <c r="D119"/>
      <c r="E119"/>
      <c r="F119"/>
      <c r="G119"/>
      <c r="H119"/>
      <c r="I119"/>
      <c r="J119"/>
      <c r="K119" s="30"/>
      <c r="L119" s="106"/>
      <c r="N119" s="108"/>
      <c r="O119" s="107"/>
      <c r="P119"/>
      <c r="Q119"/>
      <c r="R119"/>
      <c r="S119"/>
    </row>
    <row r="120" spans="1:19" s="37" customFormat="1" x14ac:dyDescent="0.25">
      <c r="A120"/>
      <c r="B120"/>
      <c r="C120"/>
      <c r="D120"/>
      <c r="E120"/>
      <c r="F120"/>
      <c r="G120"/>
      <c r="H120"/>
      <c r="I120"/>
      <c r="J120"/>
      <c r="K120" s="30"/>
      <c r="L120" s="106"/>
      <c r="N120" s="108"/>
      <c r="O120" s="107"/>
      <c r="P120"/>
      <c r="Q120"/>
      <c r="R120"/>
      <c r="S120"/>
    </row>
    <row r="121" spans="1:19" s="37" customFormat="1" x14ac:dyDescent="0.25">
      <c r="A121"/>
      <c r="B121"/>
      <c r="C121"/>
      <c r="D121"/>
      <c r="E121"/>
      <c r="F121"/>
      <c r="G121"/>
      <c r="H121"/>
      <c r="I121"/>
      <c r="J121"/>
      <c r="K121" s="30"/>
      <c r="L121" s="106"/>
      <c r="N121" s="108"/>
      <c r="O121" s="107"/>
      <c r="P121"/>
      <c r="Q121"/>
      <c r="R121"/>
      <c r="S121"/>
    </row>
    <row r="122" spans="1:19" s="37" customFormat="1" x14ac:dyDescent="0.25">
      <c r="A122"/>
      <c r="B122"/>
      <c r="C122"/>
      <c r="D122"/>
      <c r="E122"/>
      <c r="F122"/>
      <c r="G122"/>
      <c r="H122"/>
      <c r="I122"/>
      <c r="J122"/>
      <c r="K122" s="30"/>
      <c r="L122" s="106"/>
      <c r="N122" s="108"/>
      <c r="O122" s="107"/>
      <c r="P122"/>
      <c r="Q122"/>
      <c r="R122"/>
      <c r="S122"/>
    </row>
    <row r="123" spans="1:19" s="37" customFormat="1" x14ac:dyDescent="0.25">
      <c r="A123"/>
      <c r="B123"/>
      <c r="C123"/>
      <c r="D123"/>
      <c r="E123"/>
      <c r="F123"/>
      <c r="G123"/>
      <c r="H123"/>
      <c r="I123"/>
      <c r="J123"/>
      <c r="K123" s="30"/>
      <c r="L123" s="106"/>
      <c r="N123" s="108"/>
      <c r="O123" s="107"/>
      <c r="P123"/>
      <c r="Q123"/>
      <c r="R123"/>
      <c r="S123"/>
    </row>
    <row r="124" spans="1:19" s="37" customFormat="1" x14ac:dyDescent="0.25">
      <c r="A124"/>
      <c r="B124"/>
      <c r="C124"/>
      <c r="D124"/>
      <c r="E124"/>
      <c r="F124"/>
      <c r="G124"/>
      <c r="H124"/>
      <c r="I124"/>
      <c r="J124"/>
      <c r="K124" s="30"/>
      <c r="L124" s="109"/>
      <c r="N124" s="108"/>
      <c r="O124" s="107"/>
      <c r="P124"/>
      <c r="Q124"/>
      <c r="R124"/>
      <c r="S124"/>
    </row>
    <row r="125" spans="1:19" s="37" customFormat="1" x14ac:dyDescent="0.25">
      <c r="A125"/>
      <c r="B125"/>
      <c r="C125"/>
      <c r="D125"/>
      <c r="E125"/>
      <c r="F125"/>
      <c r="G125"/>
      <c r="H125"/>
      <c r="I125"/>
      <c r="J125"/>
      <c r="K125" s="30"/>
      <c r="L125" s="106"/>
      <c r="N125" s="108"/>
      <c r="O125" s="107"/>
      <c r="P125"/>
      <c r="Q125"/>
      <c r="R125"/>
      <c r="S125"/>
    </row>
    <row r="126" spans="1:19" s="37" customFormat="1" x14ac:dyDescent="0.25">
      <c r="A126"/>
      <c r="B126"/>
      <c r="C126"/>
      <c r="D126"/>
      <c r="E126"/>
      <c r="F126"/>
      <c r="G126"/>
      <c r="H126"/>
      <c r="I126"/>
      <c r="J126"/>
      <c r="K126" s="30"/>
      <c r="L126" s="106"/>
      <c r="N126" s="108"/>
      <c r="O126" s="107"/>
      <c r="P126"/>
      <c r="Q126"/>
      <c r="R126"/>
      <c r="S126"/>
    </row>
    <row r="127" spans="1:19" s="37" customFormat="1" x14ac:dyDescent="0.25">
      <c r="A127"/>
      <c r="B127"/>
      <c r="C127"/>
      <c r="D127"/>
      <c r="E127"/>
      <c r="F127"/>
      <c r="G127"/>
      <c r="H127"/>
      <c r="I127"/>
      <c r="J127"/>
      <c r="K127" s="30"/>
      <c r="L127" s="106"/>
      <c r="N127" s="108"/>
      <c r="O127" s="107"/>
      <c r="P127"/>
      <c r="Q127"/>
      <c r="R127"/>
      <c r="S127"/>
    </row>
    <row r="128" spans="1:19" s="37" customFormat="1" x14ac:dyDescent="0.25">
      <c r="A128"/>
      <c r="B128"/>
      <c r="C128"/>
      <c r="D128"/>
      <c r="E128"/>
      <c r="F128"/>
      <c r="G128"/>
      <c r="H128"/>
      <c r="I128"/>
      <c r="J128"/>
      <c r="K128" s="30"/>
      <c r="L128" s="106"/>
      <c r="N128" s="108"/>
      <c r="O128" s="107"/>
      <c r="P128"/>
      <c r="Q128"/>
      <c r="R128"/>
      <c r="S128"/>
    </row>
    <row r="129" spans="1:19" s="37" customFormat="1" x14ac:dyDescent="0.25">
      <c r="A129"/>
      <c r="B129"/>
      <c r="C129"/>
      <c r="D129"/>
      <c r="E129"/>
      <c r="F129"/>
      <c r="G129"/>
      <c r="H129"/>
      <c r="I129"/>
      <c r="J129"/>
      <c r="K129" s="30"/>
      <c r="L129" s="106"/>
      <c r="N129" s="108"/>
      <c r="O129" s="107"/>
      <c r="P129"/>
      <c r="Q129"/>
      <c r="R129"/>
      <c r="S129"/>
    </row>
    <row r="130" spans="1:19" s="37" customFormat="1" x14ac:dyDescent="0.25">
      <c r="A130"/>
      <c r="B130"/>
      <c r="C130"/>
      <c r="D130"/>
      <c r="E130"/>
      <c r="F130"/>
      <c r="G130"/>
      <c r="H130"/>
      <c r="I130"/>
      <c r="J130"/>
      <c r="K130" s="30"/>
      <c r="L130" s="106"/>
      <c r="N130" s="108"/>
      <c r="O130" s="107"/>
      <c r="P130"/>
      <c r="Q130"/>
      <c r="R130"/>
      <c r="S130"/>
    </row>
    <row r="131" spans="1:19" s="37" customFormat="1" x14ac:dyDescent="0.25">
      <c r="A131"/>
      <c r="B131"/>
      <c r="C131"/>
      <c r="D131"/>
      <c r="E131"/>
      <c r="F131"/>
      <c r="G131"/>
      <c r="H131"/>
      <c r="I131"/>
      <c r="J131"/>
      <c r="K131" s="30"/>
      <c r="L131" s="106"/>
      <c r="N131" s="108"/>
      <c r="O131" s="107"/>
      <c r="P131"/>
      <c r="Q131"/>
      <c r="R131"/>
      <c r="S131"/>
    </row>
    <row r="132" spans="1:19" s="37" customFormat="1" x14ac:dyDescent="0.25">
      <c r="A132"/>
      <c r="B132"/>
      <c r="C132"/>
      <c r="D132"/>
      <c r="E132"/>
      <c r="F132"/>
      <c r="G132"/>
      <c r="H132"/>
      <c r="I132"/>
      <c r="J132"/>
      <c r="K132" s="30"/>
      <c r="L132" s="106"/>
      <c r="N132" s="108"/>
      <c r="O132" s="107"/>
      <c r="P132"/>
      <c r="Q132"/>
      <c r="R132"/>
      <c r="S132"/>
    </row>
    <row r="133" spans="1:19" s="37" customFormat="1" x14ac:dyDescent="0.25">
      <c r="A133"/>
      <c r="B133"/>
      <c r="C133"/>
      <c r="D133"/>
      <c r="E133"/>
      <c r="F133"/>
      <c r="G133"/>
      <c r="H133"/>
      <c r="I133"/>
      <c r="J133"/>
      <c r="K133" s="30"/>
      <c r="L133" s="106"/>
      <c r="N133" s="108"/>
      <c r="O133" s="107"/>
      <c r="P133"/>
      <c r="Q133"/>
      <c r="R133"/>
      <c r="S133"/>
    </row>
    <row r="134" spans="1:19" s="37" customFormat="1" x14ac:dyDescent="0.25">
      <c r="A134"/>
      <c r="B134"/>
      <c r="C134"/>
      <c r="D134"/>
      <c r="E134"/>
      <c r="F134"/>
      <c r="G134"/>
      <c r="H134"/>
      <c r="I134"/>
      <c r="J134"/>
      <c r="K134" s="30"/>
      <c r="L134" s="106"/>
      <c r="N134" s="108"/>
      <c r="O134" s="107"/>
      <c r="P134"/>
      <c r="Q134"/>
      <c r="R134"/>
      <c r="S134"/>
    </row>
    <row r="135" spans="1:19" s="37" customFormat="1" x14ac:dyDescent="0.25">
      <c r="A135"/>
      <c r="B135"/>
      <c r="C135"/>
      <c r="D135"/>
      <c r="E135"/>
      <c r="F135"/>
      <c r="G135"/>
      <c r="H135"/>
      <c r="I135"/>
      <c r="J135"/>
      <c r="K135" s="30"/>
      <c r="L135" s="109"/>
      <c r="N135" s="108"/>
      <c r="O135" s="107"/>
      <c r="P135"/>
      <c r="Q135"/>
      <c r="R135"/>
      <c r="S135"/>
    </row>
    <row r="136" spans="1:19" s="37" customFormat="1" x14ac:dyDescent="0.25">
      <c r="A136"/>
      <c r="B136"/>
      <c r="C136"/>
      <c r="D136"/>
      <c r="E136"/>
      <c r="F136"/>
      <c r="G136"/>
      <c r="H136"/>
      <c r="I136"/>
      <c r="J136"/>
      <c r="K136" s="30"/>
      <c r="L136" s="106"/>
      <c r="N136" s="108"/>
      <c r="O136" s="107"/>
      <c r="P136"/>
      <c r="Q136"/>
      <c r="R136"/>
      <c r="S136"/>
    </row>
    <row r="137" spans="1:19" s="37" customFormat="1" x14ac:dyDescent="0.25">
      <c r="A137"/>
      <c r="B137"/>
      <c r="C137"/>
      <c r="D137"/>
      <c r="E137"/>
      <c r="F137"/>
      <c r="G137"/>
      <c r="H137"/>
      <c r="I137"/>
      <c r="J137"/>
      <c r="K137" s="30"/>
      <c r="L137" s="109">
        <f>SUM(L13:L136)</f>
        <v>51147500</v>
      </c>
      <c r="N137" s="108"/>
      <c r="O137" s="107"/>
      <c r="P137"/>
      <c r="Q137"/>
      <c r="R137"/>
      <c r="S137"/>
    </row>
  </sheetData>
  <mergeCells count="1">
    <mergeCell ref="A1:I1"/>
  </mergeCells>
  <pageMargins left="0.7" right="0.7" top="0.75" bottom="0.75" header="0.3" footer="0.3"/>
  <pageSetup paperSize="9" scal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7"/>
  <sheetViews>
    <sheetView view="pageBreakPreview" topLeftCell="A33" zoomScale="80" zoomScaleNormal="100" zoomScaleSheetLayoutView="80" workbookViewId="0">
      <selection activeCell="L13" sqref="L13:L31"/>
    </sheetView>
  </sheetViews>
  <sheetFormatPr defaultRowHeight="15" x14ac:dyDescent="0.25"/>
  <cols>
    <col min="1" max="1" width="15.85546875" customWidth="1"/>
    <col min="2" max="2" width="11.85546875" customWidth="1"/>
    <col min="3" max="3" width="13.7109375" customWidth="1"/>
    <col min="4" max="4" width="4.85546875" customWidth="1"/>
    <col min="5" max="5" width="14.28515625" customWidth="1"/>
    <col min="6" max="6" width="4.140625" customWidth="1"/>
    <col min="7" max="7" width="13.85546875" customWidth="1"/>
    <col min="8" max="8" width="22" customWidth="1"/>
    <col min="9" max="9" width="20.7109375" customWidth="1"/>
    <col min="10" max="10" width="21.5703125" customWidth="1"/>
    <col min="11" max="11" width="12.140625" bestFit="1" customWidth="1"/>
    <col min="12" max="12" width="17.42578125" style="106" bestFit="1" customWidth="1"/>
    <col min="13" max="13" width="16.140625" style="37" bestFit="1" customWidth="1"/>
    <col min="14" max="14" width="15.5703125" style="108" customWidth="1"/>
    <col min="15" max="15" width="20" style="107" bestFit="1" customWidth="1"/>
    <col min="16" max="16" width="18" bestFit="1" customWidth="1"/>
    <col min="18" max="18" width="22.42578125" customWidth="1"/>
    <col min="19" max="19" width="20.140625" customWidth="1"/>
  </cols>
  <sheetData>
    <row r="1" spans="1:19" ht="15.75" x14ac:dyDescent="0.25">
      <c r="A1" s="192" t="s">
        <v>0</v>
      </c>
      <c r="B1" s="192"/>
      <c r="C1" s="192"/>
      <c r="D1" s="192"/>
      <c r="E1" s="192"/>
      <c r="F1" s="192"/>
      <c r="G1" s="192"/>
      <c r="H1" s="192"/>
      <c r="I1" s="192"/>
      <c r="J1" s="110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9"/>
      <c r="L2" s="3"/>
      <c r="M2" s="4"/>
      <c r="N2" s="5"/>
      <c r="O2" s="10"/>
      <c r="P2" s="9"/>
      <c r="Q2" s="9"/>
      <c r="R2" s="9"/>
      <c r="S2" s="9"/>
    </row>
    <row r="3" spans="1:19" x14ac:dyDescent="0.25">
      <c r="A3" s="7" t="s">
        <v>1</v>
      </c>
      <c r="B3" s="10" t="s">
        <v>69</v>
      </c>
      <c r="C3" s="10"/>
      <c r="D3" s="7"/>
      <c r="E3" s="7"/>
      <c r="F3" s="7"/>
      <c r="G3" s="7"/>
      <c r="H3" s="7" t="s">
        <v>3</v>
      </c>
      <c r="I3" s="11">
        <v>42801</v>
      </c>
      <c r="J3" s="12"/>
      <c r="K3" s="9"/>
      <c r="L3" s="13"/>
      <c r="M3" s="4"/>
      <c r="N3" s="5"/>
      <c r="O3" s="10"/>
      <c r="P3" s="9"/>
      <c r="Q3" s="9"/>
      <c r="R3" s="9"/>
      <c r="S3" s="9"/>
    </row>
    <row r="4" spans="1:19" x14ac:dyDescent="0.25">
      <c r="A4" s="7" t="s">
        <v>4</v>
      </c>
      <c r="B4" s="14" t="s">
        <v>5</v>
      </c>
      <c r="C4" s="7"/>
      <c r="D4" s="7"/>
      <c r="E4" s="7"/>
      <c r="F4" s="7"/>
      <c r="G4" s="7"/>
      <c r="H4" s="7" t="s">
        <v>6</v>
      </c>
      <c r="I4" s="15" t="s">
        <v>7</v>
      </c>
      <c r="J4" s="15"/>
      <c r="K4" s="9"/>
      <c r="L4" s="13"/>
      <c r="M4" s="4"/>
      <c r="N4" s="5"/>
      <c r="O4" s="10"/>
      <c r="P4" s="9"/>
      <c r="Q4" s="9"/>
      <c r="R4" s="9"/>
      <c r="S4" s="9"/>
    </row>
    <row r="5" spans="1:19" x14ac:dyDescent="0.25">
      <c r="A5" s="7"/>
      <c r="B5" s="7"/>
      <c r="C5" s="7"/>
      <c r="D5" s="7"/>
      <c r="E5" s="7"/>
      <c r="F5" s="7"/>
      <c r="G5" s="7"/>
      <c r="H5" s="8"/>
      <c r="I5" s="15"/>
      <c r="J5" s="16"/>
      <c r="K5" s="9"/>
      <c r="L5" s="13"/>
      <c r="M5" s="17"/>
      <c r="N5" s="18"/>
      <c r="O5" s="6"/>
      <c r="P5" s="9"/>
      <c r="Q5" s="9"/>
      <c r="R5" s="9"/>
      <c r="S5" s="9"/>
    </row>
    <row r="6" spans="1:19" x14ac:dyDescent="0.25">
      <c r="A6" s="19" t="s">
        <v>8</v>
      </c>
      <c r="B6" s="7"/>
      <c r="C6" s="7"/>
      <c r="D6" s="7"/>
      <c r="E6" s="7"/>
      <c r="F6" s="7"/>
      <c r="G6" s="7" t="s">
        <v>9</v>
      </c>
      <c r="H6" s="8"/>
      <c r="I6" s="7"/>
      <c r="J6" s="7"/>
      <c r="K6" s="9"/>
      <c r="L6" s="13"/>
      <c r="M6" s="4"/>
      <c r="N6" s="18"/>
      <c r="O6" s="7"/>
      <c r="P6" s="9"/>
      <c r="Q6" s="9"/>
      <c r="R6" s="9"/>
      <c r="S6" s="9"/>
    </row>
    <row r="7" spans="1:19" x14ac:dyDescent="0.25">
      <c r="A7" s="7"/>
      <c r="B7" s="7"/>
      <c r="C7" s="20" t="s">
        <v>10</v>
      </c>
      <c r="D7" s="20"/>
      <c r="E7" s="20" t="s">
        <v>11</v>
      </c>
      <c r="F7" s="20"/>
      <c r="G7" s="20" t="s">
        <v>12</v>
      </c>
      <c r="H7" s="8"/>
      <c r="I7" s="7"/>
      <c r="J7" s="7"/>
      <c r="K7" s="9"/>
      <c r="L7" s="13"/>
      <c r="M7" s="4"/>
      <c r="N7" s="5"/>
      <c r="O7" s="7"/>
      <c r="P7" s="9"/>
      <c r="Q7" s="9"/>
      <c r="R7" s="9"/>
      <c r="S7" s="9"/>
    </row>
    <row r="8" spans="1:19" x14ac:dyDescent="0.25">
      <c r="A8" s="7"/>
      <c r="B8" s="7"/>
      <c r="C8" s="21">
        <v>100000</v>
      </c>
      <c r="D8" s="7"/>
      <c r="E8" s="22">
        <v>9</v>
      </c>
      <c r="F8" s="22"/>
      <c r="G8" s="17">
        <f>C8*E8</f>
        <v>900000</v>
      </c>
      <c r="H8" s="8"/>
      <c r="I8" s="17"/>
      <c r="J8" s="17"/>
      <c r="K8" s="9"/>
      <c r="L8" s="13"/>
      <c r="M8" s="4"/>
      <c r="N8" s="5"/>
      <c r="O8" s="7"/>
      <c r="P8" s="9"/>
      <c r="Q8" s="9"/>
      <c r="R8" s="9"/>
      <c r="S8" s="9"/>
    </row>
    <row r="9" spans="1:19" x14ac:dyDescent="0.25">
      <c r="A9" s="7"/>
      <c r="B9" s="7"/>
      <c r="C9" s="21">
        <v>50000</v>
      </c>
      <c r="D9" s="7"/>
      <c r="E9" s="22">
        <v>28</v>
      </c>
      <c r="F9" s="22"/>
      <c r="G9" s="17">
        <f t="shared" ref="G9:G16" si="0">C9*E9</f>
        <v>1400000</v>
      </c>
      <c r="H9" s="8"/>
      <c r="I9" s="17"/>
      <c r="J9" s="17"/>
      <c r="K9" s="9"/>
      <c r="L9" s="3"/>
      <c r="M9" s="4"/>
      <c r="N9" s="5"/>
      <c r="O9" s="6"/>
      <c r="P9" s="9"/>
      <c r="Q9" s="9"/>
      <c r="R9" s="9"/>
      <c r="S9" s="9"/>
    </row>
    <row r="10" spans="1:19" x14ac:dyDescent="0.25">
      <c r="A10" s="7"/>
      <c r="B10" s="7"/>
      <c r="C10" s="21">
        <v>20000</v>
      </c>
      <c r="D10" s="7"/>
      <c r="E10" s="22">
        <v>6</v>
      </c>
      <c r="F10" s="22"/>
      <c r="G10" s="17">
        <f t="shared" si="0"/>
        <v>120000</v>
      </c>
      <c r="H10" s="8"/>
      <c r="I10" s="8"/>
      <c r="J10" s="17"/>
      <c r="K10" s="23"/>
      <c r="L10" s="3"/>
      <c r="M10" s="4"/>
      <c r="N10" s="5"/>
      <c r="O10" s="7"/>
      <c r="P10" s="9"/>
      <c r="Q10" s="9"/>
      <c r="R10" s="9"/>
      <c r="S10" s="9"/>
    </row>
    <row r="11" spans="1:19" x14ac:dyDescent="0.25">
      <c r="A11" s="7"/>
      <c r="B11" s="7"/>
      <c r="C11" s="21">
        <v>10000</v>
      </c>
      <c r="D11" s="7"/>
      <c r="E11" s="22">
        <v>100</v>
      </c>
      <c r="F11" s="22"/>
      <c r="G11" s="17">
        <f t="shared" si="0"/>
        <v>1000000</v>
      </c>
      <c r="H11" s="8"/>
      <c r="I11" s="17"/>
      <c r="J11" s="17"/>
      <c r="K11" s="9"/>
      <c r="L11" s="3"/>
      <c r="M11" s="4"/>
      <c r="N11" s="24"/>
      <c r="O11" s="8"/>
      <c r="P11" s="9"/>
      <c r="Q11" s="9"/>
      <c r="R11" s="9" t="s">
        <v>13</v>
      </c>
      <c r="S11" s="9"/>
    </row>
    <row r="12" spans="1:19" x14ac:dyDescent="0.25">
      <c r="A12" s="7"/>
      <c r="B12" s="7"/>
      <c r="C12" s="21">
        <v>5000</v>
      </c>
      <c r="D12" s="7"/>
      <c r="E12" s="22">
        <v>102</v>
      </c>
      <c r="F12" s="22"/>
      <c r="G12" s="17">
        <f>C12*E12</f>
        <v>510000</v>
      </c>
      <c r="H12" s="8"/>
      <c r="I12" s="17"/>
      <c r="J12" s="17"/>
      <c r="K12" s="25" t="s">
        <v>9</v>
      </c>
      <c r="L12" s="26" t="s">
        <v>14</v>
      </c>
      <c r="M12" s="27" t="s">
        <v>15</v>
      </c>
      <c r="N12" s="28" t="s">
        <v>16</v>
      </c>
      <c r="O12" s="29" t="s">
        <v>13</v>
      </c>
      <c r="P12" s="9" t="s">
        <v>17</v>
      </c>
      <c r="Q12" s="9" t="s">
        <v>18</v>
      </c>
      <c r="R12" s="9" t="s">
        <v>19</v>
      </c>
      <c r="S12" s="9"/>
    </row>
    <row r="13" spans="1:19" x14ac:dyDescent="0.25">
      <c r="A13" s="7"/>
      <c r="B13" s="7"/>
      <c r="C13" s="21">
        <v>2000</v>
      </c>
      <c r="D13" s="7"/>
      <c r="E13" s="22">
        <v>101</v>
      </c>
      <c r="F13" s="22"/>
      <c r="G13" s="17">
        <f t="shared" si="0"/>
        <v>202000</v>
      </c>
      <c r="H13" s="8"/>
      <c r="I13" s="17"/>
      <c r="J13" s="17"/>
      <c r="K13" s="30">
        <v>39981</v>
      </c>
      <c r="L13" s="31">
        <v>750000</v>
      </c>
      <c r="M13" s="32">
        <v>210000</v>
      </c>
      <c r="N13" s="33"/>
      <c r="O13" s="9" t="s">
        <v>20</v>
      </c>
      <c r="P13" s="9" t="s">
        <v>18</v>
      </c>
    </row>
    <row r="14" spans="1:19" x14ac:dyDescent="0.25">
      <c r="A14" s="7"/>
      <c r="B14" s="7"/>
      <c r="C14" s="21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10"/>
      <c r="K14" s="30">
        <v>39982</v>
      </c>
      <c r="L14" s="31">
        <v>1600000</v>
      </c>
      <c r="M14" s="32">
        <v>30000</v>
      </c>
      <c r="N14" s="34"/>
      <c r="O14" s="35">
        <v>20000000</v>
      </c>
      <c r="P14" s="36">
        <v>147510000</v>
      </c>
    </row>
    <row r="15" spans="1:19" x14ac:dyDescent="0.25">
      <c r="A15" s="7"/>
      <c r="B15" s="7"/>
      <c r="C15" s="21">
        <v>500</v>
      </c>
      <c r="D15" s="7"/>
      <c r="E15" s="22">
        <v>0</v>
      </c>
      <c r="F15" s="22"/>
      <c r="G15" s="17">
        <f t="shared" si="0"/>
        <v>0</v>
      </c>
      <c r="H15" s="8"/>
      <c r="I15" s="10"/>
      <c r="K15" s="30">
        <v>39983</v>
      </c>
      <c r="L15" s="31">
        <v>1600000</v>
      </c>
      <c r="M15" s="32">
        <v>50000</v>
      </c>
      <c r="N15" s="34"/>
      <c r="O15" s="35"/>
      <c r="P15" s="36"/>
    </row>
    <row r="16" spans="1:19" x14ac:dyDescent="0.25">
      <c r="A16" s="7"/>
      <c r="B16" s="7"/>
      <c r="C16" s="21">
        <v>100</v>
      </c>
      <c r="D16" s="7"/>
      <c r="E16" s="22">
        <v>0</v>
      </c>
      <c r="F16" s="22"/>
      <c r="G16" s="17">
        <f t="shared" si="0"/>
        <v>0</v>
      </c>
      <c r="H16" s="8"/>
      <c r="I16" s="10"/>
      <c r="J16" s="10"/>
      <c r="K16" s="30">
        <v>39984</v>
      </c>
      <c r="L16" s="31">
        <v>1050000</v>
      </c>
      <c r="M16" s="37">
        <v>15000</v>
      </c>
      <c r="N16" s="34"/>
      <c r="O16" s="35"/>
      <c r="P16" s="36"/>
    </row>
    <row r="17" spans="1:19" x14ac:dyDescent="0.25">
      <c r="A17" s="7"/>
      <c r="B17" s="7"/>
      <c r="C17" s="19" t="s">
        <v>21</v>
      </c>
      <c r="D17" s="7"/>
      <c r="E17" s="22"/>
      <c r="F17" s="7"/>
      <c r="G17" s="7"/>
      <c r="H17" s="8">
        <f>SUM(G8:G16)</f>
        <v>4132000</v>
      </c>
      <c r="I17" s="10"/>
      <c r="K17" s="30">
        <v>39985</v>
      </c>
      <c r="L17" s="31">
        <v>1050000</v>
      </c>
      <c r="M17" s="32">
        <v>15000</v>
      </c>
      <c r="N17" s="34"/>
      <c r="O17" s="35"/>
      <c r="P17" s="36"/>
    </row>
    <row r="18" spans="1:19" x14ac:dyDescent="0.25">
      <c r="A18" s="7"/>
      <c r="B18" s="7"/>
      <c r="C18" s="7"/>
      <c r="D18" s="7"/>
      <c r="E18" s="7"/>
      <c r="F18" s="7"/>
      <c r="G18" s="7"/>
      <c r="H18" s="8"/>
      <c r="I18" s="10"/>
      <c r="J18" s="38"/>
      <c r="K18" s="30">
        <v>39986</v>
      </c>
      <c r="L18" s="31">
        <v>1100000</v>
      </c>
      <c r="M18" s="32">
        <v>25000</v>
      </c>
      <c r="N18" s="34"/>
      <c r="O18" s="35"/>
      <c r="P18" s="39"/>
    </row>
    <row r="19" spans="1:19" x14ac:dyDescent="0.25">
      <c r="A19" s="7"/>
      <c r="B19" s="7"/>
      <c r="C19" s="7" t="s">
        <v>10</v>
      </c>
      <c r="D19" s="7"/>
      <c r="E19" s="7" t="s">
        <v>22</v>
      </c>
      <c r="F19" s="7"/>
      <c r="G19" s="7" t="s">
        <v>12</v>
      </c>
      <c r="H19" s="8"/>
      <c r="I19" s="21"/>
      <c r="K19" s="30">
        <v>39987</v>
      </c>
      <c r="L19" s="31">
        <v>1240000</v>
      </c>
      <c r="M19" s="40">
        <v>7770000</v>
      </c>
      <c r="N19" s="34"/>
      <c r="O19" s="35"/>
      <c r="P19" s="39"/>
    </row>
    <row r="20" spans="1:19" x14ac:dyDescent="0.25">
      <c r="A20" s="7"/>
      <c r="B20" s="7"/>
      <c r="C20" s="21">
        <v>1000</v>
      </c>
      <c r="D20" s="7"/>
      <c r="E20" s="7">
        <v>0</v>
      </c>
      <c r="F20" s="7"/>
      <c r="G20" s="21">
        <f>C20*E20</f>
        <v>0</v>
      </c>
      <c r="H20" s="8"/>
      <c r="I20" s="21"/>
      <c r="K20" s="30">
        <v>39988</v>
      </c>
      <c r="L20" s="31">
        <v>2760000</v>
      </c>
      <c r="M20" s="32">
        <v>185000</v>
      </c>
      <c r="N20" s="34"/>
      <c r="O20" s="35"/>
      <c r="P20" s="39"/>
    </row>
    <row r="21" spans="1:19" x14ac:dyDescent="0.25">
      <c r="A21" s="7"/>
      <c r="B21" s="7"/>
      <c r="C21" s="21">
        <v>500</v>
      </c>
      <c r="D21" s="7"/>
      <c r="E21" s="7">
        <v>61</v>
      </c>
      <c r="F21" s="7"/>
      <c r="G21" s="21">
        <f>C21*E21</f>
        <v>30500</v>
      </c>
      <c r="H21" s="8"/>
      <c r="I21" s="21"/>
      <c r="K21" s="30">
        <v>39989</v>
      </c>
      <c r="L21" s="31">
        <v>1760000</v>
      </c>
      <c r="M21" s="34">
        <v>200000</v>
      </c>
      <c r="N21" s="41"/>
      <c r="O21" s="42"/>
      <c r="P21" s="42"/>
    </row>
    <row r="22" spans="1:19" x14ac:dyDescent="0.25">
      <c r="A22" s="7"/>
      <c r="B22" s="7"/>
      <c r="C22" s="21">
        <v>200</v>
      </c>
      <c r="D22" s="7"/>
      <c r="E22" s="7">
        <v>1</v>
      </c>
      <c r="F22" s="7"/>
      <c r="G22" s="21">
        <f>C22*E22</f>
        <v>200</v>
      </c>
      <c r="H22" s="8"/>
      <c r="I22" s="10"/>
      <c r="K22" s="30">
        <v>39990</v>
      </c>
      <c r="L22" s="31">
        <v>950000</v>
      </c>
      <c r="M22" s="43">
        <v>900000</v>
      </c>
      <c r="N22" s="44"/>
      <c r="O22" s="8"/>
      <c r="P22" s="34"/>
      <c r="Q22" s="41"/>
      <c r="R22" s="42"/>
      <c r="S22" s="42"/>
    </row>
    <row r="23" spans="1:19" x14ac:dyDescent="0.25">
      <c r="A23" s="7"/>
      <c r="B23" s="7"/>
      <c r="C23" s="21">
        <v>100</v>
      </c>
      <c r="D23" s="7"/>
      <c r="E23" s="7">
        <v>1</v>
      </c>
      <c r="F23" s="7"/>
      <c r="G23" s="21">
        <f>C23*E23</f>
        <v>100</v>
      </c>
      <c r="H23" s="8"/>
      <c r="I23" s="10"/>
      <c r="K23" s="30">
        <v>39991</v>
      </c>
      <c r="L23" s="31">
        <v>1000000</v>
      </c>
      <c r="M23" s="45">
        <v>1035000</v>
      </c>
      <c r="N23" s="44"/>
      <c r="O23" s="46"/>
      <c r="P23" s="34"/>
      <c r="Q23" s="41"/>
      <c r="R23" s="42">
        <f>SUM(R14:R22)</f>
        <v>0</v>
      </c>
      <c r="S23" s="42">
        <f>SUM(S14:S22)</f>
        <v>0</v>
      </c>
    </row>
    <row r="24" spans="1:19" x14ac:dyDescent="0.25">
      <c r="A24" s="7"/>
      <c r="B24" s="7"/>
      <c r="C24" s="21">
        <v>50</v>
      </c>
      <c r="D24" s="7"/>
      <c r="E24" s="7">
        <v>0</v>
      </c>
      <c r="F24" s="7"/>
      <c r="G24" s="21">
        <f>C24*E24</f>
        <v>0</v>
      </c>
      <c r="H24" s="8"/>
      <c r="I24" s="7"/>
      <c r="K24" s="30">
        <v>39992</v>
      </c>
      <c r="L24" s="31">
        <v>800000</v>
      </c>
      <c r="M24" s="45">
        <v>125000</v>
      </c>
      <c r="N24" s="47"/>
      <c r="O24" s="46"/>
      <c r="P24" s="34"/>
      <c r="Q24" s="41"/>
      <c r="R24" s="48" t="s">
        <v>23</v>
      </c>
      <c r="S24" s="41"/>
    </row>
    <row r="25" spans="1:19" x14ac:dyDescent="0.25">
      <c r="A25" s="7"/>
      <c r="B25" s="7"/>
      <c r="C25" s="21">
        <v>25</v>
      </c>
      <c r="D25" s="7"/>
      <c r="E25" s="7">
        <v>0</v>
      </c>
      <c r="F25" s="7"/>
      <c r="G25" s="49">
        <v>0</v>
      </c>
      <c r="H25" s="8"/>
      <c r="I25" s="7" t="s">
        <v>9</v>
      </c>
      <c r="K25" s="30">
        <v>39993</v>
      </c>
      <c r="L25" s="31">
        <v>2200000</v>
      </c>
      <c r="M25" s="45">
        <v>8000000</v>
      </c>
      <c r="N25" s="47"/>
      <c r="O25" s="46"/>
      <c r="P25" s="34"/>
      <c r="Q25" s="41"/>
      <c r="R25" s="48"/>
      <c r="S25" s="41"/>
    </row>
    <row r="26" spans="1:19" x14ac:dyDescent="0.25">
      <c r="A26" s="7"/>
      <c r="B26" s="7"/>
      <c r="C26" s="19" t="s">
        <v>21</v>
      </c>
      <c r="D26" s="7"/>
      <c r="E26" s="7"/>
      <c r="F26" s="7"/>
      <c r="G26" s="7"/>
      <c r="H26" s="50">
        <f>SUM(G20:G25)</f>
        <v>30800</v>
      </c>
      <c r="I26" s="8"/>
      <c r="K26" s="30">
        <v>39994</v>
      </c>
      <c r="L26" s="31">
        <v>100000</v>
      </c>
      <c r="M26" s="37">
        <v>20000000</v>
      </c>
      <c r="N26" s="44"/>
      <c r="O26" s="51"/>
      <c r="P26" s="34"/>
      <c r="Q26" s="41"/>
      <c r="R26" s="48"/>
      <c r="S26" s="41"/>
    </row>
    <row r="27" spans="1:19" x14ac:dyDescent="0.25">
      <c r="A27" s="7"/>
      <c r="B27" s="7"/>
      <c r="C27" s="7"/>
      <c r="D27" s="7"/>
      <c r="E27" s="7"/>
      <c r="F27" s="7"/>
      <c r="G27" s="7"/>
      <c r="H27" s="8"/>
      <c r="I27" s="8">
        <f>H17+H26</f>
        <v>4162800</v>
      </c>
      <c r="K27" s="30">
        <v>39995</v>
      </c>
      <c r="L27" s="31">
        <v>1000000</v>
      </c>
      <c r="M27" s="52">
        <v>350000</v>
      </c>
      <c r="N27" s="44"/>
      <c r="O27" s="51"/>
      <c r="P27" s="34"/>
      <c r="Q27" s="41"/>
      <c r="R27" s="48"/>
      <c r="S27" s="41"/>
    </row>
    <row r="28" spans="1:19" x14ac:dyDescent="0.25">
      <c r="A28" s="7"/>
      <c r="B28" s="7"/>
      <c r="C28" s="19" t="s">
        <v>24</v>
      </c>
      <c r="D28" s="7"/>
      <c r="E28" s="7"/>
      <c r="F28" s="7"/>
      <c r="G28" s="7"/>
      <c r="H28" s="8"/>
      <c r="I28" s="8"/>
      <c r="K28" s="30">
        <v>39996</v>
      </c>
      <c r="L28" s="31">
        <v>2300000</v>
      </c>
      <c r="M28" s="53">
        <v>45000</v>
      </c>
      <c r="N28" s="44"/>
      <c r="O28" s="51"/>
      <c r="P28" s="34"/>
      <c r="Q28" s="41"/>
      <c r="R28" s="48"/>
      <c r="S28" s="41"/>
    </row>
    <row r="29" spans="1:19" x14ac:dyDescent="0.25">
      <c r="A29" s="7"/>
      <c r="B29" s="7"/>
      <c r="C29" s="7" t="s">
        <v>25</v>
      </c>
      <c r="D29" s="7"/>
      <c r="E29" s="7"/>
      <c r="F29" s="7"/>
      <c r="G29" s="7" t="s">
        <v>9</v>
      </c>
      <c r="H29" s="8"/>
      <c r="I29" s="8">
        <f>'06 Maret 17 '!I37</f>
        <v>1235806472</v>
      </c>
      <c r="K29" s="30">
        <v>39997</v>
      </c>
      <c r="L29" s="31">
        <v>900000</v>
      </c>
      <c r="N29" s="44"/>
      <c r="O29" s="51"/>
      <c r="P29" s="34"/>
      <c r="Q29" s="41"/>
      <c r="R29" s="54"/>
      <c r="S29" s="41"/>
    </row>
    <row r="30" spans="1:19" x14ac:dyDescent="0.25">
      <c r="A30" s="7"/>
      <c r="B30" s="7"/>
      <c r="C30" s="7" t="s">
        <v>26</v>
      </c>
      <c r="D30" s="7"/>
      <c r="E30" s="7"/>
      <c r="F30" s="7"/>
      <c r="G30" s="7"/>
      <c r="H30" s="8" t="s">
        <v>27</v>
      </c>
      <c r="I30" s="55">
        <f>'06 Maret 17 '!I52</f>
        <v>18137800</v>
      </c>
      <c r="K30" s="30">
        <v>39998</v>
      </c>
      <c r="L30" s="31">
        <v>850000</v>
      </c>
      <c r="M30" s="56"/>
      <c r="N30" s="44"/>
      <c r="O30" s="51"/>
      <c r="P30" s="34"/>
      <c r="Q30" s="41"/>
      <c r="R30" s="48"/>
      <c r="S30" s="41"/>
    </row>
    <row r="31" spans="1:19" x14ac:dyDescent="0.25">
      <c r="A31" s="7"/>
      <c r="B31" s="7"/>
      <c r="C31" s="7"/>
      <c r="D31" s="7"/>
      <c r="E31" s="7"/>
      <c r="F31" s="7"/>
      <c r="G31" s="7"/>
      <c r="H31" s="8"/>
      <c r="I31" s="8"/>
      <c r="K31" s="30">
        <v>39999</v>
      </c>
      <c r="L31" s="31">
        <v>2000000</v>
      </c>
      <c r="N31" s="47"/>
      <c r="O31" s="51"/>
      <c r="P31" s="9"/>
      <c r="Q31" s="41"/>
      <c r="R31" s="9"/>
      <c r="S31" s="41"/>
    </row>
    <row r="32" spans="1:19" x14ac:dyDescent="0.25">
      <c r="A32" s="7"/>
      <c r="B32" s="7"/>
      <c r="C32" s="19" t="s">
        <v>28</v>
      </c>
      <c r="D32" s="7"/>
      <c r="E32" s="7"/>
      <c r="F32" s="7"/>
      <c r="G32" s="7"/>
      <c r="H32" s="8"/>
      <c r="I32" s="34"/>
      <c r="J32" s="34"/>
      <c r="K32" s="30">
        <v>40000</v>
      </c>
      <c r="L32" s="31"/>
      <c r="N32" s="44"/>
      <c r="O32" s="51"/>
      <c r="P32" s="9"/>
      <c r="Q32" s="41"/>
      <c r="R32" s="9"/>
      <c r="S32" s="41"/>
    </row>
    <row r="33" spans="1:19" x14ac:dyDescent="0.25">
      <c r="A33" s="7"/>
      <c r="B33" s="19">
        <v>1</v>
      </c>
      <c r="C33" s="19" t="s">
        <v>29</v>
      </c>
      <c r="D33" s="7"/>
      <c r="E33" s="7"/>
      <c r="F33" s="7"/>
      <c r="G33" s="7"/>
      <c r="H33" s="8"/>
      <c r="I33" s="8"/>
      <c r="J33" s="8"/>
      <c r="K33" s="30">
        <v>40001</v>
      </c>
      <c r="L33" s="31"/>
      <c r="N33" s="44"/>
      <c r="O33" s="51"/>
      <c r="P33" s="9"/>
      <c r="Q33" s="41"/>
      <c r="R33" s="9"/>
      <c r="S33" s="41"/>
    </row>
    <row r="34" spans="1:19" x14ac:dyDescent="0.25">
      <c r="A34" s="7"/>
      <c r="B34" s="19"/>
      <c r="C34" s="19" t="s">
        <v>13</v>
      </c>
      <c r="D34" s="7"/>
      <c r="E34" s="7"/>
      <c r="F34" s="7"/>
      <c r="G34" s="7"/>
      <c r="H34" s="8"/>
      <c r="I34" s="8"/>
      <c r="J34" s="8"/>
      <c r="K34" s="30">
        <v>40002</v>
      </c>
      <c r="L34" s="31"/>
      <c r="N34" s="44"/>
      <c r="O34" s="51"/>
      <c r="P34" s="9"/>
      <c r="Q34" s="41"/>
      <c r="R34" s="57"/>
      <c r="S34" s="41"/>
    </row>
    <row r="35" spans="1:19" x14ac:dyDescent="0.25">
      <c r="A35" s="7"/>
      <c r="B35" s="7"/>
      <c r="C35" s="7" t="s">
        <v>30</v>
      </c>
      <c r="D35" s="7"/>
      <c r="E35" s="7"/>
      <c r="F35" s="7"/>
      <c r="G35" s="21"/>
      <c r="H35" s="50">
        <f>O14</f>
        <v>20000000</v>
      </c>
      <c r="I35" s="8"/>
      <c r="J35" s="8"/>
      <c r="K35" s="30">
        <v>40003</v>
      </c>
      <c r="L35" s="31"/>
      <c r="M35" s="52"/>
      <c r="N35" s="44" t="s">
        <v>31</v>
      </c>
      <c r="O35" s="51"/>
      <c r="P35" s="41"/>
      <c r="Q35" s="41"/>
      <c r="R35" s="9"/>
      <c r="S35" s="41"/>
    </row>
    <row r="36" spans="1:19" x14ac:dyDescent="0.25">
      <c r="A36" s="7"/>
      <c r="B36" s="7"/>
      <c r="C36" s="7" t="s">
        <v>32</v>
      </c>
      <c r="D36" s="7"/>
      <c r="E36" s="7"/>
      <c r="F36" s="7"/>
      <c r="G36" s="7"/>
      <c r="H36" s="58">
        <f>P14</f>
        <v>147510000</v>
      </c>
      <c r="I36" s="7" t="s">
        <v>9</v>
      </c>
      <c r="J36" s="7"/>
      <c r="K36" s="30">
        <v>40004</v>
      </c>
      <c r="L36" s="31"/>
      <c r="M36" s="52"/>
      <c r="N36" s="44"/>
      <c r="O36" s="51"/>
      <c r="P36" s="10"/>
      <c r="Q36" s="41"/>
      <c r="R36" s="9"/>
      <c r="S36" s="9"/>
    </row>
    <row r="37" spans="1:19" x14ac:dyDescent="0.25">
      <c r="A37" s="7"/>
      <c r="B37" s="7"/>
      <c r="C37" s="7" t="s">
        <v>33</v>
      </c>
      <c r="D37" s="7"/>
      <c r="E37" s="7"/>
      <c r="F37" s="7"/>
      <c r="G37" s="7"/>
      <c r="H37" s="8"/>
      <c r="I37" s="8">
        <f>I29+H35-H36</f>
        <v>1108296472</v>
      </c>
      <c r="J37" s="8"/>
      <c r="K37" s="30">
        <v>40005</v>
      </c>
      <c r="L37" s="31"/>
      <c r="M37" s="52"/>
      <c r="N37" s="44"/>
      <c r="O37" s="51"/>
      <c r="Q37" s="41"/>
      <c r="R37" s="9"/>
      <c r="S37" s="9"/>
    </row>
    <row r="38" spans="1:19" x14ac:dyDescent="0.25">
      <c r="A38" s="7"/>
      <c r="B38" s="7"/>
      <c r="C38" s="7"/>
      <c r="D38" s="7"/>
      <c r="E38" s="7"/>
      <c r="F38" s="7"/>
      <c r="G38" s="7"/>
      <c r="H38" s="8"/>
      <c r="I38" s="8"/>
      <c r="J38" s="8"/>
      <c r="K38" s="30">
        <v>40006</v>
      </c>
      <c r="L38" s="31"/>
      <c r="M38" s="59"/>
      <c r="N38" s="44"/>
      <c r="O38" s="51"/>
      <c r="Q38" s="41"/>
      <c r="R38" s="9"/>
      <c r="S38" s="9"/>
    </row>
    <row r="39" spans="1:19" x14ac:dyDescent="0.25">
      <c r="A39" s="7"/>
      <c r="B39" s="7"/>
      <c r="C39" s="19" t="s">
        <v>34</v>
      </c>
      <c r="D39" s="7"/>
      <c r="E39" s="7"/>
      <c r="F39" s="7"/>
      <c r="G39" s="7"/>
      <c r="H39" s="50">
        <v>4427728</v>
      </c>
      <c r="J39" s="8"/>
      <c r="L39" s="31"/>
      <c r="M39" s="52"/>
      <c r="N39" s="44"/>
      <c r="O39" s="51"/>
      <c r="Q39" s="41"/>
      <c r="R39" s="9"/>
      <c r="S39" s="9"/>
    </row>
    <row r="40" spans="1:19" x14ac:dyDescent="0.25">
      <c r="A40" s="7"/>
      <c r="B40" s="7"/>
      <c r="C40" s="19" t="s">
        <v>35</v>
      </c>
      <c r="D40" s="7"/>
      <c r="E40" s="7"/>
      <c r="F40" s="7"/>
      <c r="G40" s="7"/>
      <c r="H40" s="8">
        <v>102993494</v>
      </c>
      <c r="I40" s="8"/>
      <c r="J40" s="8"/>
      <c r="L40" s="31"/>
      <c r="M40" s="52"/>
      <c r="N40" s="44"/>
      <c r="O40" s="51"/>
      <c r="Q40" s="41"/>
      <c r="R40" s="9"/>
      <c r="S40" s="9"/>
    </row>
    <row r="41" spans="1:19" ht="16.5" x14ac:dyDescent="0.35">
      <c r="A41" s="7"/>
      <c r="B41" s="7"/>
      <c r="C41" s="19" t="s">
        <v>36</v>
      </c>
      <c r="D41" s="7"/>
      <c r="E41" s="7"/>
      <c r="F41" s="7"/>
      <c r="G41" s="7"/>
      <c r="H41" s="60">
        <v>90464837</v>
      </c>
      <c r="I41" s="8"/>
      <c r="J41" s="8"/>
      <c r="L41" s="31"/>
      <c r="M41" s="52"/>
      <c r="N41" s="44"/>
      <c r="O41" s="51"/>
      <c r="Q41" s="41"/>
      <c r="R41" s="9"/>
      <c r="S41" s="9"/>
    </row>
    <row r="42" spans="1:19" ht="16.5" x14ac:dyDescent="0.35">
      <c r="A42" s="7"/>
      <c r="B42" s="7"/>
      <c r="C42" s="7"/>
      <c r="D42" s="7"/>
      <c r="E42" s="7"/>
      <c r="F42" s="7"/>
      <c r="G42" s="7"/>
      <c r="H42" s="8"/>
      <c r="I42" s="61">
        <f>SUM(H39:H41)</f>
        <v>197886059</v>
      </c>
      <c r="J42" s="8"/>
      <c r="L42" s="31"/>
      <c r="M42" s="52"/>
      <c r="N42" s="44"/>
      <c r="O42" s="51"/>
      <c r="Q42" s="41"/>
      <c r="R42" s="9"/>
      <c r="S42" s="9"/>
    </row>
    <row r="43" spans="1:19" x14ac:dyDescent="0.25">
      <c r="A43" s="7"/>
      <c r="B43" s="7"/>
      <c r="C43" s="7"/>
      <c r="D43" s="7"/>
      <c r="E43" s="7"/>
      <c r="F43" s="7"/>
      <c r="G43" s="7"/>
      <c r="H43" s="8"/>
      <c r="I43" s="62">
        <f>SUM(I37:I42)</f>
        <v>1306182531</v>
      </c>
      <c r="J43" s="8"/>
      <c r="L43" s="31"/>
      <c r="M43" s="52"/>
      <c r="N43" s="44"/>
      <c r="O43" s="51"/>
      <c r="Q43" s="41"/>
      <c r="R43" s="9"/>
      <c r="S43" s="9"/>
    </row>
    <row r="44" spans="1:19" x14ac:dyDescent="0.25">
      <c r="A44" s="7"/>
      <c r="B44" s="19">
        <v>2</v>
      </c>
      <c r="C44" s="19" t="s">
        <v>37</v>
      </c>
      <c r="D44" s="7"/>
      <c r="E44" s="7"/>
      <c r="F44" s="7"/>
      <c r="G44" s="7"/>
      <c r="H44" s="8"/>
      <c r="I44" s="8"/>
      <c r="J44" s="8"/>
      <c r="L44" s="31"/>
      <c r="M44" s="52"/>
      <c r="N44" s="44"/>
      <c r="O44" s="51"/>
      <c r="P44" s="63"/>
      <c r="Q44" s="34"/>
      <c r="R44" s="64"/>
      <c r="S44" s="64"/>
    </row>
    <row r="45" spans="1:19" x14ac:dyDescent="0.25">
      <c r="A45" s="7"/>
      <c r="B45" s="7"/>
      <c r="C45" s="7" t="s">
        <v>32</v>
      </c>
      <c r="D45" s="7"/>
      <c r="E45" s="7"/>
      <c r="F45" s="7"/>
      <c r="G45" s="17"/>
      <c r="H45" s="8">
        <f>M96</f>
        <v>38955000</v>
      </c>
      <c r="I45" s="8"/>
      <c r="J45" s="8"/>
      <c r="L45" s="31"/>
      <c r="M45" s="52"/>
      <c r="N45" s="44"/>
      <c r="O45" s="51"/>
      <c r="P45" s="63"/>
      <c r="Q45" s="34"/>
      <c r="R45" s="65"/>
      <c r="S45" s="64"/>
    </row>
    <row r="46" spans="1:19" x14ac:dyDescent="0.25">
      <c r="A46" s="7"/>
      <c r="B46" s="7"/>
      <c r="C46" s="7" t="s">
        <v>38</v>
      </c>
      <c r="D46" s="7"/>
      <c r="E46" s="7"/>
      <c r="F46" s="7"/>
      <c r="G46" s="22"/>
      <c r="H46" s="66">
        <f>+E92</f>
        <v>30000</v>
      </c>
      <c r="I46" s="8" t="s">
        <v>9</v>
      </c>
      <c r="J46" s="8"/>
      <c r="L46" s="31"/>
      <c r="M46" s="52"/>
      <c r="N46" s="44"/>
      <c r="O46" s="51"/>
      <c r="P46" s="63"/>
      <c r="Q46" s="34"/>
      <c r="R46" s="63"/>
      <c r="S46" s="64"/>
    </row>
    <row r="47" spans="1:19" x14ac:dyDescent="0.25">
      <c r="A47" s="7"/>
      <c r="B47" s="7"/>
      <c r="C47" s="7"/>
      <c r="D47" s="7"/>
      <c r="E47" s="7"/>
      <c r="F47" s="7"/>
      <c r="G47" s="22" t="s">
        <v>9</v>
      </c>
      <c r="H47" s="67"/>
      <c r="I47" s="8">
        <f>H45+H46</f>
        <v>38985000</v>
      </c>
      <c r="J47" s="8"/>
      <c r="L47" s="31"/>
      <c r="M47" s="52"/>
      <c r="N47" s="44"/>
      <c r="O47" s="51"/>
      <c r="P47" s="63"/>
      <c r="Q47" s="64"/>
      <c r="R47" s="63"/>
      <c r="S47" s="64"/>
    </row>
    <row r="48" spans="1:19" x14ac:dyDescent="0.25">
      <c r="A48" s="7"/>
      <c r="B48" s="7"/>
      <c r="C48" s="7"/>
      <c r="D48" s="7"/>
      <c r="E48" s="7"/>
      <c r="F48" s="7"/>
      <c r="G48" s="22"/>
      <c r="H48" s="68"/>
      <c r="I48" s="8" t="s">
        <v>9</v>
      </c>
      <c r="J48" s="8"/>
      <c r="L48" s="31"/>
      <c r="M48" s="59"/>
      <c r="N48" s="44"/>
      <c r="O48" s="51"/>
      <c r="P48" s="69"/>
      <c r="Q48" s="69">
        <f>SUM(Q13:Q46)</f>
        <v>0</v>
      </c>
      <c r="R48" s="63"/>
      <c r="S48" s="64"/>
    </row>
    <row r="49" spans="1:19" x14ac:dyDescent="0.25">
      <c r="A49" s="7"/>
      <c r="B49" s="7"/>
      <c r="C49" s="7" t="s">
        <v>39</v>
      </c>
      <c r="D49" s="7"/>
      <c r="E49" s="7"/>
      <c r="F49" s="7"/>
      <c r="G49" s="17"/>
      <c r="H49" s="50">
        <f>L137</f>
        <v>25010000</v>
      </c>
      <c r="I49" s="8">
        <v>0</v>
      </c>
      <c r="L49" s="31"/>
      <c r="M49" s="59"/>
      <c r="N49" s="44"/>
      <c r="O49" s="51"/>
      <c r="Q49" s="9"/>
      <c r="S49" s="9"/>
    </row>
    <row r="50" spans="1:19" x14ac:dyDescent="0.25">
      <c r="A50" s="7"/>
      <c r="B50" s="7"/>
      <c r="C50" s="7" t="s">
        <v>40</v>
      </c>
      <c r="D50" s="7"/>
      <c r="E50" s="7"/>
      <c r="F50" s="7"/>
      <c r="G50" s="7"/>
      <c r="H50" s="58">
        <f>A92</f>
        <v>0</v>
      </c>
      <c r="I50" s="8"/>
      <c r="L50" s="31"/>
      <c r="M50" s="59"/>
      <c r="N50" s="44"/>
      <c r="O50" s="51"/>
      <c r="P50" s="70"/>
      <c r="Q50" s="9" t="s">
        <v>41</v>
      </c>
      <c r="S50" s="9"/>
    </row>
    <row r="51" spans="1:19" x14ac:dyDescent="0.25">
      <c r="A51" s="7"/>
      <c r="B51" s="7"/>
      <c r="C51" s="7"/>
      <c r="D51" s="7"/>
      <c r="E51" s="7"/>
      <c r="F51" s="7"/>
      <c r="G51" s="7"/>
      <c r="H51" s="17"/>
      <c r="I51" s="58">
        <f>SUM(H49:H50)</f>
        <v>25010000</v>
      </c>
      <c r="J51" s="50"/>
      <c r="L51" s="31"/>
      <c r="M51" s="59"/>
      <c r="N51" s="44"/>
      <c r="O51" s="51"/>
      <c r="P51" s="71"/>
      <c r="Q51" s="57"/>
      <c r="R51" s="71"/>
      <c r="S51" s="57"/>
    </row>
    <row r="52" spans="1:19" x14ac:dyDescent="0.25">
      <c r="A52" s="7"/>
      <c r="B52" s="7"/>
      <c r="C52" s="19" t="s">
        <v>42</v>
      </c>
      <c r="D52" s="7"/>
      <c r="E52" s="7"/>
      <c r="F52" s="7"/>
      <c r="G52" s="7"/>
      <c r="H52" s="8"/>
      <c r="I52" s="8">
        <f>I30-I47+I51</f>
        <v>4162800</v>
      </c>
      <c r="J52" s="72"/>
      <c r="L52" s="31"/>
      <c r="N52" s="44"/>
      <c r="O52" s="51"/>
      <c r="P52" s="71"/>
      <c r="Q52" s="57"/>
      <c r="R52" s="71"/>
      <c r="S52" s="57"/>
    </row>
    <row r="53" spans="1:19" x14ac:dyDescent="0.25">
      <c r="A53" s="7"/>
      <c r="B53" s="7"/>
      <c r="C53" s="7" t="s">
        <v>43</v>
      </c>
      <c r="D53" s="7"/>
      <c r="E53" s="7"/>
      <c r="F53" s="7"/>
      <c r="G53" s="7"/>
      <c r="H53" s="8"/>
      <c r="I53" s="8">
        <f>+I27</f>
        <v>4162800</v>
      </c>
      <c r="J53" s="72"/>
      <c r="L53" s="31"/>
      <c r="N53" s="44"/>
      <c r="O53" s="51"/>
      <c r="P53" s="71"/>
      <c r="Q53" s="57"/>
      <c r="R53" s="71"/>
      <c r="S53" s="57"/>
    </row>
    <row r="54" spans="1:19" x14ac:dyDescent="0.25">
      <c r="A54" s="7"/>
      <c r="B54" s="7"/>
      <c r="C54" s="7"/>
      <c r="D54" s="7"/>
      <c r="E54" s="7"/>
      <c r="F54" s="7"/>
      <c r="G54" s="7"/>
      <c r="H54" s="8" t="s">
        <v>9</v>
      </c>
      <c r="I54" s="58">
        <v>0</v>
      </c>
      <c r="J54" s="73"/>
      <c r="L54" s="31"/>
      <c r="N54" s="44"/>
      <c r="O54" s="51"/>
      <c r="P54" s="71"/>
      <c r="Q54" s="57"/>
      <c r="R54" s="71"/>
      <c r="S54" s="74"/>
    </row>
    <row r="55" spans="1:19" x14ac:dyDescent="0.25">
      <c r="A55" s="7"/>
      <c r="B55" s="7"/>
      <c r="C55" s="7"/>
      <c r="D55" s="7"/>
      <c r="E55" s="7" t="s">
        <v>44</v>
      </c>
      <c r="F55" s="7"/>
      <c r="G55" s="7"/>
      <c r="H55" s="8"/>
      <c r="I55" s="8">
        <f>+I53-I52</f>
        <v>0</v>
      </c>
      <c r="J55" s="72"/>
      <c r="L55" s="31"/>
      <c r="N55" s="44"/>
      <c r="O55" s="51"/>
      <c r="P55" s="71"/>
      <c r="Q55" s="57"/>
      <c r="R55" s="71"/>
      <c r="S55" s="71"/>
    </row>
    <row r="56" spans="1:19" x14ac:dyDescent="0.25">
      <c r="A56" s="7"/>
      <c r="B56" s="7"/>
      <c r="C56" s="7"/>
      <c r="D56" s="7"/>
      <c r="E56" s="7"/>
      <c r="F56" s="7"/>
      <c r="G56" s="7"/>
      <c r="H56" s="8"/>
      <c r="I56" s="8"/>
      <c r="J56" s="72"/>
      <c r="L56" s="31"/>
      <c r="N56" s="44"/>
      <c r="O56" s="51"/>
      <c r="P56" s="71"/>
      <c r="Q56" s="57"/>
      <c r="R56" s="71"/>
      <c r="S56" s="71"/>
    </row>
    <row r="57" spans="1:19" x14ac:dyDescent="0.25">
      <c r="A57" s="7" t="s">
        <v>45</v>
      </c>
      <c r="B57" s="7"/>
      <c r="C57" s="7"/>
      <c r="D57" s="7"/>
      <c r="E57" s="7"/>
      <c r="F57" s="7"/>
      <c r="G57" s="7"/>
      <c r="H57" s="8"/>
      <c r="I57" s="55"/>
      <c r="J57" s="75"/>
      <c r="L57" s="31"/>
      <c r="N57" s="44"/>
      <c r="O57" s="51"/>
      <c r="P57" s="71"/>
      <c r="Q57" s="57"/>
      <c r="R57" s="71"/>
      <c r="S57" s="71"/>
    </row>
    <row r="58" spans="1:19" x14ac:dyDescent="0.25">
      <c r="A58" s="7" t="s">
        <v>46</v>
      </c>
      <c r="B58" s="7"/>
      <c r="C58" s="7"/>
      <c r="D58" s="7"/>
      <c r="E58" s="7" t="s">
        <v>9</v>
      </c>
      <c r="F58" s="7"/>
      <c r="G58" s="7" t="s">
        <v>47</v>
      </c>
      <c r="H58" s="8"/>
      <c r="I58" s="21"/>
      <c r="J58" s="76"/>
      <c r="L58" s="31"/>
      <c r="N58" s="44"/>
      <c r="O58" s="51"/>
      <c r="P58" s="71"/>
      <c r="Q58" s="57"/>
      <c r="R58" s="71"/>
      <c r="S58" s="71"/>
    </row>
    <row r="59" spans="1:19" x14ac:dyDescent="0.25">
      <c r="A59" s="7"/>
      <c r="B59" s="7"/>
      <c r="C59" s="7"/>
      <c r="D59" s="7"/>
      <c r="E59" s="7"/>
      <c r="F59" s="7"/>
      <c r="G59" s="7"/>
      <c r="H59" s="8" t="s">
        <v>9</v>
      </c>
      <c r="I59" s="21"/>
      <c r="J59" s="76"/>
      <c r="L59" s="31"/>
      <c r="N59" s="44"/>
      <c r="O59" s="51"/>
      <c r="Q59" s="41"/>
    </row>
    <row r="60" spans="1:19" x14ac:dyDescent="0.25">
      <c r="L60" s="31"/>
      <c r="N60" s="44"/>
      <c r="O60" s="51"/>
    </row>
    <row r="61" spans="1:19" x14ac:dyDescent="0.25">
      <c r="A61" s="77"/>
      <c r="B61" s="78"/>
      <c r="C61" s="78"/>
      <c r="D61" s="79"/>
      <c r="E61" s="79"/>
      <c r="F61" s="79"/>
      <c r="G61" s="79"/>
      <c r="H61" s="10"/>
      <c r="J61" s="80"/>
      <c r="L61" s="31"/>
      <c r="N61" s="44"/>
      <c r="O61" s="51"/>
      <c r="Q61" s="10"/>
      <c r="R61" s="81"/>
    </row>
    <row r="62" spans="1:19" x14ac:dyDescent="0.25">
      <c r="A62" s="77" t="s">
        <v>48</v>
      </c>
      <c r="B62" s="78"/>
      <c r="C62" s="78"/>
      <c r="D62" s="79"/>
      <c r="E62" s="79"/>
      <c r="F62" s="79"/>
      <c r="G62" s="79" t="s">
        <v>49</v>
      </c>
      <c r="H62" s="10"/>
      <c r="J62" s="80"/>
      <c r="L62" s="82"/>
      <c r="N62" s="44"/>
      <c r="O62" s="51"/>
      <c r="Q62" s="10"/>
      <c r="R62" s="81"/>
    </row>
    <row r="63" spans="1:19" x14ac:dyDescent="0.25">
      <c r="A63" s="77"/>
      <c r="B63" s="78"/>
      <c r="C63" s="78"/>
      <c r="D63" s="79"/>
      <c r="E63" s="79"/>
      <c r="F63" s="79"/>
      <c r="G63" s="79"/>
      <c r="H63" s="10"/>
      <c r="J63" s="80"/>
      <c r="L63" s="82"/>
      <c r="N63" s="44"/>
      <c r="O63" s="51"/>
      <c r="Q63" s="10"/>
      <c r="R63" s="81"/>
    </row>
    <row r="64" spans="1:19" x14ac:dyDescent="0.25">
      <c r="A64" s="77" t="s">
        <v>50</v>
      </c>
      <c r="B64" s="78"/>
      <c r="C64" s="78"/>
      <c r="D64" s="79"/>
      <c r="E64" s="79"/>
      <c r="F64" s="79"/>
      <c r="G64" s="79"/>
      <c r="H64" s="10" t="s">
        <v>51</v>
      </c>
      <c r="J64" s="80"/>
      <c r="K64" s="30"/>
      <c r="L64" s="82"/>
      <c r="N64" s="44"/>
      <c r="O64" s="51"/>
      <c r="Q64" s="10"/>
      <c r="R64" s="81"/>
    </row>
    <row r="65" spans="1:17" x14ac:dyDescent="0.25">
      <c r="A65" s="77"/>
      <c r="B65" s="78"/>
      <c r="C65" s="78"/>
      <c r="D65" s="79"/>
      <c r="E65" s="79"/>
      <c r="F65" s="79"/>
      <c r="G65" s="79"/>
      <c r="H65" s="79"/>
      <c r="J65" s="80"/>
      <c r="L65" s="82"/>
      <c r="N65" s="44"/>
      <c r="O65" s="51"/>
    </row>
    <row r="66" spans="1:17" x14ac:dyDescent="0.25">
      <c r="A66" s="9"/>
      <c r="B66" s="9"/>
      <c r="C66" s="9"/>
      <c r="D66" s="9"/>
      <c r="E66" s="9"/>
      <c r="F66" s="9"/>
      <c r="G66" s="79" t="s">
        <v>52</v>
      </c>
      <c r="H66" s="9"/>
      <c r="I66" s="9"/>
      <c r="J66" s="83"/>
      <c r="L66" s="82"/>
      <c r="M66" s="59"/>
      <c r="N66" s="44"/>
      <c r="O66" s="51"/>
      <c r="Q66" s="70"/>
    </row>
    <row r="67" spans="1:17" x14ac:dyDescent="0.25">
      <c r="A67" s="9"/>
      <c r="B67" s="9"/>
      <c r="C67" s="9"/>
      <c r="D67" s="9"/>
      <c r="E67" s="9"/>
      <c r="F67" s="9"/>
      <c r="G67" s="9"/>
      <c r="H67" s="9"/>
      <c r="I67" s="9"/>
      <c r="J67" s="83"/>
      <c r="L67" s="82"/>
      <c r="M67" s="59"/>
      <c r="N67" s="44"/>
      <c r="O67" s="51"/>
    </row>
    <row r="68" spans="1:17" x14ac:dyDescent="0.25">
      <c r="A68" s="9"/>
      <c r="B68" s="9"/>
      <c r="C68" s="9"/>
      <c r="D68" s="9"/>
      <c r="E68" s="9" t="s">
        <v>53</v>
      </c>
      <c r="F68" s="9"/>
      <c r="G68" s="9"/>
      <c r="H68" s="9"/>
      <c r="I68" s="9"/>
      <c r="J68" s="83"/>
      <c r="L68" s="82"/>
      <c r="M68" s="84"/>
      <c r="N68" s="44"/>
      <c r="O68" s="51"/>
    </row>
    <row r="69" spans="1:17" x14ac:dyDescent="0.25">
      <c r="A69" s="9"/>
      <c r="B69" s="9"/>
      <c r="C69" s="9"/>
      <c r="D69" s="9"/>
      <c r="E69" s="9"/>
      <c r="F69" s="9"/>
      <c r="G69" s="9"/>
      <c r="H69" s="9"/>
      <c r="I69" s="85"/>
      <c r="J69" s="83"/>
      <c r="L69" s="82"/>
      <c r="M69" s="84"/>
      <c r="N69" s="44"/>
      <c r="O69" s="51"/>
    </row>
    <row r="70" spans="1:17" x14ac:dyDescent="0.25">
      <c r="A70" s="79"/>
      <c r="B70" s="79"/>
      <c r="C70" s="79"/>
      <c r="D70" s="79"/>
      <c r="E70" s="79"/>
      <c r="F70" s="79"/>
      <c r="G70" s="86"/>
      <c r="H70" s="87"/>
      <c r="I70" s="79"/>
      <c r="J70" s="80"/>
      <c r="L70" s="82"/>
      <c r="M70" s="88"/>
      <c r="N70" s="44"/>
      <c r="O70" s="51"/>
    </row>
    <row r="71" spans="1:17" x14ac:dyDescent="0.25">
      <c r="A71" s="79"/>
      <c r="B71" s="79"/>
      <c r="C71" s="79"/>
      <c r="D71" s="79"/>
      <c r="E71" s="79"/>
      <c r="F71" s="79"/>
      <c r="G71" s="86" t="s">
        <v>54</v>
      </c>
      <c r="H71" s="89"/>
      <c r="I71" s="79"/>
      <c r="J71" s="80"/>
      <c r="L71" s="82"/>
      <c r="M71" s="59"/>
      <c r="N71" s="44"/>
      <c r="O71" s="51"/>
    </row>
    <row r="72" spans="1:17" x14ac:dyDescent="0.25">
      <c r="A72" s="9"/>
      <c r="B72" s="9"/>
      <c r="C72" s="9"/>
      <c r="D72" s="9"/>
      <c r="E72" s="9"/>
      <c r="F72" s="9"/>
      <c r="G72" s="9"/>
      <c r="H72" s="9"/>
      <c r="I72" s="9"/>
      <c r="J72" s="83"/>
      <c r="L72" s="82"/>
      <c r="N72" s="44"/>
      <c r="O72" s="90"/>
    </row>
    <row r="73" spans="1:17" x14ac:dyDescent="0.25">
      <c r="A73" s="9" t="s">
        <v>40</v>
      </c>
      <c r="B73" s="9"/>
      <c r="C73" s="9"/>
      <c r="D73" s="9" t="s">
        <v>38</v>
      </c>
      <c r="E73" s="9"/>
      <c r="F73" s="9"/>
      <c r="G73" s="9"/>
      <c r="H73" s="9" t="s">
        <v>55</v>
      </c>
      <c r="I73" s="85" t="s">
        <v>56</v>
      </c>
      <c r="J73" s="83"/>
      <c r="L73" s="82"/>
      <c r="M73" s="88"/>
      <c r="N73" s="44"/>
      <c r="O73" s="91"/>
    </row>
    <row r="74" spans="1:17" x14ac:dyDescent="0.25">
      <c r="A74" s="92"/>
      <c r="B74" s="93"/>
      <c r="C74" s="93"/>
      <c r="D74" s="93"/>
      <c r="E74" s="94">
        <v>30000</v>
      </c>
      <c r="F74" s="95"/>
      <c r="G74" s="9"/>
      <c r="H74" s="57"/>
      <c r="I74" s="9"/>
      <c r="J74" s="83"/>
      <c r="L74" s="82"/>
      <c r="M74" s="88"/>
      <c r="N74" s="44"/>
      <c r="O74" s="90"/>
    </row>
    <row r="75" spans="1:17" x14ac:dyDescent="0.25">
      <c r="A75" s="92"/>
      <c r="B75" s="93"/>
      <c r="C75" s="93"/>
      <c r="D75" s="93"/>
      <c r="E75" s="94"/>
      <c r="F75" s="95"/>
      <c r="G75" s="9"/>
      <c r="H75" s="57"/>
      <c r="I75" s="9"/>
      <c r="J75" s="9"/>
      <c r="L75" s="82"/>
      <c r="M75" s="88"/>
      <c r="N75" s="44"/>
      <c r="O75" s="90"/>
    </row>
    <row r="76" spans="1:17" x14ac:dyDescent="0.25">
      <c r="A76" s="96"/>
      <c r="B76" s="93"/>
      <c r="C76" s="93"/>
      <c r="D76" s="93"/>
      <c r="E76" s="94"/>
      <c r="F76" s="95"/>
      <c r="G76" s="9"/>
      <c r="H76" s="57"/>
      <c r="I76" s="9"/>
      <c r="J76" s="9"/>
      <c r="K76" t="s">
        <v>9</v>
      </c>
      <c r="L76" s="82"/>
      <c r="M76" s="88"/>
      <c r="N76" s="44"/>
      <c r="O76" s="90"/>
    </row>
    <row r="77" spans="1:17" x14ac:dyDescent="0.25">
      <c r="A77" s="96"/>
      <c r="B77" s="93"/>
      <c r="C77" s="97"/>
      <c r="D77" s="93"/>
      <c r="E77" s="98"/>
      <c r="F77" s="9"/>
      <c r="G77" s="9"/>
      <c r="H77" s="57"/>
      <c r="I77" s="9"/>
      <c r="J77" s="9"/>
      <c r="L77" s="82"/>
      <c r="M77" s="88"/>
      <c r="N77" s="44"/>
      <c r="O77" s="90"/>
    </row>
    <row r="78" spans="1:17" x14ac:dyDescent="0.25">
      <c r="A78" s="94"/>
      <c r="B78" s="93"/>
      <c r="C78" s="97"/>
      <c r="D78" s="97"/>
      <c r="E78" s="99"/>
      <c r="F78" s="70"/>
      <c r="H78" s="71"/>
      <c r="L78" s="82"/>
      <c r="M78" s="88"/>
      <c r="N78" s="44"/>
      <c r="O78" s="90"/>
    </row>
    <row r="79" spans="1:17" x14ac:dyDescent="0.25">
      <c r="A79" s="100"/>
      <c r="B79" s="93"/>
      <c r="C79" s="101"/>
      <c r="D79" s="101"/>
      <c r="E79" s="99"/>
      <c r="H79" s="71"/>
      <c r="L79" s="82"/>
      <c r="M79" s="88"/>
      <c r="N79" s="44"/>
      <c r="O79" s="90"/>
    </row>
    <row r="80" spans="1:17" x14ac:dyDescent="0.25">
      <c r="A80" s="102"/>
      <c r="B80" s="93"/>
      <c r="C80" s="101"/>
      <c r="D80" s="101"/>
      <c r="E80" s="99"/>
      <c r="H80" s="71"/>
      <c r="L80" s="82"/>
      <c r="M80" s="88"/>
      <c r="N80" s="44"/>
      <c r="O80" s="91"/>
    </row>
    <row r="81" spans="1:15" x14ac:dyDescent="0.25">
      <c r="A81" s="102"/>
      <c r="B81" s="93"/>
      <c r="C81" s="101"/>
      <c r="D81" s="101"/>
      <c r="E81" s="99"/>
      <c r="H81" s="71"/>
      <c r="L81" s="82"/>
      <c r="M81" s="88"/>
      <c r="N81" s="44"/>
      <c r="O81" s="91"/>
    </row>
    <row r="82" spans="1:15" x14ac:dyDescent="0.25">
      <c r="A82" s="100"/>
      <c r="B82" s="101"/>
      <c r="C82" s="101"/>
      <c r="D82" s="101"/>
      <c r="E82" s="99"/>
      <c r="H82" s="71"/>
      <c r="L82" s="82"/>
      <c r="M82" s="103"/>
      <c r="N82" s="44"/>
      <c r="O82" s="90"/>
    </row>
    <row r="83" spans="1:15" x14ac:dyDescent="0.25">
      <c r="A83" s="100"/>
      <c r="B83" s="101"/>
      <c r="C83" s="101"/>
      <c r="D83" s="101"/>
      <c r="E83" s="99"/>
      <c r="H83" s="71"/>
      <c r="L83" s="82"/>
      <c r="M83" s="104"/>
      <c r="N83" s="44"/>
      <c r="O83" s="90"/>
    </row>
    <row r="84" spans="1:15" x14ac:dyDescent="0.25">
      <c r="A84" s="100"/>
      <c r="B84" s="105"/>
      <c r="E84" s="71"/>
      <c r="H84" s="71"/>
      <c r="K84" s="30"/>
      <c r="L84" s="82"/>
      <c r="N84" s="44"/>
      <c r="O84" s="90"/>
    </row>
    <row r="85" spans="1:15" x14ac:dyDescent="0.25">
      <c r="A85" s="100"/>
      <c r="B85" s="105"/>
      <c r="H85" s="71"/>
      <c r="K85" s="30"/>
      <c r="L85" s="82"/>
      <c r="N85" s="44"/>
      <c r="O85" s="90"/>
    </row>
    <row r="86" spans="1:15" x14ac:dyDescent="0.25">
      <c r="A86" s="100"/>
      <c r="B86" s="105"/>
      <c r="K86" s="30"/>
      <c r="L86" s="82"/>
      <c r="N86" s="44"/>
      <c r="O86" s="90"/>
    </row>
    <row r="87" spans="1:15" x14ac:dyDescent="0.25">
      <c r="A87" s="100"/>
      <c r="B87" s="105"/>
      <c r="K87" s="30"/>
      <c r="L87" s="82"/>
      <c r="N87" s="44"/>
      <c r="O87" s="90"/>
    </row>
    <row r="88" spans="1:15" x14ac:dyDescent="0.25">
      <c r="A88" s="71"/>
      <c r="B88" s="105"/>
      <c r="K88" s="30"/>
      <c r="L88" s="82"/>
      <c r="M88" s="88"/>
      <c r="N88" s="44"/>
      <c r="O88" s="90"/>
    </row>
    <row r="89" spans="1:15" x14ac:dyDescent="0.25">
      <c r="K89" s="30"/>
      <c r="L89" s="82"/>
      <c r="N89" s="44"/>
      <c r="O89" s="90"/>
    </row>
    <row r="90" spans="1:15" x14ac:dyDescent="0.25">
      <c r="K90" s="30"/>
      <c r="L90" s="82"/>
      <c r="N90" s="44"/>
      <c r="O90" s="90"/>
    </row>
    <row r="91" spans="1:15" x14ac:dyDescent="0.25">
      <c r="K91" s="30"/>
      <c r="L91" s="82"/>
      <c r="N91" s="44"/>
      <c r="O91" s="90"/>
    </row>
    <row r="92" spans="1:15" x14ac:dyDescent="0.25">
      <c r="A92" s="81">
        <f>SUM(A74:A91)</f>
        <v>0</v>
      </c>
      <c r="E92" s="71">
        <f>SUM(E74:E91)</f>
        <v>30000</v>
      </c>
      <c r="H92" s="71">
        <f>SUM(H74:H91)</f>
        <v>0</v>
      </c>
      <c r="K92" s="30"/>
      <c r="L92" s="82"/>
      <c r="N92" s="44"/>
      <c r="O92" s="90"/>
    </row>
    <row r="93" spans="1:15" x14ac:dyDescent="0.25">
      <c r="K93" s="30"/>
      <c r="L93" s="82"/>
      <c r="N93" s="44"/>
      <c r="O93" s="90"/>
    </row>
    <row r="94" spans="1:15" x14ac:dyDescent="0.25">
      <c r="K94" s="30"/>
      <c r="N94" s="44"/>
      <c r="O94" s="90"/>
    </row>
    <row r="95" spans="1:15" x14ac:dyDescent="0.25">
      <c r="K95" s="30"/>
      <c r="N95" s="44"/>
      <c r="O95" s="90"/>
    </row>
    <row r="96" spans="1:15" x14ac:dyDescent="0.25">
      <c r="K96" s="30"/>
      <c r="M96" s="37">
        <f>SUM(M13:M95)</f>
        <v>38955000</v>
      </c>
      <c r="N96" s="44"/>
      <c r="O96" s="90"/>
    </row>
    <row r="97" spans="11:15" x14ac:dyDescent="0.25">
      <c r="K97" s="30"/>
      <c r="N97" s="44"/>
      <c r="O97" s="90"/>
    </row>
    <row r="98" spans="11:15" x14ac:dyDescent="0.25">
      <c r="K98" s="30"/>
      <c r="N98" s="44"/>
      <c r="O98" s="90"/>
    </row>
    <row r="99" spans="11:15" x14ac:dyDescent="0.25">
      <c r="K99" s="30"/>
      <c r="N99" s="44"/>
      <c r="O99" s="90"/>
    </row>
    <row r="100" spans="11:15" x14ac:dyDescent="0.25">
      <c r="K100" s="30"/>
      <c r="N100" s="44"/>
      <c r="O100" s="90"/>
    </row>
    <row r="101" spans="11:15" x14ac:dyDescent="0.25">
      <c r="K101" s="30"/>
      <c r="N101" s="44"/>
      <c r="O101" s="90"/>
    </row>
    <row r="102" spans="11:15" x14ac:dyDescent="0.25">
      <c r="K102" s="30"/>
      <c r="N102" s="44"/>
      <c r="O102" s="90"/>
    </row>
    <row r="103" spans="11:15" x14ac:dyDescent="0.25">
      <c r="K103" s="30"/>
      <c r="N103" s="44"/>
      <c r="O103" s="90"/>
    </row>
    <row r="104" spans="11:15" x14ac:dyDescent="0.25">
      <c r="K104" s="30"/>
      <c r="N104" s="44"/>
      <c r="O104" s="90"/>
    </row>
    <row r="105" spans="11:15" x14ac:dyDescent="0.25">
      <c r="K105" s="30"/>
      <c r="N105" s="44"/>
      <c r="O105" s="90"/>
    </row>
    <row r="106" spans="11:15" x14ac:dyDescent="0.25">
      <c r="K106" s="30"/>
      <c r="N106" s="44"/>
      <c r="O106" s="90"/>
    </row>
    <row r="107" spans="11:15" x14ac:dyDescent="0.25">
      <c r="K107" s="30"/>
      <c r="N107" s="44"/>
      <c r="O107" s="90"/>
    </row>
    <row r="108" spans="11:15" x14ac:dyDescent="0.25">
      <c r="K108" s="30"/>
      <c r="N108" s="44"/>
    </row>
    <row r="109" spans="11:15" x14ac:dyDescent="0.25">
      <c r="K109" s="30"/>
    </row>
    <row r="110" spans="11:15" x14ac:dyDescent="0.25">
      <c r="K110" s="30"/>
    </row>
    <row r="111" spans="11:15" x14ac:dyDescent="0.25">
      <c r="K111" s="30"/>
      <c r="O111" s="88">
        <f>SUM(O13:O110)</f>
        <v>20000000</v>
      </c>
    </row>
    <row r="112" spans="11:15" x14ac:dyDescent="0.25">
      <c r="K112" s="30"/>
    </row>
    <row r="113" spans="1:19" x14ac:dyDescent="0.25">
      <c r="K113" s="30"/>
    </row>
    <row r="114" spans="1:19" s="37" customFormat="1" x14ac:dyDescent="0.25">
      <c r="A114"/>
      <c r="B114"/>
      <c r="C114"/>
      <c r="D114"/>
      <c r="E114"/>
      <c r="F114"/>
      <c r="G114"/>
      <c r="H114"/>
      <c r="I114"/>
      <c r="J114"/>
      <c r="K114" s="30"/>
      <c r="L114" s="106"/>
      <c r="N114" s="108"/>
      <c r="O114" s="107"/>
      <c r="P114"/>
      <c r="Q114"/>
      <c r="R114"/>
      <c r="S114"/>
    </row>
    <row r="115" spans="1:19" s="37" customFormat="1" x14ac:dyDescent="0.25">
      <c r="A115"/>
      <c r="B115"/>
      <c r="C115"/>
      <c r="D115"/>
      <c r="E115"/>
      <c r="F115"/>
      <c r="G115"/>
      <c r="H115"/>
      <c r="I115"/>
      <c r="J115"/>
      <c r="K115" s="30"/>
      <c r="L115" s="106"/>
      <c r="N115" s="108"/>
      <c r="O115" s="107"/>
      <c r="P115"/>
      <c r="Q115"/>
      <c r="R115"/>
      <c r="S115"/>
    </row>
    <row r="116" spans="1:19" s="37" customFormat="1" x14ac:dyDescent="0.25">
      <c r="A116"/>
      <c r="B116"/>
      <c r="C116"/>
      <c r="D116"/>
      <c r="E116"/>
      <c r="F116"/>
      <c r="G116"/>
      <c r="H116"/>
      <c r="I116"/>
      <c r="J116"/>
      <c r="K116" s="30"/>
      <c r="L116" s="106"/>
      <c r="N116" s="108"/>
      <c r="O116" s="107"/>
      <c r="P116"/>
      <c r="Q116"/>
      <c r="R116"/>
      <c r="S116"/>
    </row>
    <row r="117" spans="1:19" s="37" customFormat="1" x14ac:dyDescent="0.25">
      <c r="A117"/>
      <c r="B117"/>
      <c r="C117"/>
      <c r="D117"/>
      <c r="E117"/>
      <c r="F117"/>
      <c r="G117"/>
      <c r="H117"/>
      <c r="I117"/>
      <c r="J117"/>
      <c r="K117" s="30"/>
      <c r="L117" s="106"/>
      <c r="N117" s="108"/>
      <c r="O117" s="107"/>
      <c r="P117"/>
      <c r="Q117"/>
      <c r="R117"/>
      <c r="S117"/>
    </row>
    <row r="118" spans="1:19" s="37" customFormat="1" x14ac:dyDescent="0.25">
      <c r="A118"/>
      <c r="B118"/>
      <c r="C118"/>
      <c r="D118"/>
      <c r="E118"/>
      <c r="F118"/>
      <c r="G118"/>
      <c r="H118"/>
      <c r="I118"/>
      <c r="J118"/>
      <c r="K118" s="30"/>
      <c r="L118" s="106"/>
      <c r="N118" s="108"/>
      <c r="O118" s="107"/>
      <c r="P118"/>
      <c r="Q118"/>
      <c r="R118"/>
      <c r="S118"/>
    </row>
    <row r="119" spans="1:19" s="37" customFormat="1" x14ac:dyDescent="0.25">
      <c r="A119"/>
      <c r="B119"/>
      <c r="C119"/>
      <c r="D119"/>
      <c r="E119"/>
      <c r="F119"/>
      <c r="G119"/>
      <c r="H119"/>
      <c r="I119"/>
      <c r="J119"/>
      <c r="K119" s="30"/>
      <c r="L119" s="106"/>
      <c r="N119" s="108"/>
      <c r="O119" s="107"/>
      <c r="P119"/>
      <c r="Q119"/>
      <c r="R119"/>
      <c r="S119"/>
    </row>
    <row r="120" spans="1:19" s="37" customFormat="1" x14ac:dyDescent="0.25">
      <c r="A120"/>
      <c r="B120"/>
      <c r="C120"/>
      <c r="D120"/>
      <c r="E120"/>
      <c r="F120"/>
      <c r="G120"/>
      <c r="H120"/>
      <c r="I120"/>
      <c r="J120"/>
      <c r="K120" s="30"/>
      <c r="L120" s="106"/>
      <c r="N120" s="108"/>
      <c r="O120" s="107"/>
      <c r="P120"/>
      <c r="Q120"/>
      <c r="R120"/>
      <c r="S120"/>
    </row>
    <row r="121" spans="1:19" s="37" customFormat="1" x14ac:dyDescent="0.25">
      <c r="A121"/>
      <c r="B121"/>
      <c r="C121"/>
      <c r="D121"/>
      <c r="E121"/>
      <c r="F121"/>
      <c r="G121"/>
      <c r="H121"/>
      <c r="I121"/>
      <c r="J121"/>
      <c r="K121" s="30"/>
      <c r="L121" s="106"/>
      <c r="N121" s="108"/>
      <c r="O121" s="107"/>
      <c r="P121"/>
      <c r="Q121"/>
      <c r="R121"/>
      <c r="S121"/>
    </row>
    <row r="122" spans="1:19" s="37" customFormat="1" x14ac:dyDescent="0.25">
      <c r="A122"/>
      <c r="B122"/>
      <c r="C122"/>
      <c r="D122"/>
      <c r="E122"/>
      <c r="F122"/>
      <c r="G122"/>
      <c r="H122"/>
      <c r="I122"/>
      <c r="J122"/>
      <c r="K122" s="30"/>
      <c r="L122" s="106"/>
      <c r="N122" s="108"/>
      <c r="O122" s="107"/>
      <c r="P122"/>
      <c r="Q122"/>
      <c r="R122"/>
      <c r="S122"/>
    </row>
    <row r="123" spans="1:19" s="37" customFormat="1" x14ac:dyDescent="0.25">
      <c r="A123"/>
      <c r="B123"/>
      <c r="C123"/>
      <c r="D123"/>
      <c r="E123"/>
      <c r="F123"/>
      <c r="G123"/>
      <c r="H123"/>
      <c r="I123"/>
      <c r="J123"/>
      <c r="K123" s="30"/>
      <c r="L123" s="106"/>
      <c r="N123" s="108"/>
      <c r="O123" s="107"/>
      <c r="P123"/>
      <c r="Q123"/>
      <c r="R123"/>
      <c r="S123"/>
    </row>
    <row r="124" spans="1:19" s="37" customFormat="1" x14ac:dyDescent="0.25">
      <c r="A124"/>
      <c r="B124"/>
      <c r="C124"/>
      <c r="D124"/>
      <c r="E124"/>
      <c r="F124"/>
      <c r="G124"/>
      <c r="H124"/>
      <c r="I124"/>
      <c r="J124"/>
      <c r="K124" s="30"/>
      <c r="L124" s="109"/>
      <c r="N124" s="108"/>
      <c r="O124" s="107"/>
      <c r="P124"/>
      <c r="Q124"/>
      <c r="R124"/>
      <c r="S124"/>
    </row>
    <row r="125" spans="1:19" s="37" customFormat="1" x14ac:dyDescent="0.25">
      <c r="A125"/>
      <c r="B125"/>
      <c r="C125"/>
      <c r="D125"/>
      <c r="E125"/>
      <c r="F125"/>
      <c r="G125"/>
      <c r="H125"/>
      <c r="I125"/>
      <c r="J125"/>
      <c r="K125" s="30"/>
      <c r="L125" s="106"/>
      <c r="N125" s="108"/>
      <c r="O125" s="107"/>
      <c r="P125"/>
      <c r="Q125"/>
      <c r="R125"/>
      <c r="S125"/>
    </row>
    <row r="126" spans="1:19" s="37" customFormat="1" x14ac:dyDescent="0.25">
      <c r="A126"/>
      <c r="B126"/>
      <c r="C126"/>
      <c r="D126"/>
      <c r="E126"/>
      <c r="F126"/>
      <c r="G126"/>
      <c r="H126"/>
      <c r="I126"/>
      <c r="J126"/>
      <c r="K126" s="30"/>
      <c r="L126" s="106"/>
      <c r="N126" s="108"/>
      <c r="O126" s="107"/>
      <c r="P126"/>
      <c r="Q126"/>
      <c r="R126"/>
      <c r="S126"/>
    </row>
    <row r="127" spans="1:19" s="37" customFormat="1" x14ac:dyDescent="0.25">
      <c r="A127"/>
      <c r="B127"/>
      <c r="C127"/>
      <c r="D127"/>
      <c r="E127"/>
      <c r="F127"/>
      <c r="G127"/>
      <c r="H127"/>
      <c r="I127"/>
      <c r="J127"/>
      <c r="K127" s="30"/>
      <c r="L127" s="106"/>
      <c r="N127" s="108"/>
      <c r="O127" s="107"/>
      <c r="P127"/>
      <c r="Q127"/>
      <c r="R127"/>
      <c r="S127"/>
    </row>
    <row r="128" spans="1:19" s="37" customFormat="1" x14ac:dyDescent="0.25">
      <c r="A128"/>
      <c r="B128"/>
      <c r="C128"/>
      <c r="D128"/>
      <c r="E128"/>
      <c r="F128"/>
      <c r="G128"/>
      <c r="H128"/>
      <c r="I128"/>
      <c r="J128"/>
      <c r="K128" s="30"/>
      <c r="L128" s="106"/>
      <c r="N128" s="108"/>
      <c r="O128" s="107"/>
      <c r="P128"/>
      <c r="Q128"/>
      <c r="R128"/>
      <c r="S128"/>
    </row>
    <row r="129" spans="1:19" s="37" customFormat="1" x14ac:dyDescent="0.25">
      <c r="A129"/>
      <c r="B129"/>
      <c r="C129"/>
      <c r="D129"/>
      <c r="E129"/>
      <c r="F129"/>
      <c r="G129"/>
      <c r="H129"/>
      <c r="I129"/>
      <c r="J129"/>
      <c r="K129" s="30"/>
      <c r="L129" s="106"/>
      <c r="N129" s="108"/>
      <c r="O129" s="107"/>
      <c r="P129"/>
      <c r="Q129"/>
      <c r="R129"/>
      <c r="S129"/>
    </row>
    <row r="130" spans="1:19" s="37" customFormat="1" x14ac:dyDescent="0.25">
      <c r="A130"/>
      <c r="B130"/>
      <c r="C130"/>
      <c r="D130"/>
      <c r="E130"/>
      <c r="F130"/>
      <c r="G130"/>
      <c r="H130"/>
      <c r="I130"/>
      <c r="J130"/>
      <c r="K130" s="30"/>
      <c r="L130" s="106"/>
      <c r="N130" s="108"/>
      <c r="O130" s="107"/>
      <c r="P130"/>
      <c r="Q130"/>
      <c r="R130"/>
      <c r="S130"/>
    </row>
    <row r="131" spans="1:19" s="37" customFormat="1" x14ac:dyDescent="0.25">
      <c r="A131"/>
      <c r="B131"/>
      <c r="C131"/>
      <c r="D131"/>
      <c r="E131"/>
      <c r="F131"/>
      <c r="G131"/>
      <c r="H131"/>
      <c r="I131"/>
      <c r="J131"/>
      <c r="K131" s="30"/>
      <c r="L131" s="106"/>
      <c r="N131" s="108"/>
      <c r="O131" s="107"/>
      <c r="P131"/>
      <c r="Q131"/>
      <c r="R131"/>
      <c r="S131"/>
    </row>
    <row r="132" spans="1:19" s="37" customFormat="1" x14ac:dyDescent="0.25">
      <c r="A132"/>
      <c r="B132"/>
      <c r="C132"/>
      <c r="D132"/>
      <c r="E132"/>
      <c r="F132"/>
      <c r="G132"/>
      <c r="H132"/>
      <c r="I132"/>
      <c r="J132"/>
      <c r="K132" s="30"/>
      <c r="L132" s="106"/>
      <c r="N132" s="108"/>
      <c r="O132" s="107"/>
      <c r="P132"/>
      <c r="Q132"/>
      <c r="R132"/>
      <c r="S132"/>
    </row>
    <row r="133" spans="1:19" s="37" customFormat="1" x14ac:dyDescent="0.25">
      <c r="A133"/>
      <c r="B133"/>
      <c r="C133"/>
      <c r="D133"/>
      <c r="E133"/>
      <c r="F133"/>
      <c r="G133"/>
      <c r="H133"/>
      <c r="I133"/>
      <c r="J133"/>
      <c r="K133" s="30"/>
      <c r="L133" s="106"/>
      <c r="N133" s="108"/>
      <c r="O133" s="107"/>
      <c r="P133"/>
      <c r="Q133"/>
      <c r="R133"/>
      <c r="S133"/>
    </row>
    <row r="134" spans="1:19" s="37" customFormat="1" x14ac:dyDescent="0.25">
      <c r="A134"/>
      <c r="B134"/>
      <c r="C134"/>
      <c r="D134"/>
      <c r="E134"/>
      <c r="F134"/>
      <c r="G134"/>
      <c r="H134"/>
      <c r="I134"/>
      <c r="J134"/>
      <c r="K134" s="30"/>
      <c r="L134" s="106"/>
      <c r="N134" s="108"/>
      <c r="O134" s="107"/>
      <c r="P134"/>
      <c r="Q134"/>
      <c r="R134"/>
      <c r="S134"/>
    </row>
    <row r="135" spans="1:19" s="37" customFormat="1" x14ac:dyDescent="0.25">
      <c r="A135"/>
      <c r="B135"/>
      <c r="C135"/>
      <c r="D135"/>
      <c r="E135"/>
      <c r="F135"/>
      <c r="G135"/>
      <c r="H135"/>
      <c r="I135"/>
      <c r="J135"/>
      <c r="K135" s="30"/>
      <c r="L135" s="109"/>
      <c r="N135" s="108"/>
      <c r="O135" s="107"/>
      <c r="P135"/>
      <c r="Q135"/>
      <c r="R135"/>
      <c r="S135"/>
    </row>
    <row r="136" spans="1:19" s="37" customFormat="1" x14ac:dyDescent="0.25">
      <c r="A136"/>
      <c r="B136"/>
      <c r="C136"/>
      <c r="D136"/>
      <c r="E136"/>
      <c r="F136"/>
      <c r="G136"/>
      <c r="H136"/>
      <c r="I136"/>
      <c r="J136"/>
      <c r="K136" s="30"/>
      <c r="L136" s="106"/>
      <c r="N136" s="108"/>
      <c r="O136" s="107"/>
      <c r="P136"/>
      <c r="Q136"/>
      <c r="R136"/>
      <c r="S136"/>
    </row>
    <row r="137" spans="1:19" s="37" customFormat="1" x14ac:dyDescent="0.25">
      <c r="A137"/>
      <c r="B137"/>
      <c r="C137"/>
      <c r="D137"/>
      <c r="E137"/>
      <c r="F137"/>
      <c r="G137"/>
      <c r="H137"/>
      <c r="I137"/>
      <c r="J137"/>
      <c r="K137" s="30"/>
      <c r="L137" s="109">
        <f>SUM(L13:L136)</f>
        <v>25010000</v>
      </c>
      <c r="N137" s="108"/>
      <c r="O137" s="107"/>
      <c r="P137"/>
      <c r="Q137"/>
      <c r="R137"/>
      <c r="S137"/>
    </row>
  </sheetData>
  <mergeCells count="1">
    <mergeCell ref="A1:I1"/>
  </mergeCells>
  <pageMargins left="0.7" right="0.7" top="0.75" bottom="0.75" header="0.3" footer="0.3"/>
  <pageSetup paperSize="9" scale="7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7"/>
  <sheetViews>
    <sheetView view="pageBreakPreview" topLeftCell="A6" zoomScale="80" zoomScaleNormal="100" zoomScaleSheetLayoutView="80" workbookViewId="0">
      <selection activeCell="M18" sqref="M18"/>
    </sheetView>
  </sheetViews>
  <sheetFormatPr defaultRowHeight="15" x14ac:dyDescent="0.25"/>
  <cols>
    <col min="1" max="1" width="15.85546875" customWidth="1"/>
    <col min="2" max="2" width="11.85546875" customWidth="1"/>
    <col min="3" max="3" width="13.7109375" customWidth="1"/>
    <col min="4" max="4" width="4.85546875" customWidth="1"/>
    <col min="5" max="5" width="14.28515625" customWidth="1"/>
    <col min="6" max="6" width="4.140625" customWidth="1"/>
    <col min="7" max="7" width="13.85546875" customWidth="1"/>
    <col min="8" max="8" width="22" customWidth="1"/>
    <col min="9" max="9" width="20.7109375" customWidth="1"/>
    <col min="10" max="10" width="21.5703125" customWidth="1"/>
    <col min="11" max="11" width="12.140625" bestFit="1" customWidth="1"/>
    <col min="12" max="12" width="17.42578125" style="106" bestFit="1" customWidth="1"/>
    <col min="13" max="13" width="16.140625" style="37" bestFit="1" customWidth="1"/>
    <col min="14" max="14" width="15.5703125" style="108" customWidth="1"/>
    <col min="15" max="15" width="20" style="107" bestFit="1" customWidth="1"/>
    <col min="16" max="16" width="18" bestFit="1" customWidth="1"/>
    <col min="18" max="18" width="22.42578125" customWidth="1"/>
    <col min="19" max="19" width="20.140625" customWidth="1"/>
  </cols>
  <sheetData>
    <row r="1" spans="1:19" ht="15.75" x14ac:dyDescent="0.25">
      <c r="A1" s="192" t="s">
        <v>0</v>
      </c>
      <c r="B1" s="192"/>
      <c r="C1" s="192"/>
      <c r="D1" s="192"/>
      <c r="E1" s="192"/>
      <c r="F1" s="192"/>
      <c r="G1" s="192"/>
      <c r="H1" s="192"/>
      <c r="I1" s="192"/>
      <c r="J1" s="111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9"/>
      <c r="L2" s="3"/>
      <c r="M2" s="4"/>
      <c r="N2" s="5"/>
      <c r="O2" s="10"/>
      <c r="P2" s="9"/>
      <c r="Q2" s="9"/>
      <c r="R2" s="9"/>
      <c r="S2" s="9"/>
    </row>
    <row r="3" spans="1:19" x14ac:dyDescent="0.25">
      <c r="A3" s="7" t="s">
        <v>1</v>
      </c>
      <c r="B3" s="10" t="s">
        <v>2</v>
      </c>
      <c r="C3" s="10"/>
      <c r="D3" s="7"/>
      <c r="E3" s="7"/>
      <c r="F3" s="7"/>
      <c r="G3" s="7"/>
      <c r="H3" s="7" t="s">
        <v>3</v>
      </c>
      <c r="I3" s="11">
        <v>42802</v>
      </c>
      <c r="J3" s="12"/>
      <c r="K3" s="9"/>
      <c r="L3" s="13"/>
      <c r="M3" s="4"/>
      <c r="N3" s="5"/>
      <c r="O3" s="10"/>
      <c r="P3" s="9"/>
      <c r="Q3" s="9"/>
      <c r="R3" s="9"/>
      <c r="S3" s="9"/>
    </row>
    <row r="4" spans="1:19" x14ac:dyDescent="0.25">
      <c r="A4" s="7" t="s">
        <v>4</v>
      </c>
      <c r="B4" s="14" t="s">
        <v>5</v>
      </c>
      <c r="C4" s="7"/>
      <c r="D4" s="7"/>
      <c r="E4" s="7"/>
      <c r="F4" s="7"/>
      <c r="G4" s="7"/>
      <c r="H4" s="7" t="s">
        <v>6</v>
      </c>
      <c r="I4" s="15" t="s">
        <v>7</v>
      </c>
      <c r="J4" s="15"/>
      <c r="K4" s="9"/>
      <c r="L4" s="13"/>
      <c r="M4" s="4"/>
      <c r="N4" s="5"/>
      <c r="O4" s="10"/>
      <c r="P4" s="9"/>
      <c r="Q4" s="9"/>
      <c r="R4" s="9"/>
      <c r="S4" s="9"/>
    </row>
    <row r="5" spans="1:19" x14ac:dyDescent="0.25">
      <c r="A5" s="7"/>
      <c r="B5" s="7"/>
      <c r="C5" s="7"/>
      <c r="D5" s="7"/>
      <c r="E5" s="7"/>
      <c r="F5" s="7"/>
      <c r="G5" s="7"/>
      <c r="H5" s="8"/>
      <c r="I5" s="15"/>
      <c r="J5" s="16"/>
      <c r="K5" s="9"/>
      <c r="L5" s="13"/>
      <c r="M5" s="17"/>
      <c r="N5" s="18"/>
      <c r="O5" s="6"/>
      <c r="P5" s="9"/>
      <c r="Q5" s="9"/>
      <c r="R5" s="9"/>
      <c r="S5" s="9"/>
    </row>
    <row r="6" spans="1:19" x14ac:dyDescent="0.25">
      <c r="A6" s="19" t="s">
        <v>8</v>
      </c>
      <c r="B6" s="7"/>
      <c r="C6" s="7"/>
      <c r="D6" s="7"/>
      <c r="E6" s="7"/>
      <c r="F6" s="7"/>
      <c r="G6" s="7" t="s">
        <v>9</v>
      </c>
      <c r="H6" s="8"/>
      <c r="I6" s="7"/>
      <c r="J6" s="7"/>
      <c r="K6" s="9"/>
      <c r="L6" s="13"/>
      <c r="M6" s="4"/>
      <c r="N6" s="18"/>
      <c r="O6" s="7"/>
      <c r="P6" s="9"/>
      <c r="Q6" s="9"/>
      <c r="R6" s="9"/>
      <c r="S6" s="9"/>
    </row>
    <row r="7" spans="1:19" x14ac:dyDescent="0.25">
      <c r="A7" s="7"/>
      <c r="B7" s="7"/>
      <c r="C7" s="20" t="s">
        <v>10</v>
      </c>
      <c r="D7" s="20"/>
      <c r="E7" s="20" t="s">
        <v>11</v>
      </c>
      <c r="F7" s="20"/>
      <c r="G7" s="20" t="s">
        <v>12</v>
      </c>
      <c r="H7" s="8"/>
      <c r="I7" s="7"/>
      <c r="J7" s="7"/>
      <c r="K7" s="9"/>
      <c r="L7" s="13"/>
      <c r="M7" s="4"/>
      <c r="N7" s="5"/>
      <c r="O7" s="7"/>
      <c r="P7" s="9"/>
      <c r="Q7" s="9"/>
      <c r="R7" s="9"/>
      <c r="S7" s="9"/>
    </row>
    <row r="8" spans="1:19" x14ac:dyDescent="0.25">
      <c r="A8" s="7"/>
      <c r="B8" s="7"/>
      <c r="C8" s="21">
        <v>100000</v>
      </c>
      <c r="D8" s="7"/>
      <c r="E8" s="22">
        <f>9+187</f>
        <v>196</v>
      </c>
      <c r="F8" s="22"/>
      <c r="G8" s="17">
        <f>C8*E8</f>
        <v>19600000</v>
      </c>
      <c r="H8" s="8"/>
      <c r="I8" s="17"/>
      <c r="J8" s="17"/>
      <c r="K8" s="9"/>
      <c r="L8" s="13"/>
      <c r="M8" s="4"/>
      <c r="N8" s="5"/>
      <c r="O8" s="7"/>
      <c r="P8" s="9"/>
      <c r="Q8" s="9"/>
      <c r="R8" s="9"/>
      <c r="S8" s="9"/>
    </row>
    <row r="9" spans="1:19" x14ac:dyDescent="0.25">
      <c r="A9" s="7"/>
      <c r="B9" s="7"/>
      <c r="C9" s="21">
        <v>50000</v>
      </c>
      <c r="D9" s="7"/>
      <c r="E9" s="22">
        <f>28+355</f>
        <v>383</v>
      </c>
      <c r="F9" s="22"/>
      <c r="G9" s="17">
        <f t="shared" ref="G9:G16" si="0">C9*E9</f>
        <v>19150000</v>
      </c>
      <c r="H9" s="8"/>
      <c r="I9" s="17"/>
      <c r="J9" s="17"/>
      <c r="K9" s="9"/>
      <c r="L9" s="3"/>
      <c r="M9" s="4"/>
      <c r="N9" s="5"/>
      <c r="O9" s="6"/>
      <c r="P9" s="9"/>
      <c r="Q9" s="9"/>
      <c r="R9" s="9"/>
      <c r="S9" s="9"/>
    </row>
    <row r="10" spans="1:19" x14ac:dyDescent="0.25">
      <c r="A10" s="7"/>
      <c r="B10" s="7"/>
      <c r="C10" s="21">
        <v>20000</v>
      </c>
      <c r="D10" s="7"/>
      <c r="E10" s="22">
        <v>6</v>
      </c>
      <c r="F10" s="22"/>
      <c r="G10" s="17">
        <f t="shared" si="0"/>
        <v>120000</v>
      </c>
      <c r="H10" s="8"/>
      <c r="I10" s="8"/>
      <c r="J10" s="17"/>
      <c r="K10" s="23"/>
      <c r="L10" s="3"/>
      <c r="M10" s="4"/>
      <c r="N10" s="5"/>
      <c r="O10" s="7"/>
      <c r="P10" s="9"/>
      <c r="Q10" s="9"/>
      <c r="R10" s="9"/>
      <c r="S10" s="9"/>
    </row>
    <row r="11" spans="1:19" x14ac:dyDescent="0.25">
      <c r="A11" s="7"/>
      <c r="B11" s="7"/>
      <c r="C11" s="21">
        <v>10000</v>
      </c>
      <c r="D11" s="7"/>
      <c r="E11" s="22">
        <v>103</v>
      </c>
      <c r="F11" s="22"/>
      <c r="G11" s="17">
        <f t="shared" si="0"/>
        <v>1030000</v>
      </c>
      <c r="H11" s="8"/>
      <c r="I11" s="17"/>
      <c r="J11" s="17"/>
      <c r="K11" s="9"/>
      <c r="L11" s="3"/>
      <c r="M11" s="4"/>
      <c r="N11" s="24"/>
      <c r="O11" s="8"/>
      <c r="P11" s="9"/>
      <c r="Q11" s="9"/>
      <c r="R11" s="9" t="s">
        <v>13</v>
      </c>
      <c r="S11" s="9"/>
    </row>
    <row r="12" spans="1:19" x14ac:dyDescent="0.25">
      <c r="A12" s="7"/>
      <c r="B12" s="7"/>
      <c r="C12" s="21">
        <v>5000</v>
      </c>
      <c r="D12" s="7"/>
      <c r="E12" s="22">
        <v>103</v>
      </c>
      <c r="F12" s="22"/>
      <c r="G12" s="17">
        <f>C12*E12</f>
        <v>515000</v>
      </c>
      <c r="H12" s="8"/>
      <c r="I12" s="17"/>
      <c r="J12" s="17"/>
      <c r="K12" s="25" t="s">
        <v>9</v>
      </c>
      <c r="L12" s="26" t="s">
        <v>14</v>
      </c>
      <c r="M12" s="27" t="s">
        <v>15</v>
      </c>
      <c r="N12" s="28" t="s">
        <v>16</v>
      </c>
      <c r="O12" s="29" t="s">
        <v>13</v>
      </c>
      <c r="P12" s="9" t="s">
        <v>17</v>
      </c>
      <c r="Q12" s="9" t="s">
        <v>18</v>
      </c>
      <c r="R12" s="9" t="s">
        <v>19</v>
      </c>
      <c r="S12" s="9"/>
    </row>
    <row r="13" spans="1:19" x14ac:dyDescent="0.25">
      <c r="A13" s="7"/>
      <c r="B13" s="7"/>
      <c r="C13" s="21">
        <v>2000</v>
      </c>
      <c r="D13" s="7"/>
      <c r="E13" s="22">
        <v>101</v>
      </c>
      <c r="F13" s="22"/>
      <c r="G13" s="17">
        <f t="shared" si="0"/>
        <v>202000</v>
      </c>
      <c r="H13" s="8"/>
      <c r="I13" s="17"/>
      <c r="J13" s="17"/>
      <c r="K13" s="30">
        <v>40000</v>
      </c>
      <c r="L13" s="31">
        <v>2100000</v>
      </c>
      <c r="M13" s="32">
        <v>70000</v>
      </c>
      <c r="N13" s="33"/>
      <c r="O13" s="9" t="s">
        <v>20</v>
      </c>
      <c r="P13" s="9" t="s">
        <v>18</v>
      </c>
    </row>
    <row r="14" spans="1:19" x14ac:dyDescent="0.25">
      <c r="A14" s="7"/>
      <c r="B14" s="7"/>
      <c r="C14" s="21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10"/>
      <c r="K14" s="30">
        <v>40001</v>
      </c>
      <c r="L14" s="31">
        <v>800000</v>
      </c>
      <c r="M14" s="32">
        <v>15000</v>
      </c>
      <c r="N14" s="34"/>
      <c r="O14" s="35"/>
      <c r="P14" s="36"/>
    </row>
    <row r="15" spans="1:19" x14ac:dyDescent="0.25">
      <c r="A15" s="7"/>
      <c r="B15" s="7"/>
      <c r="C15" s="21">
        <v>500</v>
      </c>
      <c r="D15" s="7"/>
      <c r="E15" s="22">
        <v>0</v>
      </c>
      <c r="F15" s="22"/>
      <c r="G15" s="17">
        <f t="shared" si="0"/>
        <v>0</v>
      </c>
      <c r="H15" s="8"/>
      <c r="I15" s="10"/>
      <c r="K15" s="30">
        <v>40002</v>
      </c>
      <c r="L15" s="31">
        <v>900000</v>
      </c>
      <c r="M15" s="32">
        <v>720000</v>
      </c>
      <c r="N15" s="34"/>
      <c r="O15" s="35"/>
      <c r="P15" s="36"/>
    </row>
    <row r="16" spans="1:19" x14ac:dyDescent="0.25">
      <c r="A16" s="7"/>
      <c r="B16" s="7"/>
      <c r="C16" s="21">
        <v>100</v>
      </c>
      <c r="D16" s="7"/>
      <c r="E16" s="22">
        <v>0</v>
      </c>
      <c r="F16" s="22"/>
      <c r="G16" s="17">
        <f t="shared" si="0"/>
        <v>0</v>
      </c>
      <c r="H16" s="8"/>
      <c r="I16" s="10"/>
      <c r="J16" s="10"/>
      <c r="K16" s="30">
        <v>40003</v>
      </c>
      <c r="L16" s="31">
        <v>1050000</v>
      </c>
      <c r="M16" s="37">
        <v>500000</v>
      </c>
      <c r="N16" s="34"/>
      <c r="O16" s="35"/>
      <c r="P16" s="36"/>
    </row>
    <row r="17" spans="1:19" x14ac:dyDescent="0.25">
      <c r="A17" s="7"/>
      <c r="B17" s="7"/>
      <c r="C17" s="19" t="s">
        <v>21</v>
      </c>
      <c r="D17" s="7"/>
      <c r="E17" s="22"/>
      <c r="F17" s="7"/>
      <c r="G17" s="7"/>
      <c r="H17" s="8">
        <f>SUM(G8:G16)</f>
        <v>40617000</v>
      </c>
      <c r="I17" s="10"/>
      <c r="K17" s="30">
        <v>40004</v>
      </c>
      <c r="L17" s="31">
        <v>1150000</v>
      </c>
      <c r="M17" s="32"/>
      <c r="N17" s="34"/>
      <c r="O17" s="35"/>
      <c r="P17" s="36"/>
    </row>
    <row r="18" spans="1:19" x14ac:dyDescent="0.25">
      <c r="A18" s="7"/>
      <c r="B18" s="7"/>
      <c r="C18" s="7"/>
      <c r="D18" s="7"/>
      <c r="E18" s="7"/>
      <c r="F18" s="7"/>
      <c r="G18" s="7"/>
      <c r="H18" s="8"/>
      <c r="I18" s="10"/>
      <c r="J18" s="38"/>
      <c r="K18" s="30">
        <v>40005</v>
      </c>
      <c r="L18" s="31">
        <v>1900000</v>
      </c>
      <c r="M18" s="32"/>
      <c r="N18" s="34"/>
      <c r="O18" s="35"/>
      <c r="P18" s="39"/>
    </row>
    <row r="19" spans="1:19" x14ac:dyDescent="0.25">
      <c r="A19" s="7"/>
      <c r="B19" s="7"/>
      <c r="C19" s="7" t="s">
        <v>10</v>
      </c>
      <c r="D19" s="7"/>
      <c r="E19" s="7" t="s">
        <v>22</v>
      </c>
      <c r="F19" s="7"/>
      <c r="G19" s="7" t="s">
        <v>12</v>
      </c>
      <c r="H19" s="8"/>
      <c r="I19" s="21"/>
      <c r="K19" s="30">
        <v>40006</v>
      </c>
      <c r="L19" s="31">
        <v>1200000</v>
      </c>
      <c r="M19" s="40"/>
      <c r="N19" s="34"/>
      <c r="O19" s="35"/>
      <c r="P19" s="39"/>
    </row>
    <row r="20" spans="1:19" x14ac:dyDescent="0.25">
      <c r="A20" s="7"/>
      <c r="B20" s="7"/>
      <c r="C20" s="21">
        <v>1000</v>
      </c>
      <c r="D20" s="7"/>
      <c r="E20" s="7">
        <v>0</v>
      </c>
      <c r="F20" s="7"/>
      <c r="G20" s="21">
        <f>C20*E20</f>
        <v>0</v>
      </c>
      <c r="H20" s="8"/>
      <c r="I20" s="21"/>
      <c r="K20" s="30">
        <v>40007</v>
      </c>
      <c r="L20" s="31">
        <v>325000</v>
      </c>
      <c r="M20" s="32"/>
      <c r="N20" s="34"/>
      <c r="O20" s="35"/>
      <c r="P20" s="39"/>
    </row>
    <row r="21" spans="1:19" x14ac:dyDescent="0.25">
      <c r="A21" s="7"/>
      <c r="B21" s="7"/>
      <c r="C21" s="21">
        <v>500</v>
      </c>
      <c r="D21" s="7"/>
      <c r="E21" s="7">
        <v>59</v>
      </c>
      <c r="F21" s="7"/>
      <c r="G21" s="21">
        <f>C21*E21</f>
        <v>29500</v>
      </c>
      <c r="H21" s="8"/>
      <c r="I21" s="21"/>
      <c r="K21" s="30">
        <v>40008</v>
      </c>
      <c r="L21" s="31">
        <v>700000</v>
      </c>
      <c r="M21" s="34"/>
      <c r="N21" s="41"/>
      <c r="O21" s="42"/>
      <c r="P21" s="42"/>
    </row>
    <row r="22" spans="1:19" x14ac:dyDescent="0.25">
      <c r="A22" s="7"/>
      <c r="B22" s="7"/>
      <c r="C22" s="21">
        <v>200</v>
      </c>
      <c r="D22" s="7"/>
      <c r="E22" s="7">
        <v>1</v>
      </c>
      <c r="F22" s="7"/>
      <c r="G22" s="21">
        <f>C22*E22</f>
        <v>200</v>
      </c>
      <c r="H22" s="8"/>
      <c r="I22" s="10"/>
      <c r="K22" s="30">
        <v>40009</v>
      </c>
      <c r="L22" s="31">
        <v>700000</v>
      </c>
      <c r="M22" s="43"/>
      <c r="N22" s="44"/>
      <c r="O22" s="8"/>
      <c r="P22" s="34"/>
      <c r="Q22" s="41"/>
      <c r="R22" s="42"/>
      <c r="S22" s="42"/>
    </row>
    <row r="23" spans="1:19" x14ac:dyDescent="0.25">
      <c r="A23" s="7"/>
      <c r="B23" s="7"/>
      <c r="C23" s="21">
        <v>100</v>
      </c>
      <c r="D23" s="7"/>
      <c r="E23" s="7">
        <v>1</v>
      </c>
      <c r="F23" s="7"/>
      <c r="G23" s="21">
        <f>C23*E23</f>
        <v>100</v>
      </c>
      <c r="H23" s="8"/>
      <c r="I23" s="10"/>
      <c r="K23" s="30">
        <v>40010</v>
      </c>
      <c r="L23" s="31">
        <v>1700000</v>
      </c>
      <c r="M23" s="45"/>
      <c r="N23" s="44"/>
      <c r="O23" s="46"/>
      <c r="P23" s="34"/>
      <c r="Q23" s="41"/>
      <c r="R23" s="42">
        <f>SUM(R14:R22)</f>
        <v>0</v>
      </c>
      <c r="S23" s="42">
        <f>SUM(S14:S22)</f>
        <v>0</v>
      </c>
    </row>
    <row r="24" spans="1:19" x14ac:dyDescent="0.25">
      <c r="A24" s="7"/>
      <c r="B24" s="7"/>
      <c r="C24" s="21">
        <v>50</v>
      </c>
      <c r="D24" s="7"/>
      <c r="E24" s="7">
        <v>0</v>
      </c>
      <c r="F24" s="7"/>
      <c r="G24" s="21">
        <f>C24*E24</f>
        <v>0</v>
      </c>
      <c r="H24" s="8"/>
      <c r="I24" s="7"/>
      <c r="K24" s="30">
        <v>40011</v>
      </c>
      <c r="L24" s="31">
        <v>4000000</v>
      </c>
      <c r="M24" s="45"/>
      <c r="N24" s="47"/>
      <c r="O24" s="46"/>
      <c r="P24" s="34"/>
      <c r="Q24" s="41"/>
      <c r="R24" s="48" t="s">
        <v>23</v>
      </c>
      <c r="S24" s="41"/>
    </row>
    <row r="25" spans="1:19" x14ac:dyDescent="0.25">
      <c r="A25" s="7"/>
      <c r="B25" s="7"/>
      <c r="C25" s="21">
        <v>25</v>
      </c>
      <c r="D25" s="7"/>
      <c r="E25" s="7">
        <v>0</v>
      </c>
      <c r="F25" s="7"/>
      <c r="G25" s="49">
        <v>0</v>
      </c>
      <c r="H25" s="8"/>
      <c r="I25" s="7" t="s">
        <v>9</v>
      </c>
      <c r="K25" s="30">
        <v>40012</v>
      </c>
      <c r="L25" s="31">
        <v>410000</v>
      </c>
      <c r="M25" s="45"/>
      <c r="N25" s="47"/>
      <c r="O25" s="46"/>
      <c r="P25" s="34"/>
      <c r="Q25" s="41"/>
      <c r="R25" s="48"/>
      <c r="S25" s="41"/>
    </row>
    <row r="26" spans="1:19" x14ac:dyDescent="0.25">
      <c r="A26" s="7"/>
      <c r="B26" s="7"/>
      <c r="C26" s="19" t="s">
        <v>21</v>
      </c>
      <c r="D26" s="7"/>
      <c r="E26" s="7"/>
      <c r="F26" s="7"/>
      <c r="G26" s="7"/>
      <c r="H26" s="50">
        <f>SUM(G20:G25)</f>
        <v>29800</v>
      </c>
      <c r="I26" s="8"/>
      <c r="K26" s="30">
        <v>40013</v>
      </c>
      <c r="L26" s="31">
        <v>600000</v>
      </c>
      <c r="N26" s="44"/>
      <c r="O26" s="51"/>
      <c r="P26" s="34"/>
      <c r="Q26" s="41"/>
      <c r="R26" s="48"/>
      <c r="S26" s="41"/>
    </row>
    <row r="27" spans="1:19" x14ac:dyDescent="0.25">
      <c r="A27" s="7"/>
      <c r="B27" s="7"/>
      <c r="C27" s="7"/>
      <c r="D27" s="7"/>
      <c r="E27" s="7"/>
      <c r="F27" s="7"/>
      <c r="G27" s="7"/>
      <c r="H27" s="8"/>
      <c r="I27" s="8">
        <f>H17+H26</f>
        <v>40646800</v>
      </c>
      <c r="K27" s="30">
        <v>40014</v>
      </c>
      <c r="L27" s="31">
        <v>2000000</v>
      </c>
      <c r="M27" s="52"/>
      <c r="N27" s="44"/>
      <c r="O27" s="51"/>
      <c r="P27" s="34"/>
      <c r="Q27" s="41"/>
      <c r="R27" s="48"/>
      <c r="S27" s="41"/>
    </row>
    <row r="28" spans="1:19" x14ac:dyDescent="0.25">
      <c r="A28" s="7"/>
      <c r="B28" s="7"/>
      <c r="C28" s="19" t="s">
        <v>24</v>
      </c>
      <c r="D28" s="7"/>
      <c r="E28" s="7"/>
      <c r="F28" s="7"/>
      <c r="G28" s="7"/>
      <c r="H28" s="8"/>
      <c r="I28" s="8"/>
      <c r="K28" s="30">
        <v>40015</v>
      </c>
      <c r="L28" s="31">
        <v>4000000</v>
      </c>
      <c r="M28" s="53"/>
      <c r="N28" s="44"/>
      <c r="O28" s="51"/>
      <c r="P28" s="34"/>
      <c r="Q28" s="41"/>
      <c r="R28" s="48"/>
      <c r="S28" s="41"/>
    </row>
    <row r="29" spans="1:19" x14ac:dyDescent="0.25">
      <c r="A29" s="7"/>
      <c r="B29" s="7"/>
      <c r="C29" s="7" t="s">
        <v>25</v>
      </c>
      <c r="D29" s="7"/>
      <c r="E29" s="7"/>
      <c r="F29" s="7"/>
      <c r="G29" s="7" t="s">
        <v>9</v>
      </c>
      <c r="H29" s="8"/>
      <c r="I29" s="8">
        <f>'07 Maret 17 '!I37</f>
        <v>1108296472</v>
      </c>
      <c r="K29" s="30">
        <v>40016</v>
      </c>
      <c r="L29" s="31">
        <v>1050000</v>
      </c>
      <c r="N29" s="44"/>
      <c r="O29" s="51"/>
      <c r="P29" s="34"/>
      <c r="Q29" s="41"/>
      <c r="R29" s="54"/>
      <c r="S29" s="41"/>
    </row>
    <row r="30" spans="1:19" x14ac:dyDescent="0.25">
      <c r="A30" s="7"/>
      <c r="B30" s="7"/>
      <c r="C30" s="7" t="s">
        <v>26</v>
      </c>
      <c r="D30" s="7"/>
      <c r="E30" s="7"/>
      <c r="F30" s="7"/>
      <c r="G30" s="7"/>
      <c r="H30" s="8" t="s">
        <v>27</v>
      </c>
      <c r="I30" s="55">
        <f>'07 Maret 17 '!I52</f>
        <v>4162800</v>
      </c>
      <c r="K30" s="30">
        <v>40017</v>
      </c>
      <c r="L30" s="31">
        <v>3500000</v>
      </c>
      <c r="M30" s="56"/>
      <c r="N30" s="44"/>
      <c r="O30" s="51"/>
      <c r="P30" s="34"/>
      <c r="Q30" s="41"/>
      <c r="R30" s="48"/>
      <c r="S30" s="41"/>
    </row>
    <row r="31" spans="1:19" x14ac:dyDescent="0.25">
      <c r="A31" s="7"/>
      <c r="B31" s="7"/>
      <c r="C31" s="7"/>
      <c r="D31" s="7"/>
      <c r="E31" s="7"/>
      <c r="F31" s="7"/>
      <c r="G31" s="7"/>
      <c r="H31" s="8"/>
      <c r="I31" s="8"/>
      <c r="K31" s="30">
        <v>40018</v>
      </c>
      <c r="L31" s="31">
        <v>800000</v>
      </c>
      <c r="N31" s="47"/>
      <c r="O31" s="51"/>
      <c r="P31" s="9"/>
      <c r="Q31" s="41"/>
      <c r="R31" s="9"/>
      <c r="S31" s="41"/>
    </row>
    <row r="32" spans="1:19" x14ac:dyDescent="0.25">
      <c r="A32" s="7"/>
      <c r="B32" s="7"/>
      <c r="C32" s="19" t="s">
        <v>28</v>
      </c>
      <c r="D32" s="7"/>
      <c r="E32" s="7"/>
      <c r="F32" s="7"/>
      <c r="G32" s="7"/>
      <c r="H32" s="8"/>
      <c r="I32" s="34"/>
      <c r="J32" s="34"/>
      <c r="K32" s="30">
        <v>40019</v>
      </c>
      <c r="L32" s="31">
        <v>800000</v>
      </c>
      <c r="N32" s="44"/>
      <c r="O32" s="51"/>
      <c r="P32" s="9"/>
      <c r="Q32" s="41"/>
      <c r="R32" s="9"/>
      <c r="S32" s="41"/>
    </row>
    <row r="33" spans="1:19" x14ac:dyDescent="0.25">
      <c r="A33" s="7"/>
      <c r="B33" s="19">
        <v>1</v>
      </c>
      <c r="C33" s="19" t="s">
        <v>29</v>
      </c>
      <c r="D33" s="7"/>
      <c r="E33" s="7"/>
      <c r="F33" s="7"/>
      <c r="G33" s="7"/>
      <c r="H33" s="8"/>
      <c r="I33" s="8"/>
      <c r="J33" s="8"/>
      <c r="K33" s="30">
        <v>40020</v>
      </c>
      <c r="L33" s="31">
        <v>800000</v>
      </c>
      <c r="N33" s="44"/>
      <c r="O33" s="51"/>
      <c r="P33" s="9"/>
      <c r="Q33" s="41"/>
      <c r="R33" s="9"/>
      <c r="S33" s="41"/>
    </row>
    <row r="34" spans="1:19" x14ac:dyDescent="0.25">
      <c r="A34" s="7"/>
      <c r="B34" s="19"/>
      <c r="C34" s="19" t="s">
        <v>13</v>
      </c>
      <c r="D34" s="7"/>
      <c r="E34" s="7"/>
      <c r="F34" s="7"/>
      <c r="G34" s="7"/>
      <c r="H34" s="8"/>
      <c r="I34" s="8"/>
      <c r="J34" s="8"/>
      <c r="K34" s="30">
        <v>40021</v>
      </c>
      <c r="L34" s="31">
        <v>1200000</v>
      </c>
      <c r="N34" s="44"/>
      <c r="O34" s="51"/>
      <c r="P34" s="9"/>
      <c r="Q34" s="41"/>
      <c r="R34" s="57"/>
      <c r="S34" s="41"/>
    </row>
    <row r="35" spans="1:19" x14ac:dyDescent="0.25">
      <c r="A35" s="7"/>
      <c r="B35" s="7"/>
      <c r="C35" s="7" t="s">
        <v>30</v>
      </c>
      <c r="D35" s="7"/>
      <c r="E35" s="7"/>
      <c r="F35" s="7"/>
      <c r="G35" s="21"/>
      <c r="H35" s="50">
        <f>O14</f>
        <v>0</v>
      </c>
      <c r="I35" s="8"/>
      <c r="J35" s="8"/>
      <c r="K35" s="30">
        <v>40022</v>
      </c>
      <c r="L35" s="31">
        <v>5000000</v>
      </c>
      <c r="M35" s="52"/>
      <c r="N35" s="44" t="s">
        <v>31</v>
      </c>
      <c r="O35" s="51"/>
      <c r="P35" s="41"/>
      <c r="Q35" s="41"/>
      <c r="R35" s="9"/>
      <c r="S35" s="41"/>
    </row>
    <row r="36" spans="1:19" x14ac:dyDescent="0.25">
      <c r="A36" s="7"/>
      <c r="B36" s="7"/>
      <c r="C36" s="7" t="s">
        <v>32</v>
      </c>
      <c r="D36" s="7"/>
      <c r="E36" s="7"/>
      <c r="F36" s="7"/>
      <c r="G36" s="7"/>
      <c r="H36" s="58">
        <f>P14</f>
        <v>0</v>
      </c>
      <c r="I36" s="7" t="s">
        <v>9</v>
      </c>
      <c r="J36" s="7"/>
      <c r="K36" s="30">
        <v>40023</v>
      </c>
      <c r="L36" s="31">
        <v>1150000</v>
      </c>
      <c r="M36" s="52"/>
      <c r="N36" s="44"/>
      <c r="O36" s="51"/>
      <c r="P36" s="10"/>
      <c r="Q36" s="41"/>
      <c r="R36" s="9"/>
      <c r="S36" s="9"/>
    </row>
    <row r="37" spans="1:19" x14ac:dyDescent="0.25">
      <c r="A37" s="7"/>
      <c r="B37" s="7"/>
      <c r="C37" s="7" t="s">
        <v>33</v>
      </c>
      <c r="D37" s="7"/>
      <c r="E37" s="7"/>
      <c r="F37" s="7"/>
      <c r="G37" s="7"/>
      <c r="H37" s="8"/>
      <c r="I37" s="8">
        <f>I29+H35-H36</f>
        <v>1108296472</v>
      </c>
      <c r="J37" s="8"/>
      <c r="L37" s="31"/>
      <c r="M37" s="52"/>
      <c r="N37" s="44"/>
      <c r="O37" s="51"/>
      <c r="Q37" s="41"/>
      <c r="R37" s="9"/>
      <c r="S37" s="9"/>
    </row>
    <row r="38" spans="1:19" x14ac:dyDescent="0.25">
      <c r="A38" s="7"/>
      <c r="B38" s="7"/>
      <c r="C38" s="7"/>
      <c r="D38" s="7"/>
      <c r="E38" s="7"/>
      <c r="F38" s="7"/>
      <c r="G38" s="7"/>
      <c r="H38" s="8"/>
      <c r="I38" s="8"/>
      <c r="J38" s="8"/>
      <c r="L38" s="31"/>
      <c r="M38" s="59"/>
      <c r="N38" s="44"/>
      <c r="O38" s="51"/>
      <c r="Q38" s="41"/>
      <c r="R38" s="9"/>
      <c r="S38" s="9"/>
    </row>
    <row r="39" spans="1:19" x14ac:dyDescent="0.25">
      <c r="A39" s="7"/>
      <c r="B39" s="7"/>
      <c r="C39" s="19" t="s">
        <v>34</v>
      </c>
      <c r="D39" s="7"/>
      <c r="E39" s="7"/>
      <c r="F39" s="7"/>
      <c r="G39" s="7"/>
      <c r="H39" s="50">
        <v>4427728</v>
      </c>
      <c r="J39" s="8"/>
      <c r="L39" s="31"/>
      <c r="M39" s="52"/>
      <c r="N39" s="44"/>
      <c r="O39" s="51"/>
      <c r="Q39" s="41"/>
      <c r="R39" s="9"/>
      <c r="S39" s="9"/>
    </row>
    <row r="40" spans="1:19" x14ac:dyDescent="0.25">
      <c r="A40" s="7"/>
      <c r="B40" s="7"/>
      <c r="C40" s="19" t="s">
        <v>35</v>
      </c>
      <c r="D40" s="7"/>
      <c r="E40" s="7"/>
      <c r="F40" s="7"/>
      <c r="G40" s="7"/>
      <c r="H40" s="8">
        <v>102993494</v>
      </c>
      <c r="I40" s="8"/>
      <c r="J40" s="8"/>
      <c r="L40" s="31"/>
      <c r="M40" s="52"/>
      <c r="N40" s="44"/>
      <c r="O40" s="51"/>
      <c r="Q40" s="41"/>
      <c r="R40" s="9"/>
      <c r="S40" s="9"/>
    </row>
    <row r="41" spans="1:19" ht="16.5" x14ac:dyDescent="0.35">
      <c r="A41" s="7"/>
      <c r="B41" s="7"/>
      <c r="C41" s="19" t="s">
        <v>36</v>
      </c>
      <c r="D41" s="7"/>
      <c r="E41" s="7"/>
      <c r="F41" s="7"/>
      <c r="G41" s="7"/>
      <c r="H41" s="60">
        <v>90464837</v>
      </c>
      <c r="I41" s="8"/>
      <c r="J41" s="8"/>
      <c r="L41" s="31"/>
      <c r="M41" s="52"/>
      <c r="N41" s="44"/>
      <c r="O41" s="51"/>
      <c r="Q41" s="41"/>
      <c r="R41" s="9"/>
      <c r="S41" s="9"/>
    </row>
    <row r="42" spans="1:19" ht="16.5" x14ac:dyDescent="0.35">
      <c r="A42" s="7"/>
      <c r="B42" s="7"/>
      <c r="C42" s="7"/>
      <c r="D42" s="7"/>
      <c r="E42" s="7"/>
      <c r="F42" s="7"/>
      <c r="G42" s="7"/>
      <c r="H42" s="8"/>
      <c r="I42" s="61">
        <f>SUM(H39:H41)</f>
        <v>197886059</v>
      </c>
      <c r="J42" s="8"/>
      <c r="L42" s="31"/>
      <c r="M42" s="52"/>
      <c r="N42" s="44"/>
      <c r="O42" s="51"/>
      <c r="Q42" s="41"/>
      <c r="R42" s="9"/>
      <c r="S42" s="9"/>
    </row>
    <row r="43" spans="1:19" x14ac:dyDescent="0.25">
      <c r="A43" s="7"/>
      <c r="B43" s="7"/>
      <c r="C43" s="7"/>
      <c r="D43" s="7"/>
      <c r="E43" s="7"/>
      <c r="F43" s="7"/>
      <c r="G43" s="7"/>
      <c r="H43" s="8"/>
      <c r="I43" s="62">
        <f>SUM(I37:I42)</f>
        <v>1306182531</v>
      </c>
      <c r="J43" s="8"/>
      <c r="L43" s="31"/>
      <c r="M43" s="52"/>
      <c r="N43" s="44"/>
      <c r="O43" s="51"/>
      <c r="Q43" s="41"/>
      <c r="R43" s="9"/>
      <c r="S43" s="9"/>
    </row>
    <row r="44" spans="1:19" x14ac:dyDescent="0.25">
      <c r="A44" s="7"/>
      <c r="B44" s="19">
        <v>2</v>
      </c>
      <c r="C44" s="19" t="s">
        <v>37</v>
      </c>
      <c r="D44" s="7"/>
      <c r="E44" s="7"/>
      <c r="F44" s="7"/>
      <c r="G44" s="7"/>
      <c r="H44" s="8"/>
      <c r="I44" s="8"/>
      <c r="J44" s="8"/>
      <c r="L44" s="31"/>
      <c r="M44" s="52"/>
      <c r="N44" s="44"/>
      <c r="O44" s="51"/>
      <c r="P44" s="63"/>
      <c r="Q44" s="34"/>
      <c r="R44" s="64"/>
      <c r="S44" s="64"/>
    </row>
    <row r="45" spans="1:19" x14ac:dyDescent="0.25">
      <c r="A45" s="7"/>
      <c r="B45" s="7"/>
      <c r="C45" s="7" t="s">
        <v>32</v>
      </c>
      <c r="D45" s="7"/>
      <c r="E45" s="7"/>
      <c r="F45" s="7"/>
      <c r="G45" s="17"/>
      <c r="H45" s="8">
        <f>M96</f>
        <v>1305000</v>
      </c>
      <c r="I45" s="8"/>
      <c r="J45" s="8"/>
      <c r="L45" s="31"/>
      <c r="M45" s="52"/>
      <c r="N45" s="44"/>
      <c r="O45" s="51"/>
      <c r="P45" s="63"/>
      <c r="Q45" s="34"/>
      <c r="R45" s="65"/>
      <c r="S45" s="64"/>
    </row>
    <row r="46" spans="1:19" x14ac:dyDescent="0.25">
      <c r="A46" s="7"/>
      <c r="B46" s="7"/>
      <c r="C46" s="7" t="s">
        <v>38</v>
      </c>
      <c r="D46" s="7"/>
      <c r="E46" s="7"/>
      <c r="F46" s="7"/>
      <c r="G46" s="22"/>
      <c r="H46" s="66">
        <f>+E92</f>
        <v>49000</v>
      </c>
      <c r="I46" s="8" t="s">
        <v>9</v>
      </c>
      <c r="J46" s="8"/>
      <c r="L46" s="31"/>
      <c r="M46" s="52"/>
      <c r="N46" s="44"/>
      <c r="O46" s="51"/>
      <c r="P46" s="63"/>
      <c r="Q46" s="34"/>
      <c r="R46" s="63"/>
      <c r="S46" s="64"/>
    </row>
    <row r="47" spans="1:19" x14ac:dyDescent="0.25">
      <c r="A47" s="7"/>
      <c r="B47" s="7"/>
      <c r="C47" s="7"/>
      <c r="D47" s="7"/>
      <c r="E47" s="7"/>
      <c r="F47" s="7"/>
      <c r="G47" s="22" t="s">
        <v>9</v>
      </c>
      <c r="H47" s="67"/>
      <c r="I47" s="8">
        <f>H45+H46</f>
        <v>1354000</v>
      </c>
      <c r="J47" s="8"/>
      <c r="L47" s="31"/>
      <c r="M47" s="52"/>
      <c r="N47" s="44"/>
      <c r="O47" s="51"/>
      <c r="P47" s="63"/>
      <c r="Q47" s="64"/>
      <c r="R47" s="63"/>
      <c r="S47" s="64"/>
    </row>
    <row r="48" spans="1:19" x14ac:dyDescent="0.25">
      <c r="A48" s="7"/>
      <c r="B48" s="7"/>
      <c r="C48" s="7"/>
      <c r="D48" s="7"/>
      <c r="E48" s="7"/>
      <c r="F48" s="7"/>
      <c r="G48" s="22"/>
      <c r="H48" s="68"/>
      <c r="I48" s="8" t="s">
        <v>9</v>
      </c>
      <c r="J48" s="8"/>
      <c r="L48" s="31"/>
      <c r="M48" s="59"/>
      <c r="N48" s="44"/>
      <c r="O48" s="51"/>
      <c r="P48" s="69"/>
      <c r="Q48" s="69">
        <f>SUM(Q13:Q46)</f>
        <v>0</v>
      </c>
      <c r="R48" s="63"/>
      <c r="S48" s="64"/>
    </row>
    <row r="49" spans="1:19" x14ac:dyDescent="0.25">
      <c r="A49" s="7"/>
      <c r="B49" s="7"/>
      <c r="C49" s="7" t="s">
        <v>39</v>
      </c>
      <c r="D49" s="7"/>
      <c r="E49" s="7"/>
      <c r="F49" s="7"/>
      <c r="G49" s="17"/>
      <c r="H49" s="50">
        <f>L137</f>
        <v>37835000</v>
      </c>
      <c r="I49" s="8">
        <v>0</v>
      </c>
      <c r="L49" s="31"/>
      <c r="M49" s="59"/>
      <c r="N49" s="44"/>
      <c r="O49" s="51"/>
      <c r="Q49" s="9"/>
      <c r="S49" s="9"/>
    </row>
    <row r="50" spans="1:19" x14ac:dyDescent="0.25">
      <c r="A50" s="7"/>
      <c r="B50" s="7"/>
      <c r="C50" s="7" t="s">
        <v>40</v>
      </c>
      <c r="D50" s="7"/>
      <c r="E50" s="7"/>
      <c r="F50" s="7"/>
      <c r="G50" s="7"/>
      <c r="H50" s="58">
        <f>A92</f>
        <v>3000</v>
      </c>
      <c r="I50" s="8"/>
      <c r="L50" s="31"/>
      <c r="M50" s="59"/>
      <c r="N50" s="44"/>
      <c r="O50" s="51"/>
      <c r="P50" s="70"/>
      <c r="Q50" s="9" t="s">
        <v>41</v>
      </c>
      <c r="S50" s="9"/>
    </row>
    <row r="51" spans="1:19" x14ac:dyDescent="0.25">
      <c r="A51" s="7"/>
      <c r="B51" s="7"/>
      <c r="C51" s="7"/>
      <c r="D51" s="7"/>
      <c r="E51" s="7"/>
      <c r="F51" s="7"/>
      <c r="G51" s="7"/>
      <c r="H51" s="17"/>
      <c r="I51" s="58">
        <f>SUM(H49:H50)</f>
        <v>37838000</v>
      </c>
      <c r="J51" s="50"/>
      <c r="L51" s="31"/>
      <c r="M51" s="59"/>
      <c r="N51" s="44"/>
      <c r="O51" s="51"/>
      <c r="P51" s="71"/>
      <c r="Q51" s="57"/>
      <c r="R51" s="71"/>
      <c r="S51" s="57"/>
    </row>
    <row r="52" spans="1:19" x14ac:dyDescent="0.25">
      <c r="A52" s="7"/>
      <c r="B52" s="7"/>
      <c r="C52" s="19" t="s">
        <v>42</v>
      </c>
      <c r="D52" s="7"/>
      <c r="E52" s="7"/>
      <c r="F52" s="7"/>
      <c r="G52" s="7"/>
      <c r="H52" s="8"/>
      <c r="I52" s="8">
        <f>I30-I47+I51</f>
        <v>40646800</v>
      </c>
      <c r="J52" s="72"/>
      <c r="L52" s="31"/>
      <c r="N52" s="44"/>
      <c r="O52" s="51"/>
      <c r="P52" s="71"/>
      <c r="Q52" s="57"/>
      <c r="R52" s="71"/>
      <c r="S52" s="57"/>
    </row>
    <row r="53" spans="1:19" x14ac:dyDescent="0.25">
      <c r="A53" s="7"/>
      <c r="B53" s="7"/>
      <c r="C53" s="7" t="s">
        <v>43</v>
      </c>
      <c r="D53" s="7"/>
      <c r="E53" s="7"/>
      <c r="F53" s="7"/>
      <c r="G53" s="7"/>
      <c r="H53" s="8"/>
      <c r="I53" s="8">
        <f>+I27</f>
        <v>40646800</v>
      </c>
      <c r="J53" s="72"/>
      <c r="L53" s="31"/>
      <c r="N53" s="44"/>
      <c r="O53" s="51"/>
      <c r="P53" s="71"/>
      <c r="Q53" s="57"/>
      <c r="R53" s="71"/>
      <c r="S53" s="57"/>
    </row>
    <row r="54" spans="1:19" x14ac:dyDescent="0.25">
      <c r="A54" s="7"/>
      <c r="B54" s="7"/>
      <c r="C54" s="7"/>
      <c r="D54" s="7"/>
      <c r="E54" s="7"/>
      <c r="F54" s="7"/>
      <c r="G54" s="7"/>
      <c r="H54" s="8" t="s">
        <v>9</v>
      </c>
      <c r="I54" s="58">
        <v>0</v>
      </c>
      <c r="J54" s="73"/>
      <c r="L54" s="31"/>
      <c r="N54" s="44"/>
      <c r="O54" s="51"/>
      <c r="P54" s="71"/>
      <c r="Q54" s="57"/>
      <c r="R54" s="71"/>
      <c r="S54" s="74"/>
    </row>
    <row r="55" spans="1:19" x14ac:dyDescent="0.25">
      <c r="A55" s="7"/>
      <c r="B55" s="7"/>
      <c r="C55" s="7"/>
      <c r="D55" s="7"/>
      <c r="E55" s="7" t="s">
        <v>44</v>
      </c>
      <c r="F55" s="7"/>
      <c r="G55" s="7"/>
      <c r="H55" s="8"/>
      <c r="I55" s="8">
        <f>+I53-I52</f>
        <v>0</v>
      </c>
      <c r="J55" s="72"/>
      <c r="L55" s="31"/>
      <c r="N55" s="44"/>
      <c r="O55" s="51"/>
      <c r="P55" s="71"/>
      <c r="Q55" s="57"/>
      <c r="R55" s="71"/>
      <c r="S55" s="71"/>
    </row>
    <row r="56" spans="1:19" x14ac:dyDescent="0.25">
      <c r="A56" s="7"/>
      <c r="B56" s="7"/>
      <c r="C56" s="7"/>
      <c r="D56" s="7"/>
      <c r="E56" s="7"/>
      <c r="F56" s="7"/>
      <c r="G56" s="7"/>
      <c r="H56" s="8"/>
      <c r="I56" s="8"/>
      <c r="J56" s="72"/>
      <c r="L56" s="31"/>
      <c r="N56" s="44"/>
      <c r="O56" s="51"/>
      <c r="P56" s="71"/>
      <c r="Q56" s="57"/>
      <c r="R56" s="71"/>
      <c r="S56" s="71"/>
    </row>
    <row r="57" spans="1:19" x14ac:dyDescent="0.25">
      <c r="A57" s="7" t="s">
        <v>45</v>
      </c>
      <c r="B57" s="7"/>
      <c r="C57" s="7"/>
      <c r="D57" s="7"/>
      <c r="E57" s="7"/>
      <c r="F57" s="7"/>
      <c r="G57" s="7"/>
      <c r="H57" s="8"/>
      <c r="I57" s="55"/>
      <c r="J57" s="75"/>
      <c r="L57" s="31"/>
      <c r="N57" s="44"/>
      <c r="O57" s="51"/>
      <c r="P57" s="71"/>
      <c r="Q57" s="57"/>
      <c r="R57" s="71"/>
      <c r="S57" s="71"/>
    </row>
    <row r="58" spans="1:19" x14ac:dyDescent="0.25">
      <c r="A58" s="7" t="s">
        <v>46</v>
      </c>
      <c r="B58" s="7"/>
      <c r="C58" s="7"/>
      <c r="D58" s="7"/>
      <c r="E58" s="7" t="s">
        <v>9</v>
      </c>
      <c r="F58" s="7"/>
      <c r="G58" s="7" t="s">
        <v>47</v>
      </c>
      <c r="H58" s="8"/>
      <c r="I58" s="21"/>
      <c r="J58" s="76"/>
      <c r="L58" s="31"/>
      <c r="N58" s="44"/>
      <c r="O58" s="51"/>
      <c r="P58" s="71"/>
      <c r="Q58" s="57"/>
      <c r="R58" s="71"/>
      <c r="S58" s="71"/>
    </row>
    <row r="59" spans="1:19" x14ac:dyDescent="0.25">
      <c r="A59" s="7"/>
      <c r="B59" s="7"/>
      <c r="C59" s="7"/>
      <c r="D59" s="7"/>
      <c r="E59" s="7"/>
      <c r="F59" s="7"/>
      <c r="G59" s="7"/>
      <c r="H59" s="8" t="s">
        <v>9</v>
      </c>
      <c r="I59" s="21"/>
      <c r="J59" s="76"/>
      <c r="L59" s="31"/>
      <c r="N59" s="44"/>
      <c r="O59" s="51"/>
      <c r="Q59" s="41"/>
    </row>
    <row r="60" spans="1:19" x14ac:dyDescent="0.25">
      <c r="L60" s="31"/>
      <c r="N60" s="44"/>
      <c r="O60" s="51"/>
    </row>
    <row r="61" spans="1:19" x14ac:dyDescent="0.25">
      <c r="A61" s="77"/>
      <c r="B61" s="78"/>
      <c r="C61" s="78"/>
      <c r="D61" s="79"/>
      <c r="E61" s="79"/>
      <c r="F61" s="79"/>
      <c r="G61" s="79"/>
      <c r="H61" s="10"/>
      <c r="J61" s="80"/>
      <c r="L61" s="31"/>
      <c r="N61" s="44"/>
      <c r="O61" s="51"/>
      <c r="Q61" s="10"/>
      <c r="R61" s="81"/>
    </row>
    <row r="62" spans="1:19" x14ac:dyDescent="0.25">
      <c r="A62" s="77" t="s">
        <v>48</v>
      </c>
      <c r="B62" s="78"/>
      <c r="C62" s="78"/>
      <c r="D62" s="79"/>
      <c r="E62" s="79"/>
      <c r="F62" s="79"/>
      <c r="G62" s="79" t="s">
        <v>49</v>
      </c>
      <c r="H62" s="10"/>
      <c r="J62" s="80"/>
      <c r="L62" s="82"/>
      <c r="N62" s="44"/>
      <c r="O62" s="51"/>
      <c r="Q62" s="10"/>
      <c r="R62" s="81"/>
    </row>
    <row r="63" spans="1:19" x14ac:dyDescent="0.25">
      <c r="A63" s="77"/>
      <c r="B63" s="78"/>
      <c r="C63" s="78"/>
      <c r="D63" s="79"/>
      <c r="E63" s="79"/>
      <c r="F63" s="79"/>
      <c r="G63" s="79"/>
      <c r="H63" s="10"/>
      <c r="J63" s="80"/>
      <c r="L63" s="82"/>
      <c r="N63" s="44"/>
      <c r="O63" s="51"/>
      <c r="Q63" s="10"/>
      <c r="R63" s="81"/>
    </row>
    <row r="64" spans="1:19" x14ac:dyDescent="0.25">
      <c r="A64" s="77" t="s">
        <v>50</v>
      </c>
      <c r="B64" s="78"/>
      <c r="C64" s="78"/>
      <c r="D64" s="79"/>
      <c r="E64" s="79"/>
      <c r="F64" s="79"/>
      <c r="G64" s="79"/>
      <c r="H64" s="10" t="s">
        <v>51</v>
      </c>
      <c r="J64" s="80"/>
      <c r="K64" s="30"/>
      <c r="L64" s="82"/>
      <c r="N64" s="44"/>
      <c r="O64" s="51"/>
      <c r="Q64" s="10"/>
      <c r="R64" s="81"/>
    </row>
    <row r="65" spans="1:17" x14ac:dyDescent="0.25">
      <c r="A65" s="77"/>
      <c r="B65" s="78"/>
      <c r="C65" s="78"/>
      <c r="D65" s="79"/>
      <c r="E65" s="79"/>
      <c r="F65" s="79"/>
      <c r="G65" s="79"/>
      <c r="H65" s="79"/>
      <c r="J65" s="80"/>
      <c r="L65" s="82"/>
      <c r="N65" s="44"/>
      <c r="O65" s="51"/>
    </row>
    <row r="66" spans="1:17" x14ac:dyDescent="0.25">
      <c r="A66" s="9"/>
      <c r="B66" s="9"/>
      <c r="C66" s="9"/>
      <c r="D66" s="9"/>
      <c r="E66" s="9"/>
      <c r="F66" s="9"/>
      <c r="G66" s="79" t="s">
        <v>52</v>
      </c>
      <c r="H66" s="9"/>
      <c r="I66" s="9"/>
      <c r="J66" s="83"/>
      <c r="L66" s="82"/>
      <c r="M66" s="59"/>
      <c r="N66" s="44"/>
      <c r="O66" s="51"/>
      <c r="Q66" s="70"/>
    </row>
    <row r="67" spans="1:17" x14ac:dyDescent="0.25">
      <c r="A67" s="9"/>
      <c r="B67" s="9"/>
      <c r="C67" s="9"/>
      <c r="D67" s="9"/>
      <c r="E67" s="9"/>
      <c r="F67" s="9"/>
      <c r="G67" s="9"/>
      <c r="H67" s="9"/>
      <c r="I67" s="9"/>
      <c r="J67" s="83"/>
      <c r="L67" s="82"/>
      <c r="M67" s="59"/>
      <c r="N67" s="44"/>
      <c r="O67" s="51"/>
    </row>
    <row r="68" spans="1:17" x14ac:dyDescent="0.25">
      <c r="A68" s="9"/>
      <c r="B68" s="9"/>
      <c r="C68" s="9"/>
      <c r="D68" s="9"/>
      <c r="E68" s="9" t="s">
        <v>53</v>
      </c>
      <c r="F68" s="9"/>
      <c r="G68" s="9"/>
      <c r="H68" s="9"/>
      <c r="I68" s="9"/>
      <c r="J68" s="83"/>
      <c r="L68" s="82"/>
      <c r="M68" s="84"/>
      <c r="N68" s="44"/>
      <c r="O68" s="51"/>
    </row>
    <row r="69" spans="1:17" x14ac:dyDescent="0.25">
      <c r="A69" s="9"/>
      <c r="B69" s="9"/>
      <c r="C69" s="9"/>
      <c r="D69" s="9"/>
      <c r="E69" s="9"/>
      <c r="F69" s="9"/>
      <c r="G69" s="9"/>
      <c r="H69" s="9"/>
      <c r="I69" s="85"/>
      <c r="J69" s="83"/>
      <c r="L69" s="82"/>
      <c r="M69" s="84"/>
      <c r="N69" s="44"/>
      <c r="O69" s="51"/>
    </row>
    <row r="70" spans="1:17" x14ac:dyDescent="0.25">
      <c r="A70" s="79"/>
      <c r="B70" s="79"/>
      <c r="C70" s="79"/>
      <c r="D70" s="79"/>
      <c r="E70" s="79"/>
      <c r="F70" s="79"/>
      <c r="G70" s="86"/>
      <c r="H70" s="87"/>
      <c r="I70" s="79"/>
      <c r="J70" s="80"/>
      <c r="L70" s="82"/>
      <c r="M70" s="88"/>
      <c r="N70" s="44"/>
      <c r="O70" s="51"/>
    </row>
    <row r="71" spans="1:17" x14ac:dyDescent="0.25">
      <c r="A71" s="79"/>
      <c r="B71" s="79"/>
      <c r="C71" s="79"/>
      <c r="D71" s="79"/>
      <c r="E71" s="79"/>
      <c r="F71" s="79"/>
      <c r="G71" s="86" t="s">
        <v>54</v>
      </c>
      <c r="H71" s="89"/>
      <c r="I71" s="79"/>
      <c r="J71" s="80"/>
      <c r="L71" s="82"/>
      <c r="M71" s="59"/>
      <c r="N71" s="44"/>
      <c r="O71" s="51"/>
    </row>
    <row r="72" spans="1:17" x14ac:dyDescent="0.25">
      <c r="A72" s="9"/>
      <c r="B72" s="9"/>
      <c r="C72" s="9"/>
      <c r="D72" s="9"/>
      <c r="E72" s="9"/>
      <c r="F72" s="9"/>
      <c r="G72" s="9"/>
      <c r="H72" s="9"/>
      <c r="I72" s="9"/>
      <c r="J72" s="83"/>
      <c r="L72" s="82"/>
      <c r="N72" s="44"/>
      <c r="O72" s="90"/>
    </row>
    <row r="73" spans="1:17" x14ac:dyDescent="0.25">
      <c r="A73" s="9" t="s">
        <v>40</v>
      </c>
      <c r="B73" s="9"/>
      <c r="C73" s="9"/>
      <c r="D73" s="9" t="s">
        <v>38</v>
      </c>
      <c r="E73" s="9"/>
      <c r="F73" s="9"/>
      <c r="G73" s="9"/>
      <c r="H73" s="9" t="s">
        <v>55</v>
      </c>
      <c r="I73" s="85" t="s">
        <v>56</v>
      </c>
      <c r="J73" s="83"/>
      <c r="L73" s="82"/>
      <c r="M73" s="88"/>
      <c r="N73" s="44"/>
      <c r="O73" s="91"/>
    </row>
    <row r="74" spans="1:17" x14ac:dyDescent="0.25">
      <c r="A74" s="92">
        <v>3000</v>
      </c>
      <c r="B74" s="93"/>
      <c r="C74" s="93"/>
      <c r="D74" s="93"/>
      <c r="E74" s="94">
        <v>45000</v>
      </c>
      <c r="F74" s="95"/>
      <c r="G74" s="9"/>
      <c r="H74" s="57"/>
      <c r="I74" s="9"/>
      <c r="J74" s="83"/>
      <c r="L74" s="82"/>
      <c r="M74" s="88"/>
      <c r="N74" s="44"/>
      <c r="O74" s="90"/>
    </row>
    <row r="75" spans="1:17" x14ac:dyDescent="0.25">
      <c r="A75" s="92"/>
      <c r="B75" s="93"/>
      <c r="C75" s="93"/>
      <c r="D75" s="93"/>
      <c r="E75" s="94">
        <v>4000</v>
      </c>
      <c r="F75" s="95"/>
      <c r="G75" s="9"/>
      <c r="H75" s="57"/>
      <c r="I75" s="9"/>
      <c r="J75" s="9"/>
      <c r="L75" s="82"/>
      <c r="M75" s="88"/>
      <c r="N75" s="44"/>
      <c r="O75" s="90"/>
    </row>
    <row r="76" spans="1:17" x14ac:dyDescent="0.25">
      <c r="A76" s="96"/>
      <c r="B76" s="93"/>
      <c r="C76" s="93"/>
      <c r="D76" s="93"/>
      <c r="E76" s="94"/>
      <c r="F76" s="95"/>
      <c r="G76" s="9"/>
      <c r="H76" s="57"/>
      <c r="I76" s="9"/>
      <c r="J76" s="9"/>
      <c r="K76" t="s">
        <v>9</v>
      </c>
      <c r="L76" s="82"/>
      <c r="M76" s="88"/>
      <c r="N76" s="44"/>
      <c r="O76" s="90"/>
    </row>
    <row r="77" spans="1:17" x14ac:dyDescent="0.25">
      <c r="A77" s="96"/>
      <c r="B77" s="93"/>
      <c r="C77" s="97"/>
      <c r="D77" s="93"/>
      <c r="E77" s="98"/>
      <c r="F77" s="9"/>
      <c r="G77" s="9"/>
      <c r="H77" s="57"/>
      <c r="I77" s="9"/>
      <c r="J77" s="9"/>
      <c r="L77" s="82"/>
      <c r="M77" s="88"/>
      <c r="N77" s="44"/>
      <c r="O77" s="90"/>
    </row>
    <row r="78" spans="1:17" x14ac:dyDescent="0.25">
      <c r="A78" s="94"/>
      <c r="B78" s="93"/>
      <c r="C78" s="97"/>
      <c r="D78" s="97"/>
      <c r="E78" s="99"/>
      <c r="F78" s="70"/>
      <c r="H78" s="71"/>
      <c r="L78" s="82"/>
      <c r="M78" s="88"/>
      <c r="N78" s="44"/>
      <c r="O78" s="90"/>
    </row>
    <row r="79" spans="1:17" x14ac:dyDescent="0.25">
      <c r="A79" s="100"/>
      <c r="B79" s="93"/>
      <c r="C79" s="101"/>
      <c r="D79" s="101"/>
      <c r="E79" s="99"/>
      <c r="H79" s="71"/>
      <c r="L79" s="82"/>
      <c r="M79" s="88"/>
      <c r="N79" s="44"/>
      <c r="O79" s="90"/>
    </row>
    <row r="80" spans="1:17" x14ac:dyDescent="0.25">
      <c r="A80" s="102"/>
      <c r="B80" s="93"/>
      <c r="C80" s="101"/>
      <c r="D80" s="101"/>
      <c r="E80" s="99"/>
      <c r="H80" s="71"/>
      <c r="L80" s="82"/>
      <c r="M80" s="88"/>
      <c r="N80" s="44"/>
      <c r="O80" s="91"/>
    </row>
    <row r="81" spans="1:15" x14ac:dyDescent="0.25">
      <c r="A81" s="102"/>
      <c r="B81" s="93"/>
      <c r="C81" s="101"/>
      <c r="D81" s="101"/>
      <c r="E81" s="99"/>
      <c r="H81" s="71"/>
      <c r="L81" s="82"/>
      <c r="M81" s="88"/>
      <c r="N81" s="44"/>
      <c r="O81" s="91"/>
    </row>
    <row r="82" spans="1:15" x14ac:dyDescent="0.25">
      <c r="A82" s="100"/>
      <c r="B82" s="101"/>
      <c r="C82" s="101"/>
      <c r="D82" s="101"/>
      <c r="E82" s="99"/>
      <c r="H82" s="71"/>
      <c r="L82" s="82"/>
      <c r="M82" s="103"/>
      <c r="N82" s="44"/>
      <c r="O82" s="90"/>
    </row>
    <row r="83" spans="1:15" x14ac:dyDescent="0.25">
      <c r="A83" s="100"/>
      <c r="B83" s="101"/>
      <c r="C83" s="101"/>
      <c r="D83" s="101"/>
      <c r="E83" s="99"/>
      <c r="H83" s="71"/>
      <c r="L83" s="82"/>
      <c r="M83" s="104"/>
      <c r="N83" s="44"/>
      <c r="O83" s="90"/>
    </row>
    <row r="84" spans="1:15" x14ac:dyDescent="0.25">
      <c r="A84" s="100"/>
      <c r="B84" s="105"/>
      <c r="E84" s="71"/>
      <c r="H84" s="71"/>
      <c r="K84" s="30"/>
      <c r="L84" s="82"/>
      <c r="N84" s="44"/>
      <c r="O84" s="90"/>
    </row>
    <row r="85" spans="1:15" x14ac:dyDescent="0.25">
      <c r="A85" s="100"/>
      <c r="B85" s="105"/>
      <c r="H85" s="71"/>
      <c r="K85" s="30"/>
      <c r="L85" s="82"/>
      <c r="N85" s="44"/>
      <c r="O85" s="90"/>
    </row>
    <row r="86" spans="1:15" x14ac:dyDescent="0.25">
      <c r="A86" s="100"/>
      <c r="B86" s="105"/>
      <c r="K86" s="30"/>
      <c r="L86" s="82"/>
      <c r="N86" s="44"/>
      <c r="O86" s="90"/>
    </row>
    <row r="87" spans="1:15" x14ac:dyDescent="0.25">
      <c r="A87" s="100"/>
      <c r="B87" s="105"/>
      <c r="K87" s="30"/>
      <c r="L87" s="82"/>
      <c r="N87" s="44"/>
      <c r="O87" s="90"/>
    </row>
    <row r="88" spans="1:15" x14ac:dyDescent="0.25">
      <c r="A88" s="71"/>
      <c r="B88" s="105"/>
      <c r="K88" s="30"/>
      <c r="L88" s="82"/>
      <c r="M88" s="88"/>
      <c r="N88" s="44"/>
      <c r="O88" s="90"/>
    </row>
    <row r="89" spans="1:15" x14ac:dyDescent="0.25">
      <c r="K89" s="30"/>
      <c r="L89" s="82"/>
      <c r="N89" s="44"/>
      <c r="O89" s="90"/>
    </row>
    <row r="90" spans="1:15" x14ac:dyDescent="0.25">
      <c r="K90" s="30"/>
      <c r="L90" s="82"/>
      <c r="N90" s="44"/>
      <c r="O90" s="90"/>
    </row>
    <row r="91" spans="1:15" x14ac:dyDescent="0.25">
      <c r="K91" s="30"/>
      <c r="L91" s="82"/>
      <c r="N91" s="44"/>
      <c r="O91" s="90"/>
    </row>
    <row r="92" spans="1:15" x14ac:dyDescent="0.25">
      <c r="A92" s="81">
        <f>SUM(A74:A91)</f>
        <v>3000</v>
      </c>
      <c r="E92" s="71">
        <f>SUM(E74:E91)</f>
        <v>49000</v>
      </c>
      <c r="H92" s="71">
        <f>SUM(H74:H91)</f>
        <v>0</v>
      </c>
      <c r="K92" s="30"/>
      <c r="L92" s="82"/>
      <c r="N92" s="44"/>
      <c r="O92" s="90"/>
    </row>
    <row r="93" spans="1:15" x14ac:dyDescent="0.25">
      <c r="K93" s="30"/>
      <c r="L93" s="82"/>
      <c r="N93" s="44"/>
      <c r="O93" s="90"/>
    </row>
    <row r="94" spans="1:15" x14ac:dyDescent="0.25">
      <c r="K94" s="30"/>
      <c r="N94" s="44"/>
      <c r="O94" s="90"/>
    </row>
    <row r="95" spans="1:15" x14ac:dyDescent="0.25">
      <c r="K95" s="30"/>
      <c r="N95" s="44"/>
      <c r="O95" s="90"/>
    </row>
    <row r="96" spans="1:15" x14ac:dyDescent="0.25">
      <c r="K96" s="30"/>
      <c r="M96" s="37">
        <f>SUM(M13:M95)</f>
        <v>1305000</v>
      </c>
      <c r="N96" s="44"/>
      <c r="O96" s="90"/>
    </row>
    <row r="97" spans="11:15" x14ac:dyDescent="0.25">
      <c r="K97" s="30"/>
      <c r="N97" s="44"/>
      <c r="O97" s="90"/>
    </row>
    <row r="98" spans="11:15" x14ac:dyDescent="0.25">
      <c r="K98" s="30"/>
      <c r="N98" s="44"/>
      <c r="O98" s="90"/>
    </row>
    <row r="99" spans="11:15" x14ac:dyDescent="0.25">
      <c r="K99" s="30"/>
      <c r="N99" s="44"/>
      <c r="O99" s="90"/>
    </row>
    <row r="100" spans="11:15" x14ac:dyDescent="0.25">
      <c r="K100" s="30"/>
      <c r="N100" s="44"/>
      <c r="O100" s="90"/>
    </row>
    <row r="101" spans="11:15" x14ac:dyDescent="0.25">
      <c r="K101" s="30"/>
      <c r="N101" s="44"/>
      <c r="O101" s="90"/>
    </row>
    <row r="102" spans="11:15" x14ac:dyDescent="0.25">
      <c r="K102" s="30"/>
      <c r="N102" s="44"/>
      <c r="O102" s="90"/>
    </row>
    <row r="103" spans="11:15" x14ac:dyDescent="0.25">
      <c r="K103" s="30"/>
      <c r="N103" s="44"/>
      <c r="O103" s="90"/>
    </row>
    <row r="104" spans="11:15" x14ac:dyDescent="0.25">
      <c r="K104" s="30"/>
      <c r="N104" s="44"/>
      <c r="O104" s="90"/>
    </row>
    <row r="105" spans="11:15" x14ac:dyDescent="0.25">
      <c r="K105" s="30"/>
      <c r="N105" s="44"/>
      <c r="O105" s="90"/>
    </row>
    <row r="106" spans="11:15" x14ac:dyDescent="0.25">
      <c r="K106" s="30"/>
      <c r="N106" s="44"/>
      <c r="O106" s="90"/>
    </row>
    <row r="107" spans="11:15" x14ac:dyDescent="0.25">
      <c r="K107" s="30"/>
      <c r="N107" s="44"/>
      <c r="O107" s="90"/>
    </row>
    <row r="108" spans="11:15" x14ac:dyDescent="0.25">
      <c r="K108" s="30"/>
      <c r="N108" s="44"/>
    </row>
    <row r="109" spans="11:15" x14ac:dyDescent="0.25">
      <c r="K109" s="30"/>
    </row>
    <row r="110" spans="11:15" x14ac:dyDescent="0.25">
      <c r="K110" s="30"/>
    </row>
    <row r="111" spans="11:15" x14ac:dyDescent="0.25">
      <c r="K111" s="30"/>
      <c r="O111" s="88">
        <f>SUM(O13:O110)</f>
        <v>0</v>
      </c>
    </row>
    <row r="112" spans="11:15" x14ac:dyDescent="0.25">
      <c r="K112" s="30"/>
    </row>
    <row r="113" spans="1:19" x14ac:dyDescent="0.25">
      <c r="K113" s="30"/>
    </row>
    <row r="114" spans="1:19" s="37" customFormat="1" x14ac:dyDescent="0.25">
      <c r="A114"/>
      <c r="B114"/>
      <c r="C114"/>
      <c r="D114"/>
      <c r="E114"/>
      <c r="F114"/>
      <c r="G114"/>
      <c r="H114"/>
      <c r="I114"/>
      <c r="J114"/>
      <c r="K114" s="30"/>
      <c r="L114" s="106"/>
      <c r="N114" s="108"/>
      <c r="O114" s="107"/>
      <c r="P114"/>
      <c r="Q114"/>
      <c r="R114"/>
      <c r="S114"/>
    </row>
    <row r="115" spans="1:19" s="37" customFormat="1" x14ac:dyDescent="0.25">
      <c r="A115"/>
      <c r="B115"/>
      <c r="C115"/>
      <c r="D115"/>
      <c r="E115"/>
      <c r="F115"/>
      <c r="G115"/>
      <c r="H115"/>
      <c r="I115"/>
      <c r="J115"/>
      <c r="K115" s="30"/>
      <c r="L115" s="106"/>
      <c r="N115" s="108"/>
      <c r="O115" s="107"/>
      <c r="P115"/>
      <c r="Q115"/>
      <c r="R115"/>
      <c r="S115"/>
    </row>
    <row r="116" spans="1:19" s="37" customFormat="1" x14ac:dyDescent="0.25">
      <c r="A116"/>
      <c r="B116"/>
      <c r="C116"/>
      <c r="D116"/>
      <c r="E116"/>
      <c r="F116"/>
      <c r="G116"/>
      <c r="H116"/>
      <c r="I116"/>
      <c r="J116"/>
      <c r="K116" s="30"/>
      <c r="L116" s="106"/>
      <c r="N116" s="108"/>
      <c r="O116" s="107"/>
      <c r="P116"/>
      <c r="Q116"/>
      <c r="R116"/>
      <c r="S116"/>
    </row>
    <row r="117" spans="1:19" s="37" customFormat="1" x14ac:dyDescent="0.25">
      <c r="A117"/>
      <c r="B117"/>
      <c r="C117"/>
      <c r="D117"/>
      <c r="E117"/>
      <c r="F117"/>
      <c r="G117"/>
      <c r="H117"/>
      <c r="I117"/>
      <c r="J117"/>
      <c r="K117" s="30"/>
      <c r="L117" s="106"/>
      <c r="N117" s="108"/>
      <c r="O117" s="107"/>
      <c r="P117"/>
      <c r="Q117"/>
      <c r="R117"/>
      <c r="S117"/>
    </row>
    <row r="118" spans="1:19" s="37" customFormat="1" x14ac:dyDescent="0.25">
      <c r="A118"/>
      <c r="B118"/>
      <c r="C118"/>
      <c r="D118"/>
      <c r="E118"/>
      <c r="F118"/>
      <c r="G118"/>
      <c r="H118"/>
      <c r="I118"/>
      <c r="J118"/>
      <c r="K118" s="30"/>
      <c r="L118" s="106"/>
      <c r="N118" s="108"/>
      <c r="O118" s="107"/>
      <c r="P118"/>
      <c r="Q118"/>
      <c r="R118"/>
      <c r="S118"/>
    </row>
    <row r="119" spans="1:19" s="37" customFormat="1" x14ac:dyDescent="0.25">
      <c r="A119"/>
      <c r="B119"/>
      <c r="C119"/>
      <c r="D119"/>
      <c r="E119"/>
      <c r="F119"/>
      <c r="G119"/>
      <c r="H119"/>
      <c r="I119"/>
      <c r="J119"/>
      <c r="K119" s="30"/>
      <c r="L119" s="106"/>
      <c r="N119" s="108"/>
      <c r="O119" s="107"/>
      <c r="P119"/>
      <c r="Q119"/>
      <c r="R119"/>
      <c r="S119"/>
    </row>
    <row r="120" spans="1:19" s="37" customFormat="1" x14ac:dyDescent="0.25">
      <c r="A120"/>
      <c r="B120"/>
      <c r="C120"/>
      <c r="D120"/>
      <c r="E120"/>
      <c r="F120"/>
      <c r="G120"/>
      <c r="H120"/>
      <c r="I120"/>
      <c r="J120"/>
      <c r="K120" s="30"/>
      <c r="L120" s="106"/>
      <c r="N120" s="108"/>
      <c r="O120" s="107"/>
      <c r="P120"/>
      <c r="Q120"/>
      <c r="R120"/>
      <c r="S120"/>
    </row>
    <row r="121" spans="1:19" s="37" customFormat="1" x14ac:dyDescent="0.25">
      <c r="A121"/>
      <c r="B121"/>
      <c r="C121"/>
      <c r="D121"/>
      <c r="E121"/>
      <c r="F121"/>
      <c r="G121"/>
      <c r="H121"/>
      <c r="I121"/>
      <c r="J121"/>
      <c r="K121" s="30"/>
      <c r="L121" s="106"/>
      <c r="N121" s="108"/>
      <c r="O121" s="107"/>
      <c r="P121"/>
      <c r="Q121"/>
      <c r="R121"/>
      <c r="S121"/>
    </row>
    <row r="122" spans="1:19" s="37" customFormat="1" x14ac:dyDescent="0.25">
      <c r="A122"/>
      <c r="B122"/>
      <c r="C122"/>
      <c r="D122"/>
      <c r="E122"/>
      <c r="F122"/>
      <c r="G122"/>
      <c r="H122"/>
      <c r="I122"/>
      <c r="J122"/>
      <c r="K122" s="30"/>
      <c r="L122" s="106"/>
      <c r="N122" s="108"/>
      <c r="O122" s="107"/>
      <c r="P122"/>
      <c r="Q122"/>
      <c r="R122"/>
      <c r="S122"/>
    </row>
    <row r="123" spans="1:19" s="37" customFormat="1" x14ac:dyDescent="0.25">
      <c r="A123"/>
      <c r="B123"/>
      <c r="C123"/>
      <c r="D123"/>
      <c r="E123"/>
      <c r="F123"/>
      <c r="G123"/>
      <c r="H123"/>
      <c r="I123"/>
      <c r="J123"/>
      <c r="K123" s="30"/>
      <c r="L123" s="106"/>
      <c r="N123" s="108"/>
      <c r="O123" s="107"/>
      <c r="P123"/>
      <c r="Q123"/>
      <c r="R123"/>
      <c r="S123"/>
    </row>
    <row r="124" spans="1:19" s="37" customFormat="1" x14ac:dyDescent="0.25">
      <c r="A124"/>
      <c r="B124"/>
      <c r="C124"/>
      <c r="D124"/>
      <c r="E124"/>
      <c r="F124"/>
      <c r="G124"/>
      <c r="H124"/>
      <c r="I124"/>
      <c r="J124"/>
      <c r="K124" s="30"/>
      <c r="L124" s="109"/>
      <c r="N124" s="108"/>
      <c r="O124" s="107"/>
      <c r="P124"/>
      <c r="Q124"/>
      <c r="R124"/>
      <c r="S124"/>
    </row>
    <row r="125" spans="1:19" s="37" customFormat="1" x14ac:dyDescent="0.25">
      <c r="A125"/>
      <c r="B125"/>
      <c r="C125"/>
      <c r="D125"/>
      <c r="E125"/>
      <c r="F125"/>
      <c r="G125"/>
      <c r="H125"/>
      <c r="I125"/>
      <c r="J125"/>
      <c r="K125" s="30"/>
      <c r="L125" s="106"/>
      <c r="N125" s="108"/>
      <c r="O125" s="107"/>
      <c r="P125"/>
      <c r="Q125"/>
      <c r="R125"/>
      <c r="S125"/>
    </row>
    <row r="126" spans="1:19" s="37" customFormat="1" x14ac:dyDescent="0.25">
      <c r="A126"/>
      <c r="B126"/>
      <c r="C126"/>
      <c r="D126"/>
      <c r="E126"/>
      <c r="F126"/>
      <c r="G126"/>
      <c r="H126"/>
      <c r="I126"/>
      <c r="J126"/>
      <c r="K126" s="30"/>
      <c r="L126" s="106"/>
      <c r="N126" s="108"/>
      <c r="O126" s="107"/>
      <c r="P126"/>
      <c r="Q126"/>
      <c r="R126"/>
      <c r="S126"/>
    </row>
    <row r="127" spans="1:19" s="37" customFormat="1" x14ac:dyDescent="0.25">
      <c r="A127"/>
      <c r="B127"/>
      <c r="C127"/>
      <c r="D127"/>
      <c r="E127"/>
      <c r="F127"/>
      <c r="G127"/>
      <c r="H127"/>
      <c r="I127"/>
      <c r="J127"/>
      <c r="K127" s="30"/>
      <c r="L127" s="106"/>
      <c r="N127" s="108"/>
      <c r="O127" s="107"/>
      <c r="P127"/>
      <c r="Q127"/>
      <c r="R127"/>
      <c r="S127"/>
    </row>
    <row r="128" spans="1:19" s="37" customFormat="1" x14ac:dyDescent="0.25">
      <c r="A128"/>
      <c r="B128"/>
      <c r="C128"/>
      <c r="D128"/>
      <c r="E128"/>
      <c r="F128"/>
      <c r="G128"/>
      <c r="H128"/>
      <c r="I128"/>
      <c r="J128"/>
      <c r="K128" s="30"/>
      <c r="L128" s="106"/>
      <c r="N128" s="108"/>
      <c r="O128" s="107"/>
      <c r="P128"/>
      <c r="Q128"/>
      <c r="R128"/>
      <c r="S128"/>
    </row>
    <row r="129" spans="1:19" s="37" customFormat="1" x14ac:dyDescent="0.25">
      <c r="A129"/>
      <c r="B129"/>
      <c r="C129"/>
      <c r="D129"/>
      <c r="E129"/>
      <c r="F129"/>
      <c r="G129"/>
      <c r="H129"/>
      <c r="I129"/>
      <c r="J129"/>
      <c r="K129" s="30"/>
      <c r="L129" s="106"/>
      <c r="N129" s="108"/>
      <c r="O129" s="107"/>
      <c r="P129"/>
      <c r="Q129"/>
      <c r="R129"/>
      <c r="S129"/>
    </row>
    <row r="130" spans="1:19" s="37" customFormat="1" x14ac:dyDescent="0.25">
      <c r="A130"/>
      <c r="B130"/>
      <c r="C130"/>
      <c r="D130"/>
      <c r="E130"/>
      <c r="F130"/>
      <c r="G130"/>
      <c r="H130"/>
      <c r="I130"/>
      <c r="J130"/>
      <c r="K130" s="30"/>
      <c r="L130" s="106"/>
      <c r="N130" s="108"/>
      <c r="O130" s="107"/>
      <c r="P130"/>
      <c r="Q130"/>
      <c r="R130"/>
      <c r="S130"/>
    </row>
    <row r="131" spans="1:19" s="37" customFormat="1" x14ac:dyDescent="0.25">
      <c r="A131"/>
      <c r="B131"/>
      <c r="C131"/>
      <c r="D131"/>
      <c r="E131"/>
      <c r="F131"/>
      <c r="G131"/>
      <c r="H131"/>
      <c r="I131"/>
      <c r="J131"/>
      <c r="K131" s="30"/>
      <c r="L131" s="106"/>
      <c r="N131" s="108"/>
      <c r="O131" s="107"/>
      <c r="P131"/>
      <c r="Q131"/>
      <c r="R131"/>
      <c r="S131"/>
    </row>
    <row r="132" spans="1:19" s="37" customFormat="1" x14ac:dyDescent="0.25">
      <c r="A132"/>
      <c r="B132"/>
      <c r="C132"/>
      <c r="D132"/>
      <c r="E132"/>
      <c r="F132"/>
      <c r="G132"/>
      <c r="H132"/>
      <c r="I132"/>
      <c r="J132"/>
      <c r="K132" s="30"/>
      <c r="L132" s="106"/>
      <c r="N132" s="108"/>
      <c r="O132" s="107"/>
      <c r="P132"/>
      <c r="Q132"/>
      <c r="R132"/>
      <c r="S132"/>
    </row>
    <row r="133" spans="1:19" s="37" customFormat="1" x14ac:dyDescent="0.25">
      <c r="A133"/>
      <c r="B133"/>
      <c r="C133"/>
      <c r="D133"/>
      <c r="E133"/>
      <c r="F133"/>
      <c r="G133"/>
      <c r="H133"/>
      <c r="I133"/>
      <c r="J133"/>
      <c r="K133" s="30"/>
      <c r="L133" s="106"/>
      <c r="N133" s="108"/>
      <c r="O133" s="107"/>
      <c r="P133"/>
      <c r="Q133"/>
      <c r="R133"/>
      <c r="S133"/>
    </row>
    <row r="134" spans="1:19" s="37" customFormat="1" x14ac:dyDescent="0.25">
      <c r="A134"/>
      <c r="B134"/>
      <c r="C134"/>
      <c r="D134"/>
      <c r="E134"/>
      <c r="F134"/>
      <c r="G134"/>
      <c r="H134"/>
      <c r="I134"/>
      <c r="J134"/>
      <c r="K134" s="30"/>
      <c r="L134" s="106"/>
      <c r="N134" s="108"/>
      <c r="O134" s="107"/>
      <c r="P134"/>
      <c r="Q134"/>
      <c r="R134"/>
      <c r="S134"/>
    </row>
    <row r="135" spans="1:19" s="37" customFormat="1" x14ac:dyDescent="0.25">
      <c r="A135"/>
      <c r="B135"/>
      <c r="C135"/>
      <c r="D135"/>
      <c r="E135"/>
      <c r="F135"/>
      <c r="G135"/>
      <c r="H135"/>
      <c r="I135"/>
      <c r="J135"/>
      <c r="K135" s="30"/>
      <c r="L135" s="109"/>
      <c r="N135" s="108"/>
      <c r="O135" s="107"/>
      <c r="P135"/>
      <c r="Q135"/>
      <c r="R135"/>
      <c r="S135"/>
    </row>
    <row r="136" spans="1:19" s="37" customFormat="1" x14ac:dyDescent="0.25">
      <c r="A136"/>
      <c r="B136"/>
      <c r="C136"/>
      <c r="D136"/>
      <c r="E136"/>
      <c r="F136"/>
      <c r="G136"/>
      <c r="H136"/>
      <c r="I136"/>
      <c r="J136"/>
      <c r="K136" s="30"/>
      <c r="L136" s="106"/>
      <c r="N136" s="108"/>
      <c r="O136" s="107"/>
      <c r="P136"/>
      <c r="Q136"/>
      <c r="R136"/>
      <c r="S136"/>
    </row>
    <row r="137" spans="1:19" s="37" customFormat="1" x14ac:dyDescent="0.25">
      <c r="A137"/>
      <c r="B137"/>
      <c r="C137"/>
      <c r="D137"/>
      <c r="E137"/>
      <c r="F137"/>
      <c r="G137"/>
      <c r="H137"/>
      <c r="I137"/>
      <c r="J137"/>
      <c r="K137" s="30"/>
      <c r="L137" s="109">
        <f>SUM(L13:L136)</f>
        <v>37835000</v>
      </c>
      <c r="N137" s="108"/>
      <c r="O137" s="107"/>
      <c r="P137"/>
      <c r="Q137"/>
      <c r="R137"/>
      <c r="S137"/>
    </row>
  </sheetData>
  <mergeCells count="1">
    <mergeCell ref="A1:I1"/>
  </mergeCells>
  <pageMargins left="0.7" right="0.7" top="0.75" bottom="0.75" header="0.3" footer="0.3"/>
  <pageSetup paperSize="9" scale="7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7"/>
  <sheetViews>
    <sheetView view="pageBreakPreview" topLeftCell="A10" zoomScale="80" zoomScaleNormal="100" zoomScaleSheetLayoutView="80" workbookViewId="0">
      <selection activeCell="K28" sqref="K28"/>
    </sheetView>
  </sheetViews>
  <sheetFormatPr defaultRowHeight="15" x14ac:dyDescent="0.25"/>
  <cols>
    <col min="1" max="1" width="15.85546875" customWidth="1"/>
    <col min="2" max="2" width="11.85546875" customWidth="1"/>
    <col min="3" max="3" width="13.7109375" customWidth="1"/>
    <col min="4" max="4" width="4.85546875" customWidth="1"/>
    <col min="5" max="5" width="14.28515625" customWidth="1"/>
    <col min="6" max="6" width="4.140625" customWidth="1"/>
    <col min="7" max="7" width="13.85546875" customWidth="1"/>
    <col min="8" max="8" width="22" customWidth="1"/>
    <col min="9" max="9" width="20.7109375" customWidth="1"/>
    <col min="10" max="10" width="21.5703125" customWidth="1"/>
    <col min="11" max="11" width="12.140625" bestFit="1" customWidth="1"/>
    <col min="12" max="12" width="17.42578125" style="106" bestFit="1" customWidth="1"/>
    <col min="13" max="13" width="16.140625" style="37" bestFit="1" customWidth="1"/>
    <col min="14" max="14" width="15.5703125" style="108" customWidth="1"/>
    <col min="15" max="15" width="20" style="107" bestFit="1" customWidth="1"/>
    <col min="16" max="16" width="18" bestFit="1" customWidth="1"/>
    <col min="18" max="18" width="22.42578125" customWidth="1"/>
    <col min="19" max="19" width="20.140625" customWidth="1"/>
  </cols>
  <sheetData>
    <row r="1" spans="1:19" ht="15.75" x14ac:dyDescent="0.25">
      <c r="A1" s="192" t="s">
        <v>0</v>
      </c>
      <c r="B1" s="192"/>
      <c r="C1" s="192"/>
      <c r="D1" s="192"/>
      <c r="E1" s="192"/>
      <c r="F1" s="192"/>
      <c r="G1" s="192"/>
      <c r="H1" s="192"/>
      <c r="I1" s="192"/>
      <c r="J1" s="112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9"/>
      <c r="L2" s="3"/>
      <c r="M2" s="4"/>
      <c r="N2" s="5"/>
      <c r="O2" s="10"/>
      <c r="P2" s="9"/>
      <c r="Q2" s="9"/>
      <c r="R2" s="9"/>
      <c r="S2" s="9"/>
    </row>
    <row r="3" spans="1:19" x14ac:dyDescent="0.25">
      <c r="A3" s="7" t="s">
        <v>1</v>
      </c>
      <c r="B3" s="10" t="s">
        <v>57</v>
      </c>
      <c r="C3" s="10"/>
      <c r="D3" s="7"/>
      <c r="E3" s="7"/>
      <c r="F3" s="7"/>
      <c r="G3" s="7"/>
      <c r="H3" s="7" t="s">
        <v>3</v>
      </c>
      <c r="I3" s="11">
        <v>42803</v>
      </c>
      <c r="J3" s="12"/>
      <c r="K3" s="9"/>
      <c r="L3" s="13"/>
      <c r="M3" s="4"/>
      <c r="N3" s="5"/>
      <c r="O3" s="10"/>
      <c r="P3" s="9"/>
      <c r="Q3" s="9"/>
      <c r="R3" s="9"/>
      <c r="S3" s="9"/>
    </row>
    <row r="4" spans="1:19" x14ac:dyDescent="0.25">
      <c r="A4" s="7" t="s">
        <v>4</v>
      </c>
      <c r="B4" s="14" t="s">
        <v>5</v>
      </c>
      <c r="C4" s="7"/>
      <c r="D4" s="7"/>
      <c r="E4" s="7"/>
      <c r="F4" s="7"/>
      <c r="G4" s="7"/>
      <c r="H4" s="7" t="s">
        <v>6</v>
      </c>
      <c r="I4" s="15" t="s">
        <v>7</v>
      </c>
      <c r="J4" s="15"/>
      <c r="K4" s="9"/>
      <c r="L4" s="13"/>
      <c r="M4" s="4"/>
      <c r="N4" s="5"/>
      <c r="O4" s="10"/>
      <c r="P4" s="9"/>
      <c r="Q4" s="9"/>
      <c r="R4" s="9"/>
      <c r="S4" s="9"/>
    </row>
    <row r="5" spans="1:19" x14ac:dyDescent="0.25">
      <c r="A5" s="7"/>
      <c r="B5" s="7"/>
      <c r="C5" s="7"/>
      <c r="D5" s="7"/>
      <c r="E5" s="7"/>
      <c r="F5" s="7"/>
      <c r="G5" s="7"/>
      <c r="H5" s="8"/>
      <c r="I5" s="15"/>
      <c r="J5" s="16"/>
      <c r="K5" s="9"/>
      <c r="L5" s="13"/>
      <c r="M5" s="17"/>
      <c r="N5" s="18"/>
      <c r="O5" s="6"/>
      <c r="P5" s="9"/>
      <c r="Q5" s="9"/>
      <c r="R5" s="9"/>
      <c r="S5" s="9"/>
    </row>
    <row r="6" spans="1:19" x14ac:dyDescent="0.25">
      <c r="A6" s="19" t="s">
        <v>8</v>
      </c>
      <c r="B6" s="7"/>
      <c r="C6" s="7"/>
      <c r="D6" s="7"/>
      <c r="E6" s="7"/>
      <c r="F6" s="7"/>
      <c r="G6" s="7" t="s">
        <v>9</v>
      </c>
      <c r="H6" s="8"/>
      <c r="I6" s="7"/>
      <c r="J6" s="7"/>
      <c r="K6" s="9"/>
      <c r="L6" s="13"/>
      <c r="M6" s="4"/>
      <c r="N6" s="18"/>
      <c r="O6" s="7"/>
      <c r="P6" s="9"/>
      <c r="Q6" s="9"/>
      <c r="R6" s="9"/>
      <c r="S6" s="9"/>
    </row>
    <row r="7" spans="1:19" x14ac:dyDescent="0.25">
      <c r="A7" s="7"/>
      <c r="B7" s="7"/>
      <c r="C7" s="20" t="s">
        <v>10</v>
      </c>
      <c r="D7" s="20"/>
      <c r="E7" s="20" t="s">
        <v>11</v>
      </c>
      <c r="F7" s="20"/>
      <c r="G7" s="20" t="s">
        <v>12</v>
      </c>
      <c r="H7" s="8"/>
      <c r="I7" s="7"/>
      <c r="J7" s="7"/>
      <c r="K7" s="9"/>
      <c r="L7" s="13"/>
      <c r="M7" s="4"/>
      <c r="N7" s="5"/>
      <c r="O7" s="7"/>
      <c r="P7" s="9"/>
      <c r="Q7" s="9"/>
      <c r="R7" s="9"/>
      <c r="S7" s="9"/>
    </row>
    <row r="8" spans="1:19" x14ac:dyDescent="0.25">
      <c r="A8" s="7"/>
      <c r="B8" s="7"/>
      <c r="C8" s="21">
        <v>100000</v>
      </c>
      <c r="D8" s="7"/>
      <c r="E8" s="22">
        <v>27</v>
      </c>
      <c r="F8" s="22"/>
      <c r="G8" s="17">
        <f>C8*E8</f>
        <v>2700000</v>
      </c>
      <c r="H8" s="8"/>
      <c r="I8" s="17"/>
      <c r="J8" s="17"/>
      <c r="K8" s="9"/>
      <c r="L8" s="13"/>
      <c r="M8" s="4"/>
      <c r="N8" s="5"/>
      <c r="O8" s="7"/>
      <c r="P8" s="9"/>
      <c r="Q8" s="9"/>
      <c r="R8" s="9"/>
      <c r="S8" s="9"/>
    </row>
    <row r="9" spans="1:19" x14ac:dyDescent="0.25">
      <c r="A9" s="7"/>
      <c r="B9" s="7"/>
      <c r="C9" s="21">
        <v>50000</v>
      </c>
      <c r="D9" s="7"/>
      <c r="E9" s="22">
        <v>37</v>
      </c>
      <c r="F9" s="22"/>
      <c r="G9" s="17">
        <f t="shared" ref="G9:G16" si="0">C9*E9</f>
        <v>1850000</v>
      </c>
      <c r="H9" s="8"/>
      <c r="I9" s="17"/>
      <c r="J9" s="17"/>
      <c r="K9" s="9"/>
      <c r="L9" s="3"/>
      <c r="M9" s="4"/>
      <c r="N9" s="5"/>
      <c r="O9" s="6"/>
      <c r="P9" s="9"/>
      <c r="Q9" s="9"/>
      <c r="R9" s="9"/>
      <c r="S9" s="9"/>
    </row>
    <row r="10" spans="1:19" x14ac:dyDescent="0.25">
      <c r="A10" s="7"/>
      <c r="B10" s="7"/>
      <c r="C10" s="21">
        <v>20000</v>
      </c>
      <c r="D10" s="7"/>
      <c r="E10" s="22">
        <v>1</v>
      </c>
      <c r="F10" s="22"/>
      <c r="G10" s="17">
        <f t="shared" si="0"/>
        <v>20000</v>
      </c>
      <c r="H10" s="8"/>
      <c r="I10" s="8"/>
      <c r="J10" s="17"/>
      <c r="K10" s="23"/>
      <c r="L10" s="3"/>
      <c r="M10" s="4"/>
      <c r="N10" s="5"/>
      <c r="O10" s="7"/>
      <c r="P10" s="9"/>
      <c r="Q10" s="9"/>
      <c r="R10" s="9"/>
      <c r="S10" s="9"/>
    </row>
    <row r="11" spans="1:19" x14ac:dyDescent="0.25">
      <c r="A11" s="7"/>
      <c r="B11" s="7"/>
      <c r="C11" s="21">
        <v>10000</v>
      </c>
      <c r="D11" s="7"/>
      <c r="E11" s="22">
        <v>95</v>
      </c>
      <c r="F11" s="22"/>
      <c r="G11" s="17">
        <f t="shared" si="0"/>
        <v>950000</v>
      </c>
      <c r="H11" s="8"/>
      <c r="I11" s="17"/>
      <c r="J11" s="17"/>
      <c r="K11" s="9"/>
      <c r="L11" s="3"/>
      <c r="M11" s="4"/>
      <c r="N11" s="24"/>
      <c r="O11" s="8"/>
      <c r="P11" s="9"/>
      <c r="Q11" s="9"/>
      <c r="R11" s="9" t="s">
        <v>13</v>
      </c>
      <c r="S11" s="9"/>
    </row>
    <row r="12" spans="1:19" x14ac:dyDescent="0.25">
      <c r="A12" s="7"/>
      <c r="B12" s="7"/>
      <c r="C12" s="21">
        <v>5000</v>
      </c>
      <c r="D12" s="7"/>
      <c r="E12" s="22">
        <v>96</v>
      </c>
      <c r="F12" s="22"/>
      <c r="G12" s="17">
        <f>C12*E12</f>
        <v>480000</v>
      </c>
      <c r="H12" s="8"/>
      <c r="I12" s="17"/>
      <c r="J12" s="17"/>
      <c r="K12" s="25" t="s">
        <v>9</v>
      </c>
      <c r="L12" s="26" t="s">
        <v>14</v>
      </c>
      <c r="M12" s="27" t="s">
        <v>15</v>
      </c>
      <c r="N12" s="28" t="s">
        <v>16</v>
      </c>
      <c r="O12" s="29" t="s">
        <v>13</v>
      </c>
      <c r="P12" s="9" t="s">
        <v>17</v>
      </c>
      <c r="Q12" s="9" t="s">
        <v>18</v>
      </c>
      <c r="R12" s="9" t="s">
        <v>19</v>
      </c>
      <c r="S12" s="9"/>
    </row>
    <row r="13" spans="1:19" x14ac:dyDescent="0.25">
      <c r="A13" s="7"/>
      <c r="B13" s="7"/>
      <c r="C13" s="21">
        <v>2000</v>
      </c>
      <c r="D13" s="7"/>
      <c r="E13" s="22">
        <v>93</v>
      </c>
      <c r="F13" s="22"/>
      <c r="G13" s="17">
        <f t="shared" si="0"/>
        <v>186000</v>
      </c>
      <c r="H13" s="8"/>
      <c r="I13" s="17"/>
      <c r="J13" s="17"/>
      <c r="K13" s="30">
        <v>40024</v>
      </c>
      <c r="L13" s="31">
        <v>800000</v>
      </c>
      <c r="M13" s="32">
        <v>175000</v>
      </c>
      <c r="N13" s="33"/>
      <c r="O13" s="9" t="s">
        <v>20</v>
      </c>
      <c r="P13" s="9" t="s">
        <v>18</v>
      </c>
    </row>
    <row r="14" spans="1:19" x14ac:dyDescent="0.25">
      <c r="A14" s="7"/>
      <c r="B14" s="7"/>
      <c r="C14" s="21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10"/>
      <c r="K14" s="30">
        <v>40025</v>
      </c>
      <c r="L14" s="31">
        <v>350000</v>
      </c>
      <c r="M14" s="32">
        <v>100000</v>
      </c>
      <c r="N14" s="34"/>
      <c r="O14" s="35"/>
      <c r="P14" s="36"/>
    </row>
    <row r="15" spans="1:19" x14ac:dyDescent="0.25">
      <c r="A15" s="7"/>
      <c r="B15" s="7"/>
      <c r="C15" s="21">
        <v>500</v>
      </c>
      <c r="D15" s="7"/>
      <c r="E15" s="22">
        <v>0</v>
      </c>
      <c r="F15" s="22"/>
      <c r="G15" s="17">
        <f t="shared" si="0"/>
        <v>0</v>
      </c>
      <c r="H15" s="8"/>
      <c r="I15" s="10"/>
      <c r="K15" s="30">
        <v>40026</v>
      </c>
      <c r="L15" s="31">
        <v>1600000</v>
      </c>
      <c r="M15" s="32">
        <v>77000</v>
      </c>
      <c r="N15" s="34"/>
      <c r="O15" s="35"/>
      <c r="P15" s="36"/>
    </row>
    <row r="16" spans="1:19" x14ac:dyDescent="0.25">
      <c r="A16" s="7"/>
      <c r="B16" s="7"/>
      <c r="C16" s="21">
        <v>100</v>
      </c>
      <c r="D16" s="7"/>
      <c r="E16" s="22">
        <v>0</v>
      </c>
      <c r="F16" s="22"/>
      <c r="G16" s="17">
        <f t="shared" si="0"/>
        <v>0</v>
      </c>
      <c r="H16" s="8"/>
      <c r="I16" s="10"/>
      <c r="J16" s="10"/>
      <c r="K16" s="30">
        <v>40027</v>
      </c>
      <c r="L16" s="31">
        <v>800000</v>
      </c>
      <c r="M16" s="37">
        <v>7044000</v>
      </c>
      <c r="N16" s="34"/>
      <c r="O16" s="35"/>
      <c r="P16" s="36"/>
    </row>
    <row r="17" spans="1:19" x14ac:dyDescent="0.25">
      <c r="A17" s="7"/>
      <c r="B17" s="7"/>
      <c r="C17" s="19" t="s">
        <v>21</v>
      </c>
      <c r="D17" s="7"/>
      <c r="E17" s="22"/>
      <c r="F17" s="7"/>
      <c r="G17" s="7"/>
      <c r="H17" s="8">
        <f>SUM(G8:G16)</f>
        <v>6186000</v>
      </c>
      <c r="I17" s="10"/>
      <c r="K17" s="30">
        <v>40028</v>
      </c>
      <c r="L17" s="31">
        <v>800000</v>
      </c>
      <c r="M17" s="32">
        <v>450000</v>
      </c>
      <c r="N17" s="34"/>
      <c r="O17" s="35"/>
      <c r="P17" s="36"/>
    </row>
    <row r="18" spans="1:19" x14ac:dyDescent="0.25">
      <c r="A18" s="7"/>
      <c r="B18" s="7"/>
      <c r="C18" s="7"/>
      <c r="D18" s="7"/>
      <c r="E18" s="7"/>
      <c r="F18" s="7"/>
      <c r="G18" s="7"/>
      <c r="H18" s="8"/>
      <c r="I18" s="10"/>
      <c r="J18" s="38"/>
      <c r="K18" s="30">
        <v>40029</v>
      </c>
      <c r="L18" s="31">
        <v>800000</v>
      </c>
      <c r="M18" s="32">
        <v>1970000</v>
      </c>
      <c r="N18" s="34"/>
      <c r="O18" s="35"/>
      <c r="P18" s="39"/>
    </row>
    <row r="19" spans="1:19" x14ac:dyDescent="0.25">
      <c r="A19" s="7"/>
      <c r="B19" s="7"/>
      <c r="C19" s="7" t="s">
        <v>10</v>
      </c>
      <c r="D19" s="7"/>
      <c r="E19" s="7" t="s">
        <v>22</v>
      </c>
      <c r="F19" s="7"/>
      <c r="G19" s="7" t="s">
        <v>12</v>
      </c>
      <c r="H19" s="8"/>
      <c r="I19" s="21"/>
      <c r="K19" s="30">
        <v>40030</v>
      </c>
      <c r="L19" s="31">
        <v>800000</v>
      </c>
      <c r="M19" s="40">
        <v>1970000</v>
      </c>
      <c r="N19" s="34"/>
      <c r="O19" s="35"/>
      <c r="P19" s="39"/>
    </row>
    <row r="20" spans="1:19" x14ac:dyDescent="0.25">
      <c r="A20" s="7"/>
      <c r="B20" s="7"/>
      <c r="C20" s="21">
        <v>1000</v>
      </c>
      <c r="D20" s="7"/>
      <c r="E20" s="7">
        <v>0</v>
      </c>
      <c r="F20" s="7"/>
      <c r="G20" s="21">
        <f>C20*E20</f>
        <v>0</v>
      </c>
      <c r="H20" s="8"/>
      <c r="I20" s="21"/>
      <c r="K20" s="30">
        <v>40031</v>
      </c>
      <c r="L20" s="31">
        <v>1200000</v>
      </c>
      <c r="M20" s="32">
        <v>300000</v>
      </c>
      <c r="N20" s="34"/>
      <c r="O20" s="35"/>
      <c r="P20" s="39"/>
    </row>
    <row r="21" spans="1:19" x14ac:dyDescent="0.25">
      <c r="A21" s="7"/>
      <c r="B21" s="7"/>
      <c r="C21" s="21">
        <v>500</v>
      </c>
      <c r="D21" s="7"/>
      <c r="E21" s="7">
        <v>60</v>
      </c>
      <c r="F21" s="7"/>
      <c r="G21" s="21">
        <f>C21*E21</f>
        <v>30000</v>
      </c>
      <c r="H21" s="8"/>
      <c r="I21" s="21"/>
      <c r="K21" s="30">
        <v>40032</v>
      </c>
      <c r="L21" s="31">
        <v>500000</v>
      </c>
      <c r="M21" s="34">
        <v>14060000</v>
      </c>
      <c r="N21" s="41"/>
      <c r="O21" s="42"/>
      <c r="P21" s="42"/>
    </row>
    <row r="22" spans="1:19" x14ac:dyDescent="0.25">
      <c r="A22" s="7"/>
      <c r="B22" s="7"/>
      <c r="C22" s="21">
        <v>200</v>
      </c>
      <c r="D22" s="7"/>
      <c r="E22" s="7">
        <v>1</v>
      </c>
      <c r="F22" s="7"/>
      <c r="G22" s="21">
        <f>C22*E22</f>
        <v>200</v>
      </c>
      <c r="H22" s="8"/>
      <c r="I22" s="10"/>
      <c r="K22" s="30">
        <v>40033</v>
      </c>
      <c r="L22" s="31">
        <v>1600000</v>
      </c>
      <c r="M22" s="43">
        <v>7336000</v>
      </c>
      <c r="N22" s="44"/>
      <c r="O22" s="8"/>
      <c r="P22" s="34"/>
      <c r="Q22" s="41"/>
      <c r="R22" s="42"/>
      <c r="S22" s="42"/>
    </row>
    <row r="23" spans="1:19" x14ac:dyDescent="0.25">
      <c r="A23" s="7"/>
      <c r="B23" s="7"/>
      <c r="C23" s="21">
        <v>100</v>
      </c>
      <c r="D23" s="7"/>
      <c r="E23" s="7">
        <v>3</v>
      </c>
      <c r="F23" s="7"/>
      <c r="G23" s="21">
        <f>C23*E23</f>
        <v>300</v>
      </c>
      <c r="H23" s="8"/>
      <c r="I23" s="10"/>
      <c r="K23" s="30">
        <v>40034</v>
      </c>
      <c r="L23" s="31">
        <v>750000</v>
      </c>
      <c r="M23" s="45">
        <v>12917000</v>
      </c>
      <c r="N23" s="44"/>
      <c r="O23" s="46"/>
      <c r="P23" s="34"/>
      <c r="Q23" s="41"/>
      <c r="R23" s="42">
        <f>SUM(R14:R22)</f>
        <v>0</v>
      </c>
      <c r="S23" s="42">
        <f>SUM(S14:S22)</f>
        <v>0</v>
      </c>
    </row>
    <row r="24" spans="1:19" x14ac:dyDescent="0.25">
      <c r="A24" s="7"/>
      <c r="B24" s="7"/>
      <c r="C24" s="21">
        <v>50</v>
      </c>
      <c r="D24" s="7"/>
      <c r="E24" s="7">
        <v>0</v>
      </c>
      <c r="F24" s="7"/>
      <c r="G24" s="21">
        <f>C24*E24</f>
        <v>0</v>
      </c>
      <c r="H24" s="8"/>
      <c r="I24" s="7"/>
      <c r="K24" s="30">
        <v>40035</v>
      </c>
      <c r="L24" s="31">
        <v>500000</v>
      </c>
      <c r="M24" s="45">
        <v>37500</v>
      </c>
      <c r="N24" s="47"/>
      <c r="O24" s="46"/>
      <c r="P24" s="34"/>
      <c r="Q24" s="41"/>
      <c r="R24" s="48" t="s">
        <v>23</v>
      </c>
      <c r="S24" s="41"/>
    </row>
    <row r="25" spans="1:19" x14ac:dyDescent="0.25">
      <c r="A25" s="7"/>
      <c r="B25" s="7"/>
      <c r="C25" s="21">
        <v>25</v>
      </c>
      <c r="D25" s="7"/>
      <c r="E25" s="7">
        <v>0</v>
      </c>
      <c r="F25" s="7"/>
      <c r="G25" s="49">
        <v>0</v>
      </c>
      <c r="H25" s="8"/>
      <c r="I25" s="7" t="s">
        <v>9</v>
      </c>
      <c r="K25" s="30">
        <v>40036</v>
      </c>
      <c r="L25" s="31">
        <v>580000</v>
      </c>
      <c r="M25" s="45"/>
      <c r="N25" s="47"/>
      <c r="O25" s="46"/>
      <c r="P25" s="34"/>
      <c r="Q25" s="41"/>
      <c r="R25" s="48"/>
      <c r="S25" s="41"/>
    </row>
    <row r="26" spans="1:19" x14ac:dyDescent="0.25">
      <c r="A26" s="7"/>
      <c r="B26" s="7"/>
      <c r="C26" s="19" t="s">
        <v>21</v>
      </c>
      <c r="D26" s="7"/>
      <c r="E26" s="7"/>
      <c r="F26" s="7"/>
      <c r="G26" s="7"/>
      <c r="H26" s="50">
        <f>SUM(G20:G25)</f>
        <v>30500</v>
      </c>
      <c r="I26" s="8"/>
      <c r="K26" s="30">
        <v>40037</v>
      </c>
      <c r="L26" s="31">
        <v>900000</v>
      </c>
      <c r="N26" s="44"/>
      <c r="O26" s="51"/>
      <c r="P26" s="34"/>
      <c r="Q26" s="41"/>
      <c r="R26" s="48"/>
      <c r="S26" s="41"/>
    </row>
    <row r="27" spans="1:19" x14ac:dyDescent="0.25">
      <c r="A27" s="7"/>
      <c r="B27" s="7"/>
      <c r="C27" s="7"/>
      <c r="D27" s="7"/>
      <c r="E27" s="7"/>
      <c r="F27" s="7"/>
      <c r="G27" s="7"/>
      <c r="H27" s="8"/>
      <c r="I27" s="8">
        <f>H17+H26</f>
        <v>6216500</v>
      </c>
      <c r="K27" s="30">
        <v>40069</v>
      </c>
      <c r="L27" s="31">
        <v>100000</v>
      </c>
      <c r="M27" s="52"/>
      <c r="N27" s="44"/>
      <c r="O27" s="51"/>
      <c r="P27" s="34"/>
      <c r="Q27" s="41"/>
      <c r="R27" s="48"/>
      <c r="S27" s="41"/>
    </row>
    <row r="28" spans="1:19" x14ac:dyDescent="0.25">
      <c r="A28" s="7"/>
      <c r="B28" s="7"/>
      <c r="C28" s="19" t="s">
        <v>24</v>
      </c>
      <c r="D28" s="7"/>
      <c r="E28" s="7"/>
      <c r="F28" s="7"/>
      <c r="G28" s="7"/>
      <c r="H28" s="8"/>
      <c r="I28" s="8"/>
      <c r="K28" s="30"/>
      <c r="L28" s="31"/>
      <c r="M28" s="53"/>
      <c r="N28" s="44"/>
      <c r="O28" s="51"/>
      <c r="P28" s="34"/>
      <c r="Q28" s="41"/>
      <c r="R28" s="48"/>
      <c r="S28" s="41"/>
    </row>
    <row r="29" spans="1:19" x14ac:dyDescent="0.25">
      <c r="A29" s="7"/>
      <c r="B29" s="7"/>
      <c r="C29" s="7" t="s">
        <v>25</v>
      </c>
      <c r="D29" s="7"/>
      <c r="E29" s="7"/>
      <c r="F29" s="7"/>
      <c r="G29" s="7" t="s">
        <v>9</v>
      </c>
      <c r="H29" s="8"/>
      <c r="I29" s="8">
        <f>'07 Maret 17 '!I37</f>
        <v>1108296472</v>
      </c>
      <c r="K29" s="30"/>
      <c r="L29" s="31"/>
      <c r="N29" s="44"/>
      <c r="O29" s="51"/>
      <c r="P29" s="34"/>
      <c r="Q29" s="41"/>
      <c r="R29" s="54"/>
      <c r="S29" s="41"/>
    </row>
    <row r="30" spans="1:19" x14ac:dyDescent="0.25">
      <c r="A30" s="7"/>
      <c r="B30" s="7"/>
      <c r="C30" s="7" t="s">
        <v>26</v>
      </c>
      <c r="D30" s="7"/>
      <c r="E30" s="7"/>
      <c r="F30" s="7"/>
      <c r="G30" s="7"/>
      <c r="H30" s="8" t="s">
        <v>27</v>
      </c>
      <c r="I30" s="55">
        <f>'08 Maret 17 '!I52</f>
        <v>40646800</v>
      </c>
      <c r="K30" s="30"/>
      <c r="L30" s="31"/>
      <c r="M30" s="56"/>
      <c r="N30" s="44"/>
      <c r="O30" s="51"/>
      <c r="P30" s="34"/>
      <c r="Q30" s="41"/>
      <c r="R30" s="48"/>
      <c r="S30" s="41"/>
    </row>
    <row r="31" spans="1:19" x14ac:dyDescent="0.25">
      <c r="A31" s="7"/>
      <c r="B31" s="7"/>
      <c r="C31" s="7"/>
      <c r="D31" s="7"/>
      <c r="E31" s="7"/>
      <c r="F31" s="7"/>
      <c r="G31" s="7"/>
      <c r="H31" s="8"/>
      <c r="I31" s="8"/>
      <c r="K31" s="30"/>
      <c r="L31" s="31"/>
      <c r="N31" s="47"/>
      <c r="O31" s="51"/>
      <c r="P31" s="9"/>
      <c r="Q31" s="41"/>
      <c r="R31" s="9"/>
      <c r="S31" s="41"/>
    </row>
    <row r="32" spans="1:19" x14ac:dyDescent="0.25">
      <c r="A32" s="7"/>
      <c r="B32" s="7"/>
      <c r="C32" s="19" t="s">
        <v>28</v>
      </c>
      <c r="D32" s="7"/>
      <c r="E32" s="7"/>
      <c r="F32" s="7"/>
      <c r="G32" s="7"/>
      <c r="H32" s="8"/>
      <c r="I32" s="34"/>
      <c r="J32" s="34"/>
      <c r="K32" s="30"/>
      <c r="L32" s="31"/>
      <c r="N32" s="44"/>
      <c r="O32" s="51"/>
      <c r="P32" s="9"/>
      <c r="Q32" s="41"/>
      <c r="R32" s="9"/>
      <c r="S32" s="41"/>
    </row>
    <row r="33" spans="1:19" x14ac:dyDescent="0.25">
      <c r="A33" s="7"/>
      <c r="B33" s="19">
        <v>1</v>
      </c>
      <c r="C33" s="19" t="s">
        <v>29</v>
      </c>
      <c r="D33" s="7"/>
      <c r="E33" s="7"/>
      <c r="F33" s="7"/>
      <c r="G33" s="7"/>
      <c r="H33" s="8"/>
      <c r="I33" s="8"/>
      <c r="J33" s="8"/>
      <c r="K33" s="30"/>
      <c r="L33" s="31"/>
      <c r="N33" s="44"/>
      <c r="O33" s="51"/>
      <c r="P33" s="9"/>
      <c r="Q33" s="41"/>
      <c r="R33" s="9"/>
      <c r="S33" s="41"/>
    </row>
    <row r="34" spans="1:19" x14ac:dyDescent="0.25">
      <c r="A34" s="7"/>
      <c r="B34" s="19"/>
      <c r="C34" s="19" t="s">
        <v>13</v>
      </c>
      <c r="D34" s="7"/>
      <c r="E34" s="7"/>
      <c r="F34" s="7"/>
      <c r="G34" s="7"/>
      <c r="H34" s="8"/>
      <c r="I34" s="8"/>
      <c r="J34" s="8"/>
      <c r="K34" s="30"/>
      <c r="L34" s="31"/>
      <c r="N34" s="44"/>
      <c r="O34" s="51"/>
      <c r="P34" s="9"/>
      <c r="Q34" s="41"/>
      <c r="R34" s="57"/>
      <c r="S34" s="41"/>
    </row>
    <row r="35" spans="1:19" x14ac:dyDescent="0.25">
      <c r="A35" s="7"/>
      <c r="B35" s="7"/>
      <c r="C35" s="7" t="s">
        <v>30</v>
      </c>
      <c r="D35" s="7"/>
      <c r="E35" s="7"/>
      <c r="F35" s="7"/>
      <c r="G35" s="21"/>
      <c r="H35" s="50">
        <f>O14</f>
        <v>0</v>
      </c>
      <c r="I35" s="8"/>
      <c r="J35" s="8"/>
      <c r="K35" s="30"/>
      <c r="L35" s="31"/>
      <c r="M35" s="52"/>
      <c r="N35" s="44" t="s">
        <v>31</v>
      </c>
      <c r="O35" s="51"/>
      <c r="P35" s="41"/>
      <c r="Q35" s="41"/>
      <c r="R35" s="9"/>
      <c r="S35" s="41"/>
    </row>
    <row r="36" spans="1:19" x14ac:dyDescent="0.25">
      <c r="A36" s="7"/>
      <c r="B36" s="7"/>
      <c r="C36" s="7" t="s">
        <v>32</v>
      </c>
      <c r="D36" s="7"/>
      <c r="E36" s="7"/>
      <c r="F36" s="7"/>
      <c r="G36" s="7"/>
      <c r="H36" s="58">
        <f>P14</f>
        <v>0</v>
      </c>
      <c r="I36" s="7" t="s">
        <v>9</v>
      </c>
      <c r="J36" s="7"/>
      <c r="K36" s="30"/>
      <c r="L36" s="31"/>
      <c r="M36" s="52"/>
      <c r="N36" s="44"/>
      <c r="O36" s="51"/>
      <c r="P36" s="10"/>
      <c r="Q36" s="41"/>
      <c r="R36" s="9"/>
      <c r="S36" s="9"/>
    </row>
    <row r="37" spans="1:19" x14ac:dyDescent="0.25">
      <c r="A37" s="7"/>
      <c r="B37" s="7"/>
      <c r="C37" s="7" t="s">
        <v>33</v>
      </c>
      <c r="D37" s="7"/>
      <c r="E37" s="7"/>
      <c r="F37" s="7"/>
      <c r="G37" s="7"/>
      <c r="H37" s="8"/>
      <c r="I37" s="8">
        <f>I29+H35-H36</f>
        <v>1108296472</v>
      </c>
      <c r="J37" s="8"/>
      <c r="L37" s="31"/>
      <c r="M37" s="52"/>
      <c r="N37" s="44"/>
      <c r="O37" s="51"/>
      <c r="Q37" s="41"/>
      <c r="R37" s="9"/>
      <c r="S37" s="9"/>
    </row>
    <row r="38" spans="1:19" x14ac:dyDescent="0.25">
      <c r="A38" s="7"/>
      <c r="B38" s="7"/>
      <c r="C38" s="7"/>
      <c r="D38" s="7"/>
      <c r="E38" s="7"/>
      <c r="F38" s="7"/>
      <c r="G38" s="7"/>
      <c r="H38" s="8"/>
      <c r="I38" s="8"/>
      <c r="J38" s="8"/>
      <c r="L38" s="31"/>
      <c r="M38" s="59"/>
      <c r="N38" s="44"/>
      <c r="O38" s="51"/>
      <c r="Q38" s="41"/>
      <c r="R38" s="9"/>
      <c r="S38" s="9"/>
    </row>
    <row r="39" spans="1:19" x14ac:dyDescent="0.25">
      <c r="A39" s="7"/>
      <c r="B39" s="7"/>
      <c r="C39" s="19" t="s">
        <v>34</v>
      </c>
      <c r="D39" s="7"/>
      <c r="E39" s="7"/>
      <c r="F39" s="7"/>
      <c r="G39" s="7"/>
      <c r="H39" s="50">
        <v>499419523</v>
      </c>
      <c r="J39" s="8"/>
      <c r="L39" s="31"/>
      <c r="M39" s="52"/>
      <c r="N39" s="44"/>
      <c r="O39" s="51"/>
      <c r="Q39" s="41"/>
      <c r="R39" s="9"/>
      <c r="S39" s="9"/>
    </row>
    <row r="40" spans="1:19" x14ac:dyDescent="0.25">
      <c r="A40" s="7"/>
      <c r="B40" s="7"/>
      <c r="C40" s="19" t="s">
        <v>35</v>
      </c>
      <c r="D40" s="7"/>
      <c r="E40" s="7"/>
      <c r="F40" s="7"/>
      <c r="G40" s="7"/>
      <c r="H40" s="8">
        <v>102993494</v>
      </c>
      <c r="I40" s="8"/>
      <c r="J40" s="8"/>
      <c r="L40" s="31"/>
      <c r="M40" s="52"/>
      <c r="N40" s="44"/>
      <c r="O40" s="51"/>
      <c r="Q40" s="41"/>
      <c r="R40" s="9"/>
      <c r="S40" s="9"/>
    </row>
    <row r="41" spans="1:19" ht="16.5" x14ac:dyDescent="0.35">
      <c r="A41" s="7"/>
      <c r="B41" s="7"/>
      <c r="C41" s="19" t="s">
        <v>36</v>
      </c>
      <c r="D41" s="7"/>
      <c r="E41" s="7"/>
      <c r="F41" s="7"/>
      <c r="G41" s="7"/>
      <c r="H41" s="60">
        <v>77026411</v>
      </c>
      <c r="I41" s="8"/>
      <c r="J41" s="8"/>
      <c r="L41" s="31"/>
      <c r="M41" s="52"/>
      <c r="N41" s="44"/>
      <c r="O41" s="51"/>
      <c r="Q41" s="41"/>
      <c r="R41" s="9"/>
      <c r="S41" s="9"/>
    </row>
    <row r="42" spans="1:19" ht="16.5" x14ac:dyDescent="0.35">
      <c r="A42" s="7"/>
      <c r="B42" s="7"/>
      <c r="C42" s="7"/>
      <c r="D42" s="7"/>
      <c r="E42" s="7"/>
      <c r="F42" s="7"/>
      <c r="G42" s="7"/>
      <c r="H42" s="8"/>
      <c r="I42" s="61">
        <f>SUM(H39:H41)</f>
        <v>679439428</v>
      </c>
      <c r="J42" s="8"/>
      <c r="L42" s="31"/>
      <c r="M42" s="52"/>
      <c r="N42" s="44"/>
      <c r="O42" s="51"/>
      <c r="Q42" s="41"/>
      <c r="R42" s="9"/>
      <c r="S42" s="9"/>
    </row>
    <row r="43" spans="1:19" x14ac:dyDescent="0.25">
      <c r="A43" s="7"/>
      <c r="B43" s="7"/>
      <c r="C43" s="7"/>
      <c r="D43" s="7"/>
      <c r="E43" s="7"/>
      <c r="F43" s="7"/>
      <c r="G43" s="7"/>
      <c r="H43" s="8"/>
      <c r="I43" s="62">
        <f>SUM(I37:I42)</f>
        <v>1787735900</v>
      </c>
      <c r="J43" s="8"/>
      <c r="L43" s="31"/>
      <c r="M43" s="52"/>
      <c r="N43" s="44"/>
      <c r="O43" s="51"/>
      <c r="Q43" s="41"/>
      <c r="R43" s="9"/>
      <c r="S43" s="9"/>
    </row>
    <row r="44" spans="1:19" x14ac:dyDescent="0.25">
      <c r="A44" s="7"/>
      <c r="B44" s="19">
        <v>2</v>
      </c>
      <c r="C44" s="19" t="s">
        <v>37</v>
      </c>
      <c r="D44" s="7"/>
      <c r="E44" s="7"/>
      <c r="F44" s="7"/>
      <c r="G44" s="7"/>
      <c r="H44" s="8"/>
      <c r="I44" s="8"/>
      <c r="J44" s="8"/>
      <c r="L44" s="31"/>
      <c r="M44" s="52"/>
      <c r="N44" s="44"/>
      <c r="O44" s="51"/>
      <c r="P44" s="63"/>
      <c r="Q44" s="34"/>
      <c r="R44" s="64"/>
      <c r="S44" s="64"/>
    </row>
    <row r="45" spans="1:19" x14ac:dyDescent="0.25">
      <c r="A45" s="7"/>
      <c r="B45" s="7"/>
      <c r="C45" s="7" t="s">
        <v>32</v>
      </c>
      <c r="D45" s="7"/>
      <c r="E45" s="7"/>
      <c r="F45" s="7"/>
      <c r="G45" s="17"/>
      <c r="H45" s="8">
        <f>M96</f>
        <v>46436500</v>
      </c>
      <c r="I45" s="8"/>
      <c r="J45" s="8"/>
      <c r="L45" s="31"/>
      <c r="M45" s="52"/>
      <c r="N45" s="44"/>
      <c r="O45" s="51"/>
      <c r="P45" s="63"/>
      <c r="Q45" s="34"/>
      <c r="R45" s="65"/>
      <c r="S45" s="64"/>
    </row>
    <row r="46" spans="1:19" x14ac:dyDescent="0.25">
      <c r="A46" s="7"/>
      <c r="B46" s="7"/>
      <c r="C46" s="7" t="s">
        <v>38</v>
      </c>
      <c r="D46" s="7"/>
      <c r="E46" s="7"/>
      <c r="F46" s="7"/>
      <c r="G46" s="22"/>
      <c r="H46" s="66">
        <f>+E92</f>
        <v>75000</v>
      </c>
      <c r="I46" s="8" t="s">
        <v>9</v>
      </c>
      <c r="J46" s="8"/>
      <c r="L46" s="31"/>
      <c r="M46" s="52"/>
      <c r="N46" s="44"/>
      <c r="O46" s="51"/>
      <c r="P46" s="63"/>
      <c r="Q46" s="34"/>
      <c r="R46" s="63"/>
      <c r="S46" s="64"/>
    </row>
    <row r="47" spans="1:19" x14ac:dyDescent="0.25">
      <c r="A47" s="7"/>
      <c r="B47" s="7"/>
      <c r="C47" s="7"/>
      <c r="D47" s="7"/>
      <c r="E47" s="7"/>
      <c r="F47" s="7"/>
      <c r="G47" s="22" t="s">
        <v>9</v>
      </c>
      <c r="H47" s="67"/>
      <c r="I47" s="8">
        <f>H45+H46</f>
        <v>46511500</v>
      </c>
      <c r="J47" s="8"/>
      <c r="L47" s="31"/>
      <c r="M47" s="52"/>
      <c r="N47" s="44"/>
      <c r="O47" s="51"/>
      <c r="P47" s="63"/>
      <c r="Q47" s="64"/>
      <c r="R47" s="63"/>
      <c r="S47" s="64"/>
    </row>
    <row r="48" spans="1:19" x14ac:dyDescent="0.25">
      <c r="A48" s="7"/>
      <c r="B48" s="7"/>
      <c r="C48" s="7"/>
      <c r="D48" s="7"/>
      <c r="E48" s="7"/>
      <c r="F48" s="7"/>
      <c r="G48" s="22"/>
      <c r="H48" s="68"/>
      <c r="I48" s="8" t="s">
        <v>9</v>
      </c>
      <c r="J48" s="8"/>
      <c r="L48" s="31"/>
      <c r="M48" s="59"/>
      <c r="N48" s="44"/>
      <c r="O48" s="51"/>
      <c r="P48" s="69"/>
      <c r="Q48" s="69">
        <f>SUM(Q13:Q46)</f>
        <v>0</v>
      </c>
      <c r="R48" s="63"/>
      <c r="S48" s="64"/>
    </row>
    <row r="49" spans="1:19" x14ac:dyDescent="0.25">
      <c r="A49" s="7"/>
      <c r="B49" s="7"/>
      <c r="C49" s="7" t="s">
        <v>39</v>
      </c>
      <c r="D49" s="7"/>
      <c r="E49" s="7"/>
      <c r="F49" s="7"/>
      <c r="G49" s="17"/>
      <c r="H49" s="50">
        <f>L137</f>
        <v>12080000</v>
      </c>
      <c r="I49" s="8">
        <v>0</v>
      </c>
      <c r="L49" s="31"/>
      <c r="M49" s="59"/>
      <c r="N49" s="44"/>
      <c r="O49" s="51"/>
      <c r="Q49" s="9"/>
      <c r="S49" s="9"/>
    </row>
    <row r="50" spans="1:19" x14ac:dyDescent="0.25">
      <c r="A50" s="7"/>
      <c r="B50" s="7"/>
      <c r="C50" s="7" t="s">
        <v>40</v>
      </c>
      <c r="D50" s="7"/>
      <c r="E50" s="7"/>
      <c r="F50" s="7"/>
      <c r="G50" s="7"/>
      <c r="H50" s="58">
        <f>A92</f>
        <v>1200</v>
      </c>
      <c r="I50" s="8"/>
      <c r="L50" s="31"/>
      <c r="M50" s="59"/>
      <c r="N50" s="44"/>
      <c r="O50" s="51"/>
      <c r="P50" s="70"/>
      <c r="Q50" s="9" t="s">
        <v>41</v>
      </c>
      <c r="S50" s="9"/>
    </row>
    <row r="51" spans="1:19" x14ac:dyDescent="0.25">
      <c r="A51" s="7"/>
      <c r="B51" s="7"/>
      <c r="C51" s="7"/>
      <c r="D51" s="7"/>
      <c r="E51" s="7"/>
      <c r="F51" s="7"/>
      <c r="G51" s="7"/>
      <c r="H51" s="17"/>
      <c r="I51" s="58">
        <f>SUM(H49:H50)</f>
        <v>12081200</v>
      </c>
      <c r="J51" s="50"/>
      <c r="L51" s="31"/>
      <c r="M51" s="59"/>
      <c r="N51" s="44"/>
      <c r="O51" s="51"/>
      <c r="P51" s="71"/>
      <c r="Q51" s="57"/>
      <c r="R51" s="71"/>
      <c r="S51" s="57"/>
    </row>
    <row r="52" spans="1:19" x14ac:dyDescent="0.25">
      <c r="A52" s="7"/>
      <c r="B52" s="7"/>
      <c r="C52" s="19" t="s">
        <v>42</v>
      </c>
      <c r="D52" s="7"/>
      <c r="E52" s="7"/>
      <c r="F52" s="7"/>
      <c r="G52" s="7"/>
      <c r="H52" s="8"/>
      <c r="I52" s="8">
        <f>I30-I47+I51</f>
        <v>6216500</v>
      </c>
      <c r="J52" s="72"/>
      <c r="L52" s="31"/>
      <c r="N52" s="44"/>
      <c r="O52" s="51"/>
      <c r="P52" s="71"/>
      <c r="Q52" s="57"/>
      <c r="R52" s="71"/>
      <c r="S52" s="57"/>
    </row>
    <row r="53" spans="1:19" x14ac:dyDescent="0.25">
      <c r="A53" s="7"/>
      <c r="B53" s="7"/>
      <c r="C53" s="7" t="s">
        <v>43</v>
      </c>
      <c r="D53" s="7"/>
      <c r="E53" s="7"/>
      <c r="F53" s="7"/>
      <c r="G53" s="7"/>
      <c r="H53" s="8"/>
      <c r="I53" s="8">
        <f>+I27</f>
        <v>6216500</v>
      </c>
      <c r="J53" s="72"/>
      <c r="L53" s="31"/>
      <c r="N53" s="44"/>
      <c r="O53" s="51"/>
      <c r="P53" s="71"/>
      <c r="Q53" s="57"/>
      <c r="R53" s="71"/>
      <c r="S53" s="57"/>
    </row>
    <row r="54" spans="1:19" x14ac:dyDescent="0.25">
      <c r="A54" s="7"/>
      <c r="B54" s="7"/>
      <c r="C54" s="7"/>
      <c r="D54" s="7"/>
      <c r="E54" s="7"/>
      <c r="F54" s="7"/>
      <c r="G54" s="7"/>
      <c r="H54" s="8" t="s">
        <v>9</v>
      </c>
      <c r="I54" s="58">
        <v>0</v>
      </c>
      <c r="J54" s="73"/>
      <c r="L54" s="31"/>
      <c r="N54" s="44"/>
      <c r="O54" s="51"/>
      <c r="P54" s="71"/>
      <c r="Q54" s="57"/>
      <c r="R54" s="71"/>
      <c r="S54" s="74"/>
    </row>
    <row r="55" spans="1:19" x14ac:dyDescent="0.25">
      <c r="A55" s="7"/>
      <c r="B55" s="7"/>
      <c r="C55" s="7"/>
      <c r="D55" s="7"/>
      <c r="E55" s="7" t="s">
        <v>44</v>
      </c>
      <c r="F55" s="7"/>
      <c r="G55" s="7"/>
      <c r="H55" s="8"/>
      <c r="I55" s="8">
        <f>+I53-I52</f>
        <v>0</v>
      </c>
      <c r="J55" s="72"/>
      <c r="L55" s="31"/>
      <c r="N55" s="44"/>
      <c r="O55" s="51"/>
      <c r="P55" s="71"/>
      <c r="Q55" s="57"/>
      <c r="R55" s="71"/>
      <c r="S55" s="71"/>
    </row>
    <row r="56" spans="1:19" x14ac:dyDescent="0.25">
      <c r="A56" s="7"/>
      <c r="B56" s="7"/>
      <c r="C56" s="7"/>
      <c r="D56" s="7"/>
      <c r="E56" s="7"/>
      <c r="F56" s="7"/>
      <c r="G56" s="7"/>
      <c r="H56" s="8"/>
      <c r="I56" s="8"/>
      <c r="J56" s="72"/>
      <c r="L56" s="31"/>
      <c r="N56" s="44"/>
      <c r="O56" s="51"/>
      <c r="P56" s="71"/>
      <c r="Q56" s="57"/>
      <c r="R56" s="71"/>
      <c r="S56" s="71"/>
    </row>
    <row r="57" spans="1:19" x14ac:dyDescent="0.25">
      <c r="A57" s="7" t="s">
        <v>45</v>
      </c>
      <c r="B57" s="7"/>
      <c r="C57" s="7"/>
      <c r="D57" s="7"/>
      <c r="E57" s="7"/>
      <c r="F57" s="7"/>
      <c r="G57" s="7"/>
      <c r="H57" s="8"/>
      <c r="I57" s="55"/>
      <c r="J57" s="75"/>
      <c r="L57" s="31"/>
      <c r="N57" s="44"/>
      <c r="O57" s="51"/>
      <c r="P57" s="71"/>
      <c r="Q57" s="57"/>
      <c r="R57" s="71"/>
      <c r="S57" s="71"/>
    </row>
    <row r="58" spans="1:19" x14ac:dyDescent="0.25">
      <c r="A58" s="7" t="s">
        <v>46</v>
      </c>
      <c r="B58" s="7"/>
      <c r="C58" s="7"/>
      <c r="D58" s="7"/>
      <c r="E58" s="7" t="s">
        <v>9</v>
      </c>
      <c r="F58" s="7"/>
      <c r="G58" s="7" t="s">
        <v>47</v>
      </c>
      <c r="H58" s="8"/>
      <c r="I58" s="21"/>
      <c r="J58" s="76"/>
      <c r="L58" s="31"/>
      <c r="N58" s="44"/>
      <c r="O58" s="51"/>
      <c r="P58" s="71"/>
      <c r="Q58" s="57"/>
      <c r="R58" s="71"/>
      <c r="S58" s="71"/>
    </row>
    <row r="59" spans="1:19" x14ac:dyDescent="0.25">
      <c r="A59" s="7"/>
      <c r="B59" s="7"/>
      <c r="C59" s="7"/>
      <c r="D59" s="7"/>
      <c r="E59" s="7"/>
      <c r="F59" s="7"/>
      <c r="G59" s="7"/>
      <c r="H59" s="8" t="s">
        <v>9</v>
      </c>
      <c r="I59" s="21"/>
      <c r="J59" s="76"/>
      <c r="L59" s="31"/>
      <c r="N59" s="44"/>
      <c r="O59" s="51"/>
      <c r="Q59" s="41"/>
    </row>
    <row r="60" spans="1:19" x14ac:dyDescent="0.25">
      <c r="L60" s="31"/>
      <c r="N60" s="44"/>
      <c r="O60" s="51"/>
    </row>
    <row r="61" spans="1:19" x14ac:dyDescent="0.25">
      <c r="A61" s="77"/>
      <c r="B61" s="78"/>
      <c r="C61" s="78"/>
      <c r="D61" s="79"/>
      <c r="E61" s="79"/>
      <c r="F61" s="79"/>
      <c r="G61" s="79"/>
      <c r="H61" s="10"/>
      <c r="J61" s="80"/>
      <c r="L61" s="31"/>
      <c r="N61" s="44"/>
      <c r="O61" s="51"/>
      <c r="Q61" s="10"/>
      <c r="R61" s="81"/>
    </row>
    <row r="62" spans="1:19" x14ac:dyDescent="0.25">
      <c r="A62" s="77" t="s">
        <v>48</v>
      </c>
      <c r="B62" s="78"/>
      <c r="C62" s="78"/>
      <c r="D62" s="79"/>
      <c r="E62" s="79"/>
      <c r="F62" s="79"/>
      <c r="G62" s="79" t="s">
        <v>49</v>
      </c>
      <c r="H62" s="10"/>
      <c r="J62" s="80"/>
      <c r="L62" s="82"/>
      <c r="N62" s="44"/>
      <c r="O62" s="51"/>
      <c r="Q62" s="10"/>
      <c r="R62" s="81"/>
    </row>
    <row r="63" spans="1:19" x14ac:dyDescent="0.25">
      <c r="A63" s="77"/>
      <c r="B63" s="78"/>
      <c r="C63" s="78"/>
      <c r="D63" s="79"/>
      <c r="E63" s="79"/>
      <c r="F63" s="79"/>
      <c r="G63" s="79"/>
      <c r="H63" s="10"/>
      <c r="J63" s="80"/>
      <c r="L63" s="82"/>
      <c r="N63" s="44"/>
      <c r="O63" s="51"/>
      <c r="Q63" s="10"/>
      <c r="R63" s="81"/>
    </row>
    <row r="64" spans="1:19" x14ac:dyDescent="0.25">
      <c r="A64" s="77" t="s">
        <v>50</v>
      </c>
      <c r="B64" s="78"/>
      <c r="C64" s="78"/>
      <c r="D64" s="79"/>
      <c r="E64" s="79"/>
      <c r="F64" s="79"/>
      <c r="G64" s="79"/>
      <c r="H64" s="10" t="s">
        <v>51</v>
      </c>
      <c r="J64" s="80"/>
      <c r="K64" s="30"/>
      <c r="L64" s="82"/>
      <c r="N64" s="44"/>
      <c r="O64" s="51"/>
      <c r="Q64" s="10"/>
      <c r="R64" s="81"/>
    </row>
    <row r="65" spans="1:17" x14ac:dyDescent="0.25">
      <c r="A65" s="77"/>
      <c r="B65" s="78"/>
      <c r="C65" s="78"/>
      <c r="D65" s="79"/>
      <c r="E65" s="79"/>
      <c r="F65" s="79"/>
      <c r="G65" s="79"/>
      <c r="H65" s="79"/>
      <c r="J65" s="80"/>
      <c r="L65" s="82"/>
      <c r="N65" s="44"/>
      <c r="O65" s="51"/>
    </row>
    <row r="66" spans="1:17" x14ac:dyDescent="0.25">
      <c r="A66" s="9"/>
      <c r="B66" s="9"/>
      <c r="C66" s="9"/>
      <c r="D66" s="9"/>
      <c r="E66" s="9"/>
      <c r="F66" s="9"/>
      <c r="G66" s="79" t="s">
        <v>52</v>
      </c>
      <c r="H66" s="9"/>
      <c r="I66" s="9"/>
      <c r="J66" s="83"/>
      <c r="L66" s="82"/>
      <c r="M66" s="59"/>
      <c r="N66" s="44"/>
      <c r="O66" s="51"/>
      <c r="Q66" s="70"/>
    </row>
    <row r="67" spans="1:17" x14ac:dyDescent="0.25">
      <c r="A67" s="9"/>
      <c r="B67" s="9"/>
      <c r="C67" s="9"/>
      <c r="D67" s="9"/>
      <c r="E67" s="9"/>
      <c r="F67" s="9"/>
      <c r="G67" s="9"/>
      <c r="H67" s="9"/>
      <c r="I67" s="9"/>
      <c r="J67" s="83"/>
      <c r="L67" s="82"/>
      <c r="M67" s="59"/>
      <c r="N67" s="44"/>
      <c r="O67" s="51"/>
    </row>
    <row r="68" spans="1:17" x14ac:dyDescent="0.25">
      <c r="A68" s="9"/>
      <c r="B68" s="9"/>
      <c r="C68" s="9"/>
      <c r="D68" s="9"/>
      <c r="E68" s="9" t="s">
        <v>53</v>
      </c>
      <c r="F68" s="9"/>
      <c r="G68" s="9"/>
      <c r="H68" s="9"/>
      <c r="I68" s="9"/>
      <c r="J68" s="83"/>
      <c r="L68" s="82"/>
      <c r="M68" s="84"/>
      <c r="N68" s="44"/>
      <c r="O68" s="51"/>
    </row>
    <row r="69" spans="1:17" x14ac:dyDescent="0.25">
      <c r="A69" s="9"/>
      <c r="B69" s="9"/>
      <c r="C69" s="9"/>
      <c r="D69" s="9"/>
      <c r="E69" s="9"/>
      <c r="F69" s="9"/>
      <c r="G69" s="9"/>
      <c r="H69" s="9"/>
      <c r="I69" s="85"/>
      <c r="J69" s="83"/>
      <c r="L69" s="82"/>
      <c r="M69" s="84"/>
      <c r="N69" s="44"/>
      <c r="O69" s="51"/>
    </row>
    <row r="70" spans="1:17" x14ac:dyDescent="0.25">
      <c r="A70" s="79"/>
      <c r="B70" s="79"/>
      <c r="C70" s="79"/>
      <c r="D70" s="79"/>
      <c r="E70" s="79"/>
      <c r="F70" s="79"/>
      <c r="G70" s="86"/>
      <c r="H70" s="87"/>
      <c r="I70" s="79"/>
      <c r="J70" s="80"/>
      <c r="L70" s="82"/>
      <c r="M70" s="88"/>
      <c r="N70" s="44"/>
      <c r="O70" s="51"/>
    </row>
    <row r="71" spans="1:17" x14ac:dyDescent="0.25">
      <c r="A71" s="79"/>
      <c r="B71" s="79"/>
      <c r="C71" s="79"/>
      <c r="D71" s="79"/>
      <c r="E71" s="79"/>
      <c r="F71" s="79"/>
      <c r="G71" s="86" t="s">
        <v>54</v>
      </c>
      <c r="H71" s="89"/>
      <c r="I71" s="79"/>
      <c r="J71" s="80"/>
      <c r="L71" s="82"/>
      <c r="M71" s="59"/>
      <c r="N71" s="44"/>
      <c r="O71" s="51"/>
    </row>
    <row r="72" spans="1:17" x14ac:dyDescent="0.25">
      <c r="A72" s="9"/>
      <c r="B72" s="9"/>
      <c r="C72" s="9"/>
      <c r="D72" s="9"/>
      <c r="E72" s="9"/>
      <c r="F72" s="9"/>
      <c r="G72" s="9"/>
      <c r="H72" s="9"/>
      <c r="I72" s="9"/>
      <c r="J72" s="83"/>
      <c r="L72" s="82"/>
      <c r="N72" s="44"/>
      <c r="O72" s="90"/>
    </row>
    <row r="73" spans="1:17" x14ac:dyDescent="0.25">
      <c r="A73" s="9" t="s">
        <v>40</v>
      </c>
      <c r="B73" s="9"/>
      <c r="C73" s="9"/>
      <c r="D73" s="9" t="s">
        <v>38</v>
      </c>
      <c r="E73" s="9"/>
      <c r="F73" s="9"/>
      <c r="G73" s="9"/>
      <c r="H73" s="9" t="s">
        <v>55</v>
      </c>
      <c r="I73" s="85" t="s">
        <v>56</v>
      </c>
      <c r="J73" s="83"/>
      <c r="L73" s="82"/>
      <c r="M73" s="88"/>
      <c r="N73" s="44"/>
      <c r="O73" s="91"/>
    </row>
    <row r="74" spans="1:17" x14ac:dyDescent="0.25">
      <c r="A74" s="92">
        <v>200</v>
      </c>
      <c r="B74" s="93"/>
      <c r="C74" s="93"/>
      <c r="D74" s="93"/>
      <c r="E74" s="94">
        <v>25000</v>
      </c>
      <c r="F74" s="95"/>
      <c r="G74" s="9"/>
      <c r="H74" s="57"/>
      <c r="I74" s="9"/>
      <c r="J74" s="83"/>
      <c r="L74" s="82"/>
      <c r="M74" s="88"/>
      <c r="N74" s="44"/>
      <c r="O74" s="90"/>
    </row>
    <row r="75" spans="1:17" x14ac:dyDescent="0.25">
      <c r="A75" s="92">
        <v>1000</v>
      </c>
      <c r="B75" s="93"/>
      <c r="C75" s="93"/>
      <c r="D75" s="93"/>
      <c r="E75" s="94">
        <v>50000</v>
      </c>
      <c r="F75" s="95"/>
      <c r="G75" s="9"/>
      <c r="H75" s="57"/>
      <c r="I75" s="9"/>
      <c r="J75" s="9"/>
      <c r="L75" s="82"/>
      <c r="M75" s="88"/>
      <c r="N75" s="44"/>
      <c r="O75" s="90"/>
    </row>
    <row r="76" spans="1:17" x14ac:dyDescent="0.25">
      <c r="A76" s="96"/>
      <c r="B76" s="93"/>
      <c r="C76" s="93"/>
      <c r="D76" s="93"/>
      <c r="E76" s="94"/>
      <c r="F76" s="95"/>
      <c r="G76" s="9"/>
      <c r="H76" s="57"/>
      <c r="I76" s="9"/>
      <c r="J76" s="9"/>
      <c r="K76" t="s">
        <v>9</v>
      </c>
      <c r="L76" s="82"/>
      <c r="M76" s="88"/>
      <c r="N76" s="44"/>
      <c r="O76" s="90"/>
    </row>
    <row r="77" spans="1:17" x14ac:dyDescent="0.25">
      <c r="A77" s="96"/>
      <c r="B77" s="93"/>
      <c r="C77" s="97"/>
      <c r="D77" s="93"/>
      <c r="E77" s="98"/>
      <c r="F77" s="9"/>
      <c r="G77" s="9"/>
      <c r="H77" s="57"/>
      <c r="I77" s="9"/>
      <c r="J77" s="9"/>
      <c r="L77" s="82"/>
      <c r="M77" s="88"/>
      <c r="N77" s="44"/>
      <c r="O77" s="90"/>
    </row>
    <row r="78" spans="1:17" x14ac:dyDescent="0.25">
      <c r="A78" s="94"/>
      <c r="B78" s="93"/>
      <c r="C78" s="97"/>
      <c r="D78" s="97"/>
      <c r="E78" s="99"/>
      <c r="F78" s="70"/>
      <c r="H78" s="71"/>
      <c r="L78" s="82"/>
      <c r="M78" s="88"/>
      <c r="N78" s="44"/>
      <c r="O78" s="90"/>
    </row>
    <row r="79" spans="1:17" x14ac:dyDescent="0.25">
      <c r="A79" s="100"/>
      <c r="B79" s="93"/>
      <c r="C79" s="101"/>
      <c r="D79" s="101"/>
      <c r="E79" s="99"/>
      <c r="H79" s="71"/>
      <c r="L79" s="82"/>
      <c r="M79" s="88"/>
      <c r="N79" s="44"/>
      <c r="O79" s="90"/>
    </row>
    <row r="80" spans="1:17" x14ac:dyDescent="0.25">
      <c r="A80" s="102"/>
      <c r="B80" s="93"/>
      <c r="C80" s="101"/>
      <c r="D80" s="101"/>
      <c r="E80" s="99"/>
      <c r="H80" s="71"/>
      <c r="L80" s="82"/>
      <c r="M80" s="88"/>
      <c r="N80" s="44"/>
      <c r="O80" s="91"/>
    </row>
    <row r="81" spans="1:15" x14ac:dyDescent="0.25">
      <c r="A81" s="102"/>
      <c r="B81" s="93"/>
      <c r="C81" s="101"/>
      <c r="D81" s="101"/>
      <c r="E81" s="99"/>
      <c r="H81" s="71"/>
      <c r="L81" s="82"/>
      <c r="M81" s="88"/>
      <c r="N81" s="44"/>
      <c r="O81" s="91"/>
    </row>
    <row r="82" spans="1:15" x14ac:dyDescent="0.25">
      <c r="A82" s="100"/>
      <c r="B82" s="101"/>
      <c r="C82" s="101"/>
      <c r="D82" s="101"/>
      <c r="E82" s="99"/>
      <c r="H82" s="71"/>
      <c r="L82" s="82"/>
      <c r="M82" s="103"/>
      <c r="N82" s="44"/>
      <c r="O82" s="90"/>
    </row>
    <row r="83" spans="1:15" x14ac:dyDescent="0.25">
      <c r="A83" s="100"/>
      <c r="B83" s="101"/>
      <c r="C83" s="101"/>
      <c r="D83" s="101"/>
      <c r="E83" s="99"/>
      <c r="H83" s="71"/>
      <c r="L83" s="82"/>
      <c r="M83" s="104"/>
      <c r="N83" s="44"/>
      <c r="O83" s="90"/>
    </row>
    <row r="84" spans="1:15" x14ac:dyDescent="0.25">
      <c r="A84" s="100"/>
      <c r="B84" s="105"/>
      <c r="E84" s="71"/>
      <c r="H84" s="71"/>
      <c r="K84" s="30"/>
      <c r="L84" s="82"/>
      <c r="N84" s="44"/>
      <c r="O84" s="90"/>
    </row>
    <row r="85" spans="1:15" x14ac:dyDescent="0.25">
      <c r="A85" s="100"/>
      <c r="B85" s="105"/>
      <c r="H85" s="71"/>
      <c r="K85" s="30"/>
      <c r="L85" s="82"/>
      <c r="N85" s="44"/>
      <c r="O85" s="90"/>
    </row>
    <row r="86" spans="1:15" x14ac:dyDescent="0.25">
      <c r="A86" s="100"/>
      <c r="B86" s="105"/>
      <c r="K86" s="30"/>
      <c r="L86" s="82"/>
      <c r="N86" s="44"/>
      <c r="O86" s="90"/>
    </row>
    <row r="87" spans="1:15" x14ac:dyDescent="0.25">
      <c r="A87" s="100"/>
      <c r="B87" s="105"/>
      <c r="K87" s="30"/>
      <c r="L87" s="82"/>
      <c r="N87" s="44"/>
      <c r="O87" s="90"/>
    </row>
    <row r="88" spans="1:15" x14ac:dyDescent="0.25">
      <c r="A88" s="71"/>
      <c r="B88" s="105"/>
      <c r="K88" s="30"/>
      <c r="L88" s="82"/>
      <c r="M88" s="88"/>
      <c r="N88" s="44"/>
      <c r="O88" s="90"/>
    </row>
    <row r="89" spans="1:15" x14ac:dyDescent="0.25">
      <c r="K89" s="30"/>
      <c r="L89" s="82"/>
      <c r="N89" s="44"/>
      <c r="O89" s="90"/>
    </row>
    <row r="90" spans="1:15" x14ac:dyDescent="0.25">
      <c r="K90" s="30"/>
      <c r="L90" s="82"/>
      <c r="N90" s="44"/>
      <c r="O90" s="90"/>
    </row>
    <row r="91" spans="1:15" x14ac:dyDescent="0.25">
      <c r="K91" s="30"/>
      <c r="L91" s="82"/>
      <c r="N91" s="44"/>
      <c r="O91" s="90"/>
    </row>
    <row r="92" spans="1:15" x14ac:dyDescent="0.25">
      <c r="A92" s="81">
        <f>SUM(A74:A91)</f>
        <v>1200</v>
      </c>
      <c r="E92" s="71">
        <f>SUM(E74:E91)</f>
        <v>75000</v>
      </c>
      <c r="H92" s="71">
        <f>SUM(H74:H91)</f>
        <v>0</v>
      </c>
      <c r="K92" s="30"/>
      <c r="L92" s="82"/>
      <c r="N92" s="44"/>
      <c r="O92" s="90"/>
    </row>
    <row r="93" spans="1:15" x14ac:dyDescent="0.25">
      <c r="K93" s="30"/>
      <c r="L93" s="82"/>
      <c r="N93" s="44"/>
      <c r="O93" s="90"/>
    </row>
    <row r="94" spans="1:15" x14ac:dyDescent="0.25">
      <c r="K94" s="30"/>
      <c r="N94" s="44"/>
      <c r="O94" s="90"/>
    </row>
    <row r="95" spans="1:15" x14ac:dyDescent="0.25">
      <c r="K95" s="30"/>
      <c r="N95" s="44"/>
      <c r="O95" s="90"/>
    </row>
    <row r="96" spans="1:15" x14ac:dyDescent="0.25">
      <c r="K96" s="30"/>
      <c r="M96" s="37">
        <f>SUM(M13:M95)</f>
        <v>46436500</v>
      </c>
      <c r="N96" s="44"/>
      <c r="O96" s="90"/>
    </row>
    <row r="97" spans="11:15" x14ac:dyDescent="0.25">
      <c r="K97" s="30"/>
      <c r="N97" s="44"/>
      <c r="O97" s="90"/>
    </row>
    <row r="98" spans="11:15" x14ac:dyDescent="0.25">
      <c r="K98" s="30"/>
      <c r="N98" s="44"/>
      <c r="O98" s="90"/>
    </row>
    <row r="99" spans="11:15" x14ac:dyDescent="0.25">
      <c r="K99" s="30"/>
      <c r="N99" s="44"/>
      <c r="O99" s="90"/>
    </row>
    <row r="100" spans="11:15" x14ac:dyDescent="0.25">
      <c r="K100" s="30"/>
      <c r="N100" s="44"/>
      <c r="O100" s="90"/>
    </row>
    <row r="101" spans="11:15" x14ac:dyDescent="0.25">
      <c r="K101" s="30"/>
      <c r="N101" s="44"/>
      <c r="O101" s="90"/>
    </row>
    <row r="102" spans="11:15" x14ac:dyDescent="0.25">
      <c r="K102" s="30"/>
      <c r="N102" s="44"/>
      <c r="O102" s="90"/>
    </row>
    <row r="103" spans="11:15" x14ac:dyDescent="0.25">
      <c r="K103" s="30"/>
      <c r="N103" s="44"/>
      <c r="O103" s="90"/>
    </row>
    <row r="104" spans="11:15" x14ac:dyDescent="0.25">
      <c r="K104" s="30"/>
      <c r="N104" s="44"/>
      <c r="O104" s="90"/>
    </row>
    <row r="105" spans="11:15" x14ac:dyDescent="0.25">
      <c r="K105" s="30"/>
      <c r="N105" s="44"/>
      <c r="O105" s="90"/>
    </row>
    <row r="106" spans="11:15" x14ac:dyDescent="0.25">
      <c r="K106" s="30"/>
      <c r="N106" s="44"/>
      <c r="O106" s="90"/>
    </row>
    <row r="107" spans="11:15" x14ac:dyDescent="0.25">
      <c r="K107" s="30"/>
      <c r="N107" s="44"/>
      <c r="O107" s="90"/>
    </row>
    <row r="108" spans="11:15" x14ac:dyDescent="0.25">
      <c r="K108" s="30"/>
      <c r="N108" s="44"/>
    </row>
    <row r="109" spans="11:15" x14ac:dyDescent="0.25">
      <c r="K109" s="30"/>
    </row>
    <row r="110" spans="11:15" x14ac:dyDescent="0.25">
      <c r="K110" s="30"/>
    </row>
    <row r="111" spans="11:15" x14ac:dyDescent="0.25">
      <c r="K111" s="30"/>
      <c r="O111" s="88">
        <f>SUM(O13:O110)</f>
        <v>0</v>
      </c>
    </row>
    <row r="112" spans="11:15" x14ac:dyDescent="0.25">
      <c r="K112" s="30"/>
    </row>
    <row r="113" spans="1:19" x14ac:dyDescent="0.25">
      <c r="K113" s="30"/>
    </row>
    <row r="114" spans="1:19" s="37" customFormat="1" x14ac:dyDescent="0.25">
      <c r="A114"/>
      <c r="B114"/>
      <c r="C114"/>
      <c r="D114"/>
      <c r="E114"/>
      <c r="F114"/>
      <c r="G114"/>
      <c r="H114"/>
      <c r="I114"/>
      <c r="J114"/>
      <c r="K114" s="30"/>
      <c r="L114" s="106"/>
      <c r="N114" s="108"/>
      <c r="O114" s="107"/>
      <c r="P114"/>
      <c r="Q114"/>
      <c r="R114"/>
      <c r="S114"/>
    </row>
    <row r="115" spans="1:19" s="37" customFormat="1" x14ac:dyDescent="0.25">
      <c r="A115"/>
      <c r="B115"/>
      <c r="C115"/>
      <c r="D115"/>
      <c r="E115"/>
      <c r="F115"/>
      <c r="G115"/>
      <c r="H115"/>
      <c r="I115"/>
      <c r="J115"/>
      <c r="K115" s="30"/>
      <c r="L115" s="106"/>
      <c r="N115" s="108"/>
      <c r="O115" s="107"/>
      <c r="P115"/>
      <c r="Q115"/>
      <c r="R115"/>
      <c r="S115"/>
    </row>
    <row r="116" spans="1:19" s="37" customFormat="1" x14ac:dyDescent="0.25">
      <c r="A116"/>
      <c r="B116"/>
      <c r="C116"/>
      <c r="D116"/>
      <c r="E116"/>
      <c r="F116"/>
      <c r="G116"/>
      <c r="H116"/>
      <c r="I116"/>
      <c r="J116"/>
      <c r="K116" s="30"/>
      <c r="L116" s="106"/>
      <c r="N116" s="108"/>
      <c r="O116" s="107"/>
      <c r="P116"/>
      <c r="Q116"/>
      <c r="R116"/>
      <c r="S116"/>
    </row>
    <row r="117" spans="1:19" s="37" customFormat="1" x14ac:dyDescent="0.25">
      <c r="A117"/>
      <c r="B117"/>
      <c r="C117"/>
      <c r="D117"/>
      <c r="E117"/>
      <c r="F117"/>
      <c r="G117"/>
      <c r="H117"/>
      <c r="I117"/>
      <c r="J117"/>
      <c r="K117" s="30"/>
      <c r="L117" s="106"/>
      <c r="N117" s="108"/>
      <c r="O117" s="107"/>
      <c r="P117"/>
      <c r="Q117"/>
      <c r="R117"/>
      <c r="S117"/>
    </row>
    <row r="118" spans="1:19" s="37" customFormat="1" x14ac:dyDescent="0.25">
      <c r="A118"/>
      <c r="B118"/>
      <c r="C118"/>
      <c r="D118"/>
      <c r="E118"/>
      <c r="F118"/>
      <c r="G118"/>
      <c r="H118"/>
      <c r="I118"/>
      <c r="J118"/>
      <c r="K118" s="30"/>
      <c r="L118" s="106"/>
      <c r="N118" s="108"/>
      <c r="O118" s="107"/>
      <c r="P118"/>
      <c r="Q118"/>
      <c r="R118"/>
      <c r="S118"/>
    </row>
    <row r="119" spans="1:19" s="37" customFormat="1" x14ac:dyDescent="0.25">
      <c r="A119"/>
      <c r="B119"/>
      <c r="C119"/>
      <c r="D119"/>
      <c r="E119"/>
      <c r="F119"/>
      <c r="G119"/>
      <c r="H119"/>
      <c r="I119"/>
      <c r="J119"/>
      <c r="K119" s="30"/>
      <c r="L119" s="106"/>
      <c r="N119" s="108"/>
      <c r="O119" s="107"/>
      <c r="P119"/>
      <c r="Q119"/>
      <c r="R119"/>
      <c r="S119"/>
    </row>
    <row r="120" spans="1:19" s="37" customFormat="1" x14ac:dyDescent="0.25">
      <c r="A120"/>
      <c r="B120"/>
      <c r="C120"/>
      <c r="D120"/>
      <c r="E120"/>
      <c r="F120"/>
      <c r="G120"/>
      <c r="H120"/>
      <c r="I120"/>
      <c r="J120"/>
      <c r="K120" s="30"/>
      <c r="L120" s="106"/>
      <c r="N120" s="108"/>
      <c r="O120" s="107"/>
      <c r="P120"/>
      <c r="Q120"/>
      <c r="R120"/>
      <c r="S120"/>
    </row>
    <row r="121" spans="1:19" s="37" customFormat="1" x14ac:dyDescent="0.25">
      <c r="A121"/>
      <c r="B121"/>
      <c r="C121"/>
      <c r="D121"/>
      <c r="E121"/>
      <c r="F121"/>
      <c r="G121"/>
      <c r="H121"/>
      <c r="I121"/>
      <c r="J121"/>
      <c r="K121" s="30"/>
      <c r="L121" s="106"/>
      <c r="N121" s="108"/>
      <c r="O121" s="107"/>
      <c r="P121"/>
      <c r="Q121"/>
      <c r="R121"/>
      <c r="S121"/>
    </row>
    <row r="122" spans="1:19" s="37" customFormat="1" x14ac:dyDescent="0.25">
      <c r="A122"/>
      <c r="B122"/>
      <c r="C122"/>
      <c r="D122"/>
      <c r="E122"/>
      <c r="F122"/>
      <c r="G122"/>
      <c r="H122"/>
      <c r="I122"/>
      <c r="J122"/>
      <c r="K122" s="30"/>
      <c r="L122" s="106"/>
      <c r="N122" s="108"/>
      <c r="O122" s="107"/>
      <c r="P122"/>
      <c r="Q122"/>
      <c r="R122"/>
      <c r="S122"/>
    </row>
    <row r="123" spans="1:19" s="37" customFormat="1" x14ac:dyDescent="0.25">
      <c r="A123"/>
      <c r="B123"/>
      <c r="C123"/>
      <c r="D123"/>
      <c r="E123"/>
      <c r="F123"/>
      <c r="G123"/>
      <c r="H123"/>
      <c r="I123"/>
      <c r="J123"/>
      <c r="K123" s="30"/>
      <c r="L123" s="106"/>
      <c r="N123" s="108"/>
      <c r="O123" s="107"/>
      <c r="P123"/>
      <c r="Q123"/>
      <c r="R123"/>
      <c r="S123"/>
    </row>
    <row r="124" spans="1:19" s="37" customFormat="1" x14ac:dyDescent="0.25">
      <c r="A124"/>
      <c r="B124"/>
      <c r="C124"/>
      <c r="D124"/>
      <c r="E124"/>
      <c r="F124"/>
      <c r="G124"/>
      <c r="H124"/>
      <c r="I124"/>
      <c r="J124"/>
      <c r="K124" s="30"/>
      <c r="L124" s="109"/>
      <c r="N124" s="108"/>
      <c r="O124" s="107"/>
      <c r="P124"/>
      <c r="Q124"/>
      <c r="R124"/>
      <c r="S124"/>
    </row>
    <row r="125" spans="1:19" s="37" customFormat="1" x14ac:dyDescent="0.25">
      <c r="A125"/>
      <c r="B125"/>
      <c r="C125"/>
      <c r="D125"/>
      <c r="E125"/>
      <c r="F125"/>
      <c r="G125"/>
      <c r="H125"/>
      <c r="I125"/>
      <c r="J125"/>
      <c r="K125" s="30"/>
      <c r="L125" s="106"/>
      <c r="N125" s="108"/>
      <c r="O125" s="107"/>
      <c r="P125"/>
      <c r="Q125"/>
      <c r="R125"/>
      <c r="S125"/>
    </row>
    <row r="126" spans="1:19" s="37" customFormat="1" x14ac:dyDescent="0.25">
      <c r="A126"/>
      <c r="B126"/>
      <c r="C126"/>
      <c r="D126"/>
      <c r="E126"/>
      <c r="F126"/>
      <c r="G126"/>
      <c r="H126"/>
      <c r="I126"/>
      <c r="J126"/>
      <c r="K126" s="30"/>
      <c r="L126" s="106"/>
      <c r="N126" s="108"/>
      <c r="O126" s="107"/>
      <c r="P126"/>
      <c r="Q126"/>
      <c r="R126"/>
      <c r="S126"/>
    </row>
    <row r="127" spans="1:19" s="37" customFormat="1" x14ac:dyDescent="0.25">
      <c r="A127"/>
      <c r="B127"/>
      <c r="C127"/>
      <c r="D127"/>
      <c r="E127"/>
      <c r="F127"/>
      <c r="G127"/>
      <c r="H127"/>
      <c r="I127"/>
      <c r="J127"/>
      <c r="K127" s="30"/>
      <c r="L127" s="106"/>
      <c r="N127" s="108"/>
      <c r="O127" s="107"/>
      <c r="P127"/>
      <c r="Q127"/>
      <c r="R127"/>
      <c r="S127"/>
    </row>
    <row r="128" spans="1:19" s="37" customFormat="1" x14ac:dyDescent="0.25">
      <c r="A128"/>
      <c r="B128"/>
      <c r="C128"/>
      <c r="D128"/>
      <c r="E128"/>
      <c r="F128"/>
      <c r="G128"/>
      <c r="H128"/>
      <c r="I128"/>
      <c r="J128"/>
      <c r="K128" s="30"/>
      <c r="L128" s="106"/>
      <c r="N128" s="108"/>
      <c r="O128" s="107"/>
      <c r="P128"/>
      <c r="Q128"/>
      <c r="R128"/>
      <c r="S128"/>
    </row>
    <row r="129" spans="1:19" s="37" customFormat="1" x14ac:dyDescent="0.25">
      <c r="A129"/>
      <c r="B129"/>
      <c r="C129"/>
      <c r="D129"/>
      <c r="E129"/>
      <c r="F129"/>
      <c r="G129"/>
      <c r="H129"/>
      <c r="I129"/>
      <c r="J129"/>
      <c r="K129" s="30"/>
      <c r="L129" s="106"/>
      <c r="N129" s="108"/>
      <c r="O129" s="107"/>
      <c r="P129"/>
      <c r="Q129"/>
      <c r="R129"/>
      <c r="S129"/>
    </row>
    <row r="130" spans="1:19" s="37" customFormat="1" x14ac:dyDescent="0.25">
      <c r="A130"/>
      <c r="B130"/>
      <c r="C130"/>
      <c r="D130"/>
      <c r="E130"/>
      <c r="F130"/>
      <c r="G130"/>
      <c r="H130"/>
      <c r="I130"/>
      <c r="J130"/>
      <c r="K130" s="30"/>
      <c r="L130" s="106"/>
      <c r="N130" s="108"/>
      <c r="O130" s="107"/>
      <c r="P130"/>
      <c r="Q130"/>
      <c r="R130"/>
      <c r="S130"/>
    </row>
    <row r="131" spans="1:19" s="37" customFormat="1" x14ac:dyDescent="0.25">
      <c r="A131"/>
      <c r="B131"/>
      <c r="C131"/>
      <c r="D131"/>
      <c r="E131"/>
      <c r="F131"/>
      <c r="G131"/>
      <c r="H131"/>
      <c r="I131"/>
      <c r="J131"/>
      <c r="K131" s="30"/>
      <c r="L131" s="106"/>
      <c r="N131" s="108"/>
      <c r="O131" s="107"/>
      <c r="P131"/>
      <c r="Q131"/>
      <c r="R131"/>
      <c r="S131"/>
    </row>
    <row r="132" spans="1:19" s="37" customFormat="1" x14ac:dyDescent="0.25">
      <c r="A132"/>
      <c r="B132"/>
      <c r="C132"/>
      <c r="D132"/>
      <c r="E132"/>
      <c r="F132"/>
      <c r="G132"/>
      <c r="H132"/>
      <c r="I132"/>
      <c r="J132"/>
      <c r="K132" s="30"/>
      <c r="L132" s="106"/>
      <c r="N132" s="108"/>
      <c r="O132" s="107"/>
      <c r="P132"/>
      <c r="Q132"/>
      <c r="R132"/>
      <c r="S132"/>
    </row>
    <row r="133" spans="1:19" s="37" customFormat="1" x14ac:dyDescent="0.25">
      <c r="A133"/>
      <c r="B133"/>
      <c r="C133"/>
      <c r="D133"/>
      <c r="E133"/>
      <c r="F133"/>
      <c r="G133"/>
      <c r="H133"/>
      <c r="I133"/>
      <c r="J133"/>
      <c r="K133" s="30"/>
      <c r="L133" s="106"/>
      <c r="N133" s="108"/>
      <c r="O133" s="107"/>
      <c r="P133"/>
      <c r="Q133"/>
      <c r="R133"/>
      <c r="S133"/>
    </row>
    <row r="134" spans="1:19" s="37" customFormat="1" x14ac:dyDescent="0.25">
      <c r="A134"/>
      <c r="B134"/>
      <c r="C134"/>
      <c r="D134"/>
      <c r="E134"/>
      <c r="F134"/>
      <c r="G134"/>
      <c r="H134"/>
      <c r="I134"/>
      <c r="J134"/>
      <c r="K134" s="30"/>
      <c r="L134" s="106"/>
      <c r="N134" s="108"/>
      <c r="O134" s="107"/>
      <c r="P134"/>
      <c r="Q134"/>
      <c r="R134"/>
      <c r="S134"/>
    </row>
    <row r="135" spans="1:19" s="37" customFormat="1" x14ac:dyDescent="0.25">
      <c r="A135"/>
      <c r="B135"/>
      <c r="C135"/>
      <c r="D135"/>
      <c r="E135"/>
      <c r="F135"/>
      <c r="G135"/>
      <c r="H135"/>
      <c r="I135"/>
      <c r="J135"/>
      <c r="K135" s="30"/>
      <c r="L135" s="109"/>
      <c r="N135" s="108"/>
      <c r="O135" s="107"/>
      <c r="P135"/>
      <c r="Q135"/>
      <c r="R135"/>
      <c r="S135"/>
    </row>
    <row r="136" spans="1:19" s="37" customFormat="1" x14ac:dyDescent="0.25">
      <c r="A136"/>
      <c r="B136"/>
      <c r="C136"/>
      <c r="D136"/>
      <c r="E136"/>
      <c r="F136"/>
      <c r="G136"/>
      <c r="H136"/>
      <c r="I136"/>
      <c r="J136"/>
      <c r="K136" s="30"/>
      <c r="L136" s="106"/>
      <c r="N136" s="108"/>
      <c r="O136" s="107"/>
      <c r="P136"/>
      <c r="Q136"/>
      <c r="R136"/>
      <c r="S136"/>
    </row>
    <row r="137" spans="1:19" s="37" customFormat="1" x14ac:dyDescent="0.25">
      <c r="A137"/>
      <c r="B137"/>
      <c r="C137"/>
      <c r="D137"/>
      <c r="E137"/>
      <c r="F137"/>
      <c r="G137"/>
      <c r="H137"/>
      <c r="I137"/>
      <c r="J137"/>
      <c r="K137" s="30"/>
      <c r="L137" s="109">
        <f>SUM(L13:L136)</f>
        <v>12080000</v>
      </c>
      <c r="N137" s="108"/>
      <c r="O137" s="107"/>
      <c r="P137"/>
      <c r="Q137"/>
      <c r="R137"/>
      <c r="S137"/>
    </row>
  </sheetData>
  <mergeCells count="1">
    <mergeCell ref="A1:I1"/>
  </mergeCells>
  <pageMargins left="0.7" right="0.7" top="0.75" bottom="0.75" header="0.3" footer="0.3"/>
  <pageSetup paperSize="9" scale="7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7"/>
  <sheetViews>
    <sheetView view="pageBreakPreview" topLeftCell="A50" zoomScale="80" zoomScaleNormal="100" zoomScaleSheetLayoutView="80" workbookViewId="0">
      <selection activeCell="A76" sqref="A76"/>
    </sheetView>
  </sheetViews>
  <sheetFormatPr defaultRowHeight="15" x14ac:dyDescent="0.25"/>
  <cols>
    <col min="1" max="1" width="15.85546875" customWidth="1"/>
    <col min="2" max="2" width="11.85546875" customWidth="1"/>
    <col min="3" max="3" width="13.7109375" customWidth="1"/>
    <col min="4" max="4" width="4.85546875" customWidth="1"/>
    <col min="5" max="5" width="14.28515625" customWidth="1"/>
    <col min="6" max="6" width="4.140625" customWidth="1"/>
    <col min="7" max="7" width="13.85546875" customWidth="1"/>
    <col min="8" max="8" width="22" customWidth="1"/>
    <col min="9" max="9" width="20.7109375" customWidth="1"/>
    <col min="10" max="10" width="21.5703125" customWidth="1"/>
    <col min="11" max="11" width="12.140625" bestFit="1" customWidth="1"/>
    <col min="12" max="12" width="17.42578125" style="106" bestFit="1" customWidth="1"/>
    <col min="13" max="13" width="16.140625" style="37" bestFit="1" customWidth="1"/>
    <col min="14" max="14" width="15.5703125" style="108" customWidth="1"/>
    <col min="15" max="15" width="20" style="107" bestFit="1" customWidth="1"/>
    <col min="16" max="16" width="18" bestFit="1" customWidth="1"/>
    <col min="18" max="18" width="22.42578125" customWidth="1"/>
    <col min="19" max="19" width="20.140625" customWidth="1"/>
  </cols>
  <sheetData>
    <row r="1" spans="1:19" ht="15.75" x14ac:dyDescent="0.25">
      <c r="A1" s="192" t="s">
        <v>0</v>
      </c>
      <c r="B1" s="192"/>
      <c r="C1" s="192"/>
      <c r="D1" s="192"/>
      <c r="E1" s="192"/>
      <c r="F1" s="192"/>
      <c r="G1" s="192"/>
      <c r="H1" s="192"/>
      <c r="I1" s="192"/>
      <c r="J1" s="118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9"/>
      <c r="L2" s="3"/>
      <c r="M2" s="4"/>
      <c r="N2" s="5"/>
      <c r="O2" s="10"/>
      <c r="P2" s="9"/>
      <c r="Q2" s="9"/>
      <c r="R2" s="9"/>
      <c r="S2" s="9"/>
    </row>
    <row r="3" spans="1:19" x14ac:dyDescent="0.25">
      <c r="A3" s="7" t="s">
        <v>1</v>
      </c>
      <c r="B3" s="10" t="s">
        <v>67</v>
      </c>
      <c r="C3" s="10"/>
      <c r="D3" s="7"/>
      <c r="E3" s="7"/>
      <c r="F3" s="7"/>
      <c r="G3" s="7"/>
      <c r="H3" s="7" t="s">
        <v>3</v>
      </c>
      <c r="I3" s="11">
        <v>42804</v>
      </c>
      <c r="J3" s="12"/>
      <c r="K3" s="9"/>
      <c r="L3" s="13"/>
      <c r="M3" s="4"/>
      <c r="N3" s="5"/>
      <c r="O3" s="10"/>
      <c r="P3" s="9"/>
      <c r="Q3" s="9"/>
      <c r="R3" s="9"/>
      <c r="S3" s="9"/>
    </row>
    <row r="4" spans="1:19" x14ac:dyDescent="0.25">
      <c r="A4" s="7" t="s">
        <v>4</v>
      </c>
      <c r="B4" s="14" t="s">
        <v>5</v>
      </c>
      <c r="C4" s="7"/>
      <c r="D4" s="7"/>
      <c r="E4" s="7"/>
      <c r="F4" s="7"/>
      <c r="G4" s="7"/>
      <c r="H4" s="7" t="s">
        <v>6</v>
      </c>
      <c r="I4" s="15" t="s">
        <v>7</v>
      </c>
      <c r="J4" s="15"/>
      <c r="K4" s="9"/>
      <c r="L4" s="13"/>
      <c r="M4" s="4"/>
      <c r="N4" s="5"/>
      <c r="O4" s="10"/>
      <c r="P4" s="9"/>
      <c r="Q4" s="9"/>
      <c r="R4" s="9"/>
      <c r="S4" s="9"/>
    </row>
    <row r="5" spans="1:19" x14ac:dyDescent="0.25">
      <c r="A5" s="7"/>
      <c r="B5" s="7"/>
      <c r="C5" s="7"/>
      <c r="D5" s="7"/>
      <c r="E5" s="7"/>
      <c r="F5" s="7"/>
      <c r="G5" s="7"/>
      <c r="H5" s="8"/>
      <c r="I5" s="15"/>
      <c r="J5" s="16"/>
      <c r="K5" s="9"/>
      <c r="L5" s="13"/>
      <c r="M5" s="17"/>
      <c r="N5" s="18"/>
      <c r="O5" s="6"/>
      <c r="P5" s="9"/>
      <c r="Q5" s="9"/>
      <c r="R5" s="9"/>
      <c r="S5" s="9"/>
    </row>
    <row r="6" spans="1:19" x14ac:dyDescent="0.25">
      <c r="A6" s="19" t="s">
        <v>8</v>
      </c>
      <c r="B6" s="7"/>
      <c r="C6" s="7"/>
      <c r="D6" s="7"/>
      <c r="E6" s="7"/>
      <c r="F6" s="7"/>
      <c r="G6" s="7" t="s">
        <v>9</v>
      </c>
      <c r="H6" s="8"/>
      <c r="I6" s="7"/>
      <c r="J6" s="7"/>
      <c r="K6" s="9"/>
      <c r="L6" s="13"/>
      <c r="M6" s="4"/>
      <c r="N6" s="18"/>
      <c r="O6" s="7"/>
      <c r="P6" s="9"/>
      <c r="Q6" s="9"/>
      <c r="R6" s="9"/>
      <c r="S6" s="9"/>
    </row>
    <row r="7" spans="1:19" x14ac:dyDescent="0.25">
      <c r="A7" s="7"/>
      <c r="B7" s="7"/>
      <c r="C7" s="20" t="s">
        <v>10</v>
      </c>
      <c r="D7" s="20"/>
      <c r="E7" s="20" t="s">
        <v>11</v>
      </c>
      <c r="F7" s="20"/>
      <c r="G7" s="20" t="s">
        <v>12</v>
      </c>
      <c r="H7" s="8"/>
      <c r="I7" s="7"/>
      <c r="J7" s="7"/>
      <c r="K7" s="9"/>
      <c r="L7" s="13"/>
      <c r="M7" s="4"/>
      <c r="N7" s="5"/>
      <c r="O7" s="7"/>
      <c r="P7" s="9"/>
      <c r="Q7" s="9"/>
      <c r="R7" s="9"/>
      <c r="S7" s="9"/>
    </row>
    <row r="8" spans="1:19" x14ac:dyDescent="0.25">
      <c r="A8" s="7"/>
      <c r="B8" s="7"/>
      <c r="C8" s="21">
        <v>100000</v>
      </c>
      <c r="D8" s="7"/>
      <c r="E8" s="22">
        <v>30</v>
      </c>
      <c r="F8" s="22"/>
      <c r="G8" s="17">
        <f>C8*E8</f>
        <v>3000000</v>
      </c>
      <c r="H8" s="8"/>
      <c r="I8" s="17"/>
      <c r="J8" s="17"/>
      <c r="K8" s="9"/>
      <c r="L8" s="13"/>
      <c r="M8" s="4"/>
      <c r="N8" s="5"/>
      <c r="O8" s="7"/>
      <c r="P8" s="9"/>
      <c r="Q8" s="9"/>
      <c r="R8" s="9"/>
      <c r="S8" s="9"/>
    </row>
    <row r="9" spans="1:19" x14ac:dyDescent="0.25">
      <c r="A9" s="7"/>
      <c r="B9" s="7"/>
      <c r="C9" s="21">
        <v>50000</v>
      </c>
      <c r="D9" s="7"/>
      <c r="E9" s="22">
        <v>74</v>
      </c>
      <c r="F9" s="22"/>
      <c r="G9" s="17">
        <f t="shared" ref="G9:G16" si="0">C9*E9</f>
        <v>3700000</v>
      </c>
      <c r="H9" s="8"/>
      <c r="I9" s="17"/>
      <c r="J9" s="17"/>
      <c r="K9" s="9"/>
      <c r="L9" s="3"/>
      <c r="M9" s="4"/>
      <c r="N9" s="5"/>
      <c r="O9" s="6"/>
      <c r="P9" s="9"/>
      <c r="Q9" s="9"/>
      <c r="R9" s="9"/>
      <c r="S9" s="9"/>
    </row>
    <row r="10" spans="1:19" x14ac:dyDescent="0.25">
      <c r="A10" s="7"/>
      <c r="B10" s="7"/>
      <c r="C10" s="21">
        <v>20000</v>
      </c>
      <c r="D10" s="7"/>
      <c r="E10" s="22">
        <v>30</v>
      </c>
      <c r="F10" s="22"/>
      <c r="G10" s="17">
        <f t="shared" si="0"/>
        <v>600000</v>
      </c>
      <c r="H10" s="8"/>
      <c r="I10" s="8"/>
      <c r="J10" s="17"/>
      <c r="K10" s="23"/>
      <c r="L10" s="3"/>
      <c r="M10" s="4"/>
      <c r="N10" s="5"/>
      <c r="O10" s="7"/>
      <c r="P10" s="9"/>
      <c r="Q10" s="9"/>
      <c r="R10" s="9"/>
      <c r="S10" s="9"/>
    </row>
    <row r="11" spans="1:19" x14ac:dyDescent="0.25">
      <c r="A11" s="7"/>
      <c r="B11" s="7"/>
      <c r="C11" s="21">
        <v>10000</v>
      </c>
      <c r="D11" s="7"/>
      <c r="E11" s="22">
        <v>0</v>
      </c>
      <c r="F11" s="22"/>
      <c r="G11" s="17">
        <f t="shared" si="0"/>
        <v>0</v>
      </c>
      <c r="H11" s="8"/>
      <c r="I11" s="17"/>
      <c r="J11" s="17"/>
      <c r="K11" s="9"/>
      <c r="L11" s="3"/>
      <c r="M11" s="4"/>
      <c r="N11" s="24"/>
      <c r="O11" s="8"/>
      <c r="P11" s="9"/>
      <c r="Q11" s="9"/>
      <c r="R11" s="9" t="s">
        <v>13</v>
      </c>
      <c r="S11" s="9"/>
    </row>
    <row r="12" spans="1:19" x14ac:dyDescent="0.25">
      <c r="A12" s="7"/>
      <c r="B12" s="7"/>
      <c r="C12" s="21">
        <v>5000</v>
      </c>
      <c r="D12" s="7"/>
      <c r="E12" s="22">
        <v>26</v>
      </c>
      <c r="F12" s="22"/>
      <c r="G12" s="17">
        <f>C12*E12</f>
        <v>130000</v>
      </c>
      <c r="H12" s="8"/>
      <c r="I12" s="17"/>
      <c r="J12" s="17"/>
      <c r="K12" s="25" t="s">
        <v>9</v>
      </c>
      <c r="L12" s="26" t="s">
        <v>14</v>
      </c>
      <c r="M12" s="27" t="s">
        <v>15</v>
      </c>
      <c r="N12" s="28" t="s">
        <v>16</v>
      </c>
      <c r="O12" s="29" t="s">
        <v>13</v>
      </c>
      <c r="P12" s="9" t="s">
        <v>17</v>
      </c>
      <c r="Q12" s="9" t="s">
        <v>18</v>
      </c>
      <c r="R12" s="9" t="s">
        <v>19</v>
      </c>
      <c r="S12" s="9"/>
    </row>
    <row r="13" spans="1:19" x14ac:dyDescent="0.25">
      <c r="A13" s="7"/>
      <c r="B13" s="7"/>
      <c r="C13" s="21">
        <v>2000</v>
      </c>
      <c r="D13" s="7"/>
      <c r="E13" s="22">
        <v>56</v>
      </c>
      <c r="F13" s="22"/>
      <c r="G13" s="17">
        <f t="shared" si="0"/>
        <v>112000</v>
      </c>
      <c r="H13" s="8"/>
      <c r="I13" s="17"/>
      <c r="J13" s="17"/>
      <c r="K13" s="30">
        <v>40038</v>
      </c>
      <c r="L13" s="31">
        <v>1250000</v>
      </c>
      <c r="M13" s="32">
        <v>2995000</v>
      </c>
      <c r="N13" s="33"/>
      <c r="O13" s="9" t="s">
        <v>20</v>
      </c>
      <c r="P13" s="9" t="s">
        <v>18</v>
      </c>
    </row>
    <row r="14" spans="1:19" x14ac:dyDescent="0.25">
      <c r="A14" s="7"/>
      <c r="B14" s="7"/>
      <c r="C14" s="21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10"/>
      <c r="K14" s="30">
        <v>40039</v>
      </c>
      <c r="L14" s="31">
        <v>1150000</v>
      </c>
      <c r="M14" s="32">
        <v>1409400</v>
      </c>
      <c r="N14" s="34"/>
      <c r="O14" s="35"/>
      <c r="P14" s="36"/>
    </row>
    <row r="15" spans="1:19" x14ac:dyDescent="0.25">
      <c r="A15" s="7"/>
      <c r="B15" s="7"/>
      <c r="C15" s="21">
        <v>500</v>
      </c>
      <c r="D15" s="7"/>
      <c r="E15" s="22">
        <v>0</v>
      </c>
      <c r="F15" s="22"/>
      <c r="G15" s="17">
        <f t="shared" si="0"/>
        <v>0</v>
      </c>
      <c r="H15" s="8"/>
      <c r="I15" s="10"/>
      <c r="K15" s="30">
        <v>40040</v>
      </c>
      <c r="L15" s="31">
        <v>1020000</v>
      </c>
      <c r="M15" s="32">
        <v>91000</v>
      </c>
      <c r="N15" s="34"/>
      <c r="O15" s="35"/>
      <c r="P15" s="36"/>
    </row>
    <row r="16" spans="1:19" x14ac:dyDescent="0.25">
      <c r="A16" s="7"/>
      <c r="B16" s="7"/>
      <c r="C16" s="21">
        <v>100</v>
      </c>
      <c r="D16" s="7"/>
      <c r="E16" s="22">
        <v>0</v>
      </c>
      <c r="F16" s="22"/>
      <c r="G16" s="17">
        <f t="shared" si="0"/>
        <v>0</v>
      </c>
      <c r="H16" s="8"/>
      <c r="I16" s="10"/>
      <c r="J16" s="10"/>
      <c r="K16" s="30">
        <v>40041</v>
      </c>
      <c r="L16" s="31">
        <v>800000</v>
      </c>
      <c r="M16" s="37">
        <v>50000</v>
      </c>
      <c r="N16" s="34"/>
      <c r="O16" s="35"/>
      <c r="P16" s="36"/>
    </row>
    <row r="17" spans="1:19" x14ac:dyDescent="0.25">
      <c r="A17" s="7"/>
      <c r="B17" s="7"/>
      <c r="C17" s="19" t="s">
        <v>21</v>
      </c>
      <c r="D17" s="7"/>
      <c r="E17" s="22"/>
      <c r="F17" s="7"/>
      <c r="G17" s="7"/>
      <c r="H17" s="8">
        <f>SUM(G8:G16)</f>
        <v>7542000</v>
      </c>
      <c r="I17" s="10"/>
      <c r="K17" s="30">
        <v>40042</v>
      </c>
      <c r="L17" s="31">
        <v>500000</v>
      </c>
      <c r="M17" s="32">
        <v>42000</v>
      </c>
      <c r="N17" s="34"/>
      <c r="O17" s="35"/>
      <c r="P17" s="36"/>
    </row>
    <row r="18" spans="1:19" x14ac:dyDescent="0.25">
      <c r="A18" s="7"/>
      <c r="B18" s="7"/>
      <c r="C18" s="7"/>
      <c r="D18" s="7"/>
      <c r="E18" s="7"/>
      <c r="F18" s="7"/>
      <c r="G18" s="7"/>
      <c r="H18" s="8"/>
      <c r="I18" s="10"/>
      <c r="J18" s="38"/>
      <c r="K18" s="30">
        <v>40043</v>
      </c>
      <c r="L18" s="31">
        <v>500000</v>
      </c>
      <c r="M18" s="32">
        <v>125000</v>
      </c>
      <c r="N18" s="34"/>
      <c r="O18" s="35"/>
      <c r="P18" s="39"/>
    </row>
    <row r="19" spans="1:19" x14ac:dyDescent="0.25">
      <c r="A19" s="7"/>
      <c r="B19" s="7"/>
      <c r="C19" s="7" t="s">
        <v>10</v>
      </c>
      <c r="D19" s="7"/>
      <c r="E19" s="7" t="s">
        <v>22</v>
      </c>
      <c r="F19" s="7"/>
      <c r="G19" s="7" t="s">
        <v>12</v>
      </c>
      <c r="H19" s="8"/>
      <c r="I19" s="21"/>
      <c r="K19" s="30">
        <v>40044</v>
      </c>
      <c r="L19" s="31">
        <v>825000</v>
      </c>
      <c r="M19" s="40">
        <v>300000</v>
      </c>
      <c r="N19" s="34"/>
      <c r="O19" s="35"/>
      <c r="P19" s="39"/>
    </row>
    <row r="20" spans="1:19" x14ac:dyDescent="0.25">
      <c r="A20" s="7"/>
      <c r="B20" s="7"/>
      <c r="C20" s="21">
        <v>1000</v>
      </c>
      <c r="D20" s="7"/>
      <c r="E20" s="7">
        <v>1</v>
      </c>
      <c r="F20" s="7"/>
      <c r="G20" s="21">
        <f>C20*E20</f>
        <v>1000</v>
      </c>
      <c r="H20" s="8"/>
      <c r="I20" s="21"/>
      <c r="K20" s="30">
        <v>40045</v>
      </c>
      <c r="L20" s="31">
        <v>445000</v>
      </c>
      <c r="M20" s="32">
        <v>1840000</v>
      </c>
      <c r="N20" s="34"/>
      <c r="O20" s="35"/>
      <c r="P20" s="39"/>
    </row>
    <row r="21" spans="1:19" x14ac:dyDescent="0.25">
      <c r="A21" s="7"/>
      <c r="B21" s="7"/>
      <c r="C21" s="21">
        <v>500</v>
      </c>
      <c r="D21" s="7"/>
      <c r="E21" s="7">
        <v>37</v>
      </c>
      <c r="F21" s="7"/>
      <c r="G21" s="21">
        <f>C21*E21</f>
        <v>18500</v>
      </c>
      <c r="H21" s="8"/>
      <c r="I21" s="21"/>
      <c r="K21" s="30">
        <v>40046</v>
      </c>
      <c r="L21" s="31">
        <v>500000</v>
      </c>
      <c r="M21" s="34">
        <v>3350000</v>
      </c>
      <c r="N21" s="41"/>
      <c r="O21" s="42"/>
      <c r="P21" s="42"/>
    </row>
    <row r="22" spans="1:19" x14ac:dyDescent="0.25">
      <c r="A22" s="7"/>
      <c r="B22" s="7"/>
      <c r="C22" s="21">
        <v>200</v>
      </c>
      <c r="D22" s="7"/>
      <c r="E22" s="7">
        <v>1</v>
      </c>
      <c r="F22" s="7"/>
      <c r="G22" s="21">
        <f>C22*E22</f>
        <v>200</v>
      </c>
      <c r="H22" s="8"/>
      <c r="I22" s="10"/>
      <c r="K22" s="30">
        <v>40047</v>
      </c>
      <c r="L22" s="31">
        <v>536000</v>
      </c>
      <c r="M22" s="43">
        <v>3700000</v>
      </c>
      <c r="N22" s="44"/>
      <c r="O22" s="8"/>
      <c r="P22" s="34"/>
      <c r="Q22" s="41"/>
      <c r="R22" s="42"/>
      <c r="S22" s="42"/>
    </row>
    <row r="23" spans="1:19" x14ac:dyDescent="0.25">
      <c r="A23" s="7"/>
      <c r="B23" s="7"/>
      <c r="C23" s="21">
        <v>100</v>
      </c>
      <c r="D23" s="7"/>
      <c r="E23" s="7">
        <v>3</v>
      </c>
      <c r="F23" s="7"/>
      <c r="G23" s="21">
        <f>C23*E23</f>
        <v>300</v>
      </c>
      <c r="H23" s="8"/>
      <c r="I23" s="10"/>
      <c r="K23" s="30">
        <v>40048</v>
      </c>
      <c r="L23" s="31">
        <v>292000</v>
      </c>
      <c r="M23" s="45">
        <v>45000</v>
      </c>
      <c r="N23" s="44"/>
      <c r="O23" s="46"/>
      <c r="P23" s="34"/>
      <c r="Q23" s="41"/>
      <c r="R23" s="42">
        <f>SUM(R14:R22)</f>
        <v>0</v>
      </c>
      <c r="S23" s="42">
        <f>SUM(S14:S22)</f>
        <v>0</v>
      </c>
    </row>
    <row r="24" spans="1:19" x14ac:dyDescent="0.25">
      <c r="A24" s="7"/>
      <c r="B24" s="7"/>
      <c r="C24" s="21">
        <v>50</v>
      </c>
      <c r="D24" s="7"/>
      <c r="E24" s="7">
        <v>0</v>
      </c>
      <c r="F24" s="7"/>
      <c r="G24" s="21">
        <f>C24*E24</f>
        <v>0</v>
      </c>
      <c r="H24" s="8"/>
      <c r="I24" s="7"/>
      <c r="K24" s="30">
        <v>40049</v>
      </c>
      <c r="L24" s="31">
        <v>575000</v>
      </c>
      <c r="M24" s="45">
        <v>30000</v>
      </c>
      <c r="N24" s="47"/>
      <c r="O24" s="46"/>
      <c r="P24" s="34"/>
      <c r="Q24" s="41"/>
      <c r="R24" s="48" t="s">
        <v>23</v>
      </c>
      <c r="S24" s="41"/>
    </row>
    <row r="25" spans="1:19" x14ac:dyDescent="0.25">
      <c r="A25" s="7"/>
      <c r="B25" s="7"/>
      <c r="C25" s="21">
        <v>25</v>
      </c>
      <c r="D25" s="7"/>
      <c r="E25" s="7">
        <v>0</v>
      </c>
      <c r="F25" s="7"/>
      <c r="G25" s="49">
        <v>0</v>
      </c>
      <c r="H25" s="8"/>
      <c r="I25" s="7" t="s">
        <v>9</v>
      </c>
      <c r="K25" s="30">
        <v>40050</v>
      </c>
      <c r="L25" s="31">
        <v>500000</v>
      </c>
      <c r="M25" s="45">
        <v>1250000</v>
      </c>
      <c r="N25" s="47"/>
      <c r="O25" s="46"/>
      <c r="P25" s="34"/>
      <c r="Q25" s="41"/>
      <c r="R25" s="48"/>
      <c r="S25" s="41"/>
    </row>
    <row r="26" spans="1:19" x14ac:dyDescent="0.25">
      <c r="A26" s="7"/>
      <c r="B26" s="7"/>
      <c r="C26" s="19" t="s">
        <v>21</v>
      </c>
      <c r="D26" s="7"/>
      <c r="E26" s="7"/>
      <c r="F26" s="7"/>
      <c r="G26" s="7"/>
      <c r="H26" s="50">
        <f>SUM(G20:G25)</f>
        <v>20000</v>
      </c>
      <c r="I26" s="8"/>
      <c r="K26" s="30">
        <v>40051</v>
      </c>
      <c r="L26" s="31">
        <v>500000</v>
      </c>
      <c r="M26" s="37">
        <v>2250000</v>
      </c>
      <c r="N26" s="44"/>
      <c r="O26" s="51"/>
      <c r="P26" s="34"/>
      <c r="Q26" s="41"/>
      <c r="R26" s="48"/>
      <c r="S26" s="41"/>
    </row>
    <row r="27" spans="1:19" x14ac:dyDescent="0.25">
      <c r="A27" s="7"/>
      <c r="B27" s="7"/>
      <c r="C27" s="7"/>
      <c r="D27" s="7"/>
      <c r="E27" s="7"/>
      <c r="F27" s="7"/>
      <c r="G27" s="7"/>
      <c r="H27" s="8"/>
      <c r="I27" s="8">
        <f>H17+H26</f>
        <v>7562000</v>
      </c>
      <c r="K27" s="30">
        <v>40052</v>
      </c>
      <c r="L27" s="31">
        <v>833400</v>
      </c>
      <c r="M27" s="52">
        <v>1262000</v>
      </c>
      <c r="N27" s="44"/>
      <c r="O27" s="51"/>
      <c r="P27" s="34"/>
      <c r="Q27" s="41"/>
      <c r="R27" s="48"/>
      <c r="S27" s="41"/>
    </row>
    <row r="28" spans="1:19" x14ac:dyDescent="0.25">
      <c r="A28" s="7"/>
      <c r="B28" s="7"/>
      <c r="C28" s="19" t="s">
        <v>24</v>
      </c>
      <c r="D28" s="7"/>
      <c r="E28" s="7"/>
      <c r="F28" s="7"/>
      <c r="G28" s="7"/>
      <c r="H28" s="8"/>
      <c r="I28" s="8"/>
      <c r="K28" s="30">
        <v>40053</v>
      </c>
      <c r="L28" s="31">
        <v>100000</v>
      </c>
      <c r="M28" s="53"/>
      <c r="N28" s="44"/>
      <c r="O28" s="51"/>
      <c r="P28" s="34"/>
      <c r="Q28" s="41"/>
      <c r="R28" s="48"/>
      <c r="S28" s="41"/>
    </row>
    <row r="29" spans="1:19" x14ac:dyDescent="0.25">
      <c r="A29" s="7"/>
      <c r="B29" s="7"/>
      <c r="C29" s="7" t="s">
        <v>25</v>
      </c>
      <c r="D29" s="7"/>
      <c r="E29" s="7"/>
      <c r="F29" s="7"/>
      <c r="G29" s="7" t="s">
        <v>9</v>
      </c>
      <c r="H29" s="8"/>
      <c r="I29" s="8">
        <f>'07 Maret 17 '!I37</f>
        <v>1108296472</v>
      </c>
      <c r="K29" s="30">
        <v>40054</v>
      </c>
      <c r="L29" s="31">
        <v>335000</v>
      </c>
      <c r="N29" s="44"/>
      <c r="O29" s="51"/>
      <c r="P29" s="34"/>
      <c r="Q29" s="41"/>
      <c r="R29" s="54"/>
      <c r="S29" s="41"/>
    </row>
    <row r="30" spans="1:19" x14ac:dyDescent="0.25">
      <c r="A30" s="7"/>
      <c r="B30" s="7"/>
      <c r="C30" s="7" t="s">
        <v>26</v>
      </c>
      <c r="D30" s="7"/>
      <c r="E30" s="7"/>
      <c r="F30" s="7"/>
      <c r="G30" s="7"/>
      <c r="H30" s="8" t="s">
        <v>27</v>
      </c>
      <c r="I30" s="55">
        <f>'9 Maret 17 '!I52</f>
        <v>6216500</v>
      </c>
      <c r="K30" s="30">
        <v>40055</v>
      </c>
      <c r="L30" s="31">
        <v>500000</v>
      </c>
      <c r="M30" s="56"/>
      <c r="N30" s="44"/>
      <c r="O30" s="51"/>
      <c r="P30" s="34"/>
      <c r="Q30" s="41"/>
      <c r="R30" s="48"/>
      <c r="S30" s="41"/>
    </row>
    <row r="31" spans="1:19" x14ac:dyDescent="0.25">
      <c r="A31" s="7"/>
      <c r="B31" s="7"/>
      <c r="C31" s="7"/>
      <c r="D31" s="7"/>
      <c r="E31" s="7"/>
      <c r="F31" s="7"/>
      <c r="G31" s="7"/>
      <c r="H31" s="8"/>
      <c r="I31" s="8"/>
      <c r="K31" s="30">
        <v>40056</v>
      </c>
      <c r="L31" s="31">
        <v>750000</v>
      </c>
      <c r="N31" s="47"/>
      <c r="O31" s="51"/>
      <c r="P31" s="9"/>
      <c r="Q31" s="41"/>
      <c r="R31" s="9"/>
      <c r="S31" s="41"/>
    </row>
    <row r="32" spans="1:19" x14ac:dyDescent="0.25">
      <c r="A32" s="7"/>
      <c r="B32" s="7"/>
      <c r="C32" s="19" t="s">
        <v>28</v>
      </c>
      <c r="D32" s="7"/>
      <c r="E32" s="7"/>
      <c r="F32" s="7"/>
      <c r="G32" s="7"/>
      <c r="H32" s="8"/>
      <c r="I32" s="34"/>
      <c r="J32" s="34"/>
      <c r="K32" s="30">
        <v>40057</v>
      </c>
      <c r="L32" s="31">
        <v>200000</v>
      </c>
      <c r="N32" s="44"/>
      <c r="O32" s="51"/>
      <c r="P32" s="9"/>
      <c r="Q32" s="41"/>
      <c r="R32" s="9"/>
      <c r="S32" s="41"/>
    </row>
    <row r="33" spans="1:19" x14ac:dyDescent="0.25">
      <c r="A33" s="7"/>
      <c r="B33" s="19">
        <v>1</v>
      </c>
      <c r="C33" s="19" t="s">
        <v>29</v>
      </c>
      <c r="D33" s="7"/>
      <c r="E33" s="7"/>
      <c r="F33" s="7"/>
      <c r="G33" s="7"/>
      <c r="H33" s="8"/>
      <c r="I33" s="8"/>
      <c r="J33" s="8"/>
      <c r="K33" s="30">
        <v>40058</v>
      </c>
      <c r="L33" s="31">
        <v>150000</v>
      </c>
      <c r="N33" s="44"/>
      <c r="O33" s="51"/>
      <c r="P33" s="9"/>
      <c r="Q33" s="41"/>
      <c r="R33" s="9"/>
      <c r="S33" s="41"/>
    </row>
    <row r="34" spans="1:19" x14ac:dyDescent="0.25">
      <c r="A34" s="7"/>
      <c r="B34" s="19"/>
      <c r="C34" s="19" t="s">
        <v>13</v>
      </c>
      <c r="D34" s="7"/>
      <c r="E34" s="7"/>
      <c r="F34" s="7"/>
      <c r="G34" s="7"/>
      <c r="H34" s="8"/>
      <c r="I34" s="8"/>
      <c r="J34" s="8"/>
      <c r="K34" s="30">
        <v>40059</v>
      </c>
      <c r="L34" s="31">
        <v>750000</v>
      </c>
      <c r="N34" s="44"/>
      <c r="O34" s="51"/>
      <c r="P34" s="9"/>
      <c r="Q34" s="41"/>
      <c r="R34" s="57"/>
      <c r="S34" s="41"/>
    </row>
    <row r="35" spans="1:19" x14ac:dyDescent="0.25">
      <c r="A35" s="7"/>
      <c r="B35" s="7"/>
      <c r="C35" s="7" t="s">
        <v>30</v>
      </c>
      <c r="D35" s="7"/>
      <c r="E35" s="7"/>
      <c r="F35" s="7"/>
      <c r="G35" s="21"/>
      <c r="H35" s="50">
        <f>O14</f>
        <v>0</v>
      </c>
      <c r="I35" s="8"/>
      <c r="J35" s="8"/>
      <c r="K35" s="30">
        <v>40060</v>
      </c>
      <c r="L35" s="31">
        <v>880000</v>
      </c>
      <c r="M35" s="52"/>
      <c r="N35" s="44" t="s">
        <v>31</v>
      </c>
      <c r="O35" s="51"/>
      <c r="P35" s="41"/>
      <c r="Q35" s="41"/>
      <c r="R35" s="9"/>
      <c r="S35" s="41"/>
    </row>
    <row r="36" spans="1:19" x14ac:dyDescent="0.25">
      <c r="A36" s="7"/>
      <c r="B36" s="7"/>
      <c r="C36" s="7" t="s">
        <v>32</v>
      </c>
      <c r="D36" s="7"/>
      <c r="E36" s="7"/>
      <c r="F36" s="7"/>
      <c r="G36" s="7"/>
      <c r="H36" s="58">
        <f>P14</f>
        <v>0</v>
      </c>
      <c r="I36" s="7" t="s">
        <v>9</v>
      </c>
      <c r="J36" s="7"/>
      <c r="K36" s="30">
        <v>40061</v>
      </c>
      <c r="L36" s="31">
        <v>800000</v>
      </c>
      <c r="M36" s="52"/>
      <c r="N36" s="44"/>
      <c r="O36" s="51"/>
      <c r="P36" s="10"/>
      <c r="Q36" s="41"/>
      <c r="R36" s="9"/>
      <c r="S36" s="9"/>
    </row>
    <row r="37" spans="1:19" x14ac:dyDescent="0.25">
      <c r="A37" s="7"/>
      <c r="B37" s="7"/>
      <c r="C37" s="7" t="s">
        <v>33</v>
      </c>
      <c r="D37" s="7"/>
      <c r="E37" s="7"/>
      <c r="F37" s="7"/>
      <c r="G37" s="7"/>
      <c r="H37" s="8"/>
      <c r="I37" s="8">
        <f>I29+H35-H36</f>
        <v>1108296472</v>
      </c>
      <c r="J37" s="8"/>
      <c r="K37" s="30">
        <v>40062</v>
      </c>
      <c r="L37" s="31">
        <v>800000</v>
      </c>
      <c r="M37" s="52"/>
      <c r="N37" s="44"/>
      <c r="O37" s="51"/>
      <c r="Q37" s="41"/>
      <c r="R37" s="9"/>
      <c r="S37" s="9"/>
    </row>
    <row r="38" spans="1:19" x14ac:dyDescent="0.25">
      <c r="A38" s="7"/>
      <c r="B38" s="7"/>
      <c r="C38" s="7"/>
      <c r="D38" s="7"/>
      <c r="E38" s="7"/>
      <c r="F38" s="7"/>
      <c r="G38" s="7"/>
      <c r="H38" s="8"/>
      <c r="I38" s="8"/>
      <c r="J38" s="8"/>
      <c r="K38" s="30">
        <v>40063</v>
      </c>
      <c r="L38" s="31">
        <v>600000</v>
      </c>
      <c r="M38" s="59"/>
      <c r="N38" s="44"/>
      <c r="O38" s="51"/>
      <c r="Q38" s="41"/>
      <c r="R38" s="9"/>
      <c r="S38" s="9"/>
    </row>
    <row r="39" spans="1:19" x14ac:dyDescent="0.25">
      <c r="A39" s="7"/>
      <c r="B39" s="7"/>
      <c r="C39" s="19" t="s">
        <v>34</v>
      </c>
      <c r="D39" s="7"/>
      <c r="E39" s="7"/>
      <c r="F39" s="7"/>
      <c r="G39" s="7"/>
      <c r="H39" s="50">
        <v>499419523</v>
      </c>
      <c r="J39" s="8"/>
      <c r="K39" s="30">
        <v>40064</v>
      </c>
      <c r="L39" s="31">
        <v>300000</v>
      </c>
      <c r="M39" s="52"/>
      <c r="N39" s="44"/>
      <c r="O39" s="51"/>
      <c r="Q39" s="41"/>
      <c r="R39" s="9"/>
      <c r="S39" s="9"/>
    </row>
    <row r="40" spans="1:19" x14ac:dyDescent="0.25">
      <c r="A40" s="7"/>
      <c r="B40" s="7"/>
      <c r="C40" s="19" t="s">
        <v>35</v>
      </c>
      <c r="D40" s="7"/>
      <c r="E40" s="7"/>
      <c r="F40" s="7"/>
      <c r="G40" s="7"/>
      <c r="H40" s="8">
        <v>102993494</v>
      </c>
      <c r="I40" s="8"/>
      <c r="J40" s="8"/>
      <c r="K40" s="30">
        <v>40065</v>
      </c>
      <c r="L40" s="31">
        <v>300000</v>
      </c>
      <c r="M40" s="52"/>
      <c r="N40" s="44"/>
      <c r="O40" s="51"/>
      <c r="Q40" s="41"/>
      <c r="R40" s="9"/>
      <c r="S40" s="9"/>
    </row>
    <row r="41" spans="1:19" ht="16.5" x14ac:dyDescent="0.35">
      <c r="A41" s="7"/>
      <c r="B41" s="7"/>
      <c r="C41" s="19" t="s">
        <v>36</v>
      </c>
      <c r="D41" s="7"/>
      <c r="E41" s="7"/>
      <c r="F41" s="7"/>
      <c r="G41" s="7"/>
      <c r="H41" s="60">
        <v>77026411</v>
      </c>
      <c r="I41" s="8"/>
      <c r="J41" s="8"/>
      <c r="K41" s="30">
        <v>40066</v>
      </c>
      <c r="L41" s="31">
        <v>600000</v>
      </c>
      <c r="M41" s="52"/>
      <c r="N41" s="44"/>
      <c r="O41" s="51"/>
      <c r="Q41" s="41"/>
      <c r="R41" s="9"/>
      <c r="S41" s="9"/>
    </row>
    <row r="42" spans="1:19" ht="16.5" x14ac:dyDescent="0.35">
      <c r="A42" s="7"/>
      <c r="B42" s="7"/>
      <c r="C42" s="7"/>
      <c r="D42" s="7"/>
      <c r="E42" s="7"/>
      <c r="F42" s="7"/>
      <c r="G42" s="7"/>
      <c r="H42" s="8"/>
      <c r="I42" s="61">
        <f>SUM(H39:H41)</f>
        <v>679439428</v>
      </c>
      <c r="J42" s="8"/>
      <c r="K42" s="30">
        <v>40067</v>
      </c>
      <c r="L42" s="31">
        <v>1900000</v>
      </c>
      <c r="M42" s="52"/>
      <c r="N42" s="44"/>
      <c r="O42" s="51"/>
      <c r="Q42" s="41"/>
      <c r="R42" s="9"/>
      <c r="S42" s="9"/>
    </row>
    <row r="43" spans="1:19" x14ac:dyDescent="0.25">
      <c r="A43" s="7"/>
      <c r="B43" s="7"/>
      <c r="C43" s="7"/>
      <c r="D43" s="7"/>
      <c r="E43" s="7"/>
      <c r="F43" s="7"/>
      <c r="G43" s="7"/>
      <c r="H43" s="8"/>
      <c r="I43" s="62">
        <f>SUM(I37:I42)</f>
        <v>1787735900</v>
      </c>
      <c r="J43" s="8"/>
      <c r="K43" s="30">
        <v>40068</v>
      </c>
      <c r="L43" s="31">
        <v>800000</v>
      </c>
      <c r="M43" s="52"/>
      <c r="N43" s="44"/>
      <c r="O43" s="51"/>
      <c r="Q43" s="41"/>
      <c r="R43" s="9"/>
      <c r="S43" s="9"/>
    </row>
    <row r="44" spans="1:19" x14ac:dyDescent="0.25">
      <c r="A44" s="7"/>
      <c r="B44" s="19">
        <v>2</v>
      </c>
      <c r="C44" s="19" t="s">
        <v>37</v>
      </c>
      <c r="D44" s="7"/>
      <c r="E44" s="7"/>
      <c r="F44" s="7"/>
      <c r="G44" s="7"/>
      <c r="H44" s="8"/>
      <c r="I44" s="8"/>
      <c r="J44" s="8"/>
      <c r="K44" s="30"/>
      <c r="L44" s="31"/>
      <c r="M44" s="52"/>
      <c r="N44" s="44"/>
      <c r="O44" s="51"/>
      <c r="P44" s="63"/>
      <c r="Q44" s="34"/>
      <c r="R44" s="64"/>
      <c r="S44" s="64"/>
    </row>
    <row r="45" spans="1:19" x14ac:dyDescent="0.25">
      <c r="A45" s="7"/>
      <c r="B45" s="7"/>
      <c r="C45" s="7" t="s">
        <v>32</v>
      </c>
      <c r="D45" s="7"/>
      <c r="E45" s="7"/>
      <c r="F45" s="7"/>
      <c r="G45" s="17"/>
      <c r="H45" s="8">
        <f>M96</f>
        <v>18739400</v>
      </c>
      <c r="I45" s="8"/>
      <c r="J45" s="8"/>
      <c r="L45" s="31"/>
      <c r="M45" s="52"/>
      <c r="N45" s="44"/>
      <c r="O45" s="51"/>
      <c r="P45" s="63"/>
      <c r="Q45" s="34"/>
      <c r="R45" s="65"/>
      <c r="S45" s="64"/>
    </row>
    <row r="46" spans="1:19" x14ac:dyDescent="0.25">
      <c r="A46" s="7"/>
      <c r="B46" s="7"/>
      <c r="C46" s="7" t="s">
        <v>38</v>
      </c>
      <c r="D46" s="7"/>
      <c r="E46" s="7"/>
      <c r="F46" s="7"/>
      <c r="G46" s="22"/>
      <c r="H46" s="66">
        <f>+E92</f>
        <v>70000</v>
      </c>
      <c r="I46" s="8" t="s">
        <v>9</v>
      </c>
      <c r="J46" s="8"/>
      <c r="L46" s="31"/>
      <c r="M46" s="52"/>
      <c r="N46" s="44"/>
      <c r="O46" s="51"/>
      <c r="P46" s="63"/>
      <c r="Q46" s="34"/>
      <c r="R46" s="63"/>
      <c r="S46" s="64"/>
    </row>
    <row r="47" spans="1:19" x14ac:dyDescent="0.25">
      <c r="A47" s="7"/>
      <c r="B47" s="7"/>
      <c r="C47" s="7"/>
      <c r="D47" s="7"/>
      <c r="E47" s="7"/>
      <c r="F47" s="7"/>
      <c r="G47" s="22" t="s">
        <v>9</v>
      </c>
      <c r="H47" s="67"/>
      <c r="I47" s="8">
        <f>H45+H46</f>
        <v>18809400</v>
      </c>
      <c r="J47" s="8"/>
      <c r="L47" s="31"/>
      <c r="M47" s="52"/>
      <c r="N47" s="44"/>
      <c r="O47" s="51"/>
      <c r="P47" s="63"/>
      <c r="Q47" s="64"/>
      <c r="R47" s="63"/>
      <c r="S47" s="64"/>
    </row>
    <row r="48" spans="1:19" x14ac:dyDescent="0.25">
      <c r="A48" s="7"/>
      <c r="B48" s="7"/>
      <c r="C48" s="7"/>
      <c r="D48" s="7"/>
      <c r="E48" s="7"/>
      <c r="F48" s="7"/>
      <c r="G48" s="22"/>
      <c r="H48" s="68"/>
      <c r="I48" s="8" t="s">
        <v>9</v>
      </c>
      <c r="J48" s="8"/>
      <c r="L48" s="31"/>
      <c r="M48" s="59"/>
      <c r="N48" s="44"/>
      <c r="O48" s="51"/>
      <c r="P48" s="69"/>
      <c r="Q48" s="69">
        <f>SUM(Q13:Q46)</f>
        <v>0</v>
      </c>
      <c r="R48" s="63"/>
      <c r="S48" s="64"/>
    </row>
    <row r="49" spans="1:19" x14ac:dyDescent="0.25">
      <c r="A49" s="7"/>
      <c r="B49" s="7"/>
      <c r="C49" s="7" t="s">
        <v>39</v>
      </c>
      <c r="D49" s="7"/>
      <c r="E49" s="7"/>
      <c r="F49" s="7"/>
      <c r="G49" s="17"/>
      <c r="H49" s="50">
        <f>L137</f>
        <v>19991400</v>
      </c>
      <c r="I49" s="8">
        <v>0</v>
      </c>
      <c r="L49" s="31"/>
      <c r="M49" s="59"/>
      <c r="N49" s="44"/>
      <c r="O49" s="51"/>
      <c r="Q49" s="9"/>
      <c r="S49" s="9"/>
    </row>
    <row r="50" spans="1:19" x14ac:dyDescent="0.25">
      <c r="A50" s="7"/>
      <c r="B50" s="7"/>
      <c r="C50" s="7" t="s">
        <v>40</v>
      </c>
      <c r="D50" s="7"/>
      <c r="E50" s="7"/>
      <c r="F50" s="7"/>
      <c r="G50" s="7"/>
      <c r="H50" s="58">
        <f>A92</f>
        <v>163500</v>
      </c>
      <c r="I50" s="8"/>
      <c r="L50" s="31"/>
      <c r="M50" s="59"/>
      <c r="N50" s="44"/>
      <c r="O50" s="51"/>
      <c r="P50" s="70"/>
      <c r="Q50" s="9" t="s">
        <v>41</v>
      </c>
      <c r="S50" s="9"/>
    </row>
    <row r="51" spans="1:19" x14ac:dyDescent="0.25">
      <c r="A51" s="7"/>
      <c r="B51" s="7"/>
      <c r="C51" s="7"/>
      <c r="D51" s="7"/>
      <c r="E51" s="7"/>
      <c r="F51" s="7"/>
      <c r="G51" s="7"/>
      <c r="H51" s="17"/>
      <c r="I51" s="58">
        <f>SUM(H49:H50)</f>
        <v>20154900</v>
      </c>
      <c r="J51" s="50"/>
      <c r="L51" s="31"/>
      <c r="M51" s="59"/>
      <c r="N51" s="44"/>
      <c r="O51" s="51"/>
      <c r="P51" s="71"/>
      <c r="Q51" s="57"/>
      <c r="R51" s="71"/>
      <c r="S51" s="57"/>
    </row>
    <row r="52" spans="1:19" x14ac:dyDescent="0.25">
      <c r="A52" s="7"/>
      <c r="B52" s="7"/>
      <c r="C52" s="19" t="s">
        <v>42</v>
      </c>
      <c r="D52" s="7"/>
      <c r="E52" s="7"/>
      <c r="F52" s="7"/>
      <c r="G52" s="7"/>
      <c r="H52" s="8"/>
      <c r="I52" s="8">
        <f>I30-I47+I51</f>
        <v>7562000</v>
      </c>
      <c r="J52" s="72"/>
      <c r="L52" s="31"/>
      <c r="N52" s="44"/>
      <c r="O52" s="51"/>
      <c r="P52" s="71"/>
      <c r="Q52" s="57"/>
      <c r="R52" s="71"/>
      <c r="S52" s="57"/>
    </row>
    <row r="53" spans="1:19" x14ac:dyDescent="0.25">
      <c r="A53" s="7"/>
      <c r="B53" s="7"/>
      <c r="C53" s="7" t="s">
        <v>43</v>
      </c>
      <c r="D53" s="7"/>
      <c r="E53" s="7"/>
      <c r="F53" s="7"/>
      <c r="G53" s="7"/>
      <c r="H53" s="8"/>
      <c r="I53" s="8">
        <f>+I27</f>
        <v>7562000</v>
      </c>
      <c r="J53" s="72"/>
      <c r="L53" s="31"/>
      <c r="N53" s="44"/>
      <c r="O53" s="51"/>
      <c r="P53" s="71"/>
      <c r="Q53" s="57"/>
      <c r="R53" s="71"/>
      <c r="S53" s="57"/>
    </row>
    <row r="54" spans="1:19" x14ac:dyDescent="0.25">
      <c r="A54" s="7"/>
      <c r="B54" s="7"/>
      <c r="C54" s="7"/>
      <c r="D54" s="7"/>
      <c r="E54" s="7"/>
      <c r="F54" s="7"/>
      <c r="G54" s="7"/>
      <c r="H54" s="8" t="s">
        <v>9</v>
      </c>
      <c r="I54" s="58">
        <v>0</v>
      </c>
      <c r="J54" s="73"/>
      <c r="L54" s="31"/>
      <c r="N54" s="44"/>
      <c r="O54" s="51"/>
      <c r="P54" s="71"/>
      <c r="Q54" s="57"/>
      <c r="R54" s="71"/>
      <c r="S54" s="74"/>
    </row>
    <row r="55" spans="1:19" x14ac:dyDescent="0.25">
      <c r="A55" s="7"/>
      <c r="B55" s="7"/>
      <c r="C55" s="7"/>
      <c r="D55" s="7"/>
      <c r="E55" s="7" t="s">
        <v>44</v>
      </c>
      <c r="F55" s="7"/>
      <c r="G55" s="7"/>
      <c r="H55" s="8"/>
      <c r="I55" s="8">
        <f>+I53-I52</f>
        <v>0</v>
      </c>
      <c r="J55" s="72"/>
      <c r="L55" s="31"/>
      <c r="N55" s="44"/>
      <c r="O55" s="51"/>
      <c r="P55" s="71"/>
      <c r="Q55" s="57"/>
      <c r="R55" s="71"/>
      <c r="S55" s="71"/>
    </row>
    <row r="56" spans="1:19" x14ac:dyDescent="0.25">
      <c r="A56" s="7"/>
      <c r="B56" s="7"/>
      <c r="C56" s="7"/>
      <c r="D56" s="7"/>
      <c r="E56" s="7"/>
      <c r="F56" s="7"/>
      <c r="G56" s="7"/>
      <c r="H56" s="8"/>
      <c r="I56" s="8"/>
      <c r="J56" s="72"/>
      <c r="L56" s="31"/>
      <c r="N56" s="44"/>
      <c r="O56" s="51"/>
      <c r="P56" s="71"/>
      <c r="Q56" s="57"/>
      <c r="R56" s="71"/>
      <c r="S56" s="71"/>
    </row>
    <row r="57" spans="1:19" x14ac:dyDescent="0.25">
      <c r="A57" s="7" t="s">
        <v>45</v>
      </c>
      <c r="B57" s="7"/>
      <c r="C57" s="7"/>
      <c r="D57" s="7"/>
      <c r="E57" s="7"/>
      <c r="F57" s="7"/>
      <c r="G57" s="7"/>
      <c r="H57" s="8"/>
      <c r="I57" s="55"/>
      <c r="J57" s="75"/>
      <c r="L57" s="31"/>
      <c r="N57" s="44"/>
      <c r="O57" s="51"/>
      <c r="P57" s="71"/>
      <c r="Q57" s="57"/>
      <c r="R57" s="71"/>
      <c r="S57" s="71"/>
    </row>
    <row r="58" spans="1:19" x14ac:dyDescent="0.25">
      <c r="A58" s="7" t="s">
        <v>46</v>
      </c>
      <c r="B58" s="7"/>
      <c r="C58" s="7"/>
      <c r="D58" s="7"/>
      <c r="E58" s="7" t="s">
        <v>9</v>
      </c>
      <c r="F58" s="7"/>
      <c r="G58" s="7" t="s">
        <v>47</v>
      </c>
      <c r="H58" s="8"/>
      <c r="I58" s="21"/>
      <c r="J58" s="76"/>
      <c r="L58" s="31"/>
      <c r="N58" s="44"/>
      <c r="O58" s="51"/>
      <c r="P58" s="71"/>
      <c r="Q58" s="57"/>
      <c r="R58" s="71"/>
      <c r="S58" s="71"/>
    </row>
    <row r="59" spans="1:19" x14ac:dyDescent="0.25">
      <c r="A59" s="7"/>
      <c r="B59" s="7"/>
      <c r="C59" s="7"/>
      <c r="D59" s="7"/>
      <c r="E59" s="7"/>
      <c r="F59" s="7"/>
      <c r="G59" s="7"/>
      <c r="H59" s="8" t="s">
        <v>9</v>
      </c>
      <c r="I59" s="21"/>
      <c r="J59" s="76"/>
      <c r="L59" s="31"/>
      <c r="N59" s="44"/>
      <c r="O59" s="51"/>
      <c r="Q59" s="41"/>
    </row>
    <row r="60" spans="1:19" x14ac:dyDescent="0.25">
      <c r="L60" s="31"/>
      <c r="N60" s="44"/>
      <c r="O60" s="51"/>
    </row>
    <row r="61" spans="1:19" x14ac:dyDescent="0.25">
      <c r="A61" s="77"/>
      <c r="B61" s="78"/>
      <c r="C61" s="78"/>
      <c r="D61" s="79"/>
      <c r="E61" s="79"/>
      <c r="F61" s="79"/>
      <c r="G61" s="79"/>
      <c r="H61" s="10"/>
      <c r="J61" s="80"/>
      <c r="L61" s="31"/>
      <c r="N61" s="44"/>
      <c r="O61" s="51"/>
      <c r="Q61" s="10"/>
      <c r="R61" s="81"/>
    </row>
    <row r="62" spans="1:19" x14ac:dyDescent="0.25">
      <c r="A62" s="77" t="s">
        <v>48</v>
      </c>
      <c r="B62" s="78"/>
      <c r="C62" s="78"/>
      <c r="D62" s="79"/>
      <c r="E62" s="79"/>
      <c r="F62" s="79"/>
      <c r="G62" s="79" t="s">
        <v>49</v>
      </c>
      <c r="H62" s="10"/>
      <c r="J62" s="80"/>
      <c r="L62" s="82"/>
      <c r="N62" s="44"/>
      <c r="O62" s="51"/>
      <c r="Q62" s="10"/>
      <c r="R62" s="81"/>
    </row>
    <row r="63" spans="1:19" x14ac:dyDescent="0.25">
      <c r="A63" s="77"/>
      <c r="B63" s="78"/>
      <c r="C63" s="78"/>
      <c r="D63" s="79"/>
      <c r="E63" s="79"/>
      <c r="F63" s="79"/>
      <c r="G63" s="79"/>
      <c r="H63" s="10"/>
      <c r="J63" s="80"/>
      <c r="L63" s="82"/>
      <c r="N63" s="44"/>
      <c r="O63" s="51"/>
      <c r="Q63" s="10"/>
      <c r="R63" s="81"/>
    </row>
    <row r="64" spans="1:19" x14ac:dyDescent="0.25">
      <c r="A64" s="77" t="s">
        <v>50</v>
      </c>
      <c r="B64" s="78"/>
      <c r="C64" s="78"/>
      <c r="D64" s="79"/>
      <c r="E64" s="79"/>
      <c r="F64" s="79"/>
      <c r="G64" s="79"/>
      <c r="H64" s="10" t="s">
        <v>51</v>
      </c>
      <c r="J64" s="80"/>
      <c r="K64" s="30"/>
      <c r="L64" s="82"/>
      <c r="N64" s="44"/>
      <c r="O64" s="51"/>
      <c r="Q64" s="10"/>
      <c r="R64" s="81"/>
    </row>
    <row r="65" spans="1:17" x14ac:dyDescent="0.25">
      <c r="A65" s="77"/>
      <c r="B65" s="78"/>
      <c r="C65" s="78"/>
      <c r="D65" s="79"/>
      <c r="E65" s="79"/>
      <c r="F65" s="79"/>
      <c r="G65" s="79"/>
      <c r="H65" s="79"/>
      <c r="J65" s="80"/>
      <c r="L65" s="82"/>
      <c r="N65" s="44"/>
      <c r="O65" s="51"/>
    </row>
    <row r="66" spans="1:17" x14ac:dyDescent="0.25">
      <c r="A66" s="9"/>
      <c r="B66" s="9"/>
      <c r="C66" s="9"/>
      <c r="D66" s="9"/>
      <c r="E66" s="9"/>
      <c r="F66" s="9"/>
      <c r="G66" s="79" t="s">
        <v>52</v>
      </c>
      <c r="H66" s="9"/>
      <c r="I66" s="9"/>
      <c r="J66" s="83"/>
      <c r="L66" s="82"/>
      <c r="M66" s="59"/>
      <c r="N66" s="44"/>
      <c r="O66" s="51"/>
      <c r="Q66" s="70"/>
    </row>
    <row r="67" spans="1:17" x14ac:dyDescent="0.25">
      <c r="A67" s="9"/>
      <c r="B67" s="9"/>
      <c r="C67" s="9"/>
      <c r="D67" s="9"/>
      <c r="E67" s="9"/>
      <c r="F67" s="9"/>
      <c r="G67" s="9"/>
      <c r="H67" s="9"/>
      <c r="I67" s="9"/>
      <c r="J67" s="83"/>
      <c r="L67" s="82"/>
      <c r="M67" s="59"/>
      <c r="N67" s="44"/>
      <c r="O67" s="51"/>
    </row>
    <row r="68" spans="1:17" x14ac:dyDescent="0.25">
      <c r="A68" s="9"/>
      <c r="B68" s="9"/>
      <c r="C68" s="9"/>
      <c r="D68" s="9"/>
      <c r="E68" s="9" t="s">
        <v>53</v>
      </c>
      <c r="F68" s="9"/>
      <c r="G68" s="9"/>
      <c r="H68" s="9"/>
      <c r="I68" s="9"/>
      <c r="J68" s="83"/>
      <c r="L68" s="82"/>
      <c r="M68" s="84"/>
      <c r="N68" s="44"/>
      <c r="O68" s="51"/>
    </row>
    <row r="69" spans="1:17" x14ac:dyDescent="0.25">
      <c r="A69" s="9"/>
      <c r="B69" s="9"/>
      <c r="C69" s="9"/>
      <c r="D69" s="9"/>
      <c r="E69" s="9"/>
      <c r="F69" s="9"/>
      <c r="G69" s="9"/>
      <c r="H69" s="9"/>
      <c r="I69" s="85"/>
      <c r="J69" s="83"/>
      <c r="L69" s="82"/>
      <c r="M69" s="84"/>
      <c r="N69" s="44"/>
      <c r="O69" s="51"/>
    </row>
    <row r="70" spans="1:17" x14ac:dyDescent="0.25">
      <c r="A70" s="79"/>
      <c r="B70" s="79"/>
      <c r="C70" s="79"/>
      <c r="D70" s="79"/>
      <c r="E70" s="79"/>
      <c r="F70" s="79"/>
      <c r="G70" s="86"/>
      <c r="H70" s="87"/>
      <c r="I70" s="79"/>
      <c r="J70" s="80"/>
      <c r="L70" s="82"/>
      <c r="M70" s="88"/>
      <c r="N70" s="44"/>
      <c r="O70" s="51"/>
    </row>
    <row r="71" spans="1:17" x14ac:dyDescent="0.25">
      <c r="A71" s="79"/>
      <c r="B71" s="79"/>
      <c r="C71" s="79"/>
      <c r="D71" s="79"/>
      <c r="E71" s="79"/>
      <c r="F71" s="79"/>
      <c r="G71" s="86" t="s">
        <v>54</v>
      </c>
      <c r="H71" s="89"/>
      <c r="I71" s="79"/>
      <c r="J71" s="80"/>
      <c r="L71" s="82"/>
      <c r="M71" s="59"/>
      <c r="N71" s="44"/>
      <c r="O71" s="51"/>
    </row>
    <row r="72" spans="1:17" x14ac:dyDescent="0.25">
      <c r="A72" s="9"/>
      <c r="B72" s="9"/>
      <c r="C72" s="9"/>
      <c r="D72" s="9"/>
      <c r="E72" s="9"/>
      <c r="F72" s="9"/>
      <c r="G72" s="9"/>
      <c r="H72" s="9"/>
      <c r="I72" s="9"/>
      <c r="J72" s="83"/>
      <c r="L72" s="82"/>
      <c r="N72" s="44"/>
      <c r="O72" s="90"/>
    </row>
    <row r="73" spans="1:17" x14ac:dyDescent="0.25">
      <c r="A73" s="9" t="s">
        <v>40</v>
      </c>
      <c r="B73" s="9"/>
      <c r="C73" s="9"/>
      <c r="D73" s="9" t="s">
        <v>38</v>
      </c>
      <c r="E73" s="9"/>
      <c r="F73" s="9"/>
      <c r="G73" s="9"/>
      <c r="H73" s="9" t="s">
        <v>55</v>
      </c>
      <c r="I73" s="85" t="s">
        <v>56</v>
      </c>
      <c r="J73" s="83"/>
      <c r="L73" s="82"/>
      <c r="M73" s="88"/>
      <c r="N73" s="44"/>
      <c r="O73" s="91"/>
    </row>
    <row r="74" spans="1:17" x14ac:dyDescent="0.25">
      <c r="A74" s="92">
        <v>109500</v>
      </c>
      <c r="B74" s="93"/>
      <c r="C74" s="93"/>
      <c r="D74" s="93"/>
      <c r="E74" s="94">
        <v>70000</v>
      </c>
      <c r="F74" s="95"/>
      <c r="G74" s="9"/>
      <c r="H74" s="57"/>
      <c r="I74" s="9"/>
      <c r="J74" s="83"/>
      <c r="L74" s="82"/>
      <c r="M74" s="88"/>
      <c r="N74" s="44"/>
      <c r="O74" s="90"/>
    </row>
    <row r="75" spans="1:17" x14ac:dyDescent="0.25">
      <c r="A75" s="92">
        <v>54000</v>
      </c>
      <c r="B75" s="93"/>
      <c r="C75" s="93"/>
      <c r="D75" s="93"/>
      <c r="E75" s="94"/>
      <c r="F75" s="95"/>
      <c r="G75" s="9"/>
      <c r="H75" s="57"/>
      <c r="I75" s="9"/>
      <c r="J75" s="9"/>
      <c r="L75" s="82"/>
      <c r="M75" s="88"/>
      <c r="N75" s="44"/>
      <c r="O75" s="90"/>
    </row>
    <row r="76" spans="1:17" x14ac:dyDescent="0.25">
      <c r="A76" s="96"/>
      <c r="B76" s="93"/>
      <c r="C76" s="93"/>
      <c r="D76" s="93"/>
      <c r="E76" s="94"/>
      <c r="F76" s="95"/>
      <c r="G76" s="9"/>
      <c r="H76" s="57"/>
      <c r="I76" s="9"/>
      <c r="J76" s="9"/>
      <c r="K76" t="s">
        <v>9</v>
      </c>
      <c r="L76" s="82"/>
      <c r="M76" s="88"/>
      <c r="N76" s="44"/>
      <c r="O76" s="90"/>
    </row>
    <row r="77" spans="1:17" x14ac:dyDescent="0.25">
      <c r="A77" s="96"/>
      <c r="B77" s="93"/>
      <c r="C77" s="97"/>
      <c r="D77" s="93"/>
      <c r="E77" s="98"/>
      <c r="F77" s="9"/>
      <c r="G77" s="9"/>
      <c r="H77" s="57"/>
      <c r="I77" s="9"/>
      <c r="J77" s="9"/>
      <c r="L77" s="82"/>
      <c r="M77" s="88"/>
      <c r="N77" s="44"/>
      <c r="O77" s="90"/>
    </row>
    <row r="78" spans="1:17" x14ac:dyDescent="0.25">
      <c r="A78" s="94"/>
      <c r="B78" s="93"/>
      <c r="C78" s="97"/>
      <c r="D78" s="97"/>
      <c r="E78" s="99"/>
      <c r="F78" s="70"/>
      <c r="H78" s="71"/>
      <c r="L78" s="82"/>
      <c r="M78" s="88"/>
      <c r="N78" s="44"/>
      <c r="O78" s="90"/>
    </row>
    <row r="79" spans="1:17" x14ac:dyDescent="0.25">
      <c r="A79" s="100"/>
      <c r="B79" s="93"/>
      <c r="C79" s="101"/>
      <c r="D79" s="101"/>
      <c r="E79" s="99"/>
      <c r="H79" s="71"/>
      <c r="L79" s="82"/>
      <c r="M79" s="88"/>
      <c r="N79" s="44"/>
      <c r="O79" s="90"/>
    </row>
    <row r="80" spans="1:17" x14ac:dyDescent="0.25">
      <c r="A80" s="102"/>
      <c r="B80" s="93"/>
      <c r="C80" s="101"/>
      <c r="D80" s="101"/>
      <c r="E80" s="99"/>
      <c r="H80" s="71"/>
      <c r="L80" s="82"/>
      <c r="M80" s="88"/>
      <c r="N80" s="44"/>
      <c r="O80" s="91"/>
    </row>
    <row r="81" spans="1:15" x14ac:dyDescent="0.25">
      <c r="A81" s="102"/>
      <c r="B81" s="93"/>
      <c r="C81" s="101"/>
      <c r="D81" s="101"/>
      <c r="E81" s="99"/>
      <c r="H81" s="71"/>
      <c r="L81" s="82"/>
      <c r="M81" s="88"/>
      <c r="N81" s="44"/>
      <c r="O81" s="91"/>
    </row>
    <row r="82" spans="1:15" x14ac:dyDescent="0.25">
      <c r="A82" s="100"/>
      <c r="B82" s="101"/>
      <c r="C82" s="101"/>
      <c r="D82" s="101"/>
      <c r="E82" s="99"/>
      <c r="H82" s="71"/>
      <c r="L82" s="82"/>
      <c r="M82" s="103"/>
      <c r="N82" s="44"/>
      <c r="O82" s="90"/>
    </row>
    <row r="83" spans="1:15" x14ac:dyDescent="0.25">
      <c r="A83" s="100"/>
      <c r="B83" s="101"/>
      <c r="C83" s="101"/>
      <c r="D83" s="101"/>
      <c r="E83" s="99"/>
      <c r="H83" s="71"/>
      <c r="L83" s="82"/>
      <c r="M83" s="104"/>
      <c r="N83" s="44"/>
      <c r="O83" s="90"/>
    </row>
    <row r="84" spans="1:15" x14ac:dyDescent="0.25">
      <c r="A84" s="100"/>
      <c r="B84" s="105"/>
      <c r="E84" s="71"/>
      <c r="H84" s="71"/>
      <c r="K84" s="30"/>
      <c r="L84" s="82"/>
      <c r="N84" s="44"/>
      <c r="O84" s="90"/>
    </row>
    <row r="85" spans="1:15" x14ac:dyDescent="0.25">
      <c r="A85" s="100"/>
      <c r="B85" s="105"/>
      <c r="H85" s="71"/>
      <c r="K85" s="30"/>
      <c r="L85" s="82"/>
      <c r="N85" s="44"/>
      <c r="O85" s="90"/>
    </row>
    <row r="86" spans="1:15" x14ac:dyDescent="0.25">
      <c r="A86" s="100"/>
      <c r="B86" s="105"/>
      <c r="K86" s="30"/>
      <c r="L86" s="82"/>
      <c r="N86" s="44"/>
      <c r="O86" s="90"/>
    </row>
    <row r="87" spans="1:15" x14ac:dyDescent="0.25">
      <c r="A87" s="100"/>
      <c r="B87" s="105"/>
      <c r="K87" s="30"/>
      <c r="L87" s="82"/>
      <c r="N87" s="44"/>
      <c r="O87" s="90"/>
    </row>
    <row r="88" spans="1:15" x14ac:dyDescent="0.25">
      <c r="A88" s="71"/>
      <c r="B88" s="105"/>
      <c r="K88" s="30"/>
      <c r="L88" s="82"/>
      <c r="M88" s="88"/>
      <c r="N88" s="44"/>
      <c r="O88" s="90"/>
    </row>
    <row r="89" spans="1:15" x14ac:dyDescent="0.25">
      <c r="K89" s="30"/>
      <c r="L89" s="82"/>
      <c r="N89" s="44"/>
      <c r="O89" s="90"/>
    </row>
    <row r="90" spans="1:15" x14ac:dyDescent="0.25">
      <c r="K90" s="30"/>
      <c r="L90" s="82"/>
      <c r="N90" s="44"/>
      <c r="O90" s="90"/>
    </row>
    <row r="91" spans="1:15" x14ac:dyDescent="0.25">
      <c r="K91" s="30"/>
      <c r="L91" s="82"/>
      <c r="N91" s="44"/>
      <c r="O91" s="90"/>
    </row>
    <row r="92" spans="1:15" x14ac:dyDescent="0.25">
      <c r="A92" s="81">
        <f>SUM(A74:A91)</f>
        <v>163500</v>
      </c>
      <c r="E92" s="71">
        <f>SUM(E74:E91)</f>
        <v>70000</v>
      </c>
      <c r="H92" s="71">
        <f>SUM(H74:H91)</f>
        <v>0</v>
      </c>
      <c r="K92" s="30"/>
      <c r="L92" s="82"/>
      <c r="N92" s="44"/>
      <c r="O92" s="90"/>
    </row>
    <row r="93" spans="1:15" x14ac:dyDescent="0.25">
      <c r="K93" s="30"/>
      <c r="L93" s="82"/>
      <c r="N93" s="44"/>
      <c r="O93" s="90"/>
    </row>
    <row r="94" spans="1:15" x14ac:dyDescent="0.25">
      <c r="K94" s="30"/>
      <c r="N94" s="44"/>
      <c r="O94" s="90"/>
    </row>
    <row r="95" spans="1:15" x14ac:dyDescent="0.25">
      <c r="K95" s="30"/>
      <c r="N95" s="44"/>
      <c r="O95" s="90"/>
    </row>
    <row r="96" spans="1:15" x14ac:dyDescent="0.25">
      <c r="K96" s="30"/>
      <c r="M96" s="37">
        <f>SUM(M13:M95)</f>
        <v>18739400</v>
      </c>
      <c r="N96" s="44"/>
      <c r="O96" s="90"/>
    </row>
    <row r="97" spans="11:15" x14ac:dyDescent="0.25">
      <c r="K97" s="30"/>
      <c r="N97" s="44"/>
      <c r="O97" s="90"/>
    </row>
    <row r="98" spans="11:15" x14ac:dyDescent="0.25">
      <c r="K98" s="30"/>
      <c r="N98" s="44"/>
      <c r="O98" s="90"/>
    </row>
    <row r="99" spans="11:15" x14ac:dyDescent="0.25">
      <c r="K99" s="30"/>
      <c r="N99" s="44"/>
      <c r="O99" s="90"/>
    </row>
    <row r="100" spans="11:15" x14ac:dyDescent="0.25">
      <c r="K100" s="30"/>
      <c r="N100" s="44"/>
      <c r="O100" s="90"/>
    </row>
    <row r="101" spans="11:15" x14ac:dyDescent="0.25">
      <c r="K101" s="30"/>
      <c r="N101" s="44"/>
      <c r="O101" s="90"/>
    </row>
    <row r="102" spans="11:15" x14ac:dyDescent="0.25">
      <c r="K102" s="30"/>
      <c r="N102" s="44"/>
      <c r="O102" s="90"/>
    </row>
    <row r="103" spans="11:15" x14ac:dyDescent="0.25">
      <c r="K103" s="30"/>
      <c r="N103" s="44"/>
      <c r="O103" s="90"/>
    </row>
    <row r="104" spans="11:15" x14ac:dyDescent="0.25">
      <c r="K104" s="30"/>
      <c r="N104" s="44"/>
      <c r="O104" s="90"/>
    </row>
    <row r="105" spans="11:15" x14ac:dyDescent="0.25">
      <c r="K105" s="30"/>
      <c r="N105" s="44"/>
      <c r="O105" s="90"/>
    </row>
    <row r="106" spans="11:15" x14ac:dyDescent="0.25">
      <c r="K106" s="30"/>
      <c r="N106" s="44"/>
      <c r="O106" s="90"/>
    </row>
    <row r="107" spans="11:15" x14ac:dyDescent="0.25">
      <c r="K107" s="30"/>
      <c r="N107" s="44"/>
      <c r="O107" s="90"/>
    </row>
    <row r="108" spans="11:15" x14ac:dyDescent="0.25">
      <c r="K108" s="30"/>
      <c r="N108" s="44"/>
    </row>
    <row r="109" spans="11:15" x14ac:dyDescent="0.25">
      <c r="K109" s="30"/>
    </row>
    <row r="110" spans="11:15" x14ac:dyDescent="0.25">
      <c r="K110" s="30"/>
    </row>
    <row r="111" spans="11:15" x14ac:dyDescent="0.25">
      <c r="K111" s="30"/>
      <c r="O111" s="88">
        <f>SUM(O13:O110)</f>
        <v>0</v>
      </c>
    </row>
    <row r="112" spans="11:15" x14ac:dyDescent="0.25">
      <c r="K112" s="30"/>
    </row>
    <row r="113" spans="1:19" x14ac:dyDescent="0.25">
      <c r="K113" s="30"/>
    </row>
    <row r="114" spans="1:19" s="37" customFormat="1" x14ac:dyDescent="0.25">
      <c r="A114"/>
      <c r="B114"/>
      <c r="C114"/>
      <c r="D114"/>
      <c r="E114"/>
      <c r="F114"/>
      <c r="G114"/>
      <c r="H114"/>
      <c r="I114"/>
      <c r="J114"/>
      <c r="K114" s="30"/>
      <c r="L114" s="106"/>
      <c r="N114" s="108"/>
      <c r="O114" s="107"/>
      <c r="P114"/>
      <c r="Q114"/>
      <c r="R114"/>
      <c r="S114"/>
    </row>
    <row r="115" spans="1:19" s="37" customFormat="1" x14ac:dyDescent="0.25">
      <c r="A115"/>
      <c r="B115"/>
      <c r="C115"/>
      <c r="D115"/>
      <c r="E115"/>
      <c r="F115"/>
      <c r="G115"/>
      <c r="H115"/>
      <c r="I115"/>
      <c r="J115"/>
      <c r="K115" s="30"/>
      <c r="L115" s="106"/>
      <c r="N115" s="108"/>
      <c r="O115" s="107"/>
      <c r="P115"/>
      <c r="Q115"/>
      <c r="R115"/>
      <c r="S115"/>
    </row>
    <row r="116" spans="1:19" s="37" customFormat="1" x14ac:dyDescent="0.25">
      <c r="A116"/>
      <c r="B116"/>
      <c r="C116"/>
      <c r="D116"/>
      <c r="E116"/>
      <c r="F116"/>
      <c r="G116"/>
      <c r="H116"/>
      <c r="I116"/>
      <c r="J116"/>
      <c r="K116" s="30"/>
      <c r="L116" s="106"/>
      <c r="N116" s="108"/>
      <c r="O116" s="107"/>
      <c r="P116"/>
      <c r="Q116"/>
      <c r="R116"/>
      <c r="S116"/>
    </row>
    <row r="117" spans="1:19" s="37" customFormat="1" x14ac:dyDescent="0.25">
      <c r="A117"/>
      <c r="B117"/>
      <c r="C117"/>
      <c r="D117"/>
      <c r="E117"/>
      <c r="F117"/>
      <c r="G117"/>
      <c r="H117"/>
      <c r="I117"/>
      <c r="J117"/>
      <c r="K117" s="30"/>
      <c r="L117" s="106"/>
      <c r="N117" s="108"/>
      <c r="O117" s="107"/>
      <c r="P117"/>
      <c r="Q117"/>
      <c r="R117"/>
      <c r="S117"/>
    </row>
    <row r="118" spans="1:19" s="37" customFormat="1" x14ac:dyDescent="0.25">
      <c r="A118"/>
      <c r="B118"/>
      <c r="C118"/>
      <c r="D118"/>
      <c r="E118"/>
      <c r="F118"/>
      <c r="G118"/>
      <c r="H118"/>
      <c r="I118"/>
      <c r="J118"/>
      <c r="K118" s="30"/>
      <c r="L118" s="106"/>
      <c r="N118" s="108"/>
      <c r="O118" s="107"/>
      <c r="P118"/>
      <c r="Q118"/>
      <c r="R118"/>
      <c r="S118"/>
    </row>
    <row r="119" spans="1:19" s="37" customFormat="1" x14ac:dyDescent="0.25">
      <c r="A119"/>
      <c r="B119"/>
      <c r="C119"/>
      <c r="D119"/>
      <c r="E119"/>
      <c r="F119"/>
      <c r="G119"/>
      <c r="H119"/>
      <c r="I119"/>
      <c r="J119"/>
      <c r="K119" s="30"/>
      <c r="L119" s="106"/>
      <c r="N119" s="108"/>
      <c r="O119" s="107"/>
      <c r="P119"/>
      <c r="Q119"/>
      <c r="R119"/>
      <c r="S119"/>
    </row>
    <row r="120" spans="1:19" s="37" customFormat="1" x14ac:dyDescent="0.25">
      <c r="A120"/>
      <c r="B120"/>
      <c r="C120"/>
      <c r="D120"/>
      <c r="E120"/>
      <c r="F120"/>
      <c r="G120"/>
      <c r="H120"/>
      <c r="I120"/>
      <c r="J120"/>
      <c r="K120" s="30"/>
      <c r="L120" s="106"/>
      <c r="N120" s="108"/>
      <c r="O120" s="107"/>
      <c r="P120"/>
      <c r="Q120"/>
      <c r="R120"/>
      <c r="S120"/>
    </row>
    <row r="121" spans="1:19" s="37" customFormat="1" x14ac:dyDescent="0.25">
      <c r="A121"/>
      <c r="B121"/>
      <c r="C121"/>
      <c r="D121"/>
      <c r="E121"/>
      <c r="F121"/>
      <c r="G121"/>
      <c r="H121"/>
      <c r="I121"/>
      <c r="J121"/>
      <c r="K121" s="30"/>
      <c r="L121" s="106"/>
      <c r="N121" s="108"/>
      <c r="O121" s="107"/>
      <c r="P121"/>
      <c r="Q121"/>
      <c r="R121"/>
      <c r="S121"/>
    </row>
    <row r="122" spans="1:19" s="37" customFormat="1" x14ac:dyDescent="0.25">
      <c r="A122"/>
      <c r="B122"/>
      <c r="C122"/>
      <c r="D122"/>
      <c r="E122"/>
      <c r="F122"/>
      <c r="G122"/>
      <c r="H122"/>
      <c r="I122"/>
      <c r="J122"/>
      <c r="K122" s="30"/>
      <c r="L122" s="106"/>
      <c r="N122" s="108"/>
      <c r="O122" s="107"/>
      <c r="P122"/>
      <c r="Q122"/>
      <c r="R122"/>
      <c r="S122"/>
    </row>
    <row r="123" spans="1:19" s="37" customFormat="1" x14ac:dyDescent="0.25">
      <c r="A123"/>
      <c r="B123"/>
      <c r="C123"/>
      <c r="D123"/>
      <c r="E123"/>
      <c r="F123"/>
      <c r="G123"/>
      <c r="H123"/>
      <c r="I123"/>
      <c r="J123"/>
      <c r="K123" s="30"/>
      <c r="L123" s="106"/>
      <c r="N123" s="108"/>
      <c r="O123" s="107"/>
      <c r="P123"/>
      <c r="Q123"/>
      <c r="R123"/>
      <c r="S123"/>
    </row>
    <row r="124" spans="1:19" s="37" customFormat="1" x14ac:dyDescent="0.25">
      <c r="A124"/>
      <c r="B124"/>
      <c r="C124"/>
      <c r="D124"/>
      <c r="E124"/>
      <c r="F124"/>
      <c r="G124"/>
      <c r="H124"/>
      <c r="I124"/>
      <c r="J124"/>
      <c r="K124" s="30"/>
      <c r="L124" s="109"/>
      <c r="N124" s="108"/>
      <c r="O124" s="107"/>
      <c r="P124"/>
      <c r="Q124"/>
      <c r="R124"/>
      <c r="S124"/>
    </row>
    <row r="125" spans="1:19" s="37" customFormat="1" x14ac:dyDescent="0.25">
      <c r="A125"/>
      <c r="B125"/>
      <c r="C125"/>
      <c r="D125"/>
      <c r="E125"/>
      <c r="F125"/>
      <c r="G125"/>
      <c r="H125"/>
      <c r="I125"/>
      <c r="J125"/>
      <c r="K125" s="30"/>
      <c r="L125" s="106"/>
      <c r="N125" s="108"/>
      <c r="O125" s="107"/>
      <c r="P125"/>
      <c r="Q125"/>
      <c r="R125"/>
      <c r="S125"/>
    </row>
    <row r="126" spans="1:19" s="37" customFormat="1" x14ac:dyDescent="0.25">
      <c r="A126"/>
      <c r="B126"/>
      <c r="C126"/>
      <c r="D126"/>
      <c r="E126"/>
      <c r="F126"/>
      <c r="G126"/>
      <c r="H126"/>
      <c r="I126"/>
      <c r="J126"/>
      <c r="K126" s="30"/>
      <c r="L126" s="106"/>
      <c r="N126" s="108"/>
      <c r="O126" s="107"/>
      <c r="P126"/>
      <c r="Q126"/>
      <c r="R126"/>
      <c r="S126"/>
    </row>
    <row r="127" spans="1:19" s="37" customFormat="1" x14ac:dyDescent="0.25">
      <c r="A127"/>
      <c r="B127"/>
      <c r="C127"/>
      <c r="D127"/>
      <c r="E127"/>
      <c r="F127"/>
      <c r="G127"/>
      <c r="H127"/>
      <c r="I127"/>
      <c r="J127"/>
      <c r="K127" s="30"/>
      <c r="L127" s="106"/>
      <c r="N127" s="108"/>
      <c r="O127" s="107"/>
      <c r="P127"/>
      <c r="Q127"/>
      <c r="R127"/>
      <c r="S127"/>
    </row>
    <row r="128" spans="1:19" s="37" customFormat="1" x14ac:dyDescent="0.25">
      <c r="A128"/>
      <c r="B128"/>
      <c r="C128"/>
      <c r="D128"/>
      <c r="E128"/>
      <c r="F128"/>
      <c r="G128"/>
      <c r="H128"/>
      <c r="I128"/>
      <c r="J128"/>
      <c r="K128" s="30"/>
      <c r="L128" s="106"/>
      <c r="N128" s="108"/>
      <c r="O128" s="107"/>
      <c r="P128"/>
      <c r="Q128"/>
      <c r="R128"/>
      <c r="S128"/>
    </row>
    <row r="129" spans="1:19" s="37" customFormat="1" x14ac:dyDescent="0.25">
      <c r="A129"/>
      <c r="B129"/>
      <c r="C129"/>
      <c r="D129"/>
      <c r="E129"/>
      <c r="F129"/>
      <c r="G129"/>
      <c r="H129"/>
      <c r="I129"/>
      <c r="J129"/>
      <c r="K129" s="30"/>
      <c r="L129" s="106"/>
      <c r="N129" s="108"/>
      <c r="O129" s="107"/>
      <c r="P129"/>
      <c r="Q129"/>
      <c r="R129"/>
      <c r="S129"/>
    </row>
    <row r="130" spans="1:19" s="37" customFormat="1" x14ac:dyDescent="0.25">
      <c r="A130"/>
      <c r="B130"/>
      <c r="C130"/>
      <c r="D130"/>
      <c r="E130"/>
      <c r="F130"/>
      <c r="G130"/>
      <c r="H130"/>
      <c r="I130"/>
      <c r="J130"/>
      <c r="K130" s="30"/>
      <c r="L130" s="106"/>
      <c r="N130" s="108"/>
      <c r="O130" s="107"/>
      <c r="P130"/>
      <c r="Q130"/>
      <c r="R130"/>
      <c r="S130"/>
    </row>
    <row r="131" spans="1:19" s="37" customFormat="1" x14ac:dyDescent="0.25">
      <c r="A131"/>
      <c r="B131"/>
      <c r="C131"/>
      <c r="D131"/>
      <c r="E131"/>
      <c r="F131"/>
      <c r="G131"/>
      <c r="H131"/>
      <c r="I131"/>
      <c r="J131"/>
      <c r="K131" s="30"/>
      <c r="L131" s="106"/>
      <c r="N131" s="108"/>
      <c r="O131" s="107"/>
      <c r="P131"/>
      <c r="Q131"/>
      <c r="R131"/>
      <c r="S131"/>
    </row>
    <row r="132" spans="1:19" s="37" customFormat="1" x14ac:dyDescent="0.25">
      <c r="A132"/>
      <c r="B132"/>
      <c r="C132"/>
      <c r="D132"/>
      <c r="E132"/>
      <c r="F132"/>
      <c r="G132"/>
      <c r="H132"/>
      <c r="I132"/>
      <c r="J132"/>
      <c r="K132" s="30"/>
      <c r="L132" s="106"/>
      <c r="N132" s="108"/>
      <c r="O132" s="107"/>
      <c r="P132"/>
      <c r="Q132"/>
      <c r="R132"/>
      <c r="S132"/>
    </row>
    <row r="133" spans="1:19" s="37" customFormat="1" x14ac:dyDescent="0.25">
      <c r="A133"/>
      <c r="B133"/>
      <c r="C133"/>
      <c r="D133"/>
      <c r="E133"/>
      <c r="F133"/>
      <c r="G133"/>
      <c r="H133"/>
      <c r="I133"/>
      <c r="J133"/>
      <c r="K133" s="30"/>
      <c r="L133" s="106"/>
      <c r="N133" s="108"/>
      <c r="O133" s="107"/>
      <c r="P133"/>
      <c r="Q133"/>
      <c r="R133"/>
      <c r="S133"/>
    </row>
    <row r="134" spans="1:19" s="37" customFormat="1" x14ac:dyDescent="0.25">
      <c r="A134"/>
      <c r="B134"/>
      <c r="C134"/>
      <c r="D134"/>
      <c r="E134"/>
      <c r="F134"/>
      <c r="G134"/>
      <c r="H134"/>
      <c r="I134"/>
      <c r="J134"/>
      <c r="K134" s="30"/>
      <c r="L134" s="106"/>
      <c r="N134" s="108"/>
      <c r="O134" s="107"/>
      <c r="P134"/>
      <c r="Q134"/>
      <c r="R134"/>
      <c r="S134"/>
    </row>
    <row r="135" spans="1:19" s="37" customFormat="1" x14ac:dyDescent="0.25">
      <c r="A135"/>
      <c r="B135"/>
      <c r="C135"/>
      <c r="D135"/>
      <c r="E135"/>
      <c r="F135"/>
      <c r="G135"/>
      <c r="H135"/>
      <c r="I135"/>
      <c r="J135"/>
      <c r="K135" s="30"/>
      <c r="L135" s="109"/>
      <c r="N135" s="108"/>
      <c r="O135" s="107"/>
      <c r="P135"/>
      <c r="Q135"/>
      <c r="R135"/>
      <c r="S135"/>
    </row>
    <row r="136" spans="1:19" s="37" customFormat="1" x14ac:dyDescent="0.25">
      <c r="A136"/>
      <c r="B136"/>
      <c r="C136"/>
      <c r="D136"/>
      <c r="E136"/>
      <c r="F136"/>
      <c r="G136"/>
      <c r="H136"/>
      <c r="I136"/>
      <c r="J136"/>
      <c r="K136" s="30"/>
      <c r="L136" s="106"/>
      <c r="N136" s="108"/>
      <c r="O136" s="107"/>
      <c r="P136"/>
      <c r="Q136"/>
      <c r="R136"/>
      <c r="S136"/>
    </row>
    <row r="137" spans="1:19" s="37" customFormat="1" x14ac:dyDescent="0.25">
      <c r="A137"/>
      <c r="B137"/>
      <c r="C137"/>
      <c r="D137"/>
      <c r="E137"/>
      <c r="F137"/>
      <c r="G137"/>
      <c r="H137"/>
      <c r="I137"/>
      <c r="J137"/>
      <c r="K137" s="30"/>
      <c r="L137" s="109">
        <f>SUM(L13:L136)</f>
        <v>19991400</v>
      </c>
      <c r="N137" s="108"/>
      <c r="O137" s="107"/>
      <c r="P137"/>
      <c r="Q137"/>
      <c r="R137"/>
      <c r="S137"/>
    </row>
  </sheetData>
  <mergeCells count="1">
    <mergeCell ref="A1:I1"/>
  </mergeCells>
  <pageMargins left="0.7" right="0.7" top="0.75" bottom="0.75" header="0.3" footer="0.3"/>
  <pageSetup paperSize="9" scale="7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5"/>
  <sheetViews>
    <sheetView view="pageBreakPreview" topLeftCell="B13" zoomScale="82" zoomScaleNormal="100" zoomScaleSheetLayoutView="82" workbookViewId="0">
      <selection activeCell="L19" sqref="L19:L27"/>
    </sheetView>
  </sheetViews>
  <sheetFormatPr defaultRowHeight="15" x14ac:dyDescent="0.25"/>
  <cols>
    <col min="1" max="1" width="15.85546875" customWidth="1"/>
    <col min="2" max="2" width="11.85546875" customWidth="1"/>
    <col min="3" max="3" width="13.7109375" customWidth="1"/>
    <col min="4" max="4" width="4.85546875" customWidth="1"/>
    <col min="5" max="5" width="14.28515625" customWidth="1"/>
    <col min="6" max="6" width="4.140625" customWidth="1"/>
    <col min="7" max="7" width="13.85546875" customWidth="1"/>
    <col min="8" max="8" width="22" customWidth="1"/>
    <col min="9" max="9" width="20.7109375" customWidth="1"/>
    <col min="10" max="10" width="21.5703125" customWidth="1"/>
    <col min="11" max="11" width="12.140625" bestFit="1" customWidth="1"/>
    <col min="12" max="12" width="17.42578125" style="106" bestFit="1" customWidth="1"/>
    <col min="13" max="13" width="16.140625" style="37" bestFit="1" customWidth="1"/>
    <col min="14" max="14" width="15.5703125" style="108" customWidth="1"/>
    <col min="15" max="15" width="20" style="107" bestFit="1" customWidth="1"/>
    <col min="16" max="16" width="18" bestFit="1" customWidth="1"/>
    <col min="18" max="18" width="22.42578125" customWidth="1"/>
    <col min="19" max="19" width="20.140625" customWidth="1"/>
  </cols>
  <sheetData>
    <row r="1" spans="1:19" ht="15.75" x14ac:dyDescent="0.25">
      <c r="A1" s="192" t="s">
        <v>0</v>
      </c>
      <c r="B1" s="192"/>
      <c r="C1" s="192"/>
      <c r="D1" s="192"/>
      <c r="E1" s="192"/>
      <c r="F1" s="192"/>
      <c r="G1" s="192"/>
      <c r="H1" s="192"/>
      <c r="I1" s="192"/>
      <c r="J1" s="119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9"/>
      <c r="L2" s="3"/>
      <c r="M2" s="4"/>
      <c r="N2" s="5"/>
      <c r="O2" s="10"/>
      <c r="P2" s="9"/>
      <c r="Q2" s="9"/>
      <c r="R2" s="9"/>
      <c r="S2" s="9"/>
    </row>
    <row r="3" spans="1:19" x14ac:dyDescent="0.25">
      <c r="A3" s="7" t="s">
        <v>1</v>
      </c>
      <c r="B3" s="10" t="s">
        <v>72</v>
      </c>
      <c r="C3" s="10"/>
      <c r="D3" s="7"/>
      <c r="E3" s="7"/>
      <c r="F3" s="7"/>
      <c r="G3" s="7"/>
      <c r="H3" s="7" t="s">
        <v>3</v>
      </c>
      <c r="I3" s="11">
        <v>42805</v>
      </c>
      <c r="J3" s="12"/>
      <c r="K3" s="9"/>
      <c r="L3" s="13"/>
      <c r="M3" s="4"/>
      <c r="N3" s="5"/>
      <c r="O3" s="10"/>
      <c r="P3" s="9"/>
      <c r="Q3" s="9"/>
      <c r="R3" s="9"/>
      <c r="S3" s="9"/>
    </row>
    <row r="4" spans="1:19" x14ac:dyDescent="0.25">
      <c r="A4" s="7" t="s">
        <v>4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0.5625</v>
      </c>
      <c r="J4" s="15"/>
      <c r="K4" s="9"/>
      <c r="L4" s="13"/>
      <c r="M4" s="4"/>
      <c r="N4" s="5"/>
      <c r="O4" s="10"/>
      <c r="P4" s="9"/>
      <c r="Q4" s="9"/>
      <c r="R4" s="9"/>
      <c r="S4" s="9"/>
    </row>
    <row r="5" spans="1:19" x14ac:dyDescent="0.25">
      <c r="A5" s="7"/>
      <c r="B5" s="7"/>
      <c r="C5" s="7"/>
      <c r="D5" s="7"/>
      <c r="E5" s="7"/>
      <c r="F5" s="7"/>
      <c r="G5" s="7"/>
      <c r="H5" s="8"/>
      <c r="I5" s="15"/>
      <c r="J5" s="16"/>
      <c r="K5" s="9"/>
      <c r="L5" s="13"/>
      <c r="M5" s="17"/>
      <c r="N5" s="18"/>
      <c r="O5" s="6"/>
      <c r="P5" s="9"/>
      <c r="Q5" s="9"/>
      <c r="R5" s="9"/>
      <c r="S5" s="9"/>
    </row>
    <row r="6" spans="1:19" x14ac:dyDescent="0.25">
      <c r="A6" s="19" t="s">
        <v>8</v>
      </c>
      <c r="B6" s="7"/>
      <c r="C6" s="7"/>
      <c r="D6" s="7"/>
      <c r="E6" s="7"/>
      <c r="F6" s="7"/>
      <c r="G6" s="7" t="s">
        <v>9</v>
      </c>
      <c r="H6" s="8"/>
      <c r="I6" s="7"/>
      <c r="J6" s="7"/>
      <c r="K6" s="9"/>
      <c r="L6" s="13"/>
      <c r="M6" s="4"/>
      <c r="N6" s="18"/>
      <c r="O6" s="7"/>
      <c r="P6" s="9"/>
      <c r="Q6" s="9"/>
      <c r="R6" s="9"/>
      <c r="S6" s="9"/>
    </row>
    <row r="7" spans="1:19" x14ac:dyDescent="0.25">
      <c r="A7" s="7"/>
      <c r="B7" s="7"/>
      <c r="C7" s="20" t="s">
        <v>10</v>
      </c>
      <c r="D7" s="20"/>
      <c r="E7" s="20" t="s">
        <v>11</v>
      </c>
      <c r="F7" s="20"/>
      <c r="G7" s="20" t="s">
        <v>12</v>
      </c>
      <c r="H7" s="8"/>
      <c r="I7" s="7"/>
      <c r="J7" s="7"/>
      <c r="K7" s="9"/>
      <c r="L7" s="13"/>
      <c r="M7" s="4"/>
      <c r="N7" s="5"/>
      <c r="O7" s="7"/>
      <c r="P7" s="9"/>
      <c r="Q7" s="9"/>
      <c r="R7" s="9"/>
      <c r="S7" s="9"/>
    </row>
    <row r="8" spans="1:19" x14ac:dyDescent="0.25">
      <c r="A8" s="7"/>
      <c r="B8" s="7"/>
      <c r="C8" s="21">
        <v>100000</v>
      </c>
      <c r="D8" s="7"/>
      <c r="E8" s="121">
        <v>118</v>
      </c>
      <c r="F8" s="22"/>
      <c r="G8" s="17">
        <f>C8*E8</f>
        <v>11800000</v>
      </c>
      <c r="H8" s="8"/>
      <c r="I8" s="17"/>
      <c r="J8" s="17"/>
      <c r="K8" s="9"/>
      <c r="L8" s="13"/>
      <c r="M8" s="4"/>
      <c r="N8" s="5"/>
      <c r="O8" s="7"/>
      <c r="P8" s="9"/>
      <c r="Q8" s="9"/>
      <c r="R8" s="9"/>
      <c r="S8" s="9"/>
    </row>
    <row r="9" spans="1:19" x14ac:dyDescent="0.25">
      <c r="A9" s="7"/>
      <c r="B9" s="7"/>
      <c r="C9" s="21">
        <v>50000</v>
      </c>
      <c r="D9" s="7"/>
      <c r="E9" s="121">
        <v>102</v>
      </c>
      <c r="F9" s="22"/>
      <c r="G9" s="17">
        <f t="shared" ref="G9:G16" si="0">C9*E9</f>
        <v>5100000</v>
      </c>
      <c r="H9" s="8"/>
      <c r="I9" s="17"/>
      <c r="J9" s="17"/>
      <c r="K9" s="9"/>
      <c r="L9" s="3"/>
      <c r="M9" s="4"/>
      <c r="N9" s="5"/>
      <c r="O9" s="6"/>
      <c r="P9" s="9"/>
      <c r="Q9" s="9"/>
      <c r="R9" s="9"/>
      <c r="S9" s="9"/>
    </row>
    <row r="10" spans="1:19" x14ac:dyDescent="0.25">
      <c r="A10" s="7"/>
      <c r="B10" s="7"/>
      <c r="C10" s="21">
        <v>20000</v>
      </c>
      <c r="D10" s="7"/>
      <c r="E10" s="121">
        <v>39</v>
      </c>
      <c r="F10" s="22"/>
      <c r="G10" s="17">
        <f t="shared" si="0"/>
        <v>780000</v>
      </c>
      <c r="H10" s="8"/>
      <c r="I10" s="8"/>
      <c r="J10" s="17"/>
      <c r="K10" s="23"/>
      <c r="L10" s="3"/>
      <c r="M10" s="4"/>
      <c r="N10" s="5"/>
      <c r="O10" s="7"/>
      <c r="P10" s="9"/>
      <c r="Q10" s="9"/>
      <c r="R10" s="9"/>
      <c r="S10" s="9"/>
    </row>
    <row r="11" spans="1:19" x14ac:dyDescent="0.25">
      <c r="A11" s="7"/>
      <c r="B11" s="7"/>
      <c r="C11" s="21">
        <v>10000</v>
      </c>
      <c r="D11" s="7"/>
      <c r="E11" s="121">
        <v>10</v>
      </c>
      <c r="F11" s="22"/>
      <c r="G11" s="17">
        <f t="shared" si="0"/>
        <v>100000</v>
      </c>
      <c r="H11" s="8"/>
      <c r="I11" s="17"/>
      <c r="J11" s="17"/>
      <c r="K11" s="9"/>
      <c r="L11" s="3"/>
      <c r="M11" s="4"/>
      <c r="N11" s="24"/>
      <c r="O11" s="8"/>
      <c r="P11" s="9"/>
      <c r="Q11" s="9"/>
      <c r="R11" s="9" t="s">
        <v>13</v>
      </c>
      <c r="S11" s="9"/>
    </row>
    <row r="12" spans="1:19" x14ac:dyDescent="0.25">
      <c r="A12" s="7"/>
      <c r="B12" s="7"/>
      <c r="C12" s="21">
        <v>5000</v>
      </c>
      <c r="D12" s="7"/>
      <c r="E12" s="22">
        <v>21</v>
      </c>
      <c r="F12" s="22"/>
      <c r="G12" s="17">
        <f>C12*E12</f>
        <v>105000</v>
      </c>
      <c r="H12" s="8"/>
      <c r="I12" s="17"/>
      <c r="J12" s="17"/>
      <c r="K12" s="25" t="s">
        <v>9</v>
      </c>
      <c r="L12" s="26" t="s">
        <v>14</v>
      </c>
      <c r="M12" s="27" t="s">
        <v>15</v>
      </c>
      <c r="N12" s="28" t="s">
        <v>16</v>
      </c>
      <c r="O12" s="29" t="s">
        <v>13</v>
      </c>
      <c r="P12" s="9" t="s">
        <v>17</v>
      </c>
      <c r="Q12" s="9" t="s">
        <v>18</v>
      </c>
      <c r="R12" s="9" t="s">
        <v>19</v>
      </c>
      <c r="S12" s="9"/>
    </row>
    <row r="13" spans="1:19" x14ac:dyDescent="0.25">
      <c r="A13" s="7"/>
      <c r="B13" s="7"/>
      <c r="C13" s="21">
        <v>2000</v>
      </c>
      <c r="D13" s="7"/>
      <c r="E13" s="121">
        <v>56</v>
      </c>
      <c r="F13" s="22"/>
      <c r="G13" s="17">
        <f t="shared" si="0"/>
        <v>112000</v>
      </c>
      <c r="H13" s="8"/>
      <c r="I13" s="17"/>
      <c r="J13" s="17"/>
      <c r="K13" s="30">
        <v>40069</v>
      </c>
      <c r="L13" s="31"/>
      <c r="M13" s="32">
        <v>600000</v>
      </c>
      <c r="N13" s="33"/>
      <c r="O13" s="9" t="s">
        <v>20</v>
      </c>
      <c r="P13" s="9" t="s">
        <v>18</v>
      </c>
    </row>
    <row r="14" spans="1:19" x14ac:dyDescent="0.25">
      <c r="A14" s="7"/>
      <c r="B14" s="7"/>
      <c r="C14" s="21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10"/>
      <c r="K14" s="30">
        <v>40070</v>
      </c>
      <c r="L14" s="31"/>
      <c r="M14" s="32">
        <v>75000</v>
      </c>
      <c r="N14" s="34"/>
      <c r="O14" s="35"/>
      <c r="P14" s="36"/>
    </row>
    <row r="15" spans="1:19" x14ac:dyDescent="0.25">
      <c r="A15" s="7"/>
      <c r="B15" s="7"/>
      <c r="C15" s="21">
        <v>500</v>
      </c>
      <c r="D15" s="7"/>
      <c r="E15" s="22">
        <v>0</v>
      </c>
      <c r="F15" s="22"/>
      <c r="G15" s="17">
        <f t="shared" si="0"/>
        <v>0</v>
      </c>
      <c r="H15" s="8"/>
      <c r="I15" s="10"/>
      <c r="K15" s="30">
        <v>40071</v>
      </c>
      <c r="L15" s="31"/>
      <c r="M15" s="32">
        <v>600000</v>
      </c>
      <c r="N15" s="34"/>
      <c r="O15" s="35"/>
      <c r="P15" s="36"/>
    </row>
    <row r="16" spans="1:19" x14ac:dyDescent="0.25">
      <c r="A16" s="7"/>
      <c r="B16" s="7"/>
      <c r="C16" s="21">
        <v>100</v>
      </c>
      <c r="D16" s="7"/>
      <c r="E16" s="22">
        <v>0</v>
      </c>
      <c r="F16" s="22"/>
      <c r="G16" s="17">
        <f t="shared" si="0"/>
        <v>0</v>
      </c>
      <c r="H16" s="8"/>
      <c r="I16" s="10"/>
      <c r="J16" s="10"/>
      <c r="K16" s="30">
        <v>40072</v>
      </c>
      <c r="L16" s="31"/>
      <c r="M16" s="37">
        <v>350000</v>
      </c>
      <c r="N16" s="34"/>
      <c r="O16" s="35"/>
      <c r="P16" s="36"/>
    </row>
    <row r="17" spans="1:19" x14ac:dyDescent="0.25">
      <c r="A17" s="7"/>
      <c r="B17" s="7"/>
      <c r="C17" s="19" t="s">
        <v>21</v>
      </c>
      <c r="D17" s="7"/>
      <c r="E17" s="22"/>
      <c r="F17" s="7"/>
      <c r="G17" s="7"/>
      <c r="H17" s="8">
        <f>SUM(G8:G16)</f>
        <v>17997000</v>
      </c>
      <c r="I17" s="10"/>
      <c r="K17" s="30">
        <v>40073</v>
      </c>
      <c r="L17" s="31"/>
      <c r="M17" s="32"/>
      <c r="N17" s="34"/>
      <c r="O17" s="35"/>
      <c r="P17" s="36"/>
    </row>
    <row r="18" spans="1:19" x14ac:dyDescent="0.25">
      <c r="A18" s="7"/>
      <c r="B18" s="7"/>
      <c r="C18" s="7"/>
      <c r="D18" s="7"/>
      <c r="E18" s="7"/>
      <c r="F18" s="7"/>
      <c r="G18" s="7"/>
      <c r="H18" s="8"/>
      <c r="I18" s="10"/>
      <c r="J18" s="38"/>
      <c r="K18" s="30">
        <v>40084</v>
      </c>
      <c r="L18" s="31"/>
      <c r="M18" s="32"/>
      <c r="N18" s="34"/>
      <c r="O18" s="35"/>
      <c r="P18" s="39"/>
    </row>
    <row r="19" spans="1:19" x14ac:dyDescent="0.25">
      <c r="A19" s="7"/>
      <c r="B19" s="7"/>
      <c r="C19" s="7" t="s">
        <v>10</v>
      </c>
      <c r="D19" s="7"/>
      <c r="E19" s="7" t="s">
        <v>22</v>
      </c>
      <c r="F19" s="7"/>
      <c r="G19" s="7" t="s">
        <v>12</v>
      </c>
      <c r="H19" s="8"/>
      <c r="I19" s="21"/>
      <c r="K19" s="30">
        <v>40075</v>
      </c>
      <c r="L19" s="31">
        <v>2000000</v>
      </c>
      <c r="M19" s="40"/>
      <c r="N19" s="34"/>
      <c r="O19" s="35"/>
      <c r="P19" s="39"/>
    </row>
    <row r="20" spans="1:19" x14ac:dyDescent="0.25">
      <c r="A20" s="7"/>
      <c r="B20" s="7"/>
      <c r="C20" s="21">
        <v>1000</v>
      </c>
      <c r="D20" s="7"/>
      <c r="E20" s="7">
        <v>1</v>
      </c>
      <c r="F20" s="7"/>
      <c r="G20" s="21">
        <f>C20*E20</f>
        <v>1000</v>
      </c>
      <c r="H20" s="8"/>
      <c r="I20" s="21"/>
      <c r="K20" s="30">
        <v>40076</v>
      </c>
      <c r="L20" s="31">
        <v>2400000</v>
      </c>
      <c r="M20" s="32"/>
      <c r="N20" s="34"/>
      <c r="O20" s="35"/>
      <c r="P20" s="39"/>
    </row>
    <row r="21" spans="1:19" x14ac:dyDescent="0.25">
      <c r="A21" s="7"/>
      <c r="B21" s="7"/>
      <c r="C21" s="21">
        <v>500</v>
      </c>
      <c r="D21" s="7"/>
      <c r="E21" s="7">
        <v>37</v>
      </c>
      <c r="F21" s="7"/>
      <c r="G21" s="21">
        <f>C21*E21</f>
        <v>18500</v>
      </c>
      <c r="H21" s="8"/>
      <c r="I21" s="21"/>
      <c r="K21" s="30">
        <v>40077</v>
      </c>
      <c r="L21" s="31">
        <v>470000</v>
      </c>
      <c r="M21" s="34"/>
      <c r="N21" s="41"/>
      <c r="O21" s="42"/>
      <c r="P21" s="42"/>
    </row>
    <row r="22" spans="1:19" x14ac:dyDescent="0.25">
      <c r="A22" s="7"/>
      <c r="B22" s="7"/>
      <c r="C22" s="21">
        <v>200</v>
      </c>
      <c r="D22" s="7"/>
      <c r="E22" s="7">
        <v>1</v>
      </c>
      <c r="F22" s="7"/>
      <c r="G22" s="21">
        <f>C22*E22</f>
        <v>200</v>
      </c>
      <c r="H22" s="8"/>
      <c r="I22" s="10"/>
      <c r="K22" s="30">
        <v>40078</v>
      </c>
      <c r="L22" s="31">
        <v>2000000</v>
      </c>
      <c r="M22" s="43"/>
      <c r="N22" s="44"/>
      <c r="O22" s="8"/>
      <c r="P22" s="34"/>
      <c r="Q22" s="41"/>
      <c r="R22" s="42"/>
      <c r="S22" s="42"/>
    </row>
    <row r="23" spans="1:19" x14ac:dyDescent="0.25">
      <c r="A23" s="7"/>
      <c r="B23" s="7"/>
      <c r="C23" s="21">
        <v>100</v>
      </c>
      <c r="D23" s="7"/>
      <c r="E23" s="7">
        <v>3</v>
      </c>
      <c r="F23" s="7"/>
      <c r="G23" s="21">
        <f>C23*E23</f>
        <v>300</v>
      </c>
      <c r="H23" s="8"/>
      <c r="I23" s="10"/>
      <c r="K23" s="30">
        <v>40079</v>
      </c>
      <c r="L23" s="31">
        <v>600000</v>
      </c>
      <c r="M23" s="45"/>
      <c r="N23" s="44"/>
      <c r="O23" s="46"/>
      <c r="P23" s="34"/>
      <c r="Q23" s="41"/>
      <c r="R23" s="42">
        <f>SUM(R14:R22)</f>
        <v>0</v>
      </c>
      <c r="S23" s="42">
        <f>SUM(S14:S22)</f>
        <v>0</v>
      </c>
    </row>
    <row r="24" spans="1:19" x14ac:dyDescent="0.25">
      <c r="A24" s="7"/>
      <c r="B24" s="7"/>
      <c r="C24" s="21">
        <v>50</v>
      </c>
      <c r="D24" s="7"/>
      <c r="E24" s="7">
        <v>0</v>
      </c>
      <c r="F24" s="7"/>
      <c r="G24" s="21">
        <f>C24*E24</f>
        <v>0</v>
      </c>
      <c r="H24" s="8"/>
      <c r="I24" s="7"/>
      <c r="K24" s="30">
        <v>40080</v>
      </c>
      <c r="L24" s="31">
        <v>1600000</v>
      </c>
      <c r="M24" s="45"/>
      <c r="N24" s="47"/>
      <c r="O24" s="46"/>
      <c r="P24" s="34"/>
      <c r="Q24" s="41"/>
      <c r="R24" s="48" t="s">
        <v>23</v>
      </c>
      <c r="S24" s="41"/>
    </row>
    <row r="25" spans="1:19" x14ac:dyDescent="0.25">
      <c r="A25" s="7"/>
      <c r="B25" s="7"/>
      <c r="C25" s="21">
        <v>25</v>
      </c>
      <c r="D25" s="7"/>
      <c r="E25" s="7">
        <v>0</v>
      </c>
      <c r="F25" s="7"/>
      <c r="G25" s="49">
        <v>0</v>
      </c>
      <c r="H25" s="8"/>
      <c r="I25" s="7" t="s">
        <v>9</v>
      </c>
      <c r="K25" s="30">
        <v>40081</v>
      </c>
      <c r="L25" s="31">
        <v>600000</v>
      </c>
      <c r="M25" s="45"/>
      <c r="N25" s="47"/>
      <c r="O25" s="46"/>
      <c r="P25" s="34"/>
      <c r="Q25" s="41"/>
      <c r="R25" s="48"/>
      <c r="S25" s="41"/>
    </row>
    <row r="26" spans="1:19" x14ac:dyDescent="0.25">
      <c r="A26" s="7"/>
      <c r="B26" s="7"/>
      <c r="C26" s="19" t="s">
        <v>21</v>
      </c>
      <c r="D26" s="7"/>
      <c r="E26" s="7"/>
      <c r="F26" s="7"/>
      <c r="G26" s="7"/>
      <c r="H26" s="50">
        <f>SUM(G20:G25)</f>
        <v>20000</v>
      </c>
      <c r="I26" s="8"/>
      <c r="K26" s="30">
        <v>40082</v>
      </c>
      <c r="L26" s="31">
        <v>410000</v>
      </c>
      <c r="N26" s="44"/>
      <c r="O26" s="51"/>
      <c r="P26" s="34"/>
      <c r="Q26" s="41"/>
      <c r="R26" s="48"/>
      <c r="S26" s="41"/>
    </row>
    <row r="27" spans="1:19" x14ac:dyDescent="0.25">
      <c r="A27" s="7"/>
      <c r="B27" s="7"/>
      <c r="C27" s="7"/>
      <c r="D27" s="7"/>
      <c r="E27" s="7"/>
      <c r="F27" s="7"/>
      <c r="G27" s="7"/>
      <c r="H27" s="8"/>
      <c r="I27" s="8">
        <f>H17+H26</f>
        <v>18017000</v>
      </c>
      <c r="K27" s="30">
        <v>40083</v>
      </c>
      <c r="L27" s="31">
        <v>2000000</v>
      </c>
      <c r="M27" s="52"/>
      <c r="N27" s="44"/>
      <c r="O27" s="51"/>
      <c r="P27" s="34"/>
      <c r="Q27" s="41"/>
      <c r="R27" s="48"/>
      <c r="S27" s="41"/>
    </row>
    <row r="28" spans="1:19" x14ac:dyDescent="0.25">
      <c r="A28" s="7"/>
      <c r="B28" s="7"/>
      <c r="C28" s="19" t="s">
        <v>24</v>
      </c>
      <c r="D28" s="7"/>
      <c r="E28" s="7"/>
      <c r="F28" s="7"/>
      <c r="G28" s="7"/>
      <c r="H28" s="8"/>
      <c r="I28" s="8"/>
      <c r="K28" s="30"/>
      <c r="L28" s="31"/>
      <c r="M28" s="53"/>
      <c r="N28" s="44"/>
      <c r="O28" s="51"/>
      <c r="P28" s="34"/>
      <c r="Q28" s="41"/>
      <c r="R28" s="48"/>
      <c r="S28" s="41"/>
    </row>
    <row r="29" spans="1:19" x14ac:dyDescent="0.25">
      <c r="A29" s="7"/>
      <c r="B29" s="7"/>
      <c r="C29" s="7" t="s">
        <v>25</v>
      </c>
      <c r="D29" s="7"/>
      <c r="E29" s="7"/>
      <c r="F29" s="7"/>
      <c r="G29" s="7" t="s">
        <v>9</v>
      </c>
      <c r="H29" s="8"/>
      <c r="I29" s="8">
        <f>'07 Maret 17 '!I37</f>
        <v>1108296472</v>
      </c>
      <c r="K29" s="30"/>
      <c r="L29" s="31"/>
      <c r="N29" s="44"/>
      <c r="O29" s="51"/>
      <c r="P29" s="34"/>
      <c r="Q29" s="41"/>
      <c r="R29" s="54"/>
      <c r="S29" s="41"/>
    </row>
    <row r="30" spans="1:19" x14ac:dyDescent="0.25">
      <c r="A30" s="7"/>
      <c r="B30" s="7"/>
      <c r="C30" s="7" t="s">
        <v>26</v>
      </c>
      <c r="D30" s="7"/>
      <c r="E30" s="7"/>
      <c r="F30" s="7"/>
      <c r="G30" s="7"/>
      <c r="H30" s="8" t="s">
        <v>27</v>
      </c>
      <c r="I30" s="55">
        <f>'10 Maret 17 '!I53</f>
        <v>7562000</v>
      </c>
      <c r="K30" s="30"/>
      <c r="L30" s="31"/>
      <c r="M30" s="56"/>
      <c r="N30" s="44"/>
      <c r="O30" s="51"/>
      <c r="P30" s="34"/>
      <c r="Q30" s="41"/>
      <c r="R30" s="48"/>
      <c r="S30" s="41"/>
    </row>
    <row r="31" spans="1:19" x14ac:dyDescent="0.25">
      <c r="A31" s="7"/>
      <c r="B31" s="7"/>
      <c r="C31" s="7"/>
      <c r="D31" s="7"/>
      <c r="E31" s="7"/>
      <c r="F31" s="7"/>
      <c r="G31" s="7"/>
      <c r="H31" s="8"/>
      <c r="I31" s="8"/>
      <c r="K31" s="30"/>
      <c r="L31" s="31"/>
      <c r="N31" s="47"/>
      <c r="O31" s="51"/>
      <c r="P31" s="9"/>
      <c r="Q31" s="41"/>
      <c r="R31" s="9"/>
      <c r="S31" s="41"/>
    </row>
    <row r="32" spans="1:19" x14ac:dyDescent="0.25">
      <c r="A32" s="7"/>
      <c r="B32" s="7"/>
      <c r="C32" s="19" t="s">
        <v>28</v>
      </c>
      <c r="D32" s="7"/>
      <c r="E32" s="7"/>
      <c r="F32" s="7"/>
      <c r="G32" s="7"/>
      <c r="H32" s="8"/>
      <c r="I32" s="34"/>
      <c r="J32" s="34"/>
      <c r="K32" s="30"/>
      <c r="L32" s="31"/>
      <c r="N32" s="44"/>
      <c r="O32" s="51"/>
      <c r="P32" s="9"/>
      <c r="Q32" s="41"/>
      <c r="R32" s="9"/>
      <c r="S32" s="41"/>
    </row>
    <row r="33" spans="1:19" x14ac:dyDescent="0.25">
      <c r="A33" s="7"/>
      <c r="B33" s="19">
        <v>1</v>
      </c>
      <c r="C33" s="19" t="s">
        <v>29</v>
      </c>
      <c r="D33" s="7"/>
      <c r="E33" s="7"/>
      <c r="F33" s="7"/>
      <c r="G33" s="7"/>
      <c r="H33" s="8"/>
      <c r="I33" s="8"/>
      <c r="J33" s="8"/>
      <c r="K33" s="30"/>
      <c r="L33" s="31"/>
      <c r="N33" s="44"/>
      <c r="O33" s="51"/>
      <c r="P33" s="9"/>
      <c r="Q33" s="41"/>
      <c r="R33" s="9"/>
      <c r="S33" s="41"/>
    </row>
    <row r="34" spans="1:19" x14ac:dyDescent="0.25">
      <c r="A34" s="7"/>
      <c r="B34" s="19"/>
      <c r="C34" s="19" t="s">
        <v>13</v>
      </c>
      <c r="D34" s="7"/>
      <c r="E34" s="7"/>
      <c r="F34" s="7"/>
      <c r="G34" s="7"/>
      <c r="H34" s="8"/>
      <c r="I34" s="8"/>
      <c r="J34" s="8"/>
      <c r="K34" s="30"/>
      <c r="L34" s="31"/>
      <c r="N34" s="44"/>
      <c r="O34" s="51"/>
      <c r="P34" s="9"/>
      <c r="Q34" s="41"/>
      <c r="R34" s="57"/>
      <c r="S34" s="41"/>
    </row>
    <row r="35" spans="1:19" x14ac:dyDescent="0.25">
      <c r="A35" s="7"/>
      <c r="B35" s="7"/>
      <c r="C35" s="7" t="s">
        <v>30</v>
      </c>
      <c r="D35" s="7"/>
      <c r="E35" s="7"/>
      <c r="F35" s="7"/>
      <c r="G35" s="21"/>
      <c r="H35" s="50">
        <f>O14</f>
        <v>0</v>
      </c>
      <c r="I35" s="8"/>
      <c r="J35" s="8"/>
      <c r="K35" s="30"/>
      <c r="L35" s="31"/>
      <c r="M35" s="52"/>
      <c r="N35" s="44" t="s">
        <v>31</v>
      </c>
      <c r="O35" s="51"/>
      <c r="P35" s="41"/>
      <c r="Q35" s="41"/>
      <c r="R35" s="9"/>
      <c r="S35" s="41"/>
    </row>
    <row r="36" spans="1:19" x14ac:dyDescent="0.25">
      <c r="A36" s="7"/>
      <c r="B36" s="7"/>
      <c r="C36" s="7" t="s">
        <v>32</v>
      </c>
      <c r="D36" s="7"/>
      <c r="E36" s="7"/>
      <c r="F36" s="7"/>
      <c r="G36" s="7"/>
      <c r="H36" s="58">
        <f>P14</f>
        <v>0</v>
      </c>
      <c r="I36" s="7" t="s">
        <v>9</v>
      </c>
      <c r="J36" s="7"/>
      <c r="K36" s="30"/>
      <c r="L36" s="31"/>
      <c r="M36" s="52"/>
      <c r="N36" s="44"/>
      <c r="O36" s="51"/>
      <c r="P36" s="10"/>
      <c r="Q36" s="41"/>
      <c r="R36" s="9"/>
      <c r="S36" s="9"/>
    </row>
    <row r="37" spans="1:19" x14ac:dyDescent="0.25">
      <c r="A37" s="7"/>
      <c r="B37" s="7"/>
      <c r="C37" s="7" t="s">
        <v>33</v>
      </c>
      <c r="D37" s="7"/>
      <c r="E37" s="7"/>
      <c r="F37" s="7"/>
      <c r="G37" s="7"/>
      <c r="H37" s="8"/>
      <c r="I37" s="8">
        <f>I29+H35-H36</f>
        <v>1108296472</v>
      </c>
      <c r="J37" s="8"/>
      <c r="K37" s="30"/>
      <c r="L37" s="31"/>
      <c r="M37" s="52"/>
      <c r="N37" s="44"/>
      <c r="O37" s="51"/>
      <c r="Q37" s="41"/>
      <c r="R37" s="9"/>
      <c r="S37" s="9"/>
    </row>
    <row r="38" spans="1:19" x14ac:dyDescent="0.25">
      <c r="A38" s="7"/>
      <c r="B38" s="7"/>
      <c r="C38" s="7"/>
      <c r="D38" s="7"/>
      <c r="E38" s="7"/>
      <c r="F38" s="7"/>
      <c r="G38" s="7"/>
      <c r="H38" s="8"/>
      <c r="I38" s="8"/>
      <c r="J38" s="8"/>
      <c r="K38" s="30"/>
      <c r="L38" s="31"/>
      <c r="M38" s="59"/>
      <c r="N38" s="44"/>
      <c r="O38" s="51"/>
      <c r="Q38" s="41"/>
      <c r="R38" s="9"/>
      <c r="S38" s="9"/>
    </row>
    <row r="39" spans="1:19" x14ac:dyDescent="0.25">
      <c r="A39" s="7"/>
      <c r="B39" s="7"/>
      <c r="C39" s="19" t="s">
        <v>34</v>
      </c>
      <c r="D39" s="7"/>
      <c r="E39" s="7"/>
      <c r="F39" s="7"/>
      <c r="G39" s="7"/>
      <c r="H39" s="50">
        <v>499419523</v>
      </c>
      <c r="J39" s="8"/>
      <c r="K39" s="30"/>
      <c r="L39" s="31"/>
      <c r="M39" s="52"/>
      <c r="N39" s="44"/>
      <c r="O39" s="51"/>
      <c r="Q39" s="41"/>
      <c r="R39" s="9"/>
      <c r="S39" s="9"/>
    </row>
    <row r="40" spans="1:19" x14ac:dyDescent="0.25">
      <c r="A40" s="7"/>
      <c r="B40" s="7"/>
      <c r="C40" s="19" t="s">
        <v>35</v>
      </c>
      <c r="D40" s="7"/>
      <c r="E40" s="7"/>
      <c r="F40" s="7"/>
      <c r="G40" s="7"/>
      <c r="H40" s="8">
        <v>102993494</v>
      </c>
      <c r="I40" s="8"/>
      <c r="J40" s="8"/>
      <c r="K40" s="30"/>
      <c r="L40" s="31"/>
      <c r="M40" s="52"/>
      <c r="N40" s="44"/>
      <c r="O40" s="51"/>
      <c r="Q40" s="41"/>
      <c r="R40" s="9"/>
      <c r="S40" s="9"/>
    </row>
    <row r="41" spans="1:19" ht="16.5" x14ac:dyDescent="0.35">
      <c r="A41" s="7"/>
      <c r="B41" s="7"/>
      <c r="C41" s="19" t="s">
        <v>36</v>
      </c>
      <c r="D41" s="7"/>
      <c r="E41" s="7"/>
      <c r="F41" s="7"/>
      <c r="G41" s="7"/>
      <c r="H41" s="60">
        <v>77026411</v>
      </c>
      <c r="I41" s="8"/>
      <c r="J41" s="8"/>
      <c r="K41" s="30"/>
      <c r="L41" s="31"/>
      <c r="M41" s="52"/>
      <c r="N41" s="44"/>
      <c r="O41" s="51"/>
      <c r="Q41" s="41"/>
      <c r="R41" s="9"/>
      <c r="S41" s="9"/>
    </row>
    <row r="42" spans="1:19" ht="16.5" x14ac:dyDescent="0.35">
      <c r="A42" s="7"/>
      <c r="B42" s="7"/>
      <c r="C42" s="7"/>
      <c r="D42" s="7"/>
      <c r="E42" s="7"/>
      <c r="F42" s="7"/>
      <c r="G42" s="7"/>
      <c r="H42" s="8"/>
      <c r="I42" s="61">
        <f>SUM(H39:H41)</f>
        <v>679439428</v>
      </c>
      <c r="J42" s="8"/>
      <c r="K42" s="30"/>
      <c r="L42" s="31"/>
      <c r="M42" s="52"/>
      <c r="N42" s="44"/>
      <c r="O42" s="51"/>
      <c r="Q42" s="41"/>
      <c r="R42" s="9"/>
      <c r="S42" s="9"/>
    </row>
    <row r="43" spans="1:19" x14ac:dyDescent="0.25">
      <c r="A43" s="7"/>
      <c r="B43" s="7"/>
      <c r="C43" s="7"/>
      <c r="D43" s="7"/>
      <c r="E43" s="7"/>
      <c r="F43" s="7"/>
      <c r="G43" s="7"/>
      <c r="H43" s="8"/>
      <c r="I43" s="62">
        <f>SUM(I37:I42)</f>
        <v>1787735900</v>
      </c>
      <c r="J43" s="8"/>
      <c r="K43" s="30"/>
      <c r="L43" s="31"/>
      <c r="M43" s="52"/>
      <c r="N43" s="44"/>
      <c r="O43" s="51"/>
      <c r="Q43" s="41"/>
      <c r="R43" s="9"/>
      <c r="S43" s="9"/>
    </row>
    <row r="44" spans="1:19" x14ac:dyDescent="0.25">
      <c r="A44" s="7"/>
      <c r="B44" s="19">
        <v>2</v>
      </c>
      <c r="C44" s="19" t="s">
        <v>37</v>
      </c>
      <c r="D44" s="7"/>
      <c r="E44" s="7"/>
      <c r="F44" s="7"/>
      <c r="G44" s="7"/>
      <c r="H44" s="8"/>
      <c r="I44" s="8"/>
      <c r="J44" s="8"/>
      <c r="M44" s="52"/>
      <c r="N44" s="44"/>
      <c r="O44" s="51"/>
      <c r="P44" s="63"/>
      <c r="Q44" s="34"/>
      <c r="R44" s="64"/>
      <c r="S44" s="64"/>
    </row>
    <row r="45" spans="1:19" x14ac:dyDescent="0.25">
      <c r="A45" s="7"/>
      <c r="B45" s="7"/>
      <c r="C45" s="7" t="s">
        <v>32</v>
      </c>
      <c r="D45" s="7"/>
      <c r="E45" s="7"/>
      <c r="F45" s="7"/>
      <c r="G45" s="17"/>
      <c r="H45" s="8">
        <f>M94</f>
        <v>1625000</v>
      </c>
      <c r="I45" s="8"/>
      <c r="J45" s="8"/>
      <c r="M45" s="52"/>
      <c r="N45" s="44"/>
      <c r="O45" s="51"/>
      <c r="P45" s="63"/>
      <c r="Q45" s="34"/>
      <c r="R45" s="65"/>
      <c r="S45" s="64"/>
    </row>
    <row r="46" spans="1:19" x14ac:dyDescent="0.25">
      <c r="A46" s="7"/>
      <c r="B46" s="7"/>
      <c r="C46" s="7" t="s">
        <v>38</v>
      </c>
      <c r="D46" s="7"/>
      <c r="E46" s="7"/>
      <c r="F46" s="7"/>
      <c r="G46" s="22"/>
      <c r="H46" s="66">
        <f>+E90</f>
        <v>0</v>
      </c>
      <c r="I46" s="8" t="s">
        <v>9</v>
      </c>
      <c r="J46" s="8"/>
      <c r="M46" s="52"/>
      <c r="N46" s="44"/>
      <c r="O46" s="51"/>
      <c r="P46" s="63"/>
      <c r="Q46" s="34"/>
      <c r="R46" s="63"/>
      <c r="S46" s="64"/>
    </row>
    <row r="47" spans="1:19" x14ac:dyDescent="0.25">
      <c r="A47" s="7"/>
      <c r="B47" s="7"/>
      <c r="C47" s="7"/>
      <c r="D47" s="7"/>
      <c r="E47" s="7"/>
      <c r="F47" s="7"/>
      <c r="G47" s="22" t="s">
        <v>9</v>
      </c>
      <c r="H47" s="67"/>
      <c r="I47" s="8">
        <f>H45+H46</f>
        <v>1625000</v>
      </c>
      <c r="J47" s="8"/>
      <c r="M47" s="52"/>
      <c r="N47" s="44"/>
      <c r="O47" s="51"/>
      <c r="P47" s="63"/>
      <c r="Q47" s="64"/>
      <c r="R47" s="63"/>
      <c r="S47" s="64"/>
    </row>
    <row r="48" spans="1:19" x14ac:dyDescent="0.25">
      <c r="A48" s="7"/>
      <c r="B48" s="7"/>
      <c r="C48" s="7"/>
      <c r="D48" s="7"/>
      <c r="E48" s="7"/>
      <c r="F48" s="7"/>
      <c r="G48" s="22"/>
      <c r="H48" s="68"/>
      <c r="I48" s="8" t="s">
        <v>9</v>
      </c>
      <c r="J48" s="8"/>
      <c r="M48" s="59"/>
      <c r="N48" s="44"/>
      <c r="O48" s="51"/>
      <c r="P48" s="69"/>
      <c r="Q48" s="69">
        <f>SUM(Q13:Q46)</f>
        <v>0</v>
      </c>
      <c r="R48" s="63"/>
      <c r="S48" s="64"/>
    </row>
    <row r="49" spans="1:19" x14ac:dyDescent="0.25">
      <c r="A49" s="7"/>
      <c r="B49" s="7"/>
      <c r="C49" s="7" t="s">
        <v>39</v>
      </c>
      <c r="D49" s="7"/>
      <c r="E49" s="7"/>
      <c r="F49" s="7"/>
      <c r="G49" s="17"/>
      <c r="H49" s="50">
        <f>L135</f>
        <v>12080000</v>
      </c>
      <c r="I49" s="8">
        <v>0</v>
      </c>
      <c r="M49" s="59"/>
      <c r="N49" s="44"/>
      <c r="O49" s="51"/>
      <c r="Q49" s="9"/>
      <c r="S49" s="9"/>
    </row>
    <row r="50" spans="1:19" x14ac:dyDescent="0.25">
      <c r="A50" s="7"/>
      <c r="B50" s="7"/>
      <c r="C50" s="7" t="s">
        <v>40</v>
      </c>
      <c r="D50" s="7"/>
      <c r="E50" s="7"/>
      <c r="F50" s="7"/>
      <c r="G50" s="7"/>
      <c r="H50" s="58">
        <f>A90</f>
        <v>0</v>
      </c>
      <c r="I50" s="8"/>
      <c r="M50" s="59"/>
      <c r="N50" s="44"/>
      <c r="O50" s="51"/>
      <c r="P50" s="70"/>
      <c r="Q50" s="9" t="s">
        <v>41</v>
      </c>
      <c r="S50" s="9"/>
    </row>
    <row r="51" spans="1:19" x14ac:dyDescent="0.25">
      <c r="A51" s="7"/>
      <c r="B51" s="7"/>
      <c r="C51" s="7"/>
      <c r="D51" s="7"/>
      <c r="E51" s="7"/>
      <c r="F51" s="7"/>
      <c r="G51" s="7"/>
      <c r="H51" s="17"/>
      <c r="I51" s="58">
        <f>SUM(H49:H50)</f>
        <v>12080000</v>
      </c>
      <c r="J51" s="50"/>
      <c r="M51" s="59"/>
      <c r="N51" s="44"/>
      <c r="O51" s="51"/>
      <c r="P51" s="71"/>
      <c r="Q51" s="57"/>
      <c r="R51" s="71"/>
      <c r="S51" s="57"/>
    </row>
    <row r="52" spans="1:19" x14ac:dyDescent="0.25">
      <c r="A52" s="7"/>
      <c r="B52" s="7"/>
      <c r="C52" s="19" t="s">
        <v>42</v>
      </c>
      <c r="D52" s="7"/>
      <c r="E52" s="7"/>
      <c r="F52" s="7"/>
      <c r="G52" s="7"/>
      <c r="H52" s="8"/>
      <c r="I52" s="8">
        <f>I30-I47+I51</f>
        <v>18017000</v>
      </c>
      <c r="J52" s="72"/>
      <c r="N52" s="44"/>
      <c r="O52" s="51"/>
      <c r="P52" s="71"/>
      <c r="Q52" s="57"/>
      <c r="R52" s="71"/>
      <c r="S52" s="57"/>
    </row>
    <row r="53" spans="1:19" x14ac:dyDescent="0.25">
      <c r="A53" s="7"/>
      <c r="B53" s="7"/>
      <c r="C53" s="7" t="s">
        <v>43</v>
      </c>
      <c r="D53" s="7"/>
      <c r="E53" s="7"/>
      <c r="F53" s="7"/>
      <c r="G53" s="7"/>
      <c r="H53" s="8"/>
      <c r="I53" s="8">
        <f>+I27</f>
        <v>18017000</v>
      </c>
      <c r="J53" s="72"/>
      <c r="N53" s="44"/>
      <c r="O53" s="51"/>
      <c r="P53" s="71"/>
      <c r="Q53" s="57"/>
      <c r="R53" s="71"/>
      <c r="S53" s="57"/>
    </row>
    <row r="54" spans="1:19" x14ac:dyDescent="0.25">
      <c r="A54" s="7"/>
      <c r="B54" s="7"/>
      <c r="C54" s="7"/>
      <c r="D54" s="7"/>
      <c r="E54" s="7"/>
      <c r="F54" s="7"/>
      <c r="G54" s="7"/>
      <c r="H54" s="8" t="s">
        <v>9</v>
      </c>
      <c r="I54" s="58">
        <v>0</v>
      </c>
      <c r="J54" s="73"/>
      <c r="L54" s="31"/>
      <c r="N54" s="44"/>
      <c r="O54" s="51"/>
      <c r="P54" s="71"/>
      <c r="Q54" s="57"/>
      <c r="R54" s="71"/>
      <c r="S54" s="74"/>
    </row>
    <row r="55" spans="1:19" x14ac:dyDescent="0.25">
      <c r="A55" s="7"/>
      <c r="B55" s="7"/>
      <c r="C55" s="7"/>
      <c r="D55" s="7"/>
      <c r="E55" s="7" t="s">
        <v>44</v>
      </c>
      <c r="F55" s="7"/>
      <c r="G55" s="7"/>
      <c r="H55" s="8"/>
      <c r="I55" s="8">
        <f>+I53-I52</f>
        <v>0</v>
      </c>
      <c r="J55" s="72"/>
      <c r="L55" s="31"/>
      <c r="N55" s="44"/>
      <c r="O55" s="51"/>
      <c r="P55" s="71"/>
      <c r="Q55" s="57"/>
      <c r="R55" s="71"/>
      <c r="S55" s="71"/>
    </row>
    <row r="56" spans="1:19" x14ac:dyDescent="0.25">
      <c r="A56" s="7"/>
      <c r="B56" s="7"/>
      <c r="C56" s="7"/>
      <c r="D56" s="7"/>
      <c r="E56" s="7"/>
      <c r="F56" s="7"/>
      <c r="G56" s="7"/>
      <c r="H56" s="8"/>
      <c r="I56" s="8"/>
      <c r="J56" s="72"/>
      <c r="L56" s="31"/>
      <c r="N56" s="44"/>
      <c r="O56" s="51"/>
      <c r="P56" s="71"/>
      <c r="Q56" s="57"/>
      <c r="R56" s="71"/>
      <c r="S56" s="71"/>
    </row>
    <row r="57" spans="1:19" x14ac:dyDescent="0.25">
      <c r="A57" s="7" t="s">
        <v>45</v>
      </c>
      <c r="B57" s="7"/>
      <c r="C57" s="7"/>
      <c r="D57" s="7"/>
      <c r="E57" s="7"/>
      <c r="F57" s="7"/>
      <c r="G57" s="7"/>
      <c r="H57" s="8"/>
      <c r="I57" s="55"/>
      <c r="J57" s="75"/>
      <c r="L57" s="31"/>
      <c r="N57" s="44"/>
      <c r="O57" s="51"/>
      <c r="P57" s="71"/>
      <c r="Q57" s="57"/>
      <c r="R57" s="71"/>
      <c r="S57" s="71"/>
    </row>
    <row r="58" spans="1:19" x14ac:dyDescent="0.25">
      <c r="A58" s="7" t="s">
        <v>46</v>
      </c>
      <c r="B58" s="7"/>
      <c r="C58" s="7"/>
      <c r="D58" s="7"/>
      <c r="E58" s="7" t="s">
        <v>9</v>
      </c>
      <c r="F58" s="7"/>
      <c r="G58" s="7" t="s">
        <v>47</v>
      </c>
      <c r="H58" s="8"/>
      <c r="I58" s="21"/>
      <c r="J58" s="76"/>
      <c r="L58" s="31"/>
      <c r="N58" s="44"/>
      <c r="O58" s="51"/>
      <c r="P58" s="71"/>
      <c r="Q58" s="57"/>
      <c r="R58" s="71"/>
      <c r="S58" s="71"/>
    </row>
    <row r="59" spans="1:19" x14ac:dyDescent="0.25">
      <c r="A59" s="7"/>
      <c r="B59" s="7"/>
      <c r="C59" s="7"/>
      <c r="D59" s="7"/>
      <c r="E59" s="7"/>
      <c r="F59" s="7"/>
      <c r="G59" s="7"/>
      <c r="H59" s="8" t="s">
        <v>9</v>
      </c>
      <c r="I59" s="21"/>
      <c r="J59" s="76"/>
      <c r="L59" s="31"/>
      <c r="N59" s="44"/>
      <c r="O59" s="51"/>
      <c r="Q59" s="41"/>
    </row>
    <row r="60" spans="1:19" x14ac:dyDescent="0.25">
      <c r="A60" s="7"/>
      <c r="B60" s="7"/>
      <c r="C60" s="7"/>
      <c r="D60" s="7"/>
      <c r="E60" s="7"/>
      <c r="F60" s="7"/>
      <c r="G60" s="7"/>
      <c r="H60" s="8"/>
      <c r="I60" s="21"/>
      <c r="J60" s="76"/>
      <c r="L60" s="31"/>
      <c r="N60" s="44"/>
      <c r="O60" s="51"/>
      <c r="Q60" s="41"/>
    </row>
    <row r="61" spans="1:19" x14ac:dyDescent="0.25">
      <c r="A61" s="77"/>
      <c r="B61" s="78"/>
      <c r="C61" s="78"/>
      <c r="D61" s="79"/>
      <c r="E61" s="79"/>
      <c r="F61" s="79"/>
      <c r="G61" s="79"/>
      <c r="H61" s="10"/>
      <c r="J61" s="80"/>
      <c r="L61" s="82"/>
      <c r="N61" s="44"/>
      <c r="O61" s="51"/>
      <c r="Q61" s="10"/>
      <c r="R61" s="81"/>
    </row>
    <row r="62" spans="1:19" x14ac:dyDescent="0.25">
      <c r="A62" s="77" t="s">
        <v>73</v>
      </c>
      <c r="B62" s="78"/>
      <c r="C62" s="78"/>
      <c r="D62" s="79"/>
      <c r="E62" s="79"/>
      <c r="F62" s="79"/>
      <c r="G62" s="10" t="s">
        <v>74</v>
      </c>
      <c r="J62" s="80"/>
      <c r="K62" s="30"/>
      <c r="L62" s="82"/>
      <c r="N62" s="44"/>
      <c r="O62" s="51"/>
      <c r="Q62" s="10"/>
      <c r="R62" s="81"/>
    </row>
    <row r="63" spans="1:19" x14ac:dyDescent="0.25">
      <c r="A63" s="77"/>
      <c r="B63" s="78"/>
      <c r="C63" s="78"/>
      <c r="D63" s="79"/>
      <c r="E63" s="79"/>
      <c r="F63" s="79"/>
      <c r="G63" s="79"/>
      <c r="H63" s="79"/>
      <c r="J63" s="80"/>
      <c r="L63" s="82"/>
      <c r="N63" s="44"/>
      <c r="O63" s="51"/>
    </row>
    <row r="64" spans="1:19" x14ac:dyDescent="0.25">
      <c r="A64" s="9"/>
      <c r="B64" s="9"/>
      <c r="C64" s="9"/>
      <c r="D64" s="9"/>
      <c r="E64" s="9"/>
      <c r="F64" s="9"/>
      <c r="G64" s="79" t="s">
        <v>52</v>
      </c>
      <c r="H64" s="9"/>
      <c r="I64" s="9"/>
      <c r="J64" s="83"/>
      <c r="L64" s="82"/>
      <c r="M64" s="59"/>
      <c r="N64" s="44"/>
      <c r="O64" s="51"/>
      <c r="Q64" s="70"/>
    </row>
    <row r="65" spans="1:15" x14ac:dyDescent="0.25">
      <c r="A65" s="9"/>
      <c r="B65" s="9"/>
      <c r="C65" s="9"/>
      <c r="D65" s="9"/>
      <c r="E65" s="9"/>
      <c r="F65" s="9"/>
      <c r="G65" s="9"/>
      <c r="H65" s="9"/>
      <c r="I65" s="9"/>
      <c r="J65" s="83"/>
      <c r="L65" s="82"/>
      <c r="M65" s="59"/>
      <c r="N65" s="44"/>
      <c r="O65" s="51"/>
    </row>
    <row r="66" spans="1:15" x14ac:dyDescent="0.25">
      <c r="A66" s="9"/>
      <c r="B66" s="9"/>
      <c r="C66" s="9"/>
      <c r="D66" s="9"/>
      <c r="E66" s="9" t="s">
        <v>53</v>
      </c>
      <c r="F66" s="9"/>
      <c r="G66" s="9"/>
      <c r="H66" s="9"/>
      <c r="I66" s="9"/>
      <c r="J66" s="83"/>
      <c r="L66" s="82"/>
      <c r="M66" s="84"/>
      <c r="N66" s="44"/>
      <c r="O66" s="51"/>
    </row>
    <row r="67" spans="1:15" x14ac:dyDescent="0.25">
      <c r="A67" s="9"/>
      <c r="B67" s="9"/>
      <c r="C67" s="9"/>
      <c r="D67" s="9"/>
      <c r="E67" s="9"/>
      <c r="F67" s="9"/>
      <c r="G67" s="9"/>
      <c r="H67" s="9"/>
      <c r="I67" s="85"/>
      <c r="J67" s="83"/>
      <c r="L67" s="82"/>
      <c r="M67" s="84"/>
      <c r="N67" s="44"/>
      <c r="O67" s="51"/>
    </row>
    <row r="68" spans="1:15" x14ac:dyDescent="0.25">
      <c r="A68" s="79"/>
      <c r="B68" s="79"/>
      <c r="C68" s="79"/>
      <c r="D68" s="79"/>
      <c r="E68" s="79"/>
      <c r="F68" s="79"/>
      <c r="G68" s="86"/>
      <c r="H68" s="87"/>
      <c r="I68" s="79"/>
      <c r="J68" s="80"/>
      <c r="L68" s="82"/>
      <c r="M68" s="88"/>
      <c r="N68" s="44"/>
      <c r="O68" s="51"/>
    </row>
    <row r="69" spans="1:15" x14ac:dyDescent="0.25">
      <c r="A69" s="79"/>
      <c r="B69" s="79"/>
      <c r="C69" s="79"/>
      <c r="D69" s="79"/>
      <c r="E69" s="79"/>
      <c r="F69" s="79"/>
      <c r="G69" s="86" t="s">
        <v>54</v>
      </c>
      <c r="H69" s="89"/>
      <c r="I69" s="79"/>
      <c r="J69" s="80"/>
      <c r="L69" s="82"/>
      <c r="M69" s="59"/>
      <c r="N69" s="44"/>
      <c r="O69" s="51"/>
    </row>
    <row r="70" spans="1:15" x14ac:dyDescent="0.25">
      <c r="A70" s="9"/>
      <c r="B70" s="9"/>
      <c r="C70" s="9"/>
      <c r="D70" s="9"/>
      <c r="E70" s="9"/>
      <c r="F70" s="9"/>
      <c r="G70" s="9"/>
      <c r="H70" s="9"/>
      <c r="I70" s="9"/>
      <c r="J70" s="83"/>
      <c r="L70" s="82"/>
      <c r="N70" s="44"/>
      <c r="O70" s="90"/>
    </row>
    <row r="71" spans="1:15" x14ac:dyDescent="0.25">
      <c r="A71" s="9" t="s">
        <v>40</v>
      </c>
      <c r="B71" s="9"/>
      <c r="C71" s="9"/>
      <c r="D71" s="9" t="s">
        <v>38</v>
      </c>
      <c r="E71" s="9"/>
      <c r="F71" s="9"/>
      <c r="G71" s="9"/>
      <c r="H71" s="9" t="s">
        <v>55</v>
      </c>
      <c r="I71" s="85" t="s">
        <v>56</v>
      </c>
      <c r="J71" s="83"/>
      <c r="L71" s="82"/>
      <c r="M71" s="88"/>
      <c r="N71" s="44"/>
      <c r="O71" s="91"/>
    </row>
    <row r="72" spans="1:15" x14ac:dyDescent="0.25">
      <c r="A72" s="92"/>
      <c r="B72" s="93"/>
      <c r="C72" s="93"/>
      <c r="D72" s="93"/>
      <c r="E72" s="94"/>
      <c r="F72" s="95"/>
      <c r="G72" s="9"/>
      <c r="H72" s="57"/>
      <c r="I72" s="9"/>
      <c r="J72" s="83"/>
      <c r="L72" s="82"/>
      <c r="M72" s="88"/>
      <c r="N72" s="44"/>
      <c r="O72" s="90"/>
    </row>
    <row r="73" spans="1:15" x14ac:dyDescent="0.25">
      <c r="A73" s="92"/>
      <c r="B73" s="93"/>
      <c r="C73" s="93"/>
      <c r="D73" s="93"/>
      <c r="E73" s="94"/>
      <c r="F73" s="95"/>
      <c r="G73" s="9"/>
      <c r="H73" s="57"/>
      <c r="I73" s="9"/>
      <c r="J73" s="9"/>
      <c r="L73" s="82"/>
      <c r="M73" s="88"/>
      <c r="N73" s="44"/>
      <c r="O73" s="90"/>
    </row>
    <row r="74" spans="1:15" x14ac:dyDescent="0.25">
      <c r="A74" s="96"/>
      <c r="B74" s="93"/>
      <c r="C74" s="93"/>
      <c r="D74" s="93"/>
      <c r="E74" s="94"/>
      <c r="F74" s="95"/>
      <c r="G74" s="9"/>
      <c r="H74" s="57"/>
      <c r="I74" s="9"/>
      <c r="J74" s="9"/>
      <c r="K74" t="s">
        <v>9</v>
      </c>
      <c r="L74" s="82"/>
      <c r="M74" s="88"/>
      <c r="N74" s="44"/>
      <c r="O74" s="90"/>
    </row>
    <row r="75" spans="1:15" x14ac:dyDescent="0.25">
      <c r="A75" s="96"/>
      <c r="B75" s="93"/>
      <c r="C75" s="97"/>
      <c r="D75" s="93"/>
      <c r="E75" s="98"/>
      <c r="F75" s="9"/>
      <c r="G75" s="9"/>
      <c r="H75" s="57"/>
      <c r="I75" s="9"/>
      <c r="J75" s="9"/>
      <c r="L75" s="82"/>
      <c r="M75" s="88"/>
      <c r="N75" s="44"/>
      <c r="O75" s="90"/>
    </row>
    <row r="76" spans="1:15" x14ac:dyDescent="0.25">
      <c r="A76" s="94"/>
      <c r="B76" s="93"/>
      <c r="C76" s="97"/>
      <c r="D76" s="97"/>
      <c r="E76" s="99"/>
      <c r="F76" s="70"/>
      <c r="H76" s="71"/>
      <c r="L76" s="82"/>
      <c r="M76" s="88"/>
      <c r="N76" s="44"/>
      <c r="O76" s="90"/>
    </row>
    <row r="77" spans="1:15" x14ac:dyDescent="0.25">
      <c r="A77" s="100"/>
      <c r="B77" s="93"/>
      <c r="C77" s="101"/>
      <c r="D77" s="101"/>
      <c r="E77" s="99"/>
      <c r="H77" s="71"/>
      <c r="L77" s="82"/>
      <c r="M77" s="88"/>
      <c r="N77" s="44"/>
      <c r="O77" s="90"/>
    </row>
    <row r="78" spans="1:15" x14ac:dyDescent="0.25">
      <c r="A78" s="102"/>
      <c r="B78" s="93"/>
      <c r="C78" s="101"/>
      <c r="D78" s="101"/>
      <c r="E78" s="99"/>
      <c r="H78" s="71"/>
      <c r="L78" s="82"/>
      <c r="M78" s="88"/>
      <c r="N78" s="44"/>
      <c r="O78" s="91"/>
    </row>
    <row r="79" spans="1:15" x14ac:dyDescent="0.25">
      <c r="A79" s="102"/>
      <c r="B79" s="93"/>
      <c r="C79" s="101"/>
      <c r="D79" s="101"/>
      <c r="E79" s="99"/>
      <c r="H79" s="71"/>
      <c r="L79" s="82"/>
      <c r="M79" s="88"/>
      <c r="N79" s="44"/>
      <c r="O79" s="91"/>
    </row>
    <row r="80" spans="1:15" x14ac:dyDescent="0.25">
      <c r="A80" s="100"/>
      <c r="B80" s="101"/>
      <c r="C80" s="101"/>
      <c r="D80" s="101"/>
      <c r="E80" s="99"/>
      <c r="H80" s="71"/>
      <c r="L80" s="82"/>
      <c r="M80" s="103"/>
      <c r="N80" s="44"/>
      <c r="O80" s="90"/>
    </row>
    <row r="81" spans="1:15" x14ac:dyDescent="0.25">
      <c r="A81" s="100"/>
      <c r="B81" s="101"/>
      <c r="C81" s="101"/>
      <c r="D81" s="101"/>
      <c r="E81" s="99"/>
      <c r="H81" s="71"/>
      <c r="L81" s="82"/>
      <c r="M81" s="104"/>
      <c r="N81" s="44"/>
      <c r="O81" s="90"/>
    </row>
    <row r="82" spans="1:15" x14ac:dyDescent="0.25">
      <c r="A82" s="100"/>
      <c r="B82" s="105"/>
      <c r="E82" s="71"/>
      <c r="H82" s="71"/>
      <c r="K82" s="30"/>
      <c r="L82" s="82"/>
      <c r="N82" s="44"/>
      <c r="O82" s="90"/>
    </row>
    <row r="83" spans="1:15" x14ac:dyDescent="0.25">
      <c r="A83" s="100"/>
      <c r="B83" s="105"/>
      <c r="H83" s="71"/>
      <c r="K83" s="30"/>
      <c r="L83" s="82"/>
      <c r="N83" s="44"/>
      <c r="O83" s="90"/>
    </row>
    <row r="84" spans="1:15" x14ac:dyDescent="0.25">
      <c r="A84" s="100"/>
      <c r="B84" s="105"/>
      <c r="K84" s="30"/>
      <c r="L84" s="82"/>
      <c r="N84" s="44"/>
      <c r="O84" s="90"/>
    </row>
    <row r="85" spans="1:15" x14ac:dyDescent="0.25">
      <c r="A85" s="100"/>
      <c r="B85" s="105"/>
      <c r="K85" s="30"/>
      <c r="L85" s="82"/>
      <c r="N85" s="44"/>
      <c r="O85" s="90"/>
    </row>
    <row r="86" spans="1:15" x14ac:dyDescent="0.25">
      <c r="A86" s="71"/>
      <c r="B86" s="105"/>
      <c r="K86" s="30"/>
      <c r="L86" s="82"/>
      <c r="M86" s="88"/>
      <c r="N86" s="44"/>
      <c r="O86" s="90"/>
    </row>
    <row r="87" spans="1:15" x14ac:dyDescent="0.25">
      <c r="K87" s="30"/>
      <c r="L87" s="82"/>
      <c r="N87" s="44"/>
      <c r="O87" s="90"/>
    </row>
    <row r="88" spans="1:15" x14ac:dyDescent="0.25">
      <c r="K88" s="30"/>
      <c r="L88" s="82"/>
      <c r="N88" s="44"/>
      <c r="O88" s="90"/>
    </row>
    <row r="89" spans="1:15" x14ac:dyDescent="0.25">
      <c r="K89" s="30"/>
      <c r="L89" s="82"/>
      <c r="N89" s="44"/>
      <c r="O89" s="90"/>
    </row>
    <row r="90" spans="1:15" x14ac:dyDescent="0.25">
      <c r="A90" s="81">
        <f>SUM(A72:A89)</f>
        <v>0</v>
      </c>
      <c r="E90" s="71">
        <f>SUM(E72:E89)</f>
        <v>0</v>
      </c>
      <c r="H90" s="71">
        <f>SUM(H72:H89)</f>
        <v>0</v>
      </c>
      <c r="K90" s="30"/>
      <c r="L90" s="82"/>
      <c r="N90" s="44"/>
      <c r="O90" s="90"/>
    </row>
    <row r="91" spans="1:15" x14ac:dyDescent="0.25">
      <c r="K91" s="30"/>
      <c r="L91" s="82"/>
      <c r="N91" s="44"/>
      <c r="O91" s="90"/>
    </row>
    <row r="92" spans="1:15" x14ac:dyDescent="0.25">
      <c r="K92" s="30"/>
      <c r="N92" s="44"/>
      <c r="O92" s="90"/>
    </row>
    <row r="93" spans="1:15" x14ac:dyDescent="0.25">
      <c r="K93" s="30"/>
      <c r="N93" s="44"/>
      <c r="O93" s="90"/>
    </row>
    <row r="94" spans="1:15" x14ac:dyDescent="0.25">
      <c r="K94" s="30"/>
      <c r="M94" s="37">
        <f>SUM(M13:M93)</f>
        <v>1625000</v>
      </c>
      <c r="N94" s="44"/>
      <c r="O94" s="90"/>
    </row>
    <row r="95" spans="1:15" x14ac:dyDescent="0.25">
      <c r="K95" s="30"/>
      <c r="N95" s="44"/>
      <c r="O95" s="90"/>
    </row>
    <row r="96" spans="1:15" x14ac:dyDescent="0.25">
      <c r="K96" s="30"/>
      <c r="N96" s="44"/>
      <c r="O96" s="90"/>
    </row>
    <row r="97" spans="1:19" x14ac:dyDescent="0.25">
      <c r="K97" s="30"/>
      <c r="N97" s="44"/>
      <c r="O97" s="90"/>
    </row>
    <row r="98" spans="1:19" x14ac:dyDescent="0.25">
      <c r="K98" s="30"/>
      <c r="N98" s="44"/>
      <c r="O98" s="90"/>
    </row>
    <row r="99" spans="1:19" x14ac:dyDescent="0.25">
      <c r="K99" s="30"/>
      <c r="N99" s="44"/>
      <c r="O99" s="90"/>
    </row>
    <row r="100" spans="1:19" x14ac:dyDescent="0.25">
      <c r="K100" s="30"/>
      <c r="N100" s="44"/>
      <c r="O100" s="90"/>
    </row>
    <row r="101" spans="1:19" x14ac:dyDescent="0.25">
      <c r="K101" s="30"/>
      <c r="N101" s="44"/>
      <c r="O101" s="90"/>
    </row>
    <row r="102" spans="1:19" x14ac:dyDescent="0.25">
      <c r="K102" s="30"/>
      <c r="N102" s="44"/>
      <c r="O102" s="90"/>
    </row>
    <row r="103" spans="1:19" x14ac:dyDescent="0.25">
      <c r="K103" s="30"/>
      <c r="N103" s="44"/>
      <c r="O103" s="90"/>
    </row>
    <row r="104" spans="1:19" x14ac:dyDescent="0.25">
      <c r="K104" s="30"/>
      <c r="N104" s="44"/>
      <c r="O104" s="90"/>
    </row>
    <row r="105" spans="1:19" x14ac:dyDescent="0.25">
      <c r="K105" s="30"/>
      <c r="N105" s="44"/>
      <c r="O105" s="90"/>
    </row>
    <row r="106" spans="1:19" x14ac:dyDescent="0.25">
      <c r="K106" s="30"/>
      <c r="N106" s="44"/>
    </row>
    <row r="107" spans="1:19" x14ac:dyDescent="0.25">
      <c r="K107" s="30"/>
    </row>
    <row r="108" spans="1:19" x14ac:dyDescent="0.25">
      <c r="K108" s="30"/>
    </row>
    <row r="109" spans="1:19" x14ac:dyDescent="0.25">
      <c r="K109" s="30"/>
      <c r="O109" s="88">
        <f>SUM(O13:O108)</f>
        <v>0</v>
      </c>
    </row>
    <row r="110" spans="1:19" x14ac:dyDescent="0.25">
      <c r="K110" s="30"/>
    </row>
    <row r="111" spans="1:19" x14ac:dyDescent="0.25">
      <c r="K111" s="30"/>
    </row>
    <row r="112" spans="1:19" s="37" customFormat="1" x14ac:dyDescent="0.25">
      <c r="A112"/>
      <c r="B112"/>
      <c r="C112"/>
      <c r="D112"/>
      <c r="E112"/>
      <c r="F112"/>
      <c r="G112"/>
      <c r="H112"/>
      <c r="I112"/>
      <c r="J112"/>
      <c r="K112" s="30"/>
      <c r="L112" s="106"/>
      <c r="N112" s="108"/>
      <c r="O112" s="107"/>
      <c r="P112"/>
      <c r="Q112"/>
      <c r="R112"/>
      <c r="S112"/>
    </row>
    <row r="113" spans="1:19" s="37" customFormat="1" x14ac:dyDescent="0.25">
      <c r="A113"/>
      <c r="B113"/>
      <c r="C113"/>
      <c r="D113"/>
      <c r="E113"/>
      <c r="F113"/>
      <c r="G113"/>
      <c r="H113"/>
      <c r="I113"/>
      <c r="J113"/>
      <c r="K113" s="30"/>
      <c r="L113" s="106"/>
      <c r="N113" s="108"/>
      <c r="O113" s="107"/>
      <c r="P113"/>
      <c r="Q113"/>
      <c r="R113"/>
      <c r="S113"/>
    </row>
    <row r="114" spans="1:19" s="37" customFormat="1" x14ac:dyDescent="0.25">
      <c r="A114"/>
      <c r="B114"/>
      <c r="C114"/>
      <c r="D114"/>
      <c r="E114"/>
      <c r="F114"/>
      <c r="G114"/>
      <c r="H114"/>
      <c r="I114"/>
      <c r="J114"/>
      <c r="K114" s="30"/>
      <c r="L114" s="106"/>
      <c r="N114" s="108"/>
      <c r="O114" s="107"/>
      <c r="P114"/>
      <c r="Q114"/>
      <c r="R114"/>
      <c r="S114"/>
    </row>
    <row r="115" spans="1:19" s="37" customFormat="1" x14ac:dyDescent="0.25">
      <c r="A115"/>
      <c r="B115"/>
      <c r="C115"/>
      <c r="D115"/>
      <c r="E115"/>
      <c r="F115"/>
      <c r="G115"/>
      <c r="H115"/>
      <c r="I115"/>
      <c r="J115"/>
      <c r="K115" s="30"/>
      <c r="L115" s="106"/>
      <c r="N115" s="108"/>
      <c r="O115" s="107"/>
      <c r="P115"/>
      <c r="Q115"/>
      <c r="R115"/>
      <c r="S115"/>
    </row>
    <row r="116" spans="1:19" s="37" customFormat="1" x14ac:dyDescent="0.25">
      <c r="A116"/>
      <c r="B116"/>
      <c r="C116"/>
      <c r="D116"/>
      <c r="E116"/>
      <c r="F116"/>
      <c r="G116"/>
      <c r="H116"/>
      <c r="I116"/>
      <c r="J116"/>
      <c r="K116" s="30"/>
      <c r="L116" s="106"/>
      <c r="N116" s="108"/>
      <c r="O116" s="107"/>
      <c r="P116"/>
      <c r="Q116"/>
      <c r="R116"/>
      <c r="S116"/>
    </row>
    <row r="117" spans="1:19" s="37" customFormat="1" x14ac:dyDescent="0.25">
      <c r="A117"/>
      <c r="B117"/>
      <c r="C117"/>
      <c r="D117"/>
      <c r="E117"/>
      <c r="F117"/>
      <c r="G117"/>
      <c r="H117"/>
      <c r="I117"/>
      <c r="J117"/>
      <c r="K117" s="30"/>
      <c r="L117" s="106"/>
      <c r="N117" s="108"/>
      <c r="O117" s="107"/>
      <c r="P117"/>
      <c r="Q117"/>
      <c r="R117"/>
      <c r="S117"/>
    </row>
    <row r="118" spans="1:19" s="37" customFormat="1" x14ac:dyDescent="0.25">
      <c r="A118"/>
      <c r="B118"/>
      <c r="C118"/>
      <c r="D118"/>
      <c r="E118"/>
      <c r="F118"/>
      <c r="G118"/>
      <c r="H118"/>
      <c r="I118"/>
      <c r="J118"/>
      <c r="K118" s="30"/>
      <c r="L118" s="106"/>
      <c r="N118" s="108"/>
      <c r="O118" s="107"/>
      <c r="P118"/>
      <c r="Q118"/>
      <c r="R118"/>
      <c r="S118"/>
    </row>
    <row r="119" spans="1:19" s="37" customFormat="1" x14ac:dyDescent="0.25">
      <c r="A119"/>
      <c r="B119"/>
      <c r="C119"/>
      <c r="D119"/>
      <c r="E119"/>
      <c r="F119"/>
      <c r="G119"/>
      <c r="H119"/>
      <c r="I119"/>
      <c r="J119"/>
      <c r="K119" s="30"/>
      <c r="L119" s="106"/>
      <c r="N119" s="108"/>
      <c r="O119" s="107"/>
      <c r="P119"/>
      <c r="Q119"/>
      <c r="R119"/>
      <c r="S119"/>
    </row>
    <row r="120" spans="1:19" s="37" customFormat="1" x14ac:dyDescent="0.25">
      <c r="A120"/>
      <c r="B120"/>
      <c r="C120"/>
      <c r="D120"/>
      <c r="E120"/>
      <c r="F120"/>
      <c r="G120"/>
      <c r="H120"/>
      <c r="I120"/>
      <c r="J120"/>
      <c r="K120" s="30"/>
      <c r="L120" s="106"/>
      <c r="N120" s="108"/>
      <c r="O120" s="107"/>
      <c r="P120"/>
      <c r="Q120"/>
      <c r="R120"/>
      <c r="S120"/>
    </row>
    <row r="121" spans="1:19" s="37" customFormat="1" x14ac:dyDescent="0.25">
      <c r="A121"/>
      <c r="B121"/>
      <c r="C121"/>
      <c r="D121"/>
      <c r="E121"/>
      <c r="F121"/>
      <c r="G121"/>
      <c r="H121"/>
      <c r="I121"/>
      <c r="J121"/>
      <c r="K121" s="30"/>
      <c r="L121" s="106"/>
      <c r="N121" s="108"/>
      <c r="O121" s="107"/>
      <c r="P121"/>
      <c r="Q121"/>
      <c r="R121"/>
      <c r="S121"/>
    </row>
    <row r="122" spans="1:19" s="37" customFormat="1" x14ac:dyDescent="0.25">
      <c r="A122"/>
      <c r="B122"/>
      <c r="C122"/>
      <c r="D122"/>
      <c r="E122"/>
      <c r="F122"/>
      <c r="G122"/>
      <c r="H122"/>
      <c r="I122"/>
      <c r="J122"/>
      <c r="K122" s="30"/>
      <c r="L122" s="109"/>
      <c r="N122" s="108"/>
      <c r="O122" s="107"/>
      <c r="P122"/>
      <c r="Q122"/>
      <c r="R122"/>
      <c r="S122"/>
    </row>
    <row r="123" spans="1:19" s="37" customFormat="1" x14ac:dyDescent="0.25">
      <c r="A123"/>
      <c r="B123"/>
      <c r="C123"/>
      <c r="D123"/>
      <c r="E123"/>
      <c r="F123"/>
      <c r="G123"/>
      <c r="H123"/>
      <c r="I123"/>
      <c r="J123"/>
      <c r="K123" s="30"/>
      <c r="L123" s="106"/>
      <c r="N123" s="108"/>
      <c r="O123" s="107"/>
      <c r="P123"/>
      <c r="Q123"/>
      <c r="R123"/>
      <c r="S123"/>
    </row>
    <row r="124" spans="1:19" s="37" customFormat="1" x14ac:dyDescent="0.25">
      <c r="A124"/>
      <c r="B124"/>
      <c r="C124"/>
      <c r="D124"/>
      <c r="E124"/>
      <c r="F124"/>
      <c r="G124"/>
      <c r="H124"/>
      <c r="I124"/>
      <c r="J124"/>
      <c r="K124" s="30"/>
      <c r="L124" s="106"/>
      <c r="N124" s="108"/>
      <c r="O124" s="107"/>
      <c r="P124"/>
      <c r="Q124"/>
      <c r="R124"/>
      <c r="S124"/>
    </row>
    <row r="125" spans="1:19" s="37" customFormat="1" x14ac:dyDescent="0.25">
      <c r="A125"/>
      <c r="B125"/>
      <c r="C125"/>
      <c r="D125"/>
      <c r="E125"/>
      <c r="F125"/>
      <c r="G125"/>
      <c r="H125"/>
      <c r="I125"/>
      <c r="J125"/>
      <c r="K125" s="30"/>
      <c r="L125" s="106"/>
      <c r="N125" s="108"/>
      <c r="O125" s="107"/>
      <c r="P125"/>
      <c r="Q125"/>
      <c r="R125"/>
      <c r="S125"/>
    </row>
    <row r="126" spans="1:19" s="37" customFormat="1" x14ac:dyDescent="0.25">
      <c r="A126"/>
      <c r="B126"/>
      <c r="C126"/>
      <c r="D126"/>
      <c r="E126"/>
      <c r="F126"/>
      <c r="G126"/>
      <c r="H126"/>
      <c r="I126"/>
      <c r="J126"/>
      <c r="K126" s="30"/>
      <c r="L126" s="106"/>
      <c r="N126" s="108"/>
      <c r="O126" s="107"/>
      <c r="P126"/>
      <c r="Q126"/>
      <c r="R126"/>
      <c r="S126"/>
    </row>
    <row r="127" spans="1:19" s="37" customFormat="1" x14ac:dyDescent="0.25">
      <c r="A127"/>
      <c r="B127"/>
      <c r="C127"/>
      <c r="D127"/>
      <c r="E127"/>
      <c r="F127"/>
      <c r="G127"/>
      <c r="H127"/>
      <c r="I127"/>
      <c r="J127"/>
      <c r="K127" s="30"/>
      <c r="L127" s="106"/>
      <c r="N127" s="108"/>
      <c r="O127" s="107"/>
      <c r="P127"/>
      <c r="Q127"/>
      <c r="R127"/>
      <c r="S127"/>
    </row>
    <row r="128" spans="1:19" s="37" customFormat="1" x14ac:dyDescent="0.25">
      <c r="A128"/>
      <c r="B128"/>
      <c r="C128"/>
      <c r="D128"/>
      <c r="E128"/>
      <c r="F128"/>
      <c r="G128"/>
      <c r="H128"/>
      <c r="I128"/>
      <c r="J128"/>
      <c r="K128" s="30"/>
      <c r="L128" s="106"/>
      <c r="N128" s="108"/>
      <c r="O128" s="107"/>
      <c r="P128"/>
      <c r="Q128"/>
      <c r="R128"/>
      <c r="S128"/>
    </row>
    <row r="129" spans="1:19" s="37" customFormat="1" x14ac:dyDescent="0.25">
      <c r="A129"/>
      <c r="B129"/>
      <c r="C129"/>
      <c r="D129"/>
      <c r="E129"/>
      <c r="F129"/>
      <c r="G129"/>
      <c r="H129"/>
      <c r="I129"/>
      <c r="J129"/>
      <c r="K129" s="30"/>
      <c r="L129" s="106"/>
      <c r="N129" s="108"/>
      <c r="O129" s="107"/>
      <c r="P129"/>
      <c r="Q129"/>
      <c r="R129"/>
      <c r="S129"/>
    </row>
    <row r="130" spans="1:19" s="37" customFormat="1" x14ac:dyDescent="0.25">
      <c r="A130"/>
      <c r="B130"/>
      <c r="C130"/>
      <c r="D130"/>
      <c r="E130"/>
      <c r="F130"/>
      <c r="G130"/>
      <c r="H130"/>
      <c r="I130"/>
      <c r="J130"/>
      <c r="K130" s="30"/>
      <c r="L130" s="106"/>
      <c r="N130" s="108"/>
      <c r="O130" s="107"/>
      <c r="P130"/>
      <c r="Q130"/>
      <c r="R130"/>
      <c r="S130"/>
    </row>
    <row r="131" spans="1:19" s="37" customFormat="1" x14ac:dyDescent="0.25">
      <c r="A131"/>
      <c r="B131"/>
      <c r="C131"/>
      <c r="D131"/>
      <c r="E131"/>
      <c r="F131"/>
      <c r="G131"/>
      <c r="H131"/>
      <c r="I131"/>
      <c r="J131"/>
      <c r="K131" s="30"/>
      <c r="L131" s="106"/>
      <c r="N131" s="108"/>
      <c r="O131" s="107"/>
      <c r="P131"/>
      <c r="Q131"/>
      <c r="R131"/>
      <c r="S131"/>
    </row>
    <row r="132" spans="1:19" s="37" customFormat="1" x14ac:dyDescent="0.25">
      <c r="A132"/>
      <c r="B132"/>
      <c r="C132"/>
      <c r="D132"/>
      <c r="E132"/>
      <c r="F132"/>
      <c r="G132"/>
      <c r="H132"/>
      <c r="I132"/>
      <c r="J132"/>
      <c r="K132" s="30"/>
      <c r="L132" s="106"/>
      <c r="N132" s="108"/>
      <c r="O132" s="107"/>
      <c r="P132"/>
      <c r="Q132"/>
      <c r="R132"/>
      <c r="S132"/>
    </row>
    <row r="133" spans="1:19" s="37" customFormat="1" x14ac:dyDescent="0.25">
      <c r="A133"/>
      <c r="B133"/>
      <c r="C133"/>
      <c r="D133"/>
      <c r="E133"/>
      <c r="F133"/>
      <c r="G133"/>
      <c r="H133"/>
      <c r="I133"/>
      <c r="J133"/>
      <c r="K133" s="30"/>
      <c r="L133" s="109"/>
      <c r="N133" s="108"/>
      <c r="O133" s="107"/>
      <c r="P133"/>
      <c r="Q133"/>
      <c r="R133"/>
      <c r="S133"/>
    </row>
    <row r="134" spans="1:19" s="37" customFormat="1" x14ac:dyDescent="0.25">
      <c r="A134"/>
      <c r="B134"/>
      <c r="C134"/>
      <c r="D134"/>
      <c r="E134"/>
      <c r="F134"/>
      <c r="G134"/>
      <c r="H134"/>
      <c r="I134"/>
      <c r="J134"/>
      <c r="K134" s="30"/>
      <c r="L134" s="106"/>
      <c r="N134" s="108"/>
      <c r="O134" s="107"/>
      <c r="P134"/>
      <c r="Q134"/>
      <c r="R134"/>
      <c r="S134"/>
    </row>
    <row r="135" spans="1:19" s="37" customFormat="1" x14ac:dyDescent="0.25">
      <c r="A135"/>
      <c r="B135"/>
      <c r="C135"/>
      <c r="D135"/>
      <c r="E135"/>
      <c r="F135"/>
      <c r="G135"/>
      <c r="H135"/>
      <c r="I135"/>
      <c r="J135"/>
      <c r="K135" s="30"/>
      <c r="L135" s="109">
        <f>SUM(L13:L134)</f>
        <v>12080000</v>
      </c>
      <c r="N135" s="108"/>
      <c r="O135" s="107"/>
      <c r="P135"/>
      <c r="Q135"/>
      <c r="R135"/>
      <c r="S135"/>
    </row>
  </sheetData>
  <mergeCells count="1">
    <mergeCell ref="A1:I1"/>
  </mergeCells>
  <pageMargins left="0.7" right="0.7" top="0.75" bottom="0.75" header="0.3" footer="0.3"/>
  <pageSetup paperSize="9"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25</vt:i4>
      </vt:variant>
    </vt:vector>
  </HeadingPairs>
  <TitlesOfParts>
    <vt:vector size="50" baseType="lpstr">
      <vt:lpstr>01 MAret 17</vt:lpstr>
      <vt:lpstr>02 Maret 17</vt:lpstr>
      <vt:lpstr>03 Maret 17 </vt:lpstr>
      <vt:lpstr>06 Maret 17 </vt:lpstr>
      <vt:lpstr>07 Maret 17 </vt:lpstr>
      <vt:lpstr>08 Maret 17 </vt:lpstr>
      <vt:lpstr>9 Maret 17 </vt:lpstr>
      <vt:lpstr>10 Maret 17 </vt:lpstr>
      <vt:lpstr>11 Maret 17</vt:lpstr>
      <vt:lpstr>13 Maret 17</vt:lpstr>
      <vt:lpstr>14 Maret 17</vt:lpstr>
      <vt:lpstr>15 Maret 17</vt:lpstr>
      <vt:lpstr>16 Maret 2017</vt:lpstr>
      <vt:lpstr>17 Maret 17</vt:lpstr>
      <vt:lpstr>20 Maret 17</vt:lpstr>
      <vt:lpstr>21 Maret 17 </vt:lpstr>
      <vt:lpstr>22 Maret 17 </vt:lpstr>
      <vt:lpstr>23 Maret 17</vt:lpstr>
      <vt:lpstr>24 Maret 17  </vt:lpstr>
      <vt:lpstr>25 Maret 17 </vt:lpstr>
      <vt:lpstr>28 Maret 17</vt:lpstr>
      <vt:lpstr>29 Maret 17</vt:lpstr>
      <vt:lpstr>30 Maret 17</vt:lpstr>
      <vt:lpstr>31 Maret 17</vt:lpstr>
      <vt:lpstr>01 April 17</vt:lpstr>
      <vt:lpstr>'01 April 17'!Print_Area</vt:lpstr>
      <vt:lpstr>'01 MAret 17'!Print_Area</vt:lpstr>
      <vt:lpstr>'02 Maret 17'!Print_Area</vt:lpstr>
      <vt:lpstr>'03 Maret 17 '!Print_Area</vt:lpstr>
      <vt:lpstr>'06 Maret 17 '!Print_Area</vt:lpstr>
      <vt:lpstr>'07 Maret 17 '!Print_Area</vt:lpstr>
      <vt:lpstr>'08 Maret 17 '!Print_Area</vt:lpstr>
      <vt:lpstr>'10 Maret 17 '!Print_Area</vt:lpstr>
      <vt:lpstr>'11 Maret 17'!Print_Area</vt:lpstr>
      <vt:lpstr>'13 Maret 17'!Print_Area</vt:lpstr>
      <vt:lpstr>'14 Maret 17'!Print_Area</vt:lpstr>
      <vt:lpstr>'15 Maret 17'!Print_Area</vt:lpstr>
      <vt:lpstr>'16 Maret 2017'!Print_Area</vt:lpstr>
      <vt:lpstr>'17 Maret 17'!Print_Area</vt:lpstr>
      <vt:lpstr>'20 Maret 17'!Print_Area</vt:lpstr>
      <vt:lpstr>'21 Maret 17 '!Print_Area</vt:lpstr>
      <vt:lpstr>'22 Maret 17 '!Print_Area</vt:lpstr>
      <vt:lpstr>'23 Maret 17'!Print_Area</vt:lpstr>
      <vt:lpstr>'24 Maret 17  '!Print_Area</vt:lpstr>
      <vt:lpstr>'25 Maret 17 '!Print_Area</vt:lpstr>
      <vt:lpstr>'28 Maret 17'!Print_Area</vt:lpstr>
      <vt:lpstr>'29 Maret 17'!Print_Area</vt:lpstr>
      <vt:lpstr>'30 Maret 17'!Print_Area</vt:lpstr>
      <vt:lpstr>'31 Maret 17'!Print_Area</vt:lpstr>
      <vt:lpstr>'9 Maret 17 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cp:lastPrinted>2017-04-01T07:53:49Z</cp:lastPrinted>
  <dcterms:created xsi:type="dcterms:W3CDTF">2017-03-03T06:05:27Z</dcterms:created>
  <dcterms:modified xsi:type="dcterms:W3CDTF">2017-04-01T10:31:19Z</dcterms:modified>
</cp:coreProperties>
</file>