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19875" windowHeight="7530" firstSheet="21" activeTab="27"/>
  </bookViews>
  <sheets>
    <sheet name="28 Jan" sheetId="27" r:id="rId1"/>
    <sheet name="30 jan " sheetId="28" r:id="rId2"/>
    <sheet name="31 jan" sheetId="29" r:id="rId3"/>
    <sheet name="1 Peb" sheetId="30" r:id="rId4"/>
    <sheet name="2 Peb " sheetId="32" r:id="rId5"/>
    <sheet name="3 Feb" sheetId="31" r:id="rId6"/>
    <sheet name="5 Feb" sheetId="33" r:id="rId7"/>
    <sheet name="6 Feb" sheetId="34" r:id="rId8"/>
    <sheet name="7 Feb" sheetId="35" r:id="rId9"/>
    <sheet name="8 feb" sheetId="36" r:id="rId10"/>
    <sheet name="9 Feb" sheetId="37" r:id="rId11"/>
    <sheet name="10 Feb" sheetId="38" r:id="rId12"/>
    <sheet name="11 Feb" sheetId="39" r:id="rId13"/>
    <sheet name="12 Feb" sheetId="40" r:id="rId14"/>
    <sheet name="13 Feb" sheetId="41" r:id="rId15"/>
    <sheet name="14 Feb" sheetId="42" r:id="rId16"/>
    <sheet name="15 Feb" sheetId="43" r:id="rId17"/>
    <sheet name="19 Feb" sheetId="44" r:id="rId18"/>
    <sheet name="20 Feb" sheetId="45" r:id="rId19"/>
    <sheet name="21 Feb" sheetId="46" r:id="rId20"/>
    <sheet name="22 Feb (2)" sheetId="49" r:id="rId21"/>
    <sheet name="22 Feb kamis" sheetId="47" r:id="rId22"/>
    <sheet name="24 Feb" sheetId="50" r:id="rId23"/>
    <sheet name="25 Feb" sheetId="51" r:id="rId24"/>
    <sheet name="26 Feb" sheetId="52" r:id="rId25"/>
    <sheet name="27 Feb" sheetId="53" r:id="rId26"/>
    <sheet name="28 Feb" sheetId="54" r:id="rId27"/>
    <sheet name="01 Maret 2018," sheetId="55" r:id="rId28"/>
    <sheet name="02 Maret (2)" sheetId="57" r:id="rId29"/>
    <sheet name="03 Maret" sheetId="56" r:id="rId30"/>
  </sheets>
  <externalReferences>
    <externalReference r:id="rId31"/>
  </externalReferences>
  <definedNames>
    <definedName name="_xlnm.Print_Area" localSheetId="27">'01 Maret 2018,'!$A$1:$I$79</definedName>
    <definedName name="_xlnm.Print_Area" localSheetId="28">'02 Maret (2)'!$A$1:$I$79</definedName>
    <definedName name="_xlnm.Print_Area" localSheetId="29">'03 Maret'!$A$1:$I$79</definedName>
    <definedName name="_xlnm.Print_Area" localSheetId="3">'1 Peb'!$A$1:$I$77</definedName>
    <definedName name="_xlnm.Print_Area" localSheetId="11">'10 Feb'!$A$1:$I$78</definedName>
    <definedName name="_xlnm.Print_Area" localSheetId="12">'11 Feb'!$A$1:$I$78</definedName>
    <definedName name="_xlnm.Print_Area" localSheetId="13">'12 Feb'!$A$1:$I$78</definedName>
    <definedName name="_xlnm.Print_Area" localSheetId="14">'13 Feb'!$A$1:$I$78</definedName>
    <definedName name="_xlnm.Print_Area" localSheetId="15">'14 Feb'!$A$1:$I$78</definedName>
    <definedName name="_xlnm.Print_Area" localSheetId="16">'15 Feb'!$A$1:$I$78</definedName>
    <definedName name="_xlnm.Print_Area" localSheetId="17">'19 Feb'!$A$1:$I$78</definedName>
    <definedName name="_xlnm.Print_Area" localSheetId="4">'2 Peb '!$A$1:$I$78</definedName>
    <definedName name="_xlnm.Print_Area" localSheetId="18">'20 Feb'!$A$1:$I$78</definedName>
    <definedName name="_xlnm.Print_Area" localSheetId="19">'21 Feb'!$A$1:$I$78</definedName>
    <definedName name="_xlnm.Print_Area" localSheetId="20">'22 Feb (2)'!$A$1:$I$78</definedName>
    <definedName name="_xlnm.Print_Area" localSheetId="21">'22 Feb kamis'!$A$1:$I$78</definedName>
    <definedName name="_xlnm.Print_Area" localSheetId="22">'24 Feb'!$A$1:$I$79</definedName>
    <definedName name="_xlnm.Print_Area" localSheetId="23">'25 Feb'!$A$1:$I$79</definedName>
    <definedName name="_xlnm.Print_Area" localSheetId="24">'26 Feb'!$A$1:$I$79</definedName>
    <definedName name="_xlnm.Print_Area" localSheetId="25">'27 Feb'!$A$1:$I$79</definedName>
    <definedName name="_xlnm.Print_Area" localSheetId="26">'28 Feb'!$A$1:$I$79</definedName>
    <definedName name="_xlnm.Print_Area" localSheetId="0">'28 Jan'!$A$1:$I$77</definedName>
    <definedName name="_xlnm.Print_Area" localSheetId="5">'3 Feb'!$A$1:$I$78</definedName>
    <definedName name="_xlnm.Print_Area" localSheetId="1">'30 jan '!$A$1:$I$77</definedName>
    <definedName name="_xlnm.Print_Area" localSheetId="2">'31 jan'!$A$1:$I$77</definedName>
    <definedName name="_xlnm.Print_Area" localSheetId="6">'5 Feb'!$A$1:$I$78</definedName>
    <definedName name="_xlnm.Print_Area" localSheetId="7">'6 Feb'!$A$1:$I$78</definedName>
    <definedName name="_xlnm.Print_Area" localSheetId="8">'7 Feb'!$A$1:$I$78</definedName>
    <definedName name="_xlnm.Print_Area" localSheetId="9">'8 feb'!$A$1:$I$78</definedName>
    <definedName name="_xlnm.Print_Area" localSheetId="10">'9 Feb'!$A$1:$I$78</definedName>
  </definedNames>
  <calcPr calcId="144525"/>
</workbook>
</file>

<file path=xl/calcChain.xml><?xml version="1.0" encoding="utf-8"?>
<calcChain xmlns="http://schemas.openxmlformats.org/spreadsheetml/2006/main">
  <c r="G28" i="56" l="1"/>
  <c r="E9" i="56"/>
  <c r="E8" i="56"/>
  <c r="E12" i="56"/>
  <c r="E11" i="56"/>
  <c r="I33" i="56"/>
  <c r="L124" i="57"/>
  <c r="P123" i="57"/>
  <c r="O123" i="57"/>
  <c r="O124" i="57" s="1"/>
  <c r="N123" i="57"/>
  <c r="M123" i="57"/>
  <c r="H49" i="57" s="1"/>
  <c r="I51" i="57" s="1"/>
  <c r="L123" i="57"/>
  <c r="Q115" i="57"/>
  <c r="H89" i="57"/>
  <c r="E89" i="57"/>
  <c r="A89" i="57"/>
  <c r="H54" i="57"/>
  <c r="I59" i="57" s="1"/>
  <c r="S49" i="57"/>
  <c r="I46" i="57"/>
  <c r="I33" i="57"/>
  <c r="I32" i="57"/>
  <c r="I40" i="57" s="1"/>
  <c r="I47" i="57" s="1"/>
  <c r="G24" i="57"/>
  <c r="G23" i="57"/>
  <c r="G22" i="57"/>
  <c r="G21" i="57"/>
  <c r="G20" i="57"/>
  <c r="H26" i="57" s="1"/>
  <c r="J18" i="57"/>
  <c r="J20" i="57" s="1"/>
  <c r="G16" i="57"/>
  <c r="U15" i="57"/>
  <c r="T15" i="57"/>
  <c r="G15" i="57"/>
  <c r="G14" i="57"/>
  <c r="G13" i="57"/>
  <c r="G12" i="57"/>
  <c r="G11" i="57"/>
  <c r="G10" i="57"/>
  <c r="G9" i="57"/>
  <c r="G8" i="57"/>
  <c r="H17" i="57" s="1"/>
  <c r="I27" i="57" s="1"/>
  <c r="E8" i="57"/>
  <c r="J6" i="57"/>
  <c r="J1" i="57"/>
  <c r="I61" i="57" l="1"/>
  <c r="G28" i="57"/>
  <c r="I60" i="57"/>
  <c r="G8" i="56"/>
  <c r="P123" i="56"/>
  <c r="O123" i="56"/>
  <c r="O124" i="56" s="1"/>
  <c r="N123" i="56"/>
  <c r="M123" i="56"/>
  <c r="H49" i="56" s="1"/>
  <c r="I51" i="56" s="1"/>
  <c r="L123" i="56"/>
  <c r="L124" i="56" s="1"/>
  <c r="Q115" i="56"/>
  <c r="H89" i="56"/>
  <c r="E89" i="56"/>
  <c r="A89" i="56"/>
  <c r="S49" i="56"/>
  <c r="I46" i="56"/>
  <c r="I32" i="56"/>
  <c r="I40" i="56" s="1"/>
  <c r="I47" i="56" s="1"/>
  <c r="G24" i="56"/>
  <c r="G23" i="56"/>
  <c r="H26" i="56" s="1"/>
  <c r="G22" i="56"/>
  <c r="G21" i="56"/>
  <c r="G20" i="56"/>
  <c r="G16" i="56"/>
  <c r="U15" i="56"/>
  <c r="T15" i="56"/>
  <c r="G15" i="56"/>
  <c r="G14" i="56"/>
  <c r="G13" i="56"/>
  <c r="G12" i="56"/>
  <c r="G11" i="56"/>
  <c r="G10" i="56"/>
  <c r="G9" i="56"/>
  <c r="J6" i="56"/>
  <c r="J1" i="56"/>
  <c r="I63" i="57" l="1"/>
  <c r="H17" i="56"/>
  <c r="I27" i="56" s="1"/>
  <c r="I61" i="56" s="1"/>
  <c r="H54" i="56"/>
  <c r="I59" i="56" s="1"/>
  <c r="I60" i="56" s="1"/>
  <c r="J20" i="55"/>
  <c r="J21" i="55" s="1"/>
  <c r="I33" i="55"/>
  <c r="P123" i="55"/>
  <c r="O123" i="55"/>
  <c r="O124" i="55" s="1"/>
  <c r="N123" i="55"/>
  <c r="M123" i="55"/>
  <c r="H49" i="55" s="1"/>
  <c r="I51" i="55" s="1"/>
  <c r="L123" i="55"/>
  <c r="L124" i="55" s="1"/>
  <c r="Q115" i="55"/>
  <c r="H89" i="55"/>
  <c r="E89" i="55"/>
  <c r="A89" i="55"/>
  <c r="S49" i="55"/>
  <c r="I46" i="55"/>
  <c r="I32" i="55"/>
  <c r="I40" i="55" s="1"/>
  <c r="G24" i="55"/>
  <c r="G23" i="55"/>
  <c r="G22" i="55"/>
  <c r="G21" i="55"/>
  <c r="H26" i="55" s="1"/>
  <c r="G20" i="55"/>
  <c r="G16" i="55"/>
  <c r="U15" i="55"/>
  <c r="T15" i="55"/>
  <c r="G15" i="55"/>
  <c r="G14" i="55"/>
  <c r="G13" i="55"/>
  <c r="G12" i="55"/>
  <c r="G11" i="55"/>
  <c r="G10" i="55"/>
  <c r="G9" i="55"/>
  <c r="G8" i="55"/>
  <c r="J6" i="55"/>
  <c r="J1" i="55"/>
  <c r="I63" i="56" l="1"/>
  <c r="I47" i="55"/>
  <c r="H17" i="55"/>
  <c r="I27" i="55" s="1"/>
  <c r="H54" i="55"/>
  <c r="I59" i="55" s="1"/>
  <c r="I60" i="55" s="1"/>
  <c r="I61" i="55"/>
  <c r="G28" i="55"/>
  <c r="I33" i="54"/>
  <c r="P123" i="54"/>
  <c r="O123" i="54"/>
  <c r="O124" i="54" s="1"/>
  <c r="N123" i="54"/>
  <c r="M123" i="54"/>
  <c r="H49" i="54" s="1"/>
  <c r="I51" i="54" s="1"/>
  <c r="L123" i="54"/>
  <c r="L124" i="54" s="1"/>
  <c r="Q115" i="54"/>
  <c r="H89" i="54"/>
  <c r="E89" i="54"/>
  <c r="A89" i="54"/>
  <c r="H55" i="54"/>
  <c r="S49" i="54"/>
  <c r="I46" i="54"/>
  <c r="I32" i="54"/>
  <c r="I40" i="54" s="1"/>
  <c r="I47" i="54" s="1"/>
  <c r="G24" i="54"/>
  <c r="G23" i="54"/>
  <c r="G22" i="54"/>
  <c r="G21" i="54"/>
  <c r="G20" i="54"/>
  <c r="G16" i="54"/>
  <c r="U15" i="54"/>
  <c r="T15" i="54"/>
  <c r="G15" i="54"/>
  <c r="G14" i="54"/>
  <c r="G13" i="54"/>
  <c r="G12" i="54"/>
  <c r="G11" i="54"/>
  <c r="G10" i="54"/>
  <c r="G9" i="54"/>
  <c r="G8" i="54"/>
  <c r="H17" i="54" s="1"/>
  <c r="J6" i="54"/>
  <c r="J1" i="54"/>
  <c r="I63" i="55" l="1"/>
  <c r="H26" i="54"/>
  <c r="I27" i="54" s="1"/>
  <c r="G28" i="54" s="1"/>
  <c r="H54" i="54"/>
  <c r="I59" i="54" s="1"/>
  <c r="I60" i="54" s="1"/>
  <c r="E10" i="53"/>
  <c r="I61" i="54" l="1"/>
  <c r="I63" i="54" s="1"/>
  <c r="I33" i="53"/>
  <c r="P123" i="53"/>
  <c r="O123" i="53"/>
  <c r="O124" i="53" s="1"/>
  <c r="N123" i="53"/>
  <c r="M123" i="53"/>
  <c r="H49" i="53" s="1"/>
  <c r="I51" i="53" s="1"/>
  <c r="L123" i="53"/>
  <c r="L124" i="53" s="1"/>
  <c r="Q115" i="53"/>
  <c r="H89" i="53"/>
  <c r="E89" i="53"/>
  <c r="A89" i="53"/>
  <c r="S49" i="53"/>
  <c r="I46" i="53"/>
  <c r="I32" i="53"/>
  <c r="I40" i="53" s="1"/>
  <c r="I47" i="53" s="1"/>
  <c r="G24" i="53"/>
  <c r="G23" i="53"/>
  <c r="G22" i="53"/>
  <c r="G21" i="53"/>
  <c r="G20" i="53"/>
  <c r="G16" i="53"/>
  <c r="U15" i="53"/>
  <c r="T15" i="53"/>
  <c r="G15" i="53"/>
  <c r="G14" i="53"/>
  <c r="G13" i="53"/>
  <c r="G12" i="53"/>
  <c r="G11" i="53"/>
  <c r="G10" i="53"/>
  <c r="G9" i="53"/>
  <c r="G8" i="53"/>
  <c r="J6" i="53"/>
  <c r="J1" i="53"/>
  <c r="E13" i="52"/>
  <c r="E12" i="52"/>
  <c r="E11" i="52"/>
  <c r="E10" i="52"/>
  <c r="E9" i="52"/>
  <c r="E8" i="52"/>
  <c r="I33" i="52"/>
  <c r="P123" i="52"/>
  <c r="O123" i="52"/>
  <c r="O124" i="52" s="1"/>
  <c r="N123" i="52"/>
  <c r="M123" i="52"/>
  <c r="H49" i="52" s="1"/>
  <c r="I51" i="52" s="1"/>
  <c r="L123" i="52"/>
  <c r="L124" i="52" s="1"/>
  <c r="Q115" i="52"/>
  <c r="H89" i="52"/>
  <c r="E89" i="52"/>
  <c r="A89" i="52"/>
  <c r="H55" i="52"/>
  <c r="S49" i="52"/>
  <c r="I46" i="52"/>
  <c r="I32" i="52"/>
  <c r="I40" i="52" s="1"/>
  <c r="I47" i="52" s="1"/>
  <c r="G24" i="52"/>
  <c r="G23" i="52"/>
  <c r="G22" i="52"/>
  <c r="G21" i="52"/>
  <c r="G20" i="52"/>
  <c r="H26" i="52" s="1"/>
  <c r="G16" i="52"/>
  <c r="U15" i="52"/>
  <c r="T15" i="52"/>
  <c r="G15" i="52"/>
  <c r="G14" i="52"/>
  <c r="G13" i="52"/>
  <c r="G12" i="52"/>
  <c r="G11" i="52"/>
  <c r="G10" i="52"/>
  <c r="G9" i="52"/>
  <c r="G8" i="52"/>
  <c r="J6" i="52"/>
  <c r="J1" i="52"/>
  <c r="H55" i="53" l="1"/>
  <c r="H26" i="53"/>
  <c r="H54" i="53"/>
  <c r="I59" i="53" s="1"/>
  <c r="I60" i="53" s="1"/>
  <c r="H17" i="53"/>
  <c r="H17" i="52"/>
  <c r="I27" i="52" s="1"/>
  <c r="I61" i="52" s="1"/>
  <c r="H54" i="52"/>
  <c r="I59" i="52" s="1"/>
  <c r="I60" i="52" s="1"/>
  <c r="I27" i="53" l="1"/>
  <c r="I61" i="53" s="1"/>
  <c r="I63" i="53" s="1"/>
  <c r="G28" i="52"/>
  <c r="I63" i="52"/>
  <c r="G28" i="53" l="1"/>
  <c r="E12" i="51"/>
  <c r="E13" i="51"/>
  <c r="E11" i="51"/>
  <c r="E10" i="51"/>
  <c r="G10" i="51" s="1"/>
  <c r="E9" i="51"/>
  <c r="E8" i="51"/>
  <c r="G8" i="51" s="1"/>
  <c r="I33" i="51"/>
  <c r="P123" i="51"/>
  <c r="O123" i="51"/>
  <c r="O124" i="51" s="1"/>
  <c r="N123" i="51"/>
  <c r="M123" i="51"/>
  <c r="H49" i="51" s="1"/>
  <c r="I51" i="51" s="1"/>
  <c r="L123" i="51"/>
  <c r="L124" i="51" s="1"/>
  <c r="Q115" i="51"/>
  <c r="H89" i="51"/>
  <c r="E89" i="51"/>
  <c r="A89" i="51"/>
  <c r="S49" i="51"/>
  <c r="I46" i="51"/>
  <c r="I32" i="51"/>
  <c r="I40" i="51" s="1"/>
  <c r="I47" i="51" s="1"/>
  <c r="G24" i="51"/>
  <c r="G23" i="51"/>
  <c r="G22" i="51"/>
  <c r="G21" i="51"/>
  <c r="G20" i="51"/>
  <c r="H26" i="51" s="1"/>
  <c r="G16" i="51"/>
  <c r="U15" i="51"/>
  <c r="T15" i="51"/>
  <c r="G15" i="51"/>
  <c r="G14" i="51"/>
  <c r="G13" i="51"/>
  <c r="G12" i="51"/>
  <c r="G11" i="51"/>
  <c r="G9" i="51"/>
  <c r="J6" i="51"/>
  <c r="J1" i="51"/>
  <c r="H17" i="51" l="1"/>
  <c r="I27" i="51" s="1"/>
  <c r="H55" i="51"/>
  <c r="H54" i="51"/>
  <c r="I33" i="50"/>
  <c r="I59" i="51" l="1"/>
  <c r="I60" i="51" s="1"/>
  <c r="I61" i="51"/>
  <c r="G28" i="51"/>
  <c r="P123" i="50"/>
  <c r="O123" i="50"/>
  <c r="O124" i="50" s="1"/>
  <c r="N123" i="50"/>
  <c r="M123" i="50"/>
  <c r="H49" i="50" s="1"/>
  <c r="I51" i="50" s="1"/>
  <c r="L123" i="50"/>
  <c r="L124" i="50" s="1"/>
  <c r="Q115" i="50"/>
  <c r="H89" i="50"/>
  <c r="E89" i="50"/>
  <c r="A89" i="50"/>
  <c r="H55" i="50"/>
  <c r="H54" i="50"/>
  <c r="I59" i="50" s="1"/>
  <c r="S49" i="50"/>
  <c r="I46" i="50"/>
  <c r="I32" i="50"/>
  <c r="I40" i="50" s="1"/>
  <c r="G24" i="50"/>
  <c r="G23" i="50"/>
  <c r="G22" i="50"/>
  <c r="G21" i="50"/>
  <c r="G20" i="50"/>
  <c r="H26" i="50" s="1"/>
  <c r="G16" i="50"/>
  <c r="U15" i="50"/>
  <c r="T15" i="50"/>
  <c r="G15" i="50"/>
  <c r="G14" i="50"/>
  <c r="G13" i="50"/>
  <c r="G12" i="50"/>
  <c r="G11" i="50"/>
  <c r="G10" i="50"/>
  <c r="G9" i="50"/>
  <c r="G8" i="50"/>
  <c r="J6" i="50"/>
  <c r="J1" i="50"/>
  <c r="I63" i="51" l="1"/>
  <c r="I47" i="50"/>
  <c r="I60" i="50"/>
  <c r="H17" i="50"/>
  <c r="I27" i="50" s="1"/>
  <c r="G28" i="47"/>
  <c r="E11" i="47"/>
  <c r="E9" i="47"/>
  <c r="E8" i="47"/>
  <c r="I33" i="47"/>
  <c r="I32" i="47"/>
  <c r="P122" i="49"/>
  <c r="O122" i="49"/>
  <c r="O123" i="49" s="1"/>
  <c r="N122" i="49"/>
  <c r="M122" i="49"/>
  <c r="L122" i="49"/>
  <c r="L123" i="49" s="1"/>
  <c r="Q114" i="49"/>
  <c r="H88" i="49"/>
  <c r="E88" i="49"/>
  <c r="A88" i="49"/>
  <c r="H55" i="49"/>
  <c r="H54" i="49"/>
  <c r="I59" i="49" s="1"/>
  <c r="S49" i="49"/>
  <c r="H49" i="49"/>
  <c r="I51" i="49" s="1"/>
  <c r="I46" i="49"/>
  <c r="I33" i="49"/>
  <c r="I60" i="49" s="1"/>
  <c r="I32" i="49"/>
  <c r="I40" i="49" s="1"/>
  <c r="I47" i="49" s="1"/>
  <c r="G24" i="49"/>
  <c r="G23" i="49"/>
  <c r="G22" i="49"/>
  <c r="G21" i="49"/>
  <c r="H26" i="49" s="1"/>
  <c r="G20" i="49"/>
  <c r="G16" i="49"/>
  <c r="U15" i="49"/>
  <c r="T15" i="49"/>
  <c r="G15" i="49"/>
  <c r="G14" i="49"/>
  <c r="G13" i="49"/>
  <c r="G12" i="49"/>
  <c r="G11" i="49"/>
  <c r="G10" i="49"/>
  <c r="G9" i="49"/>
  <c r="G8" i="49"/>
  <c r="H17" i="49" s="1"/>
  <c r="I27" i="49" s="1"/>
  <c r="J6" i="49"/>
  <c r="J1" i="49"/>
  <c r="I61" i="50" l="1"/>
  <c r="I63" i="50" s="1"/>
  <c r="G28" i="50"/>
  <c r="I61" i="49"/>
  <c r="I63" i="49" s="1"/>
  <c r="G29" i="49"/>
  <c r="P122" i="47"/>
  <c r="O122" i="47"/>
  <c r="O123" i="47" s="1"/>
  <c r="N122" i="47"/>
  <c r="M122" i="47"/>
  <c r="H49" i="47" s="1"/>
  <c r="I51" i="47" s="1"/>
  <c r="L122" i="47"/>
  <c r="L123" i="47" s="1"/>
  <c r="Q114" i="47"/>
  <c r="H88" i="47"/>
  <c r="E88" i="47"/>
  <c r="A88" i="47"/>
  <c r="H55" i="47"/>
  <c r="S49" i="47"/>
  <c r="I46" i="47"/>
  <c r="I40" i="47"/>
  <c r="I47" i="47" s="1"/>
  <c r="G24" i="47"/>
  <c r="G23" i="47"/>
  <c r="G22" i="47"/>
  <c r="G21" i="47"/>
  <c r="H26" i="47" s="1"/>
  <c r="G20" i="47"/>
  <c r="G16" i="47"/>
  <c r="U15" i="47"/>
  <c r="T15" i="47"/>
  <c r="G15" i="47"/>
  <c r="G14" i="47"/>
  <c r="G13" i="47"/>
  <c r="G12" i="47"/>
  <c r="G11" i="47"/>
  <c r="G10" i="47"/>
  <c r="G9" i="47"/>
  <c r="G8" i="47"/>
  <c r="J6" i="47"/>
  <c r="J1" i="47"/>
  <c r="H54" i="47" l="1"/>
  <c r="I59" i="47"/>
  <c r="I60" i="47" s="1"/>
  <c r="H17" i="47"/>
  <c r="I27" i="47" s="1"/>
  <c r="G29" i="46"/>
  <c r="I33" i="46"/>
  <c r="P122" i="46"/>
  <c r="O122" i="46"/>
  <c r="O123" i="46" s="1"/>
  <c r="N122" i="46"/>
  <c r="M122" i="46"/>
  <c r="H49" i="46" s="1"/>
  <c r="I51" i="46" s="1"/>
  <c r="L122" i="46"/>
  <c r="L123" i="46" s="1"/>
  <c r="Q114" i="46"/>
  <c r="H88" i="46"/>
  <c r="E88" i="46"/>
  <c r="A88" i="46"/>
  <c r="H55" i="46"/>
  <c r="H54" i="46"/>
  <c r="I59" i="46" s="1"/>
  <c r="S49" i="46"/>
  <c r="I46" i="46"/>
  <c r="I32" i="46"/>
  <c r="I40" i="46" s="1"/>
  <c r="G24" i="46"/>
  <c r="G23" i="46"/>
  <c r="G22" i="46"/>
  <c r="G21" i="46"/>
  <c r="G20" i="46"/>
  <c r="H26" i="46" s="1"/>
  <c r="G16" i="46"/>
  <c r="U15" i="46"/>
  <c r="T15" i="46"/>
  <c r="G15" i="46"/>
  <c r="G14" i="46"/>
  <c r="G13" i="46"/>
  <c r="G12" i="46"/>
  <c r="G11" i="46"/>
  <c r="G10" i="46"/>
  <c r="G9" i="46"/>
  <c r="G8" i="46"/>
  <c r="H17" i="46" s="1"/>
  <c r="J6" i="46"/>
  <c r="J1" i="46"/>
  <c r="I61" i="47" l="1"/>
  <c r="I63" i="47" s="1"/>
  <c r="I47" i="46"/>
  <c r="I60" i="46"/>
  <c r="I27" i="46"/>
  <c r="I61" i="46" s="1"/>
  <c r="E8" i="45"/>
  <c r="I33" i="45"/>
  <c r="P122" i="45"/>
  <c r="O122" i="45"/>
  <c r="O123" i="45" s="1"/>
  <c r="N122" i="45"/>
  <c r="M122" i="45"/>
  <c r="H49" i="45" s="1"/>
  <c r="I51" i="45" s="1"/>
  <c r="L122" i="45"/>
  <c r="L123" i="45" s="1"/>
  <c r="Q114" i="45"/>
  <c r="H88" i="45"/>
  <c r="E88" i="45"/>
  <c r="A88" i="45"/>
  <c r="H55" i="45"/>
  <c r="H54" i="45"/>
  <c r="I59" i="45" s="1"/>
  <c r="S49" i="45"/>
  <c r="I46" i="45"/>
  <c r="I32" i="45"/>
  <c r="I40" i="45" s="1"/>
  <c r="I47" i="45" s="1"/>
  <c r="G24" i="45"/>
  <c r="G23" i="45"/>
  <c r="G22" i="45"/>
  <c r="G21" i="45"/>
  <c r="G20" i="45"/>
  <c r="H26" i="45" s="1"/>
  <c r="G16" i="45"/>
  <c r="U15" i="45"/>
  <c r="T15" i="45"/>
  <c r="G15" i="45"/>
  <c r="G14" i="45"/>
  <c r="G13" i="45"/>
  <c r="G12" i="45"/>
  <c r="G11" i="45"/>
  <c r="G10" i="45"/>
  <c r="G9" i="45"/>
  <c r="G8" i="45"/>
  <c r="H17" i="45" s="1"/>
  <c r="I27" i="45" s="1"/>
  <c r="I61" i="45" s="1"/>
  <c r="J6" i="45"/>
  <c r="J1" i="45"/>
  <c r="I63" i="46" l="1"/>
  <c r="I60" i="45"/>
  <c r="I63" i="45" s="1"/>
  <c r="I33" i="44"/>
  <c r="P122" i="44" l="1"/>
  <c r="O122" i="44"/>
  <c r="O123" i="44" s="1"/>
  <c r="N122" i="44"/>
  <c r="M122" i="44"/>
  <c r="H49" i="44" s="1"/>
  <c r="I51" i="44" s="1"/>
  <c r="L122" i="44"/>
  <c r="L123" i="44" s="1"/>
  <c r="Q114" i="44"/>
  <c r="H88" i="44"/>
  <c r="E88" i="44"/>
  <c r="A88" i="44"/>
  <c r="H55" i="44"/>
  <c r="S49" i="44"/>
  <c r="I46" i="44"/>
  <c r="I32" i="44"/>
  <c r="I40" i="44" s="1"/>
  <c r="I47" i="44" s="1"/>
  <c r="G24" i="44"/>
  <c r="G23" i="44"/>
  <c r="G22" i="44"/>
  <c r="G21" i="44"/>
  <c r="G20" i="44"/>
  <c r="H26" i="44" s="1"/>
  <c r="G16" i="44"/>
  <c r="U15" i="44"/>
  <c r="T15" i="44"/>
  <c r="G15" i="44"/>
  <c r="G14" i="44"/>
  <c r="G13" i="44"/>
  <c r="G12" i="44"/>
  <c r="G11" i="44"/>
  <c r="G10" i="44"/>
  <c r="G9" i="44"/>
  <c r="G8" i="44"/>
  <c r="J6" i="44"/>
  <c r="J1" i="44"/>
  <c r="H17" i="44" l="1"/>
  <c r="H54" i="44"/>
  <c r="I59" i="44" s="1"/>
  <c r="I60" i="44" s="1"/>
  <c r="I27" i="44"/>
  <c r="I61" i="44" s="1"/>
  <c r="I33" i="43"/>
  <c r="P122" i="43"/>
  <c r="O122" i="43"/>
  <c r="O123" i="43" s="1"/>
  <c r="N122" i="43"/>
  <c r="M122" i="43"/>
  <c r="H49" i="43" s="1"/>
  <c r="I51" i="43" s="1"/>
  <c r="L122" i="43"/>
  <c r="L123" i="43" s="1"/>
  <c r="Q114" i="43"/>
  <c r="H88" i="43"/>
  <c r="E88" i="43"/>
  <c r="A88" i="43"/>
  <c r="H55" i="43"/>
  <c r="S49" i="43"/>
  <c r="I46" i="43"/>
  <c r="I32" i="43"/>
  <c r="I40" i="43" s="1"/>
  <c r="I47" i="43" s="1"/>
  <c r="G24" i="43"/>
  <c r="G23" i="43"/>
  <c r="G22" i="43"/>
  <c r="G21" i="43"/>
  <c r="H26" i="43" s="1"/>
  <c r="G20" i="43"/>
  <c r="G16" i="43"/>
  <c r="U15" i="43"/>
  <c r="T15" i="43"/>
  <c r="G15" i="43"/>
  <c r="G14" i="43"/>
  <c r="G13" i="43"/>
  <c r="G12" i="43"/>
  <c r="G11" i="43"/>
  <c r="G10" i="43"/>
  <c r="G9" i="43"/>
  <c r="G8" i="43"/>
  <c r="J6" i="43"/>
  <c r="J1" i="43"/>
  <c r="I63" i="44" l="1"/>
  <c r="H17" i="43"/>
  <c r="I27" i="43" s="1"/>
  <c r="I61" i="43" s="1"/>
  <c r="H54" i="43"/>
  <c r="I59" i="43" s="1"/>
  <c r="I60" i="43" s="1"/>
  <c r="I33" i="42"/>
  <c r="P122" i="42"/>
  <c r="O122" i="42"/>
  <c r="O123" i="42" s="1"/>
  <c r="N122" i="42"/>
  <c r="M122" i="42"/>
  <c r="H49" i="42" s="1"/>
  <c r="I51" i="42" s="1"/>
  <c r="L122" i="42"/>
  <c r="L123" i="42" s="1"/>
  <c r="Q114" i="42"/>
  <c r="H88" i="42"/>
  <c r="E88" i="42"/>
  <c r="A88" i="42"/>
  <c r="H55" i="42"/>
  <c r="S49" i="42"/>
  <c r="I46" i="42"/>
  <c r="I32" i="42"/>
  <c r="I40" i="42" s="1"/>
  <c r="I47" i="42" s="1"/>
  <c r="G24" i="42"/>
  <c r="G23" i="42"/>
  <c r="G22" i="42"/>
  <c r="G21" i="42"/>
  <c r="G20" i="42"/>
  <c r="H26" i="42" s="1"/>
  <c r="G16" i="42"/>
  <c r="U15" i="42"/>
  <c r="T15" i="42"/>
  <c r="G15" i="42"/>
  <c r="G14" i="42"/>
  <c r="G13" i="42"/>
  <c r="G12" i="42"/>
  <c r="G11" i="42"/>
  <c r="G10" i="42"/>
  <c r="G9" i="42"/>
  <c r="G8" i="42"/>
  <c r="H17" i="42" s="1"/>
  <c r="I27" i="42" s="1"/>
  <c r="I61" i="42" s="1"/>
  <c r="J6" i="42"/>
  <c r="J1" i="42"/>
  <c r="I63" i="43" l="1"/>
  <c r="H54" i="42"/>
  <c r="I59" i="42" s="1"/>
  <c r="I60" i="42" s="1"/>
  <c r="I63" i="42" s="1"/>
  <c r="I32" i="41" l="1"/>
  <c r="I40" i="41" s="1"/>
  <c r="I47" i="41" s="1"/>
  <c r="I33" i="41"/>
  <c r="O123" i="41"/>
  <c r="P122" i="41"/>
  <c r="O122" i="41"/>
  <c r="N122" i="41"/>
  <c r="M122" i="41"/>
  <c r="H49" i="41" s="1"/>
  <c r="I51" i="41" s="1"/>
  <c r="L122" i="41"/>
  <c r="L123" i="41" s="1"/>
  <c r="Q114" i="41"/>
  <c r="H88" i="41"/>
  <c r="E88" i="41"/>
  <c r="A88" i="41"/>
  <c r="H55" i="41"/>
  <c r="S49" i="41"/>
  <c r="I46" i="41"/>
  <c r="G24" i="41"/>
  <c r="G23" i="41"/>
  <c r="G22" i="41"/>
  <c r="G21" i="41"/>
  <c r="G20" i="41"/>
  <c r="H26" i="41" s="1"/>
  <c r="G16" i="41"/>
  <c r="U15" i="41"/>
  <c r="T15" i="41"/>
  <c r="G15" i="41"/>
  <c r="G14" i="41"/>
  <c r="G13" i="41"/>
  <c r="G12" i="41"/>
  <c r="G11" i="41"/>
  <c r="G10" i="41"/>
  <c r="G9" i="41"/>
  <c r="G8" i="41"/>
  <c r="H17" i="41" s="1"/>
  <c r="J6" i="41"/>
  <c r="J1" i="41"/>
  <c r="H54" i="41" l="1"/>
  <c r="I59" i="41" s="1"/>
  <c r="I60" i="41" s="1"/>
  <c r="I27" i="41"/>
  <c r="I61" i="41" s="1"/>
  <c r="I33" i="40"/>
  <c r="P122" i="40"/>
  <c r="O122" i="40"/>
  <c r="O123" i="40" s="1"/>
  <c r="N122" i="40"/>
  <c r="M122" i="40"/>
  <c r="H49" i="40" s="1"/>
  <c r="I51" i="40" s="1"/>
  <c r="L122" i="40"/>
  <c r="L123" i="40" s="1"/>
  <c r="Q114" i="40"/>
  <c r="H88" i="40"/>
  <c r="E88" i="40"/>
  <c r="A88" i="40"/>
  <c r="H55" i="40"/>
  <c r="S49" i="40"/>
  <c r="I46" i="40"/>
  <c r="I32" i="40"/>
  <c r="I40" i="40" s="1"/>
  <c r="G24" i="40"/>
  <c r="G23" i="40"/>
  <c r="G22" i="40"/>
  <c r="G21" i="40"/>
  <c r="G20" i="40"/>
  <c r="H26" i="40" s="1"/>
  <c r="G16" i="40"/>
  <c r="U15" i="40"/>
  <c r="T15" i="40"/>
  <c r="G15" i="40"/>
  <c r="G14" i="40"/>
  <c r="G13" i="40"/>
  <c r="G12" i="40"/>
  <c r="G11" i="40"/>
  <c r="G10" i="40"/>
  <c r="G9" i="40"/>
  <c r="G8" i="40"/>
  <c r="J6" i="40"/>
  <c r="J1" i="40"/>
  <c r="I63" i="41" l="1"/>
  <c r="H17" i="40"/>
  <c r="I27" i="40" s="1"/>
  <c r="I61" i="40" s="1"/>
  <c r="I47" i="40"/>
  <c r="H54" i="40"/>
  <c r="I59" i="40" s="1"/>
  <c r="I60" i="40" s="1"/>
  <c r="I63" i="40" l="1"/>
  <c r="I33" i="39" l="1"/>
  <c r="O123" i="39"/>
  <c r="P122" i="39"/>
  <c r="O122" i="39"/>
  <c r="N122" i="39"/>
  <c r="M122" i="39"/>
  <c r="H49" i="39" s="1"/>
  <c r="I51" i="39" s="1"/>
  <c r="L122" i="39"/>
  <c r="L123" i="39" s="1"/>
  <c r="Q114" i="39"/>
  <c r="H88" i="39"/>
  <c r="E88" i="39"/>
  <c r="A88" i="39"/>
  <c r="H55" i="39"/>
  <c r="S49" i="39"/>
  <c r="I46" i="39"/>
  <c r="I32" i="39"/>
  <c r="I40" i="39" s="1"/>
  <c r="I47" i="39" s="1"/>
  <c r="G24" i="39"/>
  <c r="G23" i="39"/>
  <c r="G22" i="39"/>
  <c r="G21" i="39"/>
  <c r="G20" i="39"/>
  <c r="H26" i="39" s="1"/>
  <c r="G16" i="39"/>
  <c r="U15" i="39"/>
  <c r="T15" i="39"/>
  <c r="G15" i="39"/>
  <c r="G14" i="39"/>
  <c r="G13" i="39"/>
  <c r="G12" i="39"/>
  <c r="G11" i="39"/>
  <c r="G10" i="39"/>
  <c r="G9" i="39"/>
  <c r="G8" i="39"/>
  <c r="J6" i="39"/>
  <c r="J1" i="39"/>
  <c r="H54" i="39" l="1"/>
  <c r="I59" i="39" s="1"/>
  <c r="I60" i="39"/>
  <c r="H17" i="39"/>
  <c r="I27" i="39" s="1"/>
  <c r="E8" i="38"/>
  <c r="I33" i="38"/>
  <c r="E12" i="38"/>
  <c r="E11" i="38"/>
  <c r="E10" i="38"/>
  <c r="E9" i="38"/>
  <c r="G8" i="38"/>
  <c r="O123" i="38"/>
  <c r="P122" i="38"/>
  <c r="O122" i="38"/>
  <c r="N122" i="38"/>
  <c r="M122" i="38"/>
  <c r="H49" i="38" s="1"/>
  <c r="I51" i="38" s="1"/>
  <c r="L122" i="38"/>
  <c r="L123" i="38" s="1"/>
  <c r="Q114" i="38"/>
  <c r="H88" i="38"/>
  <c r="E88" i="38"/>
  <c r="A88" i="38"/>
  <c r="H55" i="38"/>
  <c r="S49" i="38"/>
  <c r="I46" i="38"/>
  <c r="I32" i="38"/>
  <c r="I40" i="38" s="1"/>
  <c r="I47" i="38" s="1"/>
  <c r="G24" i="38"/>
  <c r="G23" i="38"/>
  <c r="G22" i="38"/>
  <c r="G21" i="38"/>
  <c r="H26" i="38" s="1"/>
  <c r="G20" i="38"/>
  <c r="G16" i="38"/>
  <c r="U15" i="38"/>
  <c r="T15" i="38"/>
  <c r="G15" i="38"/>
  <c r="G14" i="38"/>
  <c r="G13" i="38"/>
  <c r="G12" i="38"/>
  <c r="G11" i="38"/>
  <c r="G10" i="38"/>
  <c r="G9" i="38"/>
  <c r="J6" i="38"/>
  <c r="J1" i="38"/>
  <c r="I61" i="39" l="1"/>
  <c r="I63" i="39" s="1"/>
  <c r="G28" i="39"/>
  <c r="H17" i="38"/>
  <c r="I27" i="38" s="1"/>
  <c r="I61" i="38" s="1"/>
  <c r="H54" i="38"/>
  <c r="I59" i="38" s="1"/>
  <c r="I60" i="38" s="1"/>
  <c r="H56" i="37"/>
  <c r="I33" i="37"/>
  <c r="G28" i="38" l="1"/>
  <c r="I63" i="38"/>
  <c r="P122" i="37"/>
  <c r="O122" i="37"/>
  <c r="O123" i="37" s="1"/>
  <c r="N122" i="37"/>
  <c r="M122" i="37"/>
  <c r="H49" i="37" s="1"/>
  <c r="I51" i="37" s="1"/>
  <c r="L122" i="37"/>
  <c r="L123" i="37" s="1"/>
  <c r="Q114" i="37"/>
  <c r="H88" i="37"/>
  <c r="E88" i="37"/>
  <c r="A88" i="37"/>
  <c r="H55" i="37"/>
  <c r="S49" i="37"/>
  <c r="I46" i="37"/>
  <c r="I32" i="37"/>
  <c r="I40" i="37" s="1"/>
  <c r="I47" i="37" s="1"/>
  <c r="G24" i="37"/>
  <c r="G23" i="37"/>
  <c r="G22" i="37"/>
  <c r="G21" i="37"/>
  <c r="G20" i="37"/>
  <c r="H26" i="37" s="1"/>
  <c r="G16" i="37"/>
  <c r="U15" i="37"/>
  <c r="T15" i="37"/>
  <c r="G15" i="37"/>
  <c r="G14" i="37"/>
  <c r="G13" i="37"/>
  <c r="G12" i="37"/>
  <c r="G11" i="37"/>
  <c r="G10" i="37"/>
  <c r="G9" i="37"/>
  <c r="G8" i="37"/>
  <c r="H17" i="37" s="1"/>
  <c r="J6" i="37"/>
  <c r="J1" i="37"/>
  <c r="I27" i="37" l="1"/>
  <c r="G28" i="37" s="1"/>
  <c r="H54" i="37"/>
  <c r="I59" i="37" s="1"/>
  <c r="I60" i="37" s="1"/>
  <c r="I61" i="37"/>
  <c r="I33" i="36"/>
  <c r="P122" i="36"/>
  <c r="O122" i="36"/>
  <c r="O123" i="36" s="1"/>
  <c r="N122" i="36"/>
  <c r="M122" i="36"/>
  <c r="H49" i="36" s="1"/>
  <c r="I51" i="36" s="1"/>
  <c r="L122" i="36"/>
  <c r="L123" i="36" s="1"/>
  <c r="Q114" i="36"/>
  <c r="H88" i="36"/>
  <c r="E88" i="36"/>
  <c r="A88" i="36"/>
  <c r="H55" i="36"/>
  <c r="H54" i="36"/>
  <c r="I59" i="36" s="1"/>
  <c r="S49" i="36"/>
  <c r="I46" i="36"/>
  <c r="I32" i="36"/>
  <c r="I40" i="36" s="1"/>
  <c r="I47" i="36" s="1"/>
  <c r="G24" i="36"/>
  <c r="G23" i="36"/>
  <c r="G22" i="36"/>
  <c r="G21" i="36"/>
  <c r="G20" i="36"/>
  <c r="H26" i="36" s="1"/>
  <c r="G16" i="36"/>
  <c r="U15" i="36"/>
  <c r="T15" i="36"/>
  <c r="G15" i="36"/>
  <c r="G14" i="36"/>
  <c r="G13" i="36"/>
  <c r="G12" i="36"/>
  <c r="G11" i="36"/>
  <c r="G10" i="36"/>
  <c r="G9" i="36"/>
  <c r="G8" i="36"/>
  <c r="H17" i="36" s="1"/>
  <c r="J6" i="36"/>
  <c r="J1" i="36"/>
  <c r="I63" i="37" l="1"/>
  <c r="I60" i="36"/>
  <c r="I27" i="36"/>
  <c r="I33" i="35"/>
  <c r="P122" i="35"/>
  <c r="O122" i="35"/>
  <c r="O123" i="35" s="1"/>
  <c r="N122" i="35"/>
  <c r="M122" i="35"/>
  <c r="H49" i="35" s="1"/>
  <c r="I51" i="35" s="1"/>
  <c r="L122" i="35"/>
  <c r="L123" i="35" s="1"/>
  <c r="Q114" i="35"/>
  <c r="H88" i="35"/>
  <c r="E88" i="35"/>
  <c r="A88" i="35"/>
  <c r="H55" i="35"/>
  <c r="H50" i="35"/>
  <c r="S49" i="35"/>
  <c r="I46" i="35"/>
  <c r="I32" i="35"/>
  <c r="I40" i="35" s="1"/>
  <c r="I47" i="35" s="1"/>
  <c r="G24" i="35"/>
  <c r="G23" i="35"/>
  <c r="G22" i="35"/>
  <c r="G21" i="35"/>
  <c r="G20" i="35"/>
  <c r="H26" i="35" s="1"/>
  <c r="G16" i="35"/>
  <c r="U15" i="35"/>
  <c r="T15" i="35"/>
  <c r="G15" i="35"/>
  <c r="G14" i="35"/>
  <c r="G13" i="35"/>
  <c r="G12" i="35"/>
  <c r="G11" i="35"/>
  <c r="G10" i="35"/>
  <c r="G9" i="35"/>
  <c r="G8" i="35"/>
  <c r="J6" i="35"/>
  <c r="J1" i="35"/>
  <c r="I32" i="30"/>
  <c r="I32" i="29"/>
  <c r="I32" i="28"/>
  <c r="I33" i="27"/>
  <c r="I32" i="27"/>
  <c r="I61" i="36" l="1"/>
  <c r="I63" i="36" s="1"/>
  <c r="G28" i="36"/>
  <c r="H17" i="35"/>
  <c r="I27" i="35" s="1"/>
  <c r="G28" i="35" s="1"/>
  <c r="H54" i="35"/>
  <c r="I59" i="35" s="1"/>
  <c r="I60" i="35" s="1"/>
  <c r="I61" i="35"/>
  <c r="I63" i="35" l="1"/>
  <c r="E9" i="34" l="1"/>
  <c r="I33" i="34" l="1"/>
  <c r="P122" i="34"/>
  <c r="O122" i="34"/>
  <c r="O123" i="34" s="1"/>
  <c r="N122" i="34"/>
  <c r="M122" i="34"/>
  <c r="H49" i="34" s="1"/>
  <c r="I51" i="34" s="1"/>
  <c r="L122" i="34"/>
  <c r="L123" i="34" s="1"/>
  <c r="Q114" i="34"/>
  <c r="H88" i="34"/>
  <c r="E88" i="34"/>
  <c r="A88" i="34"/>
  <c r="H55" i="34"/>
  <c r="H50" i="34"/>
  <c r="S49" i="34"/>
  <c r="I46" i="34"/>
  <c r="G24" i="34"/>
  <c r="G23" i="34"/>
  <c r="G22" i="34"/>
  <c r="G21" i="34"/>
  <c r="G20" i="34"/>
  <c r="H26" i="34" s="1"/>
  <c r="G16" i="34"/>
  <c r="U15" i="34"/>
  <c r="T15" i="34"/>
  <c r="G15" i="34"/>
  <c r="G14" i="34"/>
  <c r="G13" i="34"/>
  <c r="G12" i="34"/>
  <c r="G11" i="34"/>
  <c r="G10" i="34"/>
  <c r="G9" i="34"/>
  <c r="G8" i="34"/>
  <c r="J6" i="34"/>
  <c r="J1" i="34"/>
  <c r="H17" i="34" l="1"/>
  <c r="I27" i="34" s="1"/>
  <c r="G28" i="34" s="1"/>
  <c r="H54" i="34"/>
  <c r="I59" i="34" s="1"/>
  <c r="I60" i="34" s="1"/>
  <c r="E13" i="33"/>
  <c r="I33" i="33"/>
  <c r="P122" i="33"/>
  <c r="O122" i="33"/>
  <c r="O123" i="33" s="1"/>
  <c r="N122" i="33"/>
  <c r="M122" i="33"/>
  <c r="H49" i="33" s="1"/>
  <c r="I51" i="33" s="1"/>
  <c r="L122" i="33"/>
  <c r="L123" i="33" s="1"/>
  <c r="Q114" i="33"/>
  <c r="H88" i="33"/>
  <c r="E88" i="33"/>
  <c r="A88" i="33"/>
  <c r="H55" i="33"/>
  <c r="H50" i="33"/>
  <c r="S49" i="33"/>
  <c r="I46" i="33"/>
  <c r="G24" i="33"/>
  <c r="G23" i="33"/>
  <c r="G22" i="33"/>
  <c r="G21" i="33"/>
  <c r="G20" i="33"/>
  <c r="G16" i="33"/>
  <c r="U15" i="33"/>
  <c r="T15" i="33"/>
  <c r="G15" i="33"/>
  <c r="G14" i="33"/>
  <c r="G13" i="33"/>
  <c r="G12" i="33"/>
  <c r="G11" i="33"/>
  <c r="G10" i="33"/>
  <c r="G9" i="33"/>
  <c r="G8" i="33"/>
  <c r="J6" i="33"/>
  <c r="J1" i="33"/>
  <c r="I61" i="34" l="1"/>
  <c r="I63" i="34" s="1"/>
  <c r="H26" i="33"/>
  <c r="H17" i="33"/>
  <c r="I27" i="33" s="1"/>
  <c r="H54" i="33"/>
  <c r="I59" i="33" s="1"/>
  <c r="I60" i="33"/>
  <c r="E8" i="31"/>
  <c r="I61" i="33" l="1"/>
  <c r="I63" i="33" s="1"/>
  <c r="G28" i="33"/>
  <c r="P122" i="32"/>
  <c r="O122" i="32"/>
  <c r="O123" i="32" s="1"/>
  <c r="N122" i="32"/>
  <c r="M122" i="32"/>
  <c r="L122" i="32"/>
  <c r="L123" i="32" s="1"/>
  <c r="Q114" i="32"/>
  <c r="H88" i="32"/>
  <c r="E88" i="32"/>
  <c r="A88" i="32"/>
  <c r="H54" i="32"/>
  <c r="H50" i="32"/>
  <c r="S49" i="32"/>
  <c r="H49" i="32"/>
  <c r="I51" i="32" s="1"/>
  <c r="I46" i="32"/>
  <c r="G24" i="32"/>
  <c r="U23" i="32"/>
  <c r="T23" i="32"/>
  <c r="G23" i="32"/>
  <c r="G22" i="32"/>
  <c r="G21" i="32"/>
  <c r="G20" i="32"/>
  <c r="G16" i="32"/>
  <c r="G15" i="32"/>
  <c r="G14" i="32"/>
  <c r="G13" i="32"/>
  <c r="G12" i="32"/>
  <c r="G11" i="32"/>
  <c r="G10" i="32"/>
  <c r="G9" i="32"/>
  <c r="H17" i="32" s="1"/>
  <c r="G8" i="32"/>
  <c r="J6" i="32"/>
  <c r="J1" i="32"/>
  <c r="H26" i="32" l="1"/>
  <c r="I27" i="32" s="1"/>
  <c r="I33" i="31" s="1"/>
  <c r="H55" i="32"/>
  <c r="I59" i="32" s="1"/>
  <c r="I46" i="31"/>
  <c r="P122" i="31"/>
  <c r="O122" i="31"/>
  <c r="O123" i="31" s="1"/>
  <c r="N122" i="31"/>
  <c r="M122" i="31"/>
  <c r="H49" i="31" s="1"/>
  <c r="I51" i="31" s="1"/>
  <c r="L122" i="31"/>
  <c r="L123" i="31" s="1"/>
  <c r="Q114" i="31"/>
  <c r="H88" i="31"/>
  <c r="E88" i="31"/>
  <c r="A88" i="31"/>
  <c r="H55" i="31"/>
  <c r="H50" i="31"/>
  <c r="S49" i="31"/>
  <c r="G24" i="31"/>
  <c r="U15" i="31"/>
  <c r="T15" i="31"/>
  <c r="G23" i="31"/>
  <c r="G22" i="31"/>
  <c r="G21" i="31"/>
  <c r="G20" i="31"/>
  <c r="H26" i="31" s="1"/>
  <c r="G16" i="31"/>
  <c r="G15" i="31"/>
  <c r="G14" i="31"/>
  <c r="G13" i="31"/>
  <c r="G12" i="31"/>
  <c r="G11" i="31"/>
  <c r="G10" i="31"/>
  <c r="G9" i="31"/>
  <c r="G8" i="31"/>
  <c r="J6" i="31"/>
  <c r="J1" i="31"/>
  <c r="I61" i="32" l="1"/>
  <c r="G28" i="32"/>
  <c r="H17" i="31"/>
  <c r="I27" i="31" s="1"/>
  <c r="H54" i="31"/>
  <c r="I59" i="31" s="1"/>
  <c r="I60" i="31" s="1"/>
  <c r="P121" i="30"/>
  <c r="O121" i="30"/>
  <c r="O122" i="30" s="1"/>
  <c r="N121" i="30"/>
  <c r="M121" i="30"/>
  <c r="H48" i="30" s="1"/>
  <c r="I50" i="30" s="1"/>
  <c r="L121" i="30"/>
  <c r="L122" i="30" s="1"/>
  <c r="Q113" i="30"/>
  <c r="H87" i="30"/>
  <c r="E87" i="30"/>
  <c r="A87" i="30"/>
  <c r="H54" i="30"/>
  <c r="H53" i="30"/>
  <c r="I58" i="30" s="1"/>
  <c r="H49" i="30"/>
  <c r="S48" i="30"/>
  <c r="I45" i="30"/>
  <c r="G24" i="30"/>
  <c r="U23" i="30"/>
  <c r="T23" i="30"/>
  <c r="G23" i="30"/>
  <c r="G22" i="30"/>
  <c r="G21" i="30"/>
  <c r="G20" i="30"/>
  <c r="H26" i="30" s="1"/>
  <c r="G16" i="30"/>
  <c r="G15" i="30"/>
  <c r="G14" i="30"/>
  <c r="G13" i="30"/>
  <c r="G12" i="30"/>
  <c r="G11" i="30"/>
  <c r="G10" i="30"/>
  <c r="G9" i="30"/>
  <c r="G8" i="30"/>
  <c r="J6" i="30"/>
  <c r="J1" i="30"/>
  <c r="I61" i="31" l="1"/>
  <c r="I63" i="31" s="1"/>
  <c r="G28" i="31"/>
  <c r="H17" i="30"/>
  <c r="I27" i="30" s="1"/>
  <c r="E8" i="29"/>
  <c r="I60" i="30" l="1"/>
  <c r="G28" i="30"/>
  <c r="P121" i="29"/>
  <c r="O121" i="29"/>
  <c r="O122" i="29" s="1"/>
  <c r="N121" i="29"/>
  <c r="M121" i="29"/>
  <c r="H48" i="29" s="1"/>
  <c r="I50" i="29" s="1"/>
  <c r="L121" i="29"/>
  <c r="L122" i="29" s="1"/>
  <c r="Q113" i="29"/>
  <c r="H87" i="29"/>
  <c r="E87" i="29"/>
  <c r="A87" i="29"/>
  <c r="H54" i="29"/>
  <c r="H49" i="29"/>
  <c r="S48" i="29"/>
  <c r="I45" i="29"/>
  <c r="H38" i="29"/>
  <c r="G24" i="29"/>
  <c r="U23" i="29"/>
  <c r="T23" i="29"/>
  <c r="G23" i="29"/>
  <c r="G22" i="29"/>
  <c r="G21" i="29"/>
  <c r="G20" i="29"/>
  <c r="H26" i="29" s="1"/>
  <c r="G16" i="29"/>
  <c r="G15" i="29"/>
  <c r="G14" i="29"/>
  <c r="G13" i="29"/>
  <c r="G12" i="29"/>
  <c r="G11" i="29"/>
  <c r="G10" i="29"/>
  <c r="G9" i="29"/>
  <c r="G8" i="29"/>
  <c r="J6" i="29"/>
  <c r="J1" i="29"/>
  <c r="H17" i="29" l="1"/>
  <c r="I27" i="29" s="1"/>
  <c r="G28" i="29" s="1"/>
  <c r="H53" i="29"/>
  <c r="I58" i="29" s="1"/>
  <c r="I60" i="29"/>
  <c r="P121" i="28"/>
  <c r="O121" i="28"/>
  <c r="O122" i="28" s="1"/>
  <c r="N121" i="28"/>
  <c r="M121" i="28"/>
  <c r="H48" i="28" s="1"/>
  <c r="I50" i="28" s="1"/>
  <c r="L121" i="28"/>
  <c r="L122" i="28" s="1"/>
  <c r="Q113" i="28"/>
  <c r="H87" i="28"/>
  <c r="E87" i="28"/>
  <c r="A87" i="28"/>
  <c r="H54" i="28"/>
  <c r="H49" i="28"/>
  <c r="S48" i="28"/>
  <c r="I45" i="28"/>
  <c r="H38" i="28"/>
  <c r="G24" i="28"/>
  <c r="U23" i="28"/>
  <c r="T23" i="28"/>
  <c r="G23" i="28"/>
  <c r="G22" i="28"/>
  <c r="G21" i="28"/>
  <c r="H26" i="28" s="1"/>
  <c r="I27" i="28" s="1"/>
  <c r="G20" i="28"/>
  <c r="G16" i="28"/>
  <c r="G15" i="28"/>
  <c r="G14" i="28"/>
  <c r="G13" i="28"/>
  <c r="G12" i="28"/>
  <c r="G11" i="28"/>
  <c r="G10" i="28"/>
  <c r="G9" i="28"/>
  <c r="G8" i="28"/>
  <c r="H17" i="28" s="1"/>
  <c r="J6" i="28"/>
  <c r="J1" i="28"/>
  <c r="I60" i="28" l="1"/>
  <c r="G28" i="28"/>
  <c r="H53" i="28"/>
  <c r="I58" i="28" s="1"/>
  <c r="E9" i="27"/>
  <c r="G9" i="27" s="1"/>
  <c r="P121" i="27"/>
  <c r="O121" i="27"/>
  <c r="O122" i="27" s="1"/>
  <c r="N121" i="27"/>
  <c r="M121" i="27"/>
  <c r="H48" i="27" s="1"/>
  <c r="I50" i="27" s="1"/>
  <c r="L121" i="27"/>
  <c r="L122" i="27" s="1"/>
  <c r="Q113" i="27"/>
  <c r="H87" i="27"/>
  <c r="E87" i="27"/>
  <c r="A87" i="27"/>
  <c r="H49" i="27"/>
  <c r="S48" i="27"/>
  <c r="H44" i="27"/>
  <c r="H42" i="27"/>
  <c r="I45" i="27" s="1"/>
  <c r="H38" i="27"/>
  <c r="G24" i="27"/>
  <c r="U23" i="27"/>
  <c r="T23" i="27"/>
  <c r="G23" i="27"/>
  <c r="G22" i="27"/>
  <c r="G21" i="27"/>
  <c r="H26" i="27" s="1"/>
  <c r="G20" i="27"/>
  <c r="G16" i="27"/>
  <c r="G15" i="27"/>
  <c r="G14" i="27"/>
  <c r="G13" i="27"/>
  <c r="G12" i="27"/>
  <c r="G11" i="27"/>
  <c r="G10" i="27"/>
  <c r="G8" i="27"/>
  <c r="J6" i="27"/>
  <c r="J1" i="27"/>
  <c r="H17" i="27" l="1"/>
  <c r="I27" i="27" s="1"/>
  <c r="I60" i="27" s="1"/>
  <c r="H53" i="27"/>
  <c r="I58" i="27" s="1"/>
  <c r="H54" i="27"/>
  <c r="G28" i="27" l="1"/>
  <c r="I40" i="27" l="1"/>
  <c r="I46" i="27" s="1"/>
  <c r="I40" i="29"/>
  <c r="I46" i="29" s="1"/>
  <c r="I40" i="28"/>
  <c r="I46" i="28" s="1"/>
  <c r="I40" i="30"/>
  <c r="I46" i="30" l="1"/>
  <c r="I32" i="32"/>
  <c r="I32" i="31" l="1"/>
  <c r="I40" i="31" s="1"/>
  <c r="I47" i="31" s="1"/>
  <c r="I32" i="34"/>
  <c r="I40" i="34" s="1"/>
  <c r="I47" i="34" s="1"/>
  <c r="I32" i="33"/>
  <c r="I40" i="33" s="1"/>
  <c r="I47" i="33" s="1"/>
  <c r="I40" i="32"/>
  <c r="I47" i="32" s="1"/>
  <c r="I59" i="27" l="1"/>
  <c r="I33" i="28" l="1"/>
  <c r="I59" i="28" s="1"/>
  <c r="I62" i="27"/>
  <c r="J58" i="27"/>
  <c r="I33" i="29" l="1"/>
  <c r="I59" i="29" s="1"/>
  <c r="I62" i="28"/>
  <c r="J58" i="28"/>
  <c r="I33" i="30" l="1"/>
  <c r="I59" i="30" s="1"/>
  <c r="I62" i="29"/>
  <c r="J58" i="29"/>
  <c r="I33" i="32" l="1"/>
  <c r="I60" i="32" s="1"/>
  <c r="I62" i="30"/>
  <c r="J58" i="30"/>
  <c r="I63" i="32" l="1"/>
  <c r="J59" i="32"/>
</calcChain>
</file>

<file path=xl/sharedStrings.xml><?xml version="1.0" encoding="utf-8"?>
<sst xmlns="http://schemas.openxmlformats.org/spreadsheetml/2006/main" count="2594" uniqueCount="81">
  <si>
    <t>CASH OPNAME</t>
  </si>
  <si>
    <t xml:space="preserve"> </t>
  </si>
  <si>
    <t>Hari             :</t>
  </si>
  <si>
    <t>Tanggal  :</t>
  </si>
  <si>
    <t>Pelaksana :</t>
  </si>
  <si>
    <t>Keuangan</t>
  </si>
  <si>
    <t>Pukul       :</t>
  </si>
  <si>
    <t>UANG KERTAS</t>
  </si>
  <si>
    <t>NOMINAL</t>
  </si>
  <si>
    <t>LEMBAR</t>
  </si>
  <si>
    <t>JUMLAH</t>
  </si>
  <si>
    <t>BPRSA</t>
  </si>
  <si>
    <t>in</t>
  </si>
  <si>
    <t>out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</si>
  <si>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</si>
  <si>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</si>
  <si>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</si>
  <si>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</si>
  <si>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</si>
  <si>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</si>
  <si>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</si>
  <si>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</si>
  <si>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Kas</t>
  </si>
  <si>
    <t xml:space="preserve">    </t>
  </si>
  <si>
    <t>Jumlah Kas Hari Ini :</t>
  </si>
  <si>
    <t>Bank:</t>
  </si>
  <si>
    <t>Penerimaan BPRSA</t>
  </si>
  <si>
    <t>,</t>
  </si>
  <si>
    <t>Pengeluaran</t>
  </si>
  <si>
    <t>Jumlah Kas di Bank</t>
  </si>
  <si>
    <t>BTN</t>
  </si>
  <si>
    <t>BNI</t>
  </si>
  <si>
    <t>BRI Syariah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</si>
  <si>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</si>
  <si>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</si>
  <si>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</si>
  <si>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</si>
  <si>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</si>
  <si>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</si>
  <si>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</si>
  <si>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</si>
  <si>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</si>
  <si>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</si>
  <si>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</si>
  <si>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</si>
  <si>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</si>
  <si>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</si>
  <si>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</si>
  <si>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</si>
  <si>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</si>
  <si>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</si>
  <si>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</si>
  <si>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Selasa</t>
  </si>
  <si>
    <t>Rabu</t>
  </si>
  <si>
    <t>Kamis</t>
  </si>
  <si>
    <t>Jum'at</t>
  </si>
  <si>
    <t>Senin</t>
  </si>
  <si>
    <t>Sabtu</t>
  </si>
  <si>
    <t>kas Profesi</t>
  </si>
  <si>
    <t>kas kerjasama</t>
  </si>
  <si>
    <t>No Bukti</t>
  </si>
  <si>
    <t>Kas LP3I</t>
  </si>
  <si>
    <t>- Kas Kecil (10%)</t>
  </si>
  <si>
    <t>- Kas Besar (90%)</t>
  </si>
  <si>
    <t>Kas BPRSA</t>
  </si>
  <si>
    <t>- Profesi</t>
  </si>
  <si>
    <t>- Kelas Kerjasama</t>
  </si>
  <si>
    <t>BTK</t>
  </si>
  <si>
    <t>BPRSA 2</t>
  </si>
  <si>
    <t>1. Wafa Tsamrotul Fuadah</t>
  </si>
  <si>
    <t>`</t>
  </si>
  <si>
    <t>2. Wafa Tsamrotul Fuadah, S.Pd</t>
  </si>
  <si>
    <t>Minggu</t>
  </si>
  <si>
    <t>1. Wafa Tsamrotul Fuadah,S.Pd</t>
  </si>
  <si>
    <t>f</t>
  </si>
  <si>
    <t>Hari ini</t>
  </si>
  <si>
    <t>Kemarin</t>
  </si>
  <si>
    <t>2.............................</t>
  </si>
  <si>
    <t>Jumat</t>
  </si>
  <si>
    <t xml:space="preserve"> Wafa Tsamrotul Fuadah, S.Pd</t>
  </si>
  <si>
    <t>Ririn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</si>
</sst>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1"/>
      <color rgb="FF00000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i/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93">
    <xf numFmtId="0" fontId="0" fillId="0" borderId="0" xfId="0"/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9" fillId="0" borderId="0" xfId="3" applyFont="1" applyAlignment="1">
      <alignment horizontal="center"/>
    </xf>
    <xf numFmtId="0" fontId="13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3" fillId="0" borderId="1" xfId="1" applyFont="1" applyBorder="1" applyAlignment="1">
      <alignment horizontal="right" vertical="center" wrapText="1"/>
    </xf>
    <xf numFmtId="41" fontId="13" fillId="0" borderId="1" xfId="1" applyFont="1" applyBorder="1" applyAlignment="1">
      <alignment vertical="center" wrapText="1"/>
    </xf>
    <xf numFmtId="165" fontId="5" fillId="0" borderId="0" xfId="4" applyNumberFormat="1" applyFont="1"/>
    <xf numFmtId="165" fontId="7" fillId="0" borderId="0" xfId="4" applyNumberFormat="1" applyFont="1" applyBorder="1"/>
    <xf numFmtId="165" fontId="7" fillId="0" borderId="0" xfId="5" applyNumberFormat="1" applyFont="1" applyFill="1" applyBorder="1" applyAlignment="1"/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0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7" fillId="0" borderId="0" xfId="4" applyNumberFormat="1" applyFont="1" applyFill="1" applyBorder="1"/>
    <xf numFmtId="41" fontId="3" fillId="0" borderId="0" xfId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5" fillId="0" borderId="0" xfId="3" applyNumberFormat="1" applyFont="1" applyBorder="1" applyAlignment="1"/>
    <xf numFmtId="164" fontId="15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6" fillId="0" borderId="0" xfId="2" applyNumberFormat="1" applyFont="1" applyFill="1" applyBorder="1"/>
    <xf numFmtId="164" fontId="13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3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7" fillId="0" borderId="0" xfId="3" applyFont="1" applyAlignment="1">
      <alignment horizontal="left"/>
    </xf>
    <xf numFmtId="0" fontId="17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18" fillId="0" borderId="0" xfId="3" applyFont="1" applyBorder="1"/>
    <xf numFmtId="164" fontId="1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0" fillId="0" borderId="0" xfId="0" applyNumberFormat="1" applyFont="1"/>
    <xf numFmtId="0" fontId="21" fillId="0" borderId="0" xfId="4" applyFont="1"/>
    <xf numFmtId="42" fontId="16" fillId="0" borderId="0" xfId="4" applyNumberFormat="1" applyFont="1"/>
    <xf numFmtId="41" fontId="16" fillId="0" borderId="0" xfId="0" applyNumberFormat="1" applyFont="1"/>
    <xf numFmtId="0" fontId="21" fillId="0" borderId="0" xfId="0" applyFont="1"/>
    <xf numFmtId="42" fontId="21" fillId="0" borderId="0" xfId="4" applyNumberFormat="1" applyFont="1"/>
    <xf numFmtId="42" fontId="21" fillId="0" borderId="0" xfId="0" applyNumberFormat="1" applyFont="1"/>
    <xf numFmtId="42" fontId="7" fillId="0" borderId="0" xfId="0" applyNumberFormat="1" applyFont="1"/>
    <xf numFmtId="0" fontId="16" fillId="0" borderId="0" xfId="0" applyFont="1"/>
    <xf numFmtId="42" fontId="16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3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9" fillId="0" borderId="1" xfId="1" applyFont="1" applyFill="1" applyBorder="1"/>
    <xf numFmtId="41" fontId="14" fillId="0" borderId="1" xfId="1" quotePrefix="1" applyFont="1" applyFill="1" applyBorder="1" applyAlignment="1">
      <alignment horizontal="center" wrapText="1"/>
    </xf>
    <xf numFmtId="41" fontId="7" fillId="0" borderId="1" xfId="1" applyFont="1" applyFill="1" applyBorder="1" applyAlignment="1">
      <alignment horizontal="center" wrapText="1"/>
    </xf>
    <xf numFmtId="41" fontId="7" fillId="0" borderId="1" xfId="1" quotePrefix="1" applyFont="1" applyFill="1" applyBorder="1" applyAlignment="1">
      <alignment horizontal="center" wrapText="1"/>
    </xf>
    <xf numFmtId="41" fontId="5" fillId="0" borderId="1" xfId="1" applyFont="1" applyFill="1" applyBorder="1"/>
    <xf numFmtId="41" fontId="3" fillId="0" borderId="1" xfId="1" applyFont="1" applyFill="1" applyBorder="1"/>
    <xf numFmtId="3" fontId="13" fillId="0" borderId="1" xfId="0" applyNumberFormat="1" applyFont="1" applyBorder="1" applyAlignment="1">
      <alignment horizontal="right" wrapText="1"/>
    </xf>
    <xf numFmtId="41" fontId="5" fillId="0" borderId="1" xfId="1" applyFont="1" applyBorder="1"/>
    <xf numFmtId="0" fontId="22" fillId="0" borderId="1" xfId="0" applyFont="1" applyBorder="1" applyAlignment="1">
      <alignment vertical="center" wrapText="1"/>
    </xf>
    <xf numFmtId="0" fontId="5" fillId="0" borderId="1" xfId="0" applyFont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 applyAlignment="1">
      <alignment horizontal="center"/>
    </xf>
    <xf numFmtId="41" fontId="11" fillId="0" borderId="1" xfId="3" applyNumberFormat="1" applyFont="1" applyFill="1" applyBorder="1" applyAlignment="1">
      <alignment horizontal="center"/>
    </xf>
    <xf numFmtId="41" fontId="12" fillId="3" borderId="1" xfId="3" applyNumberFormat="1" applyFont="1" applyFill="1" applyBorder="1" applyAlignment="1">
      <alignment horizontal="center"/>
    </xf>
    <xf numFmtId="41" fontId="13" fillId="0" borderId="3" xfId="1" applyFont="1" applyBorder="1" applyAlignment="1">
      <alignment vertical="center" wrapText="1"/>
    </xf>
    <xf numFmtId="41" fontId="12" fillId="3" borderId="4" xfId="3" applyNumberFormat="1" applyFont="1" applyFill="1" applyBorder="1" applyAlignment="1">
      <alignment horizontal="center"/>
    </xf>
    <xf numFmtId="41" fontId="13" fillId="0" borderId="4" xfId="1" applyFont="1" applyBorder="1" applyAlignment="1">
      <alignment vertical="center" wrapText="1"/>
    </xf>
    <xf numFmtId="41" fontId="9" fillId="0" borderId="4" xfId="1" applyFont="1" applyFill="1" applyBorder="1"/>
    <xf numFmtId="41" fontId="14" fillId="0" borderId="4" xfId="1" quotePrefix="1" applyFont="1" applyFill="1" applyBorder="1" applyAlignment="1">
      <alignment horizontal="center" wrapText="1"/>
    </xf>
    <xf numFmtId="41" fontId="7" fillId="0" borderId="4" xfId="1" applyFont="1" applyFill="1" applyBorder="1" applyAlignment="1">
      <alignment horizontal="center" wrapText="1"/>
    </xf>
    <xf numFmtId="41" fontId="7" fillId="0" borderId="4" xfId="1" quotePrefix="1" applyFont="1" applyFill="1" applyBorder="1" applyAlignment="1">
      <alignment horizontal="center" wrapText="1"/>
    </xf>
    <xf numFmtId="41" fontId="5" fillId="0" borderId="4" xfId="1" applyFont="1" applyFill="1" applyBorder="1"/>
    <xf numFmtId="41" fontId="3" fillId="0" borderId="4" xfId="1" applyFont="1" applyFill="1" applyBorder="1"/>
    <xf numFmtId="3" fontId="13" fillId="0" borderId="3" xfId="0" applyNumberFormat="1" applyFont="1" applyBorder="1" applyAlignment="1">
      <alignment horizontal="right" wrapText="1"/>
    </xf>
    <xf numFmtId="0" fontId="24" fillId="0" borderId="1" xfId="6" applyFont="1" applyBorder="1" applyAlignment="1">
      <alignment wrapText="1"/>
    </xf>
    <xf numFmtId="0" fontId="9" fillId="0" borderId="0" xfId="3" quotePrefix="1" applyFont="1" applyAlignment="1"/>
    <xf numFmtId="41" fontId="9" fillId="0" borderId="0" xfId="1" applyFont="1" applyAlignment="1"/>
    <xf numFmtId="0" fontId="24" fillId="0" borderId="0" xfId="6" applyFont="1" applyBorder="1" applyAlignment="1">
      <alignment wrapText="1"/>
    </xf>
    <xf numFmtId="0" fontId="24" fillId="0" borderId="1" xfId="6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164" fontId="13" fillId="0" borderId="1" xfId="0" applyNumberFormat="1" applyFont="1" applyBorder="1" applyAlignment="1">
      <alignment wrapText="1"/>
    </xf>
    <xf numFmtId="41" fontId="13" fillId="0" borderId="0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1" fontId="7" fillId="3" borderId="0" xfId="0" applyNumberFormat="1" applyFont="1" applyFill="1"/>
    <xf numFmtId="0" fontId="4" fillId="0" borderId="0" xfId="3" applyFont="1" applyAlignment="1">
      <alignment horizontal="center"/>
    </xf>
    <xf numFmtId="41" fontId="0" fillId="0" borderId="0" xfId="1" applyFont="1" applyAlignment="1">
      <alignment horizontal="right" vertical="center" wrapText="1"/>
    </xf>
    <xf numFmtId="0" fontId="23" fillId="0" borderId="0" xfId="6" applyAlignment="1">
      <alignment wrapText="1"/>
    </xf>
    <xf numFmtId="0" fontId="4" fillId="0" borderId="0" xfId="3" applyFont="1" applyAlignment="1">
      <alignment horizontal="center"/>
    </xf>
    <xf numFmtId="0" fontId="23" fillId="0" borderId="1" xfId="6" applyBorder="1" applyAlignment="1">
      <alignment wrapText="1"/>
    </xf>
    <xf numFmtId="0" fontId="0" fillId="0" borderId="1" xfId="0" applyBorder="1"/>
    <xf numFmtId="0" fontId="4" fillId="0" borderId="0" xfId="3" applyFont="1" applyAlignment="1">
      <alignment horizontal="center"/>
    </xf>
    <xf numFmtId="3" fontId="13" fillId="0" borderId="0" xfId="0" applyNumberFormat="1" applyFont="1" applyAlignment="1">
      <alignment horizontal="right" vertical="center" wrapText="1"/>
    </xf>
    <xf numFmtId="0" fontId="25" fillId="0" borderId="0" xfId="0" applyFont="1" applyAlignment="1">
      <alignment horizontal="center" vertical="center" wrapText="1"/>
    </xf>
    <xf numFmtId="0" fontId="24" fillId="0" borderId="0" xfId="6" applyFont="1" applyAlignment="1">
      <alignment vertical="center" wrapText="1"/>
    </xf>
    <xf numFmtId="0" fontId="13" fillId="0" borderId="0" xfId="0" applyFont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4" fontId="3" fillId="4" borderId="2" xfId="3" applyNumberFormat="1" applyFont="1" applyFill="1" applyBorder="1" applyAlignment="1"/>
    <xf numFmtId="41" fontId="7" fillId="3" borderId="4" xfId="0" applyNumberFormat="1" applyFont="1" applyFill="1" applyBorder="1"/>
    <xf numFmtId="41" fontId="5" fillId="0" borderId="0" xfId="1" applyFont="1" applyFill="1" applyBorder="1"/>
    <xf numFmtId="41" fontId="0" fillId="0" borderId="1" xfId="1" applyFont="1" applyBorder="1" applyAlignment="1">
      <alignment horizontal="right" vertical="center" wrapText="1"/>
    </xf>
    <xf numFmtId="41" fontId="7" fillId="0" borderId="3" xfId="1" applyFont="1" applyFill="1" applyBorder="1" applyAlignment="1">
      <alignment horizontal="center" wrapText="1"/>
    </xf>
    <xf numFmtId="165" fontId="5" fillId="0" borderId="1" xfId="4" applyNumberFormat="1" applyFont="1" applyBorder="1"/>
    <xf numFmtId="41" fontId="3" fillId="0" borderId="1" xfId="4" applyNumberFormat="1" applyFont="1" applyFill="1" applyBorder="1"/>
    <xf numFmtId="0" fontId="4" fillId="0" borderId="0" xfId="3" applyFont="1" applyAlignment="1">
      <alignment horizontal="center"/>
    </xf>
    <xf numFmtId="41" fontId="13" fillId="0" borderId="1" xfId="1" applyFont="1" applyBorder="1" applyAlignment="1">
      <alignment horizontal="right" wrapText="1"/>
    </xf>
    <xf numFmtId="0" fontId="13" fillId="0" borderId="1" xfId="0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3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5" fillId="0" borderId="5" xfId="1" applyFont="1" applyBorder="1"/>
    <xf numFmtId="0" fontId="25" fillId="0" borderId="1" xfId="0" applyFont="1" applyBorder="1" applyAlignment="1">
      <alignment horizontal="center" vertical="center" wrapText="1"/>
    </xf>
    <xf numFmtId="41" fontId="26" fillId="0" borderId="0" xfId="3" applyNumberFormat="1" applyFont="1" applyAlignment="1">
      <alignment horizontal="left"/>
    </xf>
    <xf numFmtId="0" fontId="4" fillId="0" borderId="0" xfId="3" applyFont="1" applyAlignment="1">
      <alignment horizontal="center"/>
    </xf>
    <xf numFmtId="1" fontId="5" fillId="0" borderId="5" xfId="1" applyNumberFormat="1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3" fillId="0" borderId="0" xfId="1" applyFont="1" applyAlignment="1"/>
    <xf numFmtId="0" fontId="4" fillId="0" borderId="0" xfId="3" applyFont="1" applyAlignment="1">
      <alignment horizontal="center"/>
    </xf>
    <xf numFmtId="41" fontId="13" fillId="0" borderId="1" xfId="1" applyFont="1" applyBorder="1" applyAlignment="1">
      <alignment vertical="center"/>
    </xf>
    <xf numFmtId="0" fontId="4" fillId="0" borderId="0" xfId="3" applyFont="1" applyAlignment="1">
      <alignment horizontal="center"/>
    </xf>
    <xf numFmtId="164" fontId="3" fillId="0" borderId="2" xfId="3" applyNumberFormat="1" applyFont="1" applyFill="1" applyBorder="1" applyAlignment="1"/>
    <xf numFmtId="0" fontId="23" fillId="0" borderId="4" xfId="6" applyBorder="1" applyAlignment="1">
      <alignment wrapText="1"/>
    </xf>
    <xf numFmtId="0" fontId="24" fillId="0" borderId="4" xfId="6" applyFont="1" applyBorder="1" applyAlignment="1">
      <alignment wrapText="1"/>
    </xf>
    <xf numFmtId="41" fontId="7" fillId="3" borderId="1" xfId="0" applyNumberFormat="1" applyFont="1" applyFill="1" applyBorder="1"/>
    <xf numFmtId="41" fontId="7" fillId="4" borderId="1" xfId="1" quotePrefix="1" applyFont="1" applyFill="1" applyBorder="1" applyAlignment="1">
      <alignment horizontal="center" wrapText="1"/>
    </xf>
    <xf numFmtId="0" fontId="4" fillId="0" borderId="0" xfId="3" applyFont="1" applyAlignment="1">
      <alignment horizontal="center"/>
    </xf>
    <xf numFmtId="41" fontId="13" fillId="4" borderId="1" xfId="1" applyFont="1" applyFill="1" applyBorder="1"/>
    <xf numFmtId="41" fontId="13" fillId="0" borderId="1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5" fillId="0" borderId="0" xfId="1" applyFont="1"/>
    <xf numFmtId="0" fontId="4" fillId="0" borderId="0" xfId="3" applyFont="1" applyAlignment="1">
      <alignment horizontal="center"/>
    </xf>
    <xf numFmtId="41" fontId="5" fillId="0" borderId="0" xfId="1" applyFont="1" applyAlignment="1">
      <alignment horizontal="right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5"/>
    <cellStyle name="Hyperlink" xfId="6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Jan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des"/>
      <sheetName val="25 des "/>
      <sheetName val="02 jan"/>
      <sheetName val="03 jan"/>
      <sheetName val="04 jan "/>
      <sheetName val="05 jan  "/>
      <sheetName val="08 jan "/>
      <sheetName val="09 jan"/>
      <sheetName val="10 jan "/>
      <sheetName val="11 jan "/>
      <sheetName val="12 Jan"/>
      <sheetName val="13 Jan "/>
      <sheetName val="14 Jan "/>
      <sheetName val="15 Januari"/>
      <sheetName val="19 Jan"/>
      <sheetName val="20 Jan"/>
      <sheetName val="21 Jan "/>
      <sheetName val="22 jan"/>
      <sheetName val="23 Jan"/>
      <sheetName val="24 Jan "/>
      <sheetName val="25 Jan"/>
      <sheetName val="26 Jan "/>
      <sheetName val="27 jan"/>
      <sheetName val="28 Jan"/>
      <sheetName val="30 jan "/>
      <sheetName val="31 jan"/>
      <sheetName val="1 Peb"/>
      <sheetName val="2 Peb "/>
      <sheetName val="3 Feb"/>
      <sheetName val="5 Feb"/>
      <sheetName val="6 F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3">
          <cell r="I33">
            <v>109159000</v>
          </cell>
        </row>
        <row r="40">
          <cell r="I40">
            <v>356874603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308" TargetMode="External"/><Relationship Id="rId13" Type="http://schemas.openxmlformats.org/officeDocument/2006/relationships/hyperlink" Target="cetak-kwitansi.php%3fid=1800320" TargetMode="External"/><Relationship Id="rId18" Type="http://schemas.openxmlformats.org/officeDocument/2006/relationships/hyperlink" Target="cetak-kwitansi.php%3fid=1800304" TargetMode="External"/><Relationship Id="rId3" Type="http://schemas.openxmlformats.org/officeDocument/2006/relationships/hyperlink" Target="cetak-kwitansi.php%3fid=1800315" TargetMode="External"/><Relationship Id="rId21" Type="http://schemas.openxmlformats.org/officeDocument/2006/relationships/hyperlink" Target="cetak-kwitansi.php%3fid=1800313" TargetMode="External"/><Relationship Id="rId7" Type="http://schemas.openxmlformats.org/officeDocument/2006/relationships/hyperlink" Target="cetak-kwitansi.php%3fid=1800307" TargetMode="External"/><Relationship Id="rId12" Type="http://schemas.openxmlformats.org/officeDocument/2006/relationships/hyperlink" Target="cetak-kwitansi.php%3fid=1800317" TargetMode="External"/><Relationship Id="rId17" Type="http://schemas.openxmlformats.org/officeDocument/2006/relationships/hyperlink" Target="cetak-kwitansi.php%3fid=1800324" TargetMode="External"/><Relationship Id="rId2" Type="http://schemas.openxmlformats.org/officeDocument/2006/relationships/hyperlink" Target="cetak-kwitansi.php%3fid=1800314" TargetMode="External"/><Relationship Id="rId16" Type="http://schemas.openxmlformats.org/officeDocument/2006/relationships/hyperlink" Target="cetak-kwitansi.php%3fid=1800323" TargetMode="External"/><Relationship Id="rId20" Type="http://schemas.openxmlformats.org/officeDocument/2006/relationships/hyperlink" Target="cetak-kwitansi.php%3fid=1800312" TargetMode="External"/><Relationship Id="rId1" Type="http://schemas.openxmlformats.org/officeDocument/2006/relationships/hyperlink" Target="cetak-kwitansi.php%3fid=1800306" TargetMode="External"/><Relationship Id="rId6" Type="http://schemas.openxmlformats.org/officeDocument/2006/relationships/hyperlink" Target="cetak-kwitansi.php%3fid=1800303" TargetMode="External"/><Relationship Id="rId11" Type="http://schemas.openxmlformats.org/officeDocument/2006/relationships/hyperlink" Target="cetak-kwitansi.php%3fid=1800316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cetak-kwitansi.php%3fid=1800302" TargetMode="External"/><Relationship Id="rId15" Type="http://schemas.openxmlformats.org/officeDocument/2006/relationships/hyperlink" Target="cetak-kwitansi.php%3fid=1800322" TargetMode="External"/><Relationship Id="rId23" Type="http://schemas.openxmlformats.org/officeDocument/2006/relationships/hyperlink" Target="cetak-kwitansi.php%3fid=1800319" TargetMode="External"/><Relationship Id="rId10" Type="http://schemas.openxmlformats.org/officeDocument/2006/relationships/hyperlink" Target="cetak-kwitansi.php%3fid=1800311" TargetMode="External"/><Relationship Id="rId19" Type="http://schemas.openxmlformats.org/officeDocument/2006/relationships/hyperlink" Target="cetak-kwitansi.php%3fid=1800310" TargetMode="External"/><Relationship Id="rId4" Type="http://schemas.openxmlformats.org/officeDocument/2006/relationships/hyperlink" Target="cetak-kwitansi.php%3fid=1800301" TargetMode="External"/><Relationship Id="rId9" Type="http://schemas.openxmlformats.org/officeDocument/2006/relationships/hyperlink" Target="cetak-kwitansi.php%3fid=1800309" TargetMode="External"/><Relationship Id="rId14" Type="http://schemas.openxmlformats.org/officeDocument/2006/relationships/hyperlink" Target="cetak-kwitansi.php%3fid=1800321" TargetMode="External"/><Relationship Id="rId22" Type="http://schemas.openxmlformats.org/officeDocument/2006/relationships/hyperlink" Target="cetak-kwitansi.php%3fid=1800318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552" TargetMode="External"/><Relationship Id="rId3" Type="http://schemas.openxmlformats.org/officeDocument/2006/relationships/hyperlink" Target="cetak-kwitansi.php%3fid=1800547" TargetMode="External"/><Relationship Id="rId7" Type="http://schemas.openxmlformats.org/officeDocument/2006/relationships/hyperlink" Target="cetak-kwitansi.php%3fid=1800551" TargetMode="External"/><Relationship Id="rId2" Type="http://schemas.openxmlformats.org/officeDocument/2006/relationships/hyperlink" Target="cetak-kwitansi.php%3fid=1800546" TargetMode="External"/><Relationship Id="rId1" Type="http://schemas.openxmlformats.org/officeDocument/2006/relationships/hyperlink" Target="cetak-kwitansi.php%3fid=1800544" TargetMode="External"/><Relationship Id="rId6" Type="http://schemas.openxmlformats.org/officeDocument/2006/relationships/hyperlink" Target="cetak-kwitansi.php%3fid=1800550" TargetMode="External"/><Relationship Id="rId5" Type="http://schemas.openxmlformats.org/officeDocument/2006/relationships/hyperlink" Target="cetak-kwitansi.php%3fid=1800549" TargetMode="External"/><Relationship Id="rId4" Type="http://schemas.openxmlformats.org/officeDocument/2006/relationships/hyperlink" Target="cetak-kwitansi.php%3fid=1800548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565" TargetMode="External"/><Relationship Id="rId13" Type="http://schemas.openxmlformats.org/officeDocument/2006/relationships/hyperlink" Target="cetak-kwitansi.php%3fid=1800573" TargetMode="External"/><Relationship Id="rId18" Type="http://schemas.openxmlformats.org/officeDocument/2006/relationships/hyperlink" Target="cetak-kwitansi.php%3fid=1800560" TargetMode="External"/><Relationship Id="rId3" Type="http://schemas.openxmlformats.org/officeDocument/2006/relationships/hyperlink" Target="cetak-kwitansi.php%3fid=1800557" TargetMode="External"/><Relationship Id="rId21" Type="http://schemas.openxmlformats.org/officeDocument/2006/relationships/hyperlink" Target="cetak-kwitansi.php%3fid=1800569" TargetMode="External"/><Relationship Id="rId7" Type="http://schemas.openxmlformats.org/officeDocument/2006/relationships/hyperlink" Target="cetak-kwitansi.php%3fid=1800564" TargetMode="External"/><Relationship Id="rId12" Type="http://schemas.openxmlformats.org/officeDocument/2006/relationships/hyperlink" Target="cetak-kwitansi.php%3fid=1800572" TargetMode="External"/><Relationship Id="rId17" Type="http://schemas.openxmlformats.org/officeDocument/2006/relationships/hyperlink" Target="cetak-kwitansi.php%3fid=1800578" TargetMode="External"/><Relationship Id="rId2" Type="http://schemas.openxmlformats.org/officeDocument/2006/relationships/hyperlink" Target="cetak-kwitansi.php%3fid=1800556" TargetMode="External"/><Relationship Id="rId16" Type="http://schemas.openxmlformats.org/officeDocument/2006/relationships/hyperlink" Target="cetak-kwitansi.php%3fid=1800577" TargetMode="External"/><Relationship Id="rId20" Type="http://schemas.openxmlformats.org/officeDocument/2006/relationships/hyperlink" Target="cetak-kwitansi.php%3fid=1800563" TargetMode="External"/><Relationship Id="rId1" Type="http://schemas.openxmlformats.org/officeDocument/2006/relationships/hyperlink" Target="cetak-kwitansi.php%3fid=1800555" TargetMode="External"/><Relationship Id="rId6" Type="http://schemas.openxmlformats.org/officeDocument/2006/relationships/hyperlink" Target="cetak-kwitansi.php%3fid=1800561" TargetMode="External"/><Relationship Id="rId11" Type="http://schemas.openxmlformats.org/officeDocument/2006/relationships/hyperlink" Target="cetak-kwitansi.php%3fid=1800571" TargetMode="External"/><Relationship Id="rId24" Type="http://schemas.openxmlformats.org/officeDocument/2006/relationships/printerSettings" Target="../printerSettings/printerSettings11.bin"/><Relationship Id="rId5" Type="http://schemas.openxmlformats.org/officeDocument/2006/relationships/hyperlink" Target="cetak-kwitansi.php%3fid=1800559" TargetMode="External"/><Relationship Id="rId15" Type="http://schemas.openxmlformats.org/officeDocument/2006/relationships/hyperlink" Target="cetak-kwitansi.php%3fid=1800576" TargetMode="External"/><Relationship Id="rId23" Type="http://schemas.openxmlformats.org/officeDocument/2006/relationships/hyperlink" Target="cetak-kwitansi.php%3fid=1800575" TargetMode="External"/><Relationship Id="rId10" Type="http://schemas.openxmlformats.org/officeDocument/2006/relationships/hyperlink" Target="cetak-kwitansi.php%3fid=1800567" TargetMode="External"/><Relationship Id="rId19" Type="http://schemas.openxmlformats.org/officeDocument/2006/relationships/hyperlink" Target="cetak-kwitansi.php%3fid=1800562" TargetMode="External"/><Relationship Id="rId4" Type="http://schemas.openxmlformats.org/officeDocument/2006/relationships/hyperlink" Target="cetak-kwitansi.php%3fid=1800558" TargetMode="External"/><Relationship Id="rId9" Type="http://schemas.openxmlformats.org/officeDocument/2006/relationships/hyperlink" Target="cetak-kwitansi.php%3fid=1800566" TargetMode="External"/><Relationship Id="rId14" Type="http://schemas.openxmlformats.org/officeDocument/2006/relationships/hyperlink" Target="cetak-kwitansi.php%3fid=1800574" TargetMode="External"/><Relationship Id="rId22" Type="http://schemas.openxmlformats.org/officeDocument/2006/relationships/hyperlink" Target="cetak-kwitansi.php%3fid=1800570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585" TargetMode="External"/><Relationship Id="rId13" Type="http://schemas.openxmlformats.org/officeDocument/2006/relationships/hyperlink" Target="cetak-kwitansi.php%3fid=1800596" TargetMode="External"/><Relationship Id="rId3" Type="http://schemas.openxmlformats.org/officeDocument/2006/relationships/hyperlink" Target="cetak-kwitansi.php%3fid=1800588" TargetMode="External"/><Relationship Id="rId7" Type="http://schemas.openxmlformats.org/officeDocument/2006/relationships/hyperlink" Target="cetak-kwitansi.php%3fid=1800584" TargetMode="External"/><Relationship Id="rId12" Type="http://schemas.openxmlformats.org/officeDocument/2006/relationships/hyperlink" Target="cetak-kwitansi.php%3fid=1800587" TargetMode="External"/><Relationship Id="rId2" Type="http://schemas.openxmlformats.org/officeDocument/2006/relationships/hyperlink" Target="cetak-kwitansi.php%3fid=1800586" TargetMode="External"/><Relationship Id="rId1" Type="http://schemas.openxmlformats.org/officeDocument/2006/relationships/hyperlink" Target="cetak-kwitansi.php%3fid=1800583" TargetMode="External"/><Relationship Id="rId6" Type="http://schemas.openxmlformats.org/officeDocument/2006/relationships/hyperlink" Target="cetak-kwitansi.php%3fid=1800594" TargetMode="External"/><Relationship Id="rId11" Type="http://schemas.openxmlformats.org/officeDocument/2006/relationships/hyperlink" Target="cetak-kwitansi.php%3fid=1800593" TargetMode="External"/><Relationship Id="rId5" Type="http://schemas.openxmlformats.org/officeDocument/2006/relationships/hyperlink" Target="cetak-kwitansi.php%3fid=1800591" TargetMode="External"/><Relationship Id="rId15" Type="http://schemas.openxmlformats.org/officeDocument/2006/relationships/printerSettings" Target="../printerSettings/printerSettings12.bin"/><Relationship Id="rId10" Type="http://schemas.openxmlformats.org/officeDocument/2006/relationships/hyperlink" Target="cetak-kwitansi.php%3fid=1800592" TargetMode="External"/><Relationship Id="rId4" Type="http://schemas.openxmlformats.org/officeDocument/2006/relationships/hyperlink" Target="cetak-kwitansi.php%3fid=1800590" TargetMode="External"/><Relationship Id="rId9" Type="http://schemas.openxmlformats.org/officeDocument/2006/relationships/hyperlink" Target="cetak-kwitansi.php%3fid=1800589" TargetMode="External"/><Relationship Id="rId14" Type="http://schemas.openxmlformats.org/officeDocument/2006/relationships/hyperlink" Target="cetak-kwitansi.php%3fid=180059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607" TargetMode="External"/><Relationship Id="rId3" Type="http://schemas.openxmlformats.org/officeDocument/2006/relationships/hyperlink" Target="cetak-kwitansi.php%3fid=1800601" TargetMode="External"/><Relationship Id="rId7" Type="http://schemas.openxmlformats.org/officeDocument/2006/relationships/hyperlink" Target="cetak-kwitansi.php%3fid=1800606" TargetMode="External"/><Relationship Id="rId12" Type="http://schemas.openxmlformats.org/officeDocument/2006/relationships/printerSettings" Target="../printerSettings/printerSettings13.bin"/><Relationship Id="rId2" Type="http://schemas.openxmlformats.org/officeDocument/2006/relationships/hyperlink" Target="cetak-kwitansi.php%3fid=1800599" TargetMode="External"/><Relationship Id="rId1" Type="http://schemas.openxmlformats.org/officeDocument/2006/relationships/hyperlink" Target="cetak-kwitansi.php%3fid=1800598" TargetMode="External"/><Relationship Id="rId6" Type="http://schemas.openxmlformats.org/officeDocument/2006/relationships/hyperlink" Target="cetak-kwitansi.php%3fid=1800605" TargetMode="External"/><Relationship Id="rId11" Type="http://schemas.openxmlformats.org/officeDocument/2006/relationships/hyperlink" Target="cetak-kwitansi.php%3fid=1800602" TargetMode="External"/><Relationship Id="rId5" Type="http://schemas.openxmlformats.org/officeDocument/2006/relationships/hyperlink" Target="cetak-kwitansi.php%3fid=1800604" TargetMode="External"/><Relationship Id="rId10" Type="http://schemas.openxmlformats.org/officeDocument/2006/relationships/hyperlink" Target="cetak-kwitansi.php%3fid=1800600" TargetMode="External"/><Relationship Id="rId4" Type="http://schemas.openxmlformats.org/officeDocument/2006/relationships/hyperlink" Target="cetak-kwitansi.php%3fid=1800603" TargetMode="External"/><Relationship Id="rId9" Type="http://schemas.openxmlformats.org/officeDocument/2006/relationships/hyperlink" Target="cetak-kwitansi.php%3fid=1800608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617" TargetMode="External"/><Relationship Id="rId13" Type="http://schemas.openxmlformats.org/officeDocument/2006/relationships/hyperlink" Target="cetak-kwitansi.php%3fid=1800622" TargetMode="External"/><Relationship Id="rId18" Type="http://schemas.openxmlformats.org/officeDocument/2006/relationships/hyperlink" Target="cetak-kwitansi.php%3fid=1800616" TargetMode="External"/><Relationship Id="rId3" Type="http://schemas.openxmlformats.org/officeDocument/2006/relationships/hyperlink" Target="cetak-kwitansi.php%3fid=1800611" TargetMode="External"/><Relationship Id="rId7" Type="http://schemas.openxmlformats.org/officeDocument/2006/relationships/hyperlink" Target="cetak-kwitansi.php%3fid=1800615" TargetMode="External"/><Relationship Id="rId12" Type="http://schemas.openxmlformats.org/officeDocument/2006/relationships/hyperlink" Target="cetak-kwitansi.php%3fid=1800621" TargetMode="External"/><Relationship Id="rId17" Type="http://schemas.openxmlformats.org/officeDocument/2006/relationships/hyperlink" Target="cetak-kwitansi.php%3fid=1800626" TargetMode="External"/><Relationship Id="rId2" Type="http://schemas.openxmlformats.org/officeDocument/2006/relationships/hyperlink" Target="cetak-kwitansi.php%3fid=1800610" TargetMode="External"/><Relationship Id="rId16" Type="http://schemas.openxmlformats.org/officeDocument/2006/relationships/hyperlink" Target="cetak-kwitansi.php%3fid=1800625" TargetMode="External"/><Relationship Id="rId1" Type="http://schemas.openxmlformats.org/officeDocument/2006/relationships/hyperlink" Target="cetak-kwitansi.php%3fid=1800609" TargetMode="External"/><Relationship Id="rId6" Type="http://schemas.openxmlformats.org/officeDocument/2006/relationships/hyperlink" Target="cetak-kwitansi.php%3fid=1800614" TargetMode="External"/><Relationship Id="rId11" Type="http://schemas.openxmlformats.org/officeDocument/2006/relationships/hyperlink" Target="cetak-kwitansi.php%3fid=1800620" TargetMode="External"/><Relationship Id="rId5" Type="http://schemas.openxmlformats.org/officeDocument/2006/relationships/hyperlink" Target="cetak-kwitansi.php%3fid=1800613" TargetMode="External"/><Relationship Id="rId15" Type="http://schemas.openxmlformats.org/officeDocument/2006/relationships/hyperlink" Target="cetak-kwitansi.php%3fid=1800624" TargetMode="External"/><Relationship Id="rId10" Type="http://schemas.openxmlformats.org/officeDocument/2006/relationships/hyperlink" Target="cetak-kwitansi.php%3fid=1800619" TargetMode="External"/><Relationship Id="rId19" Type="http://schemas.openxmlformats.org/officeDocument/2006/relationships/printerSettings" Target="../printerSettings/printerSettings14.bin"/><Relationship Id="rId4" Type="http://schemas.openxmlformats.org/officeDocument/2006/relationships/hyperlink" Target="cetak-kwitansi.php%3fid=1800612" TargetMode="External"/><Relationship Id="rId9" Type="http://schemas.openxmlformats.org/officeDocument/2006/relationships/hyperlink" Target="cetak-kwitansi.php%3fid=1800618" TargetMode="External"/><Relationship Id="rId14" Type="http://schemas.openxmlformats.org/officeDocument/2006/relationships/hyperlink" Target="cetak-kwitansi.php%3fid=18006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637" TargetMode="External"/><Relationship Id="rId13" Type="http://schemas.openxmlformats.org/officeDocument/2006/relationships/hyperlink" Target="cetak-kwitansi.php%3fid=1800646" TargetMode="External"/><Relationship Id="rId18" Type="http://schemas.openxmlformats.org/officeDocument/2006/relationships/hyperlink" Target="cetak-kwitansi.php%3fid=1800635" TargetMode="External"/><Relationship Id="rId3" Type="http://schemas.openxmlformats.org/officeDocument/2006/relationships/hyperlink" Target="cetak-kwitansi.php%3fid=1800631" TargetMode="External"/><Relationship Id="rId21" Type="http://schemas.openxmlformats.org/officeDocument/2006/relationships/printerSettings" Target="../printerSettings/printerSettings15.bin"/><Relationship Id="rId7" Type="http://schemas.openxmlformats.org/officeDocument/2006/relationships/hyperlink" Target="cetak-kwitansi.php%3fid=1800636" TargetMode="External"/><Relationship Id="rId12" Type="http://schemas.openxmlformats.org/officeDocument/2006/relationships/hyperlink" Target="cetak-kwitansi.php%3fid=1800645" TargetMode="External"/><Relationship Id="rId17" Type="http://schemas.openxmlformats.org/officeDocument/2006/relationships/hyperlink" Target="cetak-kwitansi.php%3fid=1800627" TargetMode="External"/><Relationship Id="rId2" Type="http://schemas.openxmlformats.org/officeDocument/2006/relationships/hyperlink" Target="cetak-kwitansi.php%3fid=1800630" TargetMode="External"/><Relationship Id="rId16" Type="http://schemas.openxmlformats.org/officeDocument/2006/relationships/hyperlink" Target="cetak-kwitansi.php%3fid=1800640" TargetMode="External"/><Relationship Id="rId20" Type="http://schemas.openxmlformats.org/officeDocument/2006/relationships/hyperlink" Target="cetak-kwitansi.php%3fid=1800644" TargetMode="External"/><Relationship Id="rId1" Type="http://schemas.openxmlformats.org/officeDocument/2006/relationships/hyperlink" Target="cetak-kwitansi.php%3fid=1800629" TargetMode="External"/><Relationship Id="rId6" Type="http://schemas.openxmlformats.org/officeDocument/2006/relationships/hyperlink" Target="cetak-kwitansi.php%3fid=1800634" TargetMode="External"/><Relationship Id="rId11" Type="http://schemas.openxmlformats.org/officeDocument/2006/relationships/hyperlink" Target="cetak-kwitansi.php%3fid=1800643" TargetMode="External"/><Relationship Id="rId5" Type="http://schemas.openxmlformats.org/officeDocument/2006/relationships/hyperlink" Target="cetak-kwitansi.php%3fid=1800633" TargetMode="External"/><Relationship Id="rId15" Type="http://schemas.openxmlformats.org/officeDocument/2006/relationships/hyperlink" Target="cetak-kwitansi.php%3fid=1800639" TargetMode="External"/><Relationship Id="rId10" Type="http://schemas.openxmlformats.org/officeDocument/2006/relationships/hyperlink" Target="cetak-kwitansi.php%3fid=1800642" TargetMode="External"/><Relationship Id="rId19" Type="http://schemas.openxmlformats.org/officeDocument/2006/relationships/hyperlink" Target="cetak-kwitansi.php%3fid=1800638" TargetMode="External"/><Relationship Id="rId4" Type="http://schemas.openxmlformats.org/officeDocument/2006/relationships/hyperlink" Target="cetak-kwitansi.php%3fid=1800632" TargetMode="External"/><Relationship Id="rId9" Type="http://schemas.openxmlformats.org/officeDocument/2006/relationships/hyperlink" Target="cetak-kwitansi.php%3fid=1800641" TargetMode="External"/><Relationship Id="rId14" Type="http://schemas.openxmlformats.org/officeDocument/2006/relationships/hyperlink" Target="cetak-kwitansi.php%3fid=1800628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658" TargetMode="External"/><Relationship Id="rId13" Type="http://schemas.openxmlformats.org/officeDocument/2006/relationships/hyperlink" Target="cetak-kwitansi.php%3fid=1800663" TargetMode="External"/><Relationship Id="rId18" Type="http://schemas.openxmlformats.org/officeDocument/2006/relationships/hyperlink" Target="cetak-kwitansi.php%3fid=1800668" TargetMode="External"/><Relationship Id="rId3" Type="http://schemas.openxmlformats.org/officeDocument/2006/relationships/hyperlink" Target="cetak-kwitansi.php%3fid=1800651" TargetMode="External"/><Relationship Id="rId21" Type="http://schemas.openxmlformats.org/officeDocument/2006/relationships/hyperlink" Target="cetak-kwitansi.php%3fid=1800654" TargetMode="External"/><Relationship Id="rId7" Type="http://schemas.openxmlformats.org/officeDocument/2006/relationships/hyperlink" Target="cetak-kwitansi.php%3fid=1800657" TargetMode="External"/><Relationship Id="rId12" Type="http://schemas.openxmlformats.org/officeDocument/2006/relationships/hyperlink" Target="cetak-kwitansi.php%3fid=1800662" TargetMode="External"/><Relationship Id="rId17" Type="http://schemas.openxmlformats.org/officeDocument/2006/relationships/hyperlink" Target="cetak-kwitansi.php%3fid=1800667" TargetMode="External"/><Relationship Id="rId2" Type="http://schemas.openxmlformats.org/officeDocument/2006/relationships/hyperlink" Target="cetak-kwitansi.php%3fid=1800650" TargetMode="External"/><Relationship Id="rId16" Type="http://schemas.openxmlformats.org/officeDocument/2006/relationships/hyperlink" Target="cetak-kwitansi.php%3fid=1800666" TargetMode="External"/><Relationship Id="rId20" Type="http://schemas.openxmlformats.org/officeDocument/2006/relationships/hyperlink" Target="cetak-kwitansi.php%3fid=1800647" TargetMode="External"/><Relationship Id="rId1" Type="http://schemas.openxmlformats.org/officeDocument/2006/relationships/hyperlink" Target="cetak-kwitansi.php%3fid=1800649" TargetMode="External"/><Relationship Id="rId6" Type="http://schemas.openxmlformats.org/officeDocument/2006/relationships/hyperlink" Target="cetak-kwitansi.php%3fid=1800656" TargetMode="External"/><Relationship Id="rId11" Type="http://schemas.openxmlformats.org/officeDocument/2006/relationships/hyperlink" Target="cetak-kwitansi.php%3fid=1800661" TargetMode="External"/><Relationship Id="rId5" Type="http://schemas.openxmlformats.org/officeDocument/2006/relationships/hyperlink" Target="cetak-kwitansi.php%3fid=1800653" TargetMode="External"/><Relationship Id="rId15" Type="http://schemas.openxmlformats.org/officeDocument/2006/relationships/hyperlink" Target="cetak-kwitansi.php%3fid=1800665" TargetMode="External"/><Relationship Id="rId23" Type="http://schemas.openxmlformats.org/officeDocument/2006/relationships/printerSettings" Target="../printerSettings/printerSettings16.bin"/><Relationship Id="rId10" Type="http://schemas.openxmlformats.org/officeDocument/2006/relationships/hyperlink" Target="cetak-kwitansi.php%3fid=1800660" TargetMode="External"/><Relationship Id="rId19" Type="http://schemas.openxmlformats.org/officeDocument/2006/relationships/hyperlink" Target="cetak-kwitansi.php%3fid=1800669" TargetMode="External"/><Relationship Id="rId4" Type="http://schemas.openxmlformats.org/officeDocument/2006/relationships/hyperlink" Target="cetak-kwitansi.php%3fid=1800652" TargetMode="External"/><Relationship Id="rId9" Type="http://schemas.openxmlformats.org/officeDocument/2006/relationships/hyperlink" Target="cetak-kwitansi.php%3fid=1800659" TargetMode="External"/><Relationship Id="rId14" Type="http://schemas.openxmlformats.org/officeDocument/2006/relationships/hyperlink" Target="cetak-kwitansi.php%3fid=1800664" TargetMode="External"/><Relationship Id="rId22" Type="http://schemas.openxmlformats.org/officeDocument/2006/relationships/hyperlink" Target="cetak-kwitansi.php%3fid=1800648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679" TargetMode="External"/><Relationship Id="rId3" Type="http://schemas.openxmlformats.org/officeDocument/2006/relationships/hyperlink" Target="cetak-kwitansi.php%3fid=1800672" TargetMode="External"/><Relationship Id="rId7" Type="http://schemas.openxmlformats.org/officeDocument/2006/relationships/hyperlink" Target="cetak-kwitansi.php%3fid=1800678" TargetMode="External"/><Relationship Id="rId2" Type="http://schemas.openxmlformats.org/officeDocument/2006/relationships/hyperlink" Target="cetak-kwitansi.php%3fid=1800671" TargetMode="External"/><Relationship Id="rId1" Type="http://schemas.openxmlformats.org/officeDocument/2006/relationships/hyperlink" Target="cetak-kwitansi.php%3fid=1800670" TargetMode="External"/><Relationship Id="rId6" Type="http://schemas.openxmlformats.org/officeDocument/2006/relationships/hyperlink" Target="cetak-kwitansi.php%3fid=1800676" TargetMode="External"/><Relationship Id="rId5" Type="http://schemas.openxmlformats.org/officeDocument/2006/relationships/hyperlink" Target="cetak-kwitansi.php%3fid=1800675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cetak-kwitansi.php%3fid=1800674" TargetMode="External"/><Relationship Id="rId9" Type="http://schemas.openxmlformats.org/officeDocument/2006/relationships/hyperlink" Target="cetak-kwitansi.php%3fid=1800673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707" TargetMode="External"/><Relationship Id="rId3" Type="http://schemas.openxmlformats.org/officeDocument/2006/relationships/hyperlink" Target="cetak-kwitansi.php%3fid=1800709" TargetMode="External"/><Relationship Id="rId7" Type="http://schemas.openxmlformats.org/officeDocument/2006/relationships/hyperlink" Target="cetak-kwitansi.php%3fid=1800713" TargetMode="External"/><Relationship Id="rId2" Type="http://schemas.openxmlformats.org/officeDocument/2006/relationships/hyperlink" Target="cetak-kwitansi.php%3fid=1800708" TargetMode="External"/><Relationship Id="rId1" Type="http://schemas.openxmlformats.org/officeDocument/2006/relationships/hyperlink" Target="cetak-kwitansi.php%3fid=1800706" TargetMode="External"/><Relationship Id="rId6" Type="http://schemas.openxmlformats.org/officeDocument/2006/relationships/hyperlink" Target="cetak-kwitansi.php%3fid=1800712" TargetMode="External"/><Relationship Id="rId5" Type="http://schemas.openxmlformats.org/officeDocument/2006/relationships/hyperlink" Target="cetak-kwitansi.php%3fid=1800711" TargetMode="External"/><Relationship Id="rId4" Type="http://schemas.openxmlformats.org/officeDocument/2006/relationships/hyperlink" Target="cetak-kwitansi.php%3fid=1800710" TargetMode="External"/><Relationship Id="rId9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342" TargetMode="External"/><Relationship Id="rId13" Type="http://schemas.openxmlformats.org/officeDocument/2006/relationships/hyperlink" Target="cetak-kwitansi.php%3fid=1800364" TargetMode="External"/><Relationship Id="rId18" Type="http://schemas.openxmlformats.org/officeDocument/2006/relationships/hyperlink" Target="cetak-kwitansi.php%3fid=1800336" TargetMode="External"/><Relationship Id="rId26" Type="http://schemas.openxmlformats.org/officeDocument/2006/relationships/hyperlink" Target="cetak-kwitansi.php%3fid=1800340" TargetMode="External"/><Relationship Id="rId3" Type="http://schemas.openxmlformats.org/officeDocument/2006/relationships/hyperlink" Target="cetak-kwitansi.php%3fid=1800330" TargetMode="External"/><Relationship Id="rId21" Type="http://schemas.openxmlformats.org/officeDocument/2006/relationships/hyperlink" Target="cetak-kwitansi.php%3fid=1800331" TargetMode="External"/><Relationship Id="rId7" Type="http://schemas.openxmlformats.org/officeDocument/2006/relationships/hyperlink" Target="cetak-kwitansi.php%3fid=1800341" TargetMode="External"/><Relationship Id="rId12" Type="http://schemas.openxmlformats.org/officeDocument/2006/relationships/hyperlink" Target="cetak-kwitansi.php%3fid=1800348" TargetMode="External"/><Relationship Id="rId17" Type="http://schemas.openxmlformats.org/officeDocument/2006/relationships/hyperlink" Target="cetak-kwitansi.php%3fid=1800327" TargetMode="External"/><Relationship Id="rId25" Type="http://schemas.openxmlformats.org/officeDocument/2006/relationships/hyperlink" Target="cetak-kwitansi.php%3fid=1800338" TargetMode="External"/><Relationship Id="rId2" Type="http://schemas.openxmlformats.org/officeDocument/2006/relationships/hyperlink" Target="cetak-kwitansi.php%3fid=1800328" TargetMode="External"/><Relationship Id="rId16" Type="http://schemas.openxmlformats.org/officeDocument/2006/relationships/hyperlink" Target="cetak-kwitansi.php%3fid=1800369" TargetMode="External"/><Relationship Id="rId20" Type="http://schemas.openxmlformats.org/officeDocument/2006/relationships/hyperlink" Target="cetak-kwitansi.php%3fid=1800329" TargetMode="External"/><Relationship Id="rId29" Type="http://schemas.openxmlformats.org/officeDocument/2006/relationships/hyperlink" Target="cetak-kwitansi.php%3fid=1800365" TargetMode="External"/><Relationship Id="rId1" Type="http://schemas.openxmlformats.org/officeDocument/2006/relationships/hyperlink" Target="cetak-kwitansi.php%3fid=1800326" TargetMode="External"/><Relationship Id="rId6" Type="http://schemas.openxmlformats.org/officeDocument/2006/relationships/hyperlink" Target="cetak-kwitansi.php%3fid=1800339" TargetMode="External"/><Relationship Id="rId11" Type="http://schemas.openxmlformats.org/officeDocument/2006/relationships/hyperlink" Target="cetak-kwitansi.php%3fid=1800347" TargetMode="External"/><Relationship Id="rId24" Type="http://schemas.openxmlformats.org/officeDocument/2006/relationships/hyperlink" Target="cetak-kwitansi.php%3fid=1800335" TargetMode="External"/><Relationship Id="rId5" Type="http://schemas.openxmlformats.org/officeDocument/2006/relationships/hyperlink" Target="cetak-kwitansi.php%3fid=1800337" TargetMode="External"/><Relationship Id="rId15" Type="http://schemas.openxmlformats.org/officeDocument/2006/relationships/hyperlink" Target="cetak-kwitansi.php%3fid=1800368" TargetMode="External"/><Relationship Id="rId23" Type="http://schemas.openxmlformats.org/officeDocument/2006/relationships/hyperlink" Target="cetak-kwitansi.php%3fid=1800334" TargetMode="External"/><Relationship Id="rId28" Type="http://schemas.openxmlformats.org/officeDocument/2006/relationships/hyperlink" Target="cetak-kwitansi.php%3fid=1800345" TargetMode="External"/><Relationship Id="rId10" Type="http://schemas.openxmlformats.org/officeDocument/2006/relationships/hyperlink" Target="cetak-kwitansi.php%3fid=1800346" TargetMode="External"/><Relationship Id="rId19" Type="http://schemas.openxmlformats.org/officeDocument/2006/relationships/hyperlink" Target="cetak-kwitansi.php%3fid=1800382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cetak-kwitansi.php%3fid=1800333" TargetMode="External"/><Relationship Id="rId9" Type="http://schemas.openxmlformats.org/officeDocument/2006/relationships/hyperlink" Target="cetak-kwitansi.php%3fid=1800343" TargetMode="External"/><Relationship Id="rId14" Type="http://schemas.openxmlformats.org/officeDocument/2006/relationships/hyperlink" Target="cetak-kwitansi.php%3fid=1800366" TargetMode="External"/><Relationship Id="rId22" Type="http://schemas.openxmlformats.org/officeDocument/2006/relationships/hyperlink" Target="cetak-kwitansi.php%3fid=1800332" TargetMode="External"/><Relationship Id="rId27" Type="http://schemas.openxmlformats.org/officeDocument/2006/relationships/hyperlink" Target="cetak-kwitansi.php%3fid=1800344" TargetMode="External"/><Relationship Id="rId30" Type="http://schemas.openxmlformats.org/officeDocument/2006/relationships/hyperlink" Target="cetak-kwitansi.php%3fid=1800367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722" TargetMode="External"/><Relationship Id="rId13" Type="http://schemas.openxmlformats.org/officeDocument/2006/relationships/hyperlink" Target="cetak-kwitansi.php%3fid=1800730" TargetMode="External"/><Relationship Id="rId3" Type="http://schemas.openxmlformats.org/officeDocument/2006/relationships/hyperlink" Target="cetak-kwitansi.php%3fid=1800717" TargetMode="External"/><Relationship Id="rId7" Type="http://schemas.openxmlformats.org/officeDocument/2006/relationships/hyperlink" Target="cetak-kwitansi.php%3fid=1800721" TargetMode="External"/><Relationship Id="rId12" Type="http://schemas.openxmlformats.org/officeDocument/2006/relationships/hyperlink" Target="cetak-kwitansi.php%3fid=1800729" TargetMode="External"/><Relationship Id="rId17" Type="http://schemas.openxmlformats.org/officeDocument/2006/relationships/printerSettings" Target="../printerSettings/printerSettings20.bin"/><Relationship Id="rId2" Type="http://schemas.openxmlformats.org/officeDocument/2006/relationships/hyperlink" Target="cetak-kwitansi.php%3fid=1800716" TargetMode="External"/><Relationship Id="rId16" Type="http://schemas.openxmlformats.org/officeDocument/2006/relationships/hyperlink" Target="cetak-kwitansi.php%3fid=1800728" TargetMode="External"/><Relationship Id="rId1" Type="http://schemas.openxmlformats.org/officeDocument/2006/relationships/hyperlink" Target="cetak-kwitansi.php%3fid=1800715" TargetMode="External"/><Relationship Id="rId6" Type="http://schemas.openxmlformats.org/officeDocument/2006/relationships/hyperlink" Target="cetak-kwitansi.php%3fid=1800720" TargetMode="External"/><Relationship Id="rId11" Type="http://schemas.openxmlformats.org/officeDocument/2006/relationships/hyperlink" Target="cetak-kwitansi.php%3fid=1800727" TargetMode="External"/><Relationship Id="rId5" Type="http://schemas.openxmlformats.org/officeDocument/2006/relationships/hyperlink" Target="cetak-kwitansi.php%3fid=1800719" TargetMode="External"/><Relationship Id="rId15" Type="http://schemas.openxmlformats.org/officeDocument/2006/relationships/hyperlink" Target="cetak-kwitansi.php%3fid=1800724" TargetMode="External"/><Relationship Id="rId10" Type="http://schemas.openxmlformats.org/officeDocument/2006/relationships/hyperlink" Target="cetak-kwitansi.php%3fid=1800726" TargetMode="External"/><Relationship Id="rId4" Type="http://schemas.openxmlformats.org/officeDocument/2006/relationships/hyperlink" Target="cetak-kwitansi.php%3fid=1800718" TargetMode="External"/><Relationship Id="rId9" Type="http://schemas.openxmlformats.org/officeDocument/2006/relationships/hyperlink" Target="cetak-kwitansi.php%3fid=1800725" TargetMode="External"/><Relationship Id="rId14" Type="http://schemas.openxmlformats.org/officeDocument/2006/relationships/hyperlink" Target="cetak-kwitansi.php%3fid=180072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Nijar\Downloads\cetak-kwitansi.php%3fid=1800736" TargetMode="External"/><Relationship Id="rId2" Type="http://schemas.openxmlformats.org/officeDocument/2006/relationships/hyperlink" Target="file:///C:\Users\Nijar\Downloads\cetak-kwitansi.php%3fid=1800734" TargetMode="External"/><Relationship Id="rId1" Type="http://schemas.openxmlformats.org/officeDocument/2006/relationships/hyperlink" Target="file:///C:\Users\Nijar\Downloads\cetak-kwitansi.php%3fid=1800732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file:///C:\Users\Nijar\Downloads\cetak-kwitansi.php%3fid=1800733" TargetMode="External"/><Relationship Id="rId4" Type="http://schemas.openxmlformats.org/officeDocument/2006/relationships/hyperlink" Target="file:///C:\Users\Nijar\Downloads\cetak-kwitansi.php%3fid=1800737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0756" TargetMode="External"/><Relationship Id="rId18" Type="http://schemas.openxmlformats.org/officeDocument/2006/relationships/hyperlink" Target="cetak-kwitansi.php%3fid=1800766" TargetMode="External"/><Relationship Id="rId26" Type="http://schemas.openxmlformats.org/officeDocument/2006/relationships/hyperlink" Target="cetak-kwitansi.php%3fid=1800778" TargetMode="External"/><Relationship Id="rId39" Type="http://schemas.openxmlformats.org/officeDocument/2006/relationships/hyperlink" Target="cetak-kwitansi.php%3fid=1800793" TargetMode="External"/><Relationship Id="rId21" Type="http://schemas.openxmlformats.org/officeDocument/2006/relationships/hyperlink" Target="cetak-kwitansi.php%3fid=1800772" TargetMode="External"/><Relationship Id="rId34" Type="http://schemas.openxmlformats.org/officeDocument/2006/relationships/hyperlink" Target="cetak-kwitansi.php%3fid=1800786" TargetMode="External"/><Relationship Id="rId42" Type="http://schemas.openxmlformats.org/officeDocument/2006/relationships/hyperlink" Target="cetak-kwitansi.php%3fid=1800796" TargetMode="External"/><Relationship Id="rId47" Type="http://schemas.openxmlformats.org/officeDocument/2006/relationships/hyperlink" Target="cetak-kwitansi.php%3fid=1800802" TargetMode="External"/><Relationship Id="rId50" Type="http://schemas.openxmlformats.org/officeDocument/2006/relationships/hyperlink" Target="cetak-kwitansi.php%3fid=1800805" TargetMode="External"/><Relationship Id="rId55" Type="http://schemas.openxmlformats.org/officeDocument/2006/relationships/hyperlink" Target="cetak-kwitansi.php%3fid=1800811" TargetMode="External"/><Relationship Id="rId63" Type="http://schemas.openxmlformats.org/officeDocument/2006/relationships/hyperlink" Target="cetak-kwitansi.php%3fid=1800800" TargetMode="External"/><Relationship Id="rId68" Type="http://schemas.openxmlformats.org/officeDocument/2006/relationships/hyperlink" Target="cetak-kwitansi.php%3fid=1800774" TargetMode="External"/><Relationship Id="rId7" Type="http://schemas.openxmlformats.org/officeDocument/2006/relationships/hyperlink" Target="cetak-kwitansi.php%3fid=1800763" TargetMode="External"/><Relationship Id="rId71" Type="http://schemas.openxmlformats.org/officeDocument/2006/relationships/hyperlink" Target="cetak-kwitansi.php%3fid=1800813" TargetMode="External"/><Relationship Id="rId2" Type="http://schemas.openxmlformats.org/officeDocument/2006/relationships/hyperlink" Target="cetak-kwitansi.php%3fid=1800752" TargetMode="External"/><Relationship Id="rId16" Type="http://schemas.openxmlformats.org/officeDocument/2006/relationships/hyperlink" Target="cetak-kwitansi.php%3fid=1800761" TargetMode="External"/><Relationship Id="rId29" Type="http://schemas.openxmlformats.org/officeDocument/2006/relationships/hyperlink" Target="cetak-kwitansi.php%3fid=1800781" TargetMode="External"/><Relationship Id="rId11" Type="http://schemas.openxmlformats.org/officeDocument/2006/relationships/hyperlink" Target="cetak-kwitansi.php%3fid=1800751" TargetMode="External"/><Relationship Id="rId24" Type="http://schemas.openxmlformats.org/officeDocument/2006/relationships/hyperlink" Target="cetak-kwitansi.php%3fid=1800776" TargetMode="External"/><Relationship Id="rId32" Type="http://schemas.openxmlformats.org/officeDocument/2006/relationships/hyperlink" Target="cetak-kwitansi.php%3fid=1800784" TargetMode="External"/><Relationship Id="rId37" Type="http://schemas.openxmlformats.org/officeDocument/2006/relationships/hyperlink" Target="cetak-kwitansi.php%3fid=1800789" TargetMode="External"/><Relationship Id="rId40" Type="http://schemas.openxmlformats.org/officeDocument/2006/relationships/hyperlink" Target="cetak-kwitansi.php%3fid=1800794" TargetMode="External"/><Relationship Id="rId45" Type="http://schemas.openxmlformats.org/officeDocument/2006/relationships/hyperlink" Target="cetak-kwitansi.php%3fid=1800799" TargetMode="External"/><Relationship Id="rId53" Type="http://schemas.openxmlformats.org/officeDocument/2006/relationships/hyperlink" Target="cetak-kwitansi.php%3fid=1800808" TargetMode="External"/><Relationship Id="rId58" Type="http://schemas.openxmlformats.org/officeDocument/2006/relationships/hyperlink" Target="cetak-kwitansi.php%3fid=1800816" TargetMode="External"/><Relationship Id="rId66" Type="http://schemas.openxmlformats.org/officeDocument/2006/relationships/hyperlink" Target="cetak-kwitansi.php%3fid=1800750" TargetMode="External"/><Relationship Id="rId5" Type="http://schemas.openxmlformats.org/officeDocument/2006/relationships/hyperlink" Target="cetak-kwitansi.php%3fid=1800757" TargetMode="External"/><Relationship Id="rId15" Type="http://schemas.openxmlformats.org/officeDocument/2006/relationships/hyperlink" Target="cetak-kwitansi.php%3fid=1800760" TargetMode="External"/><Relationship Id="rId23" Type="http://schemas.openxmlformats.org/officeDocument/2006/relationships/hyperlink" Target="cetak-kwitansi.php%3fid=1800775" TargetMode="External"/><Relationship Id="rId28" Type="http://schemas.openxmlformats.org/officeDocument/2006/relationships/hyperlink" Target="cetak-kwitansi.php%3fid=1800780" TargetMode="External"/><Relationship Id="rId36" Type="http://schemas.openxmlformats.org/officeDocument/2006/relationships/hyperlink" Target="cetak-kwitansi.php%3fid=1800788" TargetMode="External"/><Relationship Id="rId49" Type="http://schemas.openxmlformats.org/officeDocument/2006/relationships/hyperlink" Target="cetak-kwitansi.php%3fid=1800804" TargetMode="External"/><Relationship Id="rId57" Type="http://schemas.openxmlformats.org/officeDocument/2006/relationships/hyperlink" Target="cetak-kwitansi.php%3fid=1800814" TargetMode="External"/><Relationship Id="rId61" Type="http://schemas.openxmlformats.org/officeDocument/2006/relationships/hyperlink" Target="cetak-kwitansi.php%3fid=1800820" TargetMode="External"/><Relationship Id="rId10" Type="http://schemas.openxmlformats.org/officeDocument/2006/relationships/hyperlink" Target="cetak-kwitansi.php%3fid=1800792" TargetMode="External"/><Relationship Id="rId19" Type="http://schemas.openxmlformats.org/officeDocument/2006/relationships/hyperlink" Target="cetak-kwitansi.php%3fid=1800768" TargetMode="External"/><Relationship Id="rId31" Type="http://schemas.openxmlformats.org/officeDocument/2006/relationships/hyperlink" Target="cetak-kwitansi.php%3fid=1800783" TargetMode="External"/><Relationship Id="rId44" Type="http://schemas.openxmlformats.org/officeDocument/2006/relationships/hyperlink" Target="cetak-kwitansi.php%3fid=1800798" TargetMode="External"/><Relationship Id="rId52" Type="http://schemas.openxmlformats.org/officeDocument/2006/relationships/hyperlink" Target="cetak-kwitansi.php%3fid=1800807" TargetMode="External"/><Relationship Id="rId60" Type="http://schemas.openxmlformats.org/officeDocument/2006/relationships/hyperlink" Target="cetak-kwitansi.php%3fid=1800819" TargetMode="External"/><Relationship Id="rId65" Type="http://schemas.openxmlformats.org/officeDocument/2006/relationships/hyperlink" Target="cetak-kwitansi.php%3fid=1800759" TargetMode="External"/><Relationship Id="rId73" Type="http://schemas.openxmlformats.org/officeDocument/2006/relationships/printerSettings" Target="../printerSettings/printerSettings23.bin"/><Relationship Id="rId4" Type="http://schemas.openxmlformats.org/officeDocument/2006/relationships/hyperlink" Target="cetak-kwitansi.php%3fid=1800754" TargetMode="External"/><Relationship Id="rId9" Type="http://schemas.openxmlformats.org/officeDocument/2006/relationships/hyperlink" Target="cetak-kwitansi.php%3fid=1800770" TargetMode="External"/><Relationship Id="rId14" Type="http://schemas.openxmlformats.org/officeDocument/2006/relationships/hyperlink" Target="cetak-kwitansi.php%3fid=1800758" TargetMode="External"/><Relationship Id="rId22" Type="http://schemas.openxmlformats.org/officeDocument/2006/relationships/hyperlink" Target="cetak-kwitansi.php%3fid=1800773" TargetMode="External"/><Relationship Id="rId27" Type="http://schemas.openxmlformats.org/officeDocument/2006/relationships/hyperlink" Target="cetak-kwitansi.php%3fid=1800779" TargetMode="External"/><Relationship Id="rId30" Type="http://schemas.openxmlformats.org/officeDocument/2006/relationships/hyperlink" Target="cetak-kwitansi.php%3fid=1800782" TargetMode="External"/><Relationship Id="rId35" Type="http://schemas.openxmlformats.org/officeDocument/2006/relationships/hyperlink" Target="cetak-kwitansi.php%3fid=1800787" TargetMode="External"/><Relationship Id="rId43" Type="http://schemas.openxmlformats.org/officeDocument/2006/relationships/hyperlink" Target="cetak-kwitansi.php%3fid=1800797" TargetMode="External"/><Relationship Id="rId48" Type="http://schemas.openxmlformats.org/officeDocument/2006/relationships/hyperlink" Target="cetak-kwitansi.php%3fid=1800803" TargetMode="External"/><Relationship Id="rId56" Type="http://schemas.openxmlformats.org/officeDocument/2006/relationships/hyperlink" Target="cetak-kwitansi.php%3fid=1800812" TargetMode="External"/><Relationship Id="rId64" Type="http://schemas.openxmlformats.org/officeDocument/2006/relationships/hyperlink" Target="cetak-kwitansi.php%3fid=1800748" TargetMode="External"/><Relationship Id="rId69" Type="http://schemas.openxmlformats.org/officeDocument/2006/relationships/hyperlink" Target="cetak-kwitansi.php%3fid=1800790" TargetMode="External"/><Relationship Id="rId8" Type="http://schemas.openxmlformats.org/officeDocument/2006/relationships/hyperlink" Target="cetak-kwitansi.php%3fid=1800764" TargetMode="External"/><Relationship Id="rId51" Type="http://schemas.openxmlformats.org/officeDocument/2006/relationships/hyperlink" Target="cetak-kwitansi.php%3fid=1800806" TargetMode="External"/><Relationship Id="rId72" Type="http://schemas.openxmlformats.org/officeDocument/2006/relationships/hyperlink" Target="cetak-kwitansi.php%3fid=1800815" TargetMode="External"/><Relationship Id="rId3" Type="http://schemas.openxmlformats.org/officeDocument/2006/relationships/hyperlink" Target="cetak-kwitansi.php%3fid=1800753" TargetMode="External"/><Relationship Id="rId12" Type="http://schemas.openxmlformats.org/officeDocument/2006/relationships/hyperlink" Target="cetak-kwitansi.php%3fid=1800755" TargetMode="External"/><Relationship Id="rId17" Type="http://schemas.openxmlformats.org/officeDocument/2006/relationships/hyperlink" Target="cetak-kwitansi.php%3fid=1800765" TargetMode="External"/><Relationship Id="rId25" Type="http://schemas.openxmlformats.org/officeDocument/2006/relationships/hyperlink" Target="cetak-kwitansi.php%3fid=1800777" TargetMode="External"/><Relationship Id="rId33" Type="http://schemas.openxmlformats.org/officeDocument/2006/relationships/hyperlink" Target="cetak-kwitansi.php%3fid=1800785" TargetMode="External"/><Relationship Id="rId38" Type="http://schemas.openxmlformats.org/officeDocument/2006/relationships/hyperlink" Target="cetak-kwitansi.php%3fid=1800791" TargetMode="External"/><Relationship Id="rId46" Type="http://schemas.openxmlformats.org/officeDocument/2006/relationships/hyperlink" Target="cetak-kwitansi.php%3fid=1800801" TargetMode="External"/><Relationship Id="rId59" Type="http://schemas.openxmlformats.org/officeDocument/2006/relationships/hyperlink" Target="cetak-kwitansi.php%3fid=1800818" TargetMode="External"/><Relationship Id="rId67" Type="http://schemas.openxmlformats.org/officeDocument/2006/relationships/hyperlink" Target="cetak-kwitansi.php%3fid=1800771" TargetMode="External"/><Relationship Id="rId20" Type="http://schemas.openxmlformats.org/officeDocument/2006/relationships/hyperlink" Target="cetak-kwitansi.php%3fid=1800769" TargetMode="External"/><Relationship Id="rId41" Type="http://schemas.openxmlformats.org/officeDocument/2006/relationships/hyperlink" Target="cetak-kwitansi.php%3fid=1800795" TargetMode="External"/><Relationship Id="rId54" Type="http://schemas.openxmlformats.org/officeDocument/2006/relationships/hyperlink" Target="cetak-kwitansi.php%3fid=1800809" TargetMode="External"/><Relationship Id="rId62" Type="http://schemas.openxmlformats.org/officeDocument/2006/relationships/hyperlink" Target="cetak-kwitansi.php%3fid=1800821" TargetMode="External"/><Relationship Id="rId70" Type="http://schemas.openxmlformats.org/officeDocument/2006/relationships/hyperlink" Target="cetak-kwitansi.php%3fid=1800810" TargetMode="External"/><Relationship Id="rId1" Type="http://schemas.openxmlformats.org/officeDocument/2006/relationships/hyperlink" Target="cetak-kwitansi.php%3fid=1800749" TargetMode="External"/><Relationship Id="rId6" Type="http://schemas.openxmlformats.org/officeDocument/2006/relationships/hyperlink" Target="cetak-kwitansi.php%3fid=1800762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829" TargetMode="External"/><Relationship Id="rId13" Type="http://schemas.openxmlformats.org/officeDocument/2006/relationships/hyperlink" Target="cetak-kwitansi.php%3fid=1800834" TargetMode="External"/><Relationship Id="rId18" Type="http://schemas.openxmlformats.org/officeDocument/2006/relationships/hyperlink" Target="cetak-kwitansi.php%3fid=1800839" TargetMode="External"/><Relationship Id="rId26" Type="http://schemas.openxmlformats.org/officeDocument/2006/relationships/hyperlink" Target="cetak-kwitansi.php%3fid=1800846" TargetMode="External"/><Relationship Id="rId3" Type="http://schemas.openxmlformats.org/officeDocument/2006/relationships/hyperlink" Target="cetak-kwitansi.php%3fid=1800824" TargetMode="External"/><Relationship Id="rId21" Type="http://schemas.openxmlformats.org/officeDocument/2006/relationships/hyperlink" Target="cetak-kwitansi.php%3fid=1800843" TargetMode="External"/><Relationship Id="rId7" Type="http://schemas.openxmlformats.org/officeDocument/2006/relationships/hyperlink" Target="cetak-kwitansi.php%3fid=1800828" TargetMode="External"/><Relationship Id="rId12" Type="http://schemas.openxmlformats.org/officeDocument/2006/relationships/hyperlink" Target="cetak-kwitansi.php%3fid=1800833" TargetMode="External"/><Relationship Id="rId17" Type="http://schemas.openxmlformats.org/officeDocument/2006/relationships/hyperlink" Target="cetak-kwitansi.php%3fid=1800838" TargetMode="External"/><Relationship Id="rId25" Type="http://schemas.openxmlformats.org/officeDocument/2006/relationships/hyperlink" Target="cetak-kwitansi.php%3fid=1800849" TargetMode="External"/><Relationship Id="rId2" Type="http://schemas.openxmlformats.org/officeDocument/2006/relationships/hyperlink" Target="cetak-kwitansi.php%3fid=1800823" TargetMode="External"/><Relationship Id="rId16" Type="http://schemas.openxmlformats.org/officeDocument/2006/relationships/hyperlink" Target="cetak-kwitansi.php%3fid=1800837" TargetMode="External"/><Relationship Id="rId20" Type="http://schemas.openxmlformats.org/officeDocument/2006/relationships/hyperlink" Target="cetak-kwitansi.php%3fid=1800842" TargetMode="External"/><Relationship Id="rId1" Type="http://schemas.openxmlformats.org/officeDocument/2006/relationships/hyperlink" Target="cetak-kwitansi.php%3fid=1800822" TargetMode="External"/><Relationship Id="rId6" Type="http://schemas.openxmlformats.org/officeDocument/2006/relationships/hyperlink" Target="cetak-kwitansi.php%3fid=1800827" TargetMode="External"/><Relationship Id="rId11" Type="http://schemas.openxmlformats.org/officeDocument/2006/relationships/hyperlink" Target="cetak-kwitansi.php%3fid=1800832" TargetMode="External"/><Relationship Id="rId24" Type="http://schemas.openxmlformats.org/officeDocument/2006/relationships/hyperlink" Target="cetak-kwitansi.php%3fid=1800848" TargetMode="External"/><Relationship Id="rId5" Type="http://schemas.openxmlformats.org/officeDocument/2006/relationships/hyperlink" Target="cetak-kwitansi.php%3fid=1800826" TargetMode="External"/><Relationship Id="rId15" Type="http://schemas.openxmlformats.org/officeDocument/2006/relationships/hyperlink" Target="cetak-kwitansi.php%3fid=1800836" TargetMode="External"/><Relationship Id="rId23" Type="http://schemas.openxmlformats.org/officeDocument/2006/relationships/hyperlink" Target="cetak-kwitansi.php%3fid=1800845" TargetMode="External"/><Relationship Id="rId10" Type="http://schemas.openxmlformats.org/officeDocument/2006/relationships/hyperlink" Target="cetak-kwitansi.php%3fid=1800831" TargetMode="External"/><Relationship Id="rId19" Type="http://schemas.openxmlformats.org/officeDocument/2006/relationships/hyperlink" Target="cetak-kwitansi.php%3fid=1800841" TargetMode="External"/><Relationship Id="rId4" Type="http://schemas.openxmlformats.org/officeDocument/2006/relationships/hyperlink" Target="cetak-kwitansi.php%3fid=1800825" TargetMode="External"/><Relationship Id="rId9" Type="http://schemas.openxmlformats.org/officeDocument/2006/relationships/hyperlink" Target="cetak-kwitansi.php%3fid=1800830" TargetMode="External"/><Relationship Id="rId14" Type="http://schemas.openxmlformats.org/officeDocument/2006/relationships/hyperlink" Target="cetak-kwitansi.php%3fid=1800835" TargetMode="External"/><Relationship Id="rId22" Type="http://schemas.openxmlformats.org/officeDocument/2006/relationships/hyperlink" Target="cetak-kwitansi.php%3fid=1800844" TargetMode="External"/><Relationship Id="rId27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861" TargetMode="External"/><Relationship Id="rId13" Type="http://schemas.openxmlformats.org/officeDocument/2006/relationships/hyperlink" Target="cetak-kwitansi.php%3fid=1800856" TargetMode="External"/><Relationship Id="rId3" Type="http://schemas.openxmlformats.org/officeDocument/2006/relationships/hyperlink" Target="cetak-kwitansi.php%3fid=1800855" TargetMode="External"/><Relationship Id="rId7" Type="http://schemas.openxmlformats.org/officeDocument/2006/relationships/hyperlink" Target="cetak-kwitansi.php%3fid=1800857" TargetMode="External"/><Relationship Id="rId12" Type="http://schemas.openxmlformats.org/officeDocument/2006/relationships/hyperlink" Target="cetak-kwitansi.php%3fid=1800854" TargetMode="External"/><Relationship Id="rId17" Type="http://schemas.openxmlformats.org/officeDocument/2006/relationships/printerSettings" Target="../printerSettings/printerSettings25.bin"/><Relationship Id="rId2" Type="http://schemas.openxmlformats.org/officeDocument/2006/relationships/hyperlink" Target="cetak-kwitansi.php%3fid=1800852" TargetMode="External"/><Relationship Id="rId16" Type="http://schemas.openxmlformats.org/officeDocument/2006/relationships/hyperlink" Target="cetak-kwitansi.php%3fid=1800864" TargetMode="External"/><Relationship Id="rId1" Type="http://schemas.openxmlformats.org/officeDocument/2006/relationships/hyperlink" Target="cetak-kwitansi.php%3fid=1800850" TargetMode="External"/><Relationship Id="rId6" Type="http://schemas.openxmlformats.org/officeDocument/2006/relationships/hyperlink" Target="cetak-kwitansi.php%3fid=1800865" TargetMode="External"/><Relationship Id="rId11" Type="http://schemas.openxmlformats.org/officeDocument/2006/relationships/hyperlink" Target="cetak-kwitansi.php%3fid=1800853" TargetMode="External"/><Relationship Id="rId5" Type="http://schemas.openxmlformats.org/officeDocument/2006/relationships/hyperlink" Target="cetak-kwitansi.php%3fid=1800863" TargetMode="External"/><Relationship Id="rId15" Type="http://schemas.openxmlformats.org/officeDocument/2006/relationships/hyperlink" Target="cetak-kwitansi.php%3fid=1800859" TargetMode="External"/><Relationship Id="rId10" Type="http://schemas.openxmlformats.org/officeDocument/2006/relationships/hyperlink" Target="cetak-kwitansi.php%3fid=1800851" TargetMode="External"/><Relationship Id="rId4" Type="http://schemas.openxmlformats.org/officeDocument/2006/relationships/hyperlink" Target="cetak-kwitansi.php%3fid=1800860" TargetMode="External"/><Relationship Id="rId9" Type="http://schemas.openxmlformats.org/officeDocument/2006/relationships/hyperlink" Target="cetak-kwitansi.php%3fid=1800862" TargetMode="External"/><Relationship Id="rId14" Type="http://schemas.openxmlformats.org/officeDocument/2006/relationships/hyperlink" Target="cetak-kwitansi.php%3fid=1800858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880" TargetMode="External"/><Relationship Id="rId13" Type="http://schemas.openxmlformats.org/officeDocument/2006/relationships/hyperlink" Target="cetak-kwitansi.php%3fid=1800869" TargetMode="External"/><Relationship Id="rId18" Type="http://schemas.openxmlformats.org/officeDocument/2006/relationships/hyperlink" Target="cetak-kwitansi.php%3fid=1800883" TargetMode="External"/><Relationship Id="rId3" Type="http://schemas.openxmlformats.org/officeDocument/2006/relationships/hyperlink" Target="cetak-kwitansi.php%3fid=1800872" TargetMode="External"/><Relationship Id="rId7" Type="http://schemas.openxmlformats.org/officeDocument/2006/relationships/hyperlink" Target="cetak-kwitansi.php%3fid=1800879" TargetMode="External"/><Relationship Id="rId12" Type="http://schemas.openxmlformats.org/officeDocument/2006/relationships/hyperlink" Target="cetak-kwitansi.php%3fid=1800866" TargetMode="External"/><Relationship Id="rId17" Type="http://schemas.openxmlformats.org/officeDocument/2006/relationships/hyperlink" Target="cetak-kwitansi.php%3fid=1800878" TargetMode="External"/><Relationship Id="rId2" Type="http://schemas.openxmlformats.org/officeDocument/2006/relationships/hyperlink" Target="cetak-kwitansi.php%3fid=1800871" TargetMode="External"/><Relationship Id="rId16" Type="http://schemas.openxmlformats.org/officeDocument/2006/relationships/hyperlink" Target="cetak-kwitansi.php%3fid=1800876" TargetMode="External"/><Relationship Id="rId1" Type="http://schemas.openxmlformats.org/officeDocument/2006/relationships/hyperlink" Target="cetak-kwitansi.php%3fid=1800868" TargetMode="External"/><Relationship Id="rId6" Type="http://schemas.openxmlformats.org/officeDocument/2006/relationships/hyperlink" Target="cetak-kwitansi.php%3fid=1800877" TargetMode="External"/><Relationship Id="rId11" Type="http://schemas.openxmlformats.org/officeDocument/2006/relationships/hyperlink" Target="cetak-kwitansi.php%3fid=1800884" TargetMode="External"/><Relationship Id="rId5" Type="http://schemas.openxmlformats.org/officeDocument/2006/relationships/hyperlink" Target="cetak-kwitansi.php%3fid=1800875" TargetMode="External"/><Relationship Id="rId15" Type="http://schemas.openxmlformats.org/officeDocument/2006/relationships/hyperlink" Target="cetak-kwitansi.php%3fid=1800870" TargetMode="External"/><Relationship Id="rId10" Type="http://schemas.openxmlformats.org/officeDocument/2006/relationships/hyperlink" Target="cetak-kwitansi.php%3fid=1800882" TargetMode="External"/><Relationship Id="rId19" Type="http://schemas.openxmlformats.org/officeDocument/2006/relationships/printerSettings" Target="../printerSettings/printerSettings26.bin"/><Relationship Id="rId4" Type="http://schemas.openxmlformats.org/officeDocument/2006/relationships/hyperlink" Target="cetak-kwitansi.php%3fid=1800873" TargetMode="External"/><Relationship Id="rId9" Type="http://schemas.openxmlformats.org/officeDocument/2006/relationships/hyperlink" Target="cetak-kwitansi.php%3fid=1800881" TargetMode="External"/><Relationship Id="rId14" Type="http://schemas.openxmlformats.org/officeDocument/2006/relationships/hyperlink" Target="cetak-kwitansi.php%3fid=1800874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897" TargetMode="External"/><Relationship Id="rId13" Type="http://schemas.openxmlformats.org/officeDocument/2006/relationships/hyperlink" Target="cetak-kwitansi.php%3fid=1800890" TargetMode="External"/><Relationship Id="rId3" Type="http://schemas.openxmlformats.org/officeDocument/2006/relationships/hyperlink" Target="cetak-kwitansi.php%3fid=1800887" TargetMode="External"/><Relationship Id="rId7" Type="http://schemas.openxmlformats.org/officeDocument/2006/relationships/hyperlink" Target="cetak-kwitansi.php%3fid=1800895" TargetMode="External"/><Relationship Id="rId12" Type="http://schemas.openxmlformats.org/officeDocument/2006/relationships/hyperlink" Target="cetak-kwitansi.php%3fid=1800889" TargetMode="External"/><Relationship Id="rId17" Type="http://schemas.openxmlformats.org/officeDocument/2006/relationships/printerSettings" Target="../printerSettings/printerSettings27.bin"/><Relationship Id="rId2" Type="http://schemas.openxmlformats.org/officeDocument/2006/relationships/hyperlink" Target="cetak-kwitansi.php%3fid=1800886" TargetMode="External"/><Relationship Id="rId16" Type="http://schemas.openxmlformats.org/officeDocument/2006/relationships/hyperlink" Target="cetak-kwitansi.php%3fid=1800899" TargetMode="External"/><Relationship Id="rId1" Type="http://schemas.openxmlformats.org/officeDocument/2006/relationships/hyperlink" Target="cetak-kwitansi.php%3fid=1800885" TargetMode="External"/><Relationship Id="rId6" Type="http://schemas.openxmlformats.org/officeDocument/2006/relationships/hyperlink" Target="cetak-kwitansi.php%3fid=1800894" TargetMode="External"/><Relationship Id="rId11" Type="http://schemas.openxmlformats.org/officeDocument/2006/relationships/hyperlink" Target="cetak-kwitansi.php%3fid=1800888" TargetMode="External"/><Relationship Id="rId5" Type="http://schemas.openxmlformats.org/officeDocument/2006/relationships/hyperlink" Target="cetak-kwitansi.php%3fid=1800893" TargetMode="External"/><Relationship Id="rId15" Type="http://schemas.openxmlformats.org/officeDocument/2006/relationships/hyperlink" Target="cetak-kwitansi.php%3fid=1800896" TargetMode="External"/><Relationship Id="rId10" Type="http://schemas.openxmlformats.org/officeDocument/2006/relationships/hyperlink" Target="cetak-kwitansi.php%3fid=1800900" TargetMode="External"/><Relationship Id="rId4" Type="http://schemas.openxmlformats.org/officeDocument/2006/relationships/hyperlink" Target="cetak-kwitansi.php%3fid=1800892" TargetMode="External"/><Relationship Id="rId9" Type="http://schemas.openxmlformats.org/officeDocument/2006/relationships/hyperlink" Target="cetak-kwitansi.php%3fid=1800898" TargetMode="External"/><Relationship Id="rId14" Type="http://schemas.openxmlformats.org/officeDocument/2006/relationships/hyperlink" Target="cetak-kwitansi.php%3fid=1800891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0405" TargetMode="External"/><Relationship Id="rId13" Type="http://schemas.openxmlformats.org/officeDocument/2006/relationships/hyperlink" Target="file:///C:\Users\Nijar\Downloads\cetak-kwitansi.php%3fid=1800403" TargetMode="External"/><Relationship Id="rId18" Type="http://schemas.openxmlformats.org/officeDocument/2006/relationships/hyperlink" Target="file:///C:\Users\Nijar\Downloads\cetak-kwitansi.php%3fid=1800411" TargetMode="External"/><Relationship Id="rId3" Type="http://schemas.openxmlformats.org/officeDocument/2006/relationships/hyperlink" Target="file:///C:\Users\Nijar\Downloads\cetak-kwitansi.php%3fid=1800397" TargetMode="External"/><Relationship Id="rId21" Type="http://schemas.openxmlformats.org/officeDocument/2006/relationships/hyperlink" Target="file:///C:\Users\Nijar\Downloads\cetak-kwitansi.php%3fid=1800415" TargetMode="External"/><Relationship Id="rId7" Type="http://schemas.openxmlformats.org/officeDocument/2006/relationships/hyperlink" Target="file:///C:\Users\Nijar\Downloads\cetak-kwitansi.php%3fid=1800412" TargetMode="External"/><Relationship Id="rId12" Type="http://schemas.openxmlformats.org/officeDocument/2006/relationships/hyperlink" Target="file:///C:\Users\Nijar\Downloads\cetak-kwitansi.php%3fid=1800402" TargetMode="External"/><Relationship Id="rId17" Type="http://schemas.openxmlformats.org/officeDocument/2006/relationships/hyperlink" Target="file:///C:\Users\Nijar\Downloads\cetak-kwitansi.php%3fid=1800410" TargetMode="External"/><Relationship Id="rId2" Type="http://schemas.openxmlformats.org/officeDocument/2006/relationships/hyperlink" Target="file:///C:\Users\Nijar\Downloads\cetak-kwitansi.php%3fid=1800396" TargetMode="External"/><Relationship Id="rId16" Type="http://schemas.openxmlformats.org/officeDocument/2006/relationships/hyperlink" Target="file:///C:\Users\Nijar\Downloads\cetak-kwitansi.php%3fid=1800408" TargetMode="External"/><Relationship Id="rId20" Type="http://schemas.openxmlformats.org/officeDocument/2006/relationships/hyperlink" Target="file:///C:\Users\Nijar\Downloads\cetak-kwitansi.php%3fid=1800414" TargetMode="External"/><Relationship Id="rId1" Type="http://schemas.openxmlformats.org/officeDocument/2006/relationships/hyperlink" Target="file:///C:\Users\Nijar\Downloads\cetak-kwitansi.php%3fid=1800392" TargetMode="External"/><Relationship Id="rId6" Type="http://schemas.openxmlformats.org/officeDocument/2006/relationships/hyperlink" Target="file:///C:\Users\Nijar\Downloads\cetak-kwitansi.php%3fid=1800409" TargetMode="External"/><Relationship Id="rId11" Type="http://schemas.openxmlformats.org/officeDocument/2006/relationships/hyperlink" Target="file:///C:\Users\Nijar\Downloads\cetak-kwitansi.php%3fid=1800399" TargetMode="External"/><Relationship Id="rId5" Type="http://schemas.openxmlformats.org/officeDocument/2006/relationships/hyperlink" Target="file:///C:\Users\Nijar\Downloads\cetak-kwitansi.php%3fid=1800407" TargetMode="External"/><Relationship Id="rId15" Type="http://schemas.openxmlformats.org/officeDocument/2006/relationships/hyperlink" Target="file:///C:\Users\Nijar\Downloads\cetak-kwitansi.php%3fid=1800406" TargetMode="External"/><Relationship Id="rId10" Type="http://schemas.openxmlformats.org/officeDocument/2006/relationships/hyperlink" Target="file:///C:\Users\Nijar\Downloads\cetak-kwitansi.php%3fid=1800398" TargetMode="External"/><Relationship Id="rId19" Type="http://schemas.openxmlformats.org/officeDocument/2006/relationships/hyperlink" Target="file:///C:\Users\Nijar\Downloads\cetak-kwitansi.php%3fid=1800413" TargetMode="External"/><Relationship Id="rId4" Type="http://schemas.openxmlformats.org/officeDocument/2006/relationships/hyperlink" Target="file:///C:\Users\Nijar\Downloads\cetak-kwitansi.php%3fid=1800401" TargetMode="External"/><Relationship Id="rId9" Type="http://schemas.openxmlformats.org/officeDocument/2006/relationships/hyperlink" Target="file:///C:\Users\Nijar\Downloads\cetak-kwitansi.php%3fid=1800393" TargetMode="External"/><Relationship Id="rId14" Type="http://schemas.openxmlformats.org/officeDocument/2006/relationships/hyperlink" Target="file:///C:\Users\Nijar\Downloads\cetak-kwitansi.php%3fid=1800404" TargetMode="External"/><Relationship Id="rId22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cetak-kwitansi.php%3fid=1800427" TargetMode="External"/><Relationship Id="rId7" Type="http://schemas.openxmlformats.org/officeDocument/2006/relationships/hyperlink" Target="cetak-kwitansi.php%3fid=1800431" TargetMode="External"/><Relationship Id="rId2" Type="http://schemas.openxmlformats.org/officeDocument/2006/relationships/hyperlink" Target="cetak-kwitansi.php%3fid=1800426" TargetMode="External"/><Relationship Id="rId1" Type="http://schemas.openxmlformats.org/officeDocument/2006/relationships/hyperlink" Target="cetak-kwitansi.php%3fid=1800425" TargetMode="External"/><Relationship Id="rId6" Type="http://schemas.openxmlformats.org/officeDocument/2006/relationships/hyperlink" Target="cetak-kwitansi.php%3fid=1800430" TargetMode="External"/><Relationship Id="rId5" Type="http://schemas.openxmlformats.org/officeDocument/2006/relationships/hyperlink" Target="cetak-kwitansi.php%3fid=1800429" TargetMode="External"/><Relationship Id="rId4" Type="http://schemas.openxmlformats.org/officeDocument/2006/relationships/hyperlink" Target="cetak-kwitansi.php%3fid=180042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39" TargetMode="External"/><Relationship Id="rId13" Type="http://schemas.openxmlformats.org/officeDocument/2006/relationships/hyperlink" Target="cetak-kwitansi.php%3fid=1800433" TargetMode="External"/><Relationship Id="rId3" Type="http://schemas.openxmlformats.org/officeDocument/2006/relationships/hyperlink" Target="cetak-kwitansi.php%3fid=1800443" TargetMode="External"/><Relationship Id="rId7" Type="http://schemas.openxmlformats.org/officeDocument/2006/relationships/hyperlink" Target="cetak-kwitansi.php%3fid=1800440" TargetMode="External"/><Relationship Id="rId12" Type="http://schemas.openxmlformats.org/officeDocument/2006/relationships/hyperlink" Target="cetak-kwitansi.php%3fid=1800434" TargetMode="External"/><Relationship Id="rId2" Type="http://schemas.openxmlformats.org/officeDocument/2006/relationships/hyperlink" Target="cetak-kwitansi.php%3fid=1800444" TargetMode="External"/><Relationship Id="rId1" Type="http://schemas.openxmlformats.org/officeDocument/2006/relationships/hyperlink" Target="cetak-kwitansi.php%3fid=1800446" TargetMode="External"/><Relationship Id="rId6" Type="http://schemas.openxmlformats.org/officeDocument/2006/relationships/hyperlink" Target="cetak-kwitansi.php%3fid=1800441" TargetMode="External"/><Relationship Id="rId11" Type="http://schemas.openxmlformats.org/officeDocument/2006/relationships/hyperlink" Target="cetak-kwitansi.php%3fid=1800435" TargetMode="External"/><Relationship Id="rId5" Type="http://schemas.openxmlformats.org/officeDocument/2006/relationships/hyperlink" Target="cetak-kwitansi.php%3fid=1800445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cetak-kwitansi.php%3fid=1800437" TargetMode="External"/><Relationship Id="rId4" Type="http://schemas.openxmlformats.org/officeDocument/2006/relationships/hyperlink" Target="cetak-kwitansi.php%3fid=1800436" TargetMode="External"/><Relationship Id="rId9" Type="http://schemas.openxmlformats.org/officeDocument/2006/relationships/hyperlink" Target="cetak-kwitansi.php%3fid=1800438" TargetMode="External"/><Relationship Id="rId14" Type="http://schemas.openxmlformats.org/officeDocument/2006/relationships/hyperlink" Target="cetak-kwitansi.php?id=180043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59" TargetMode="External"/><Relationship Id="rId13" Type="http://schemas.openxmlformats.org/officeDocument/2006/relationships/hyperlink" Target="cetak-kwitansi.php%3fid=1800464" TargetMode="External"/><Relationship Id="rId18" Type="http://schemas.openxmlformats.org/officeDocument/2006/relationships/hyperlink" Target="cetak-kwitansi.php%3fid=1800482" TargetMode="External"/><Relationship Id="rId26" Type="http://schemas.openxmlformats.org/officeDocument/2006/relationships/hyperlink" Target="cetak-kwitansi.php%3fid=1800469" TargetMode="External"/><Relationship Id="rId3" Type="http://schemas.openxmlformats.org/officeDocument/2006/relationships/hyperlink" Target="cetak-kwitansi.php%3fid=1800451" TargetMode="External"/><Relationship Id="rId21" Type="http://schemas.openxmlformats.org/officeDocument/2006/relationships/hyperlink" Target="cetak-kwitansi.php%3fid=1800460" TargetMode="External"/><Relationship Id="rId34" Type="http://schemas.openxmlformats.org/officeDocument/2006/relationships/hyperlink" Target="cetak-kwitansi.php%3fid=1800449" TargetMode="External"/><Relationship Id="rId7" Type="http://schemas.openxmlformats.org/officeDocument/2006/relationships/hyperlink" Target="cetak-kwitansi.php%3fid=1800458" TargetMode="External"/><Relationship Id="rId12" Type="http://schemas.openxmlformats.org/officeDocument/2006/relationships/hyperlink" Target="cetak-kwitansi.php%3fid=1800463" TargetMode="External"/><Relationship Id="rId17" Type="http://schemas.openxmlformats.org/officeDocument/2006/relationships/hyperlink" Target="cetak-kwitansi.php%3fid=1800481" TargetMode="External"/><Relationship Id="rId25" Type="http://schemas.openxmlformats.org/officeDocument/2006/relationships/hyperlink" Target="cetak-kwitansi.php%3fid=1800468" TargetMode="External"/><Relationship Id="rId33" Type="http://schemas.openxmlformats.org/officeDocument/2006/relationships/hyperlink" Target="cetak-kwitansi.php%3fid=1800478" TargetMode="External"/><Relationship Id="rId2" Type="http://schemas.openxmlformats.org/officeDocument/2006/relationships/hyperlink" Target="cetak-kwitansi.php%3fid=1800450" TargetMode="External"/><Relationship Id="rId16" Type="http://schemas.openxmlformats.org/officeDocument/2006/relationships/hyperlink" Target="cetak-kwitansi.php%3fid=1800480" TargetMode="External"/><Relationship Id="rId20" Type="http://schemas.openxmlformats.org/officeDocument/2006/relationships/hyperlink" Target="cetak-kwitansi.php%3fid=1800452" TargetMode="External"/><Relationship Id="rId29" Type="http://schemas.openxmlformats.org/officeDocument/2006/relationships/hyperlink" Target="cetak-kwitansi.php%3fid=1800472" TargetMode="External"/><Relationship Id="rId1" Type="http://schemas.openxmlformats.org/officeDocument/2006/relationships/hyperlink" Target="cetak-kwitansi.php%3fid=1800450" TargetMode="External"/><Relationship Id="rId6" Type="http://schemas.openxmlformats.org/officeDocument/2006/relationships/hyperlink" Target="cetak-kwitansi.php%3fid=1800456" TargetMode="External"/><Relationship Id="rId11" Type="http://schemas.openxmlformats.org/officeDocument/2006/relationships/hyperlink" Target="cetak-kwitansi.php%3fid=1800462" TargetMode="External"/><Relationship Id="rId24" Type="http://schemas.openxmlformats.org/officeDocument/2006/relationships/hyperlink" Target="cetak-kwitansi.php%3fid=1800467" TargetMode="External"/><Relationship Id="rId32" Type="http://schemas.openxmlformats.org/officeDocument/2006/relationships/hyperlink" Target="cetak-kwitansi.php%3fid=1800475" TargetMode="External"/><Relationship Id="rId37" Type="http://schemas.openxmlformats.org/officeDocument/2006/relationships/printerSettings" Target="../printerSettings/printerSettings6.bin"/><Relationship Id="rId5" Type="http://schemas.openxmlformats.org/officeDocument/2006/relationships/hyperlink" Target="cetak-kwitansi.php%3fid=1800455" TargetMode="External"/><Relationship Id="rId15" Type="http://schemas.openxmlformats.org/officeDocument/2006/relationships/hyperlink" Target="cetak-kwitansi.php%3fid=1800479" TargetMode="External"/><Relationship Id="rId23" Type="http://schemas.openxmlformats.org/officeDocument/2006/relationships/hyperlink" Target="cetak-kwitansi.php%3fid=1800466" TargetMode="External"/><Relationship Id="rId28" Type="http://schemas.openxmlformats.org/officeDocument/2006/relationships/hyperlink" Target="cetak-kwitansi.php%3fid=1800471" TargetMode="External"/><Relationship Id="rId36" Type="http://schemas.openxmlformats.org/officeDocument/2006/relationships/hyperlink" Target="cetak-kwitansi.php%3fid=1800457" TargetMode="External"/><Relationship Id="rId10" Type="http://schemas.openxmlformats.org/officeDocument/2006/relationships/hyperlink" Target="cetak-kwitansi.php%3fid=1800476" TargetMode="External"/><Relationship Id="rId19" Type="http://schemas.openxmlformats.org/officeDocument/2006/relationships/hyperlink" Target="cetak-kwitansi.php%3fid=1800483" TargetMode="External"/><Relationship Id="rId31" Type="http://schemas.openxmlformats.org/officeDocument/2006/relationships/hyperlink" Target="cetak-kwitansi.php%3fid=1800474" TargetMode="External"/><Relationship Id="rId4" Type="http://schemas.openxmlformats.org/officeDocument/2006/relationships/hyperlink" Target="cetak-kwitansi.php%3fid=1800454" TargetMode="External"/><Relationship Id="rId9" Type="http://schemas.openxmlformats.org/officeDocument/2006/relationships/hyperlink" Target="cetak-kwitansi.php%3fid=1800461" TargetMode="External"/><Relationship Id="rId14" Type="http://schemas.openxmlformats.org/officeDocument/2006/relationships/hyperlink" Target="cetak-kwitansi.php%3fid=1800477" TargetMode="External"/><Relationship Id="rId22" Type="http://schemas.openxmlformats.org/officeDocument/2006/relationships/hyperlink" Target="cetak-kwitansi.php%3fid=1800465" TargetMode="External"/><Relationship Id="rId27" Type="http://schemas.openxmlformats.org/officeDocument/2006/relationships/hyperlink" Target="cetak-kwitansi.php%3fid=1800470" TargetMode="External"/><Relationship Id="rId30" Type="http://schemas.openxmlformats.org/officeDocument/2006/relationships/hyperlink" Target="cetak-kwitansi.php%3fid=1800473" TargetMode="External"/><Relationship Id="rId35" Type="http://schemas.openxmlformats.org/officeDocument/2006/relationships/hyperlink" Target="cetak-kwitansi.php%3fid=180045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96" TargetMode="External"/><Relationship Id="rId13" Type="http://schemas.openxmlformats.org/officeDocument/2006/relationships/hyperlink" Target="cetak-kwitansi.php%3fid=1800489" TargetMode="External"/><Relationship Id="rId3" Type="http://schemas.openxmlformats.org/officeDocument/2006/relationships/hyperlink" Target="cetak-kwitansi.php%3fid=1800487" TargetMode="External"/><Relationship Id="rId7" Type="http://schemas.openxmlformats.org/officeDocument/2006/relationships/hyperlink" Target="cetak-kwitansi.php%3fid=1800495" TargetMode="External"/><Relationship Id="rId12" Type="http://schemas.openxmlformats.org/officeDocument/2006/relationships/hyperlink" Target="cetak-kwitansi.php%3fid=1800486" TargetMode="External"/><Relationship Id="rId2" Type="http://schemas.openxmlformats.org/officeDocument/2006/relationships/hyperlink" Target="cetak-kwitansi.php%3fid=1800485" TargetMode="External"/><Relationship Id="rId1" Type="http://schemas.openxmlformats.org/officeDocument/2006/relationships/hyperlink" Target="cetak-kwitansi.php%3fid=1800484" TargetMode="External"/><Relationship Id="rId6" Type="http://schemas.openxmlformats.org/officeDocument/2006/relationships/hyperlink" Target="cetak-kwitansi.php%3fid=1800493" TargetMode="External"/><Relationship Id="rId11" Type="http://schemas.openxmlformats.org/officeDocument/2006/relationships/hyperlink" Target="cetak-kwitansi.php%3fid=1800499" TargetMode="External"/><Relationship Id="rId5" Type="http://schemas.openxmlformats.org/officeDocument/2006/relationships/hyperlink" Target="cetak-kwitansi.php%3fid=1800491" TargetMode="External"/><Relationship Id="rId10" Type="http://schemas.openxmlformats.org/officeDocument/2006/relationships/hyperlink" Target="cetak-kwitansi.php%3fid=1800498" TargetMode="External"/><Relationship Id="rId4" Type="http://schemas.openxmlformats.org/officeDocument/2006/relationships/hyperlink" Target="cetak-kwitansi.php%3fid=1800490" TargetMode="External"/><Relationship Id="rId9" Type="http://schemas.openxmlformats.org/officeDocument/2006/relationships/hyperlink" Target="cetak-kwitansi.php%3fid=1800497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509" TargetMode="External"/><Relationship Id="rId13" Type="http://schemas.openxmlformats.org/officeDocument/2006/relationships/hyperlink" Target="cetak-kwitansi.php%3fid=1800515" TargetMode="External"/><Relationship Id="rId18" Type="http://schemas.openxmlformats.org/officeDocument/2006/relationships/hyperlink" Target="cetak-kwitansi.php%3fid=1800521" TargetMode="External"/><Relationship Id="rId26" Type="http://schemas.openxmlformats.org/officeDocument/2006/relationships/hyperlink" Target="cetak-kwitansi.php%3fid=1800522" TargetMode="External"/><Relationship Id="rId39" Type="http://schemas.openxmlformats.org/officeDocument/2006/relationships/printerSettings" Target="../printerSettings/printerSettings8.bin"/><Relationship Id="rId3" Type="http://schemas.openxmlformats.org/officeDocument/2006/relationships/hyperlink" Target="cetak-kwitansi.php%3fid=1800503" TargetMode="External"/><Relationship Id="rId21" Type="http://schemas.openxmlformats.org/officeDocument/2006/relationships/hyperlink" Target="cetak-kwitansi.php%3fid=1800537" TargetMode="External"/><Relationship Id="rId34" Type="http://schemas.openxmlformats.org/officeDocument/2006/relationships/hyperlink" Target="cetak-kwitansi.php%3fid=1800530" TargetMode="External"/><Relationship Id="rId7" Type="http://schemas.openxmlformats.org/officeDocument/2006/relationships/hyperlink" Target="cetak-kwitansi.php%3fid=1800508" TargetMode="External"/><Relationship Id="rId12" Type="http://schemas.openxmlformats.org/officeDocument/2006/relationships/hyperlink" Target="cetak-kwitansi.php%3fid=1800514" TargetMode="External"/><Relationship Id="rId17" Type="http://schemas.openxmlformats.org/officeDocument/2006/relationships/hyperlink" Target="cetak-kwitansi.php%3fid=1800520" TargetMode="External"/><Relationship Id="rId25" Type="http://schemas.openxmlformats.org/officeDocument/2006/relationships/hyperlink" Target="cetak-kwitansi.php%3fid=1800517" TargetMode="External"/><Relationship Id="rId33" Type="http://schemas.openxmlformats.org/officeDocument/2006/relationships/hyperlink" Target="cetak-kwitansi.php%3fid=1800529" TargetMode="External"/><Relationship Id="rId38" Type="http://schemas.openxmlformats.org/officeDocument/2006/relationships/hyperlink" Target="cetak-kwitansi.php%3fid=1800534" TargetMode="External"/><Relationship Id="rId2" Type="http://schemas.openxmlformats.org/officeDocument/2006/relationships/hyperlink" Target="cetak-kwitansi.php%3fid=1800502" TargetMode="External"/><Relationship Id="rId16" Type="http://schemas.openxmlformats.org/officeDocument/2006/relationships/hyperlink" Target="cetak-kwitansi.php%3fid=1800519" TargetMode="External"/><Relationship Id="rId20" Type="http://schemas.openxmlformats.org/officeDocument/2006/relationships/hyperlink" Target="cetak-kwitansi.php%3fid=1800536" TargetMode="External"/><Relationship Id="rId29" Type="http://schemas.openxmlformats.org/officeDocument/2006/relationships/hyperlink" Target="cetak-kwitansi.php%3fid=1800525" TargetMode="External"/><Relationship Id="rId1" Type="http://schemas.openxmlformats.org/officeDocument/2006/relationships/hyperlink" Target="cetak-kwitansi.php%3fid=1800500" TargetMode="External"/><Relationship Id="rId6" Type="http://schemas.openxmlformats.org/officeDocument/2006/relationships/hyperlink" Target="cetak-kwitansi.php%3fid=1800507" TargetMode="External"/><Relationship Id="rId11" Type="http://schemas.openxmlformats.org/officeDocument/2006/relationships/hyperlink" Target="cetak-kwitansi.php%3fid=1800513" TargetMode="External"/><Relationship Id="rId24" Type="http://schemas.openxmlformats.org/officeDocument/2006/relationships/hyperlink" Target="cetak-kwitansi.php%3fid=1800511" TargetMode="External"/><Relationship Id="rId32" Type="http://schemas.openxmlformats.org/officeDocument/2006/relationships/hyperlink" Target="cetak-kwitansi.php%3fid=1800528" TargetMode="External"/><Relationship Id="rId37" Type="http://schemas.openxmlformats.org/officeDocument/2006/relationships/hyperlink" Target="cetak-kwitansi.php%3fid=1800533" TargetMode="External"/><Relationship Id="rId5" Type="http://schemas.openxmlformats.org/officeDocument/2006/relationships/hyperlink" Target="cetak-kwitansi.php%3fid=1800506" TargetMode="External"/><Relationship Id="rId15" Type="http://schemas.openxmlformats.org/officeDocument/2006/relationships/hyperlink" Target="cetak-kwitansi.php%3fid=1800518" TargetMode="External"/><Relationship Id="rId23" Type="http://schemas.openxmlformats.org/officeDocument/2006/relationships/hyperlink" Target="cetak-kwitansi.php%3fid=1800501" TargetMode="External"/><Relationship Id="rId28" Type="http://schemas.openxmlformats.org/officeDocument/2006/relationships/hyperlink" Target="cetak-kwitansi.php%3fid=1800524" TargetMode="External"/><Relationship Id="rId36" Type="http://schemas.openxmlformats.org/officeDocument/2006/relationships/hyperlink" Target="cetak-kwitansi.php%3fid=1800532" TargetMode="External"/><Relationship Id="rId10" Type="http://schemas.openxmlformats.org/officeDocument/2006/relationships/hyperlink" Target="cetak-kwitansi.php%3fid=1800512" TargetMode="External"/><Relationship Id="rId19" Type="http://schemas.openxmlformats.org/officeDocument/2006/relationships/hyperlink" Target="cetak-kwitansi.php%3fid=1800535" TargetMode="External"/><Relationship Id="rId31" Type="http://schemas.openxmlformats.org/officeDocument/2006/relationships/hyperlink" Target="cetak-kwitansi.php%3fid=1800527" TargetMode="External"/><Relationship Id="rId4" Type="http://schemas.openxmlformats.org/officeDocument/2006/relationships/hyperlink" Target="cetak-kwitansi.php%3fid=1800504" TargetMode="External"/><Relationship Id="rId9" Type="http://schemas.openxmlformats.org/officeDocument/2006/relationships/hyperlink" Target="cetak-kwitansi.php%3fid=1800510" TargetMode="External"/><Relationship Id="rId14" Type="http://schemas.openxmlformats.org/officeDocument/2006/relationships/hyperlink" Target="cetak-kwitansi.php%3fid=1800516" TargetMode="External"/><Relationship Id="rId22" Type="http://schemas.openxmlformats.org/officeDocument/2006/relationships/hyperlink" Target="cetak-kwitansi.php%3fid=1800505" TargetMode="External"/><Relationship Id="rId27" Type="http://schemas.openxmlformats.org/officeDocument/2006/relationships/hyperlink" Target="cetak-kwitansi.php%3fid=1800523" TargetMode="External"/><Relationship Id="rId30" Type="http://schemas.openxmlformats.org/officeDocument/2006/relationships/hyperlink" Target="cetak-kwitansi.php%3fid=1800526" TargetMode="External"/><Relationship Id="rId35" Type="http://schemas.openxmlformats.org/officeDocument/2006/relationships/hyperlink" Target="cetak-kwitansi.php%3fid=180053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cetak-kwitansi.php%3fid=1800540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cetak-kwitansi.php%3fid=1800539" TargetMode="External"/><Relationship Id="rId1" Type="http://schemas.openxmlformats.org/officeDocument/2006/relationships/hyperlink" Target="cetak-kwitansi.php%3fid=1800538" TargetMode="External"/><Relationship Id="rId6" Type="http://schemas.openxmlformats.org/officeDocument/2006/relationships/hyperlink" Target="cetak-kwitansi.php%3fid=1800543" TargetMode="External"/><Relationship Id="rId5" Type="http://schemas.openxmlformats.org/officeDocument/2006/relationships/hyperlink" Target="cetak-kwitansi.php%3fid=1800542" TargetMode="External"/><Relationship Id="rId4" Type="http://schemas.openxmlformats.org/officeDocument/2006/relationships/hyperlink" Target="cetak-kwitansi.php%3fid=18005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5" zoomScale="70" zoomScaleNormal="100" zoomScaleSheetLayoutView="70" workbookViewId="0">
      <selection activeCell="I34" sqref="I34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2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56</v>
      </c>
      <c r="C3" s="8"/>
      <c r="D3" s="6"/>
      <c r="E3" s="6"/>
      <c r="F3" s="6"/>
      <c r="G3" s="6"/>
      <c r="H3" s="6" t="s">
        <v>3</v>
      </c>
      <c r="I3" s="10">
        <v>43129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603</v>
      </c>
      <c r="F8" s="20"/>
      <c r="G8" s="15">
        <f>C8*E8</f>
        <v>60300000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754-120</f>
        <v>634</v>
      </c>
      <c r="F9" s="20"/>
      <c r="G9" s="15">
        <f t="shared" ref="G9:G16" si="0">C9*E9</f>
        <v>31700000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27</v>
      </c>
      <c r="F10" s="20"/>
      <c r="G10" s="15">
        <f t="shared" si="0"/>
        <v>540000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20</v>
      </c>
      <c r="F11" s="20"/>
      <c r="G11" s="15">
        <f t="shared" si="0"/>
        <v>200000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7</v>
      </c>
      <c r="F12" s="20"/>
      <c r="G12" s="15">
        <f>C12*E12</f>
        <v>35000</v>
      </c>
      <c r="H12" s="7"/>
      <c r="I12" s="15"/>
      <c r="J12" s="15"/>
      <c r="K12" s="107" t="s">
        <v>60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>
        <v>800</v>
      </c>
      <c r="K13" s="124">
        <v>44580</v>
      </c>
      <c r="L13" s="27">
        <v>3996000</v>
      </c>
      <c r="M13" s="112">
        <v>300000</v>
      </c>
      <c r="N13" s="132">
        <v>44584</v>
      </c>
      <c r="O13" s="131">
        <v>800000</v>
      </c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02">
        <v>600</v>
      </c>
      <c r="K14" s="124">
        <v>44581</v>
      </c>
      <c r="L14" s="27">
        <v>875000</v>
      </c>
      <c r="M14" s="112">
        <v>400000</v>
      </c>
      <c r="N14" s="132">
        <v>44592</v>
      </c>
      <c r="O14" s="131">
        <v>500000</v>
      </c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44582</v>
      </c>
      <c r="L15" s="27">
        <v>600000</v>
      </c>
      <c r="M15" s="112">
        <v>100000</v>
      </c>
      <c r="N15" s="132">
        <v>44593</v>
      </c>
      <c r="O15" s="131">
        <v>580000</v>
      </c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44583</v>
      </c>
      <c r="L16" s="27">
        <v>1104000</v>
      </c>
      <c r="M16" s="112">
        <v>100000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92776000</v>
      </c>
      <c r="I17" s="8"/>
      <c r="J17" s="102"/>
      <c r="K17" s="124"/>
      <c r="L17" s="27"/>
      <c r="M17" s="112">
        <v>30000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44585</v>
      </c>
      <c r="L18" s="27">
        <v>750000</v>
      </c>
      <c r="M18" s="113">
        <v>45000000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44586</v>
      </c>
      <c r="L19" s="27">
        <v>1000000</v>
      </c>
      <c r="M19" s="114">
        <v>35295000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44587</v>
      </c>
      <c r="L20" s="27">
        <v>500000</v>
      </c>
      <c r="M20" s="114">
        <v>300000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4</v>
      </c>
      <c r="F21" s="6"/>
      <c r="G21" s="21">
        <f>C21*E21</f>
        <v>2000</v>
      </c>
      <c r="H21" s="7"/>
      <c r="I21" s="21"/>
      <c r="J21" s="102"/>
      <c r="K21" s="124">
        <v>44588</v>
      </c>
      <c r="L21" s="27">
        <v>12150000</v>
      </c>
      <c r="M21" s="115">
        <v>6000000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44589</v>
      </c>
      <c r="L22" s="27">
        <v>3800000</v>
      </c>
      <c r="M22" s="115"/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44590</v>
      </c>
      <c r="L23" s="27">
        <v>5000000</v>
      </c>
      <c r="M23" s="116"/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44591</v>
      </c>
      <c r="L24" s="27">
        <v>1200000</v>
      </c>
      <c r="M24" s="116"/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27"/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3000</v>
      </c>
      <c r="I26" s="7"/>
      <c r="J26" s="103"/>
      <c r="K26" s="124"/>
      <c r="L26" s="27"/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92779000</v>
      </c>
      <c r="J27" s="103"/>
      <c r="K27" s="124">
        <v>44594</v>
      </c>
      <c r="L27" s="27">
        <v>950000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2779000</v>
      </c>
      <c r="H28" s="7"/>
      <c r="I28" s="7"/>
      <c r="J28" s="103"/>
      <c r="K28" s="124">
        <v>44595</v>
      </c>
      <c r="L28" s="27">
        <v>2000000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90000000</v>
      </c>
      <c r="H29" s="7"/>
      <c r="I29" s="7"/>
      <c r="J29" s="103"/>
      <c r="K29" s="124">
        <v>44596</v>
      </c>
      <c r="L29" s="27">
        <v>5000000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44597</v>
      </c>
      <c r="L30" s="27">
        <v>12150000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44598</v>
      </c>
      <c r="L31" s="27">
        <v>2000000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+'[1]28 Jan'!$I$40</f>
        <v>356874603</v>
      </c>
      <c r="J32" s="103"/>
      <c r="K32" s="124">
        <v>44599</v>
      </c>
      <c r="L32" s="27">
        <v>1000000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+'[1]28 Jan'!$I$33</f>
        <v>109159000</v>
      </c>
      <c r="J33" s="103"/>
      <c r="K33" s="124">
        <v>44600</v>
      </c>
      <c r="L33" s="27">
        <v>1500000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44601</v>
      </c>
      <c r="L34" s="27">
        <v>740000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>
        <v>44602</v>
      </c>
      <c r="L35" s="27">
        <v>800000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0">
        <v>44603</v>
      </c>
      <c r="L36" s="125">
        <v>12150000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0"/>
      <c r="L37" s="101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f>Q14</f>
        <v>0</v>
      </c>
      <c r="I38" s="7"/>
      <c r="J38" s="25"/>
      <c r="K38" s="120"/>
      <c r="L38" s="101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0"/>
      <c r="L39" s="101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356874603</v>
      </c>
      <c r="J40" s="25"/>
      <c r="K40" s="120"/>
      <c r="L40" s="101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20"/>
      <c r="L41" s="101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f>99933507-96500000</f>
        <v>3433507</v>
      </c>
      <c r="J42" s="25"/>
      <c r="K42" s="120"/>
      <c r="L42" s="101"/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6088300</v>
      </c>
      <c r="I43" s="7"/>
      <c r="J43" s="25"/>
      <c r="K43" s="120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f>301500000-292500000</f>
        <v>9000000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18521807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375396410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87525000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87525000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69265000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1880000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/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71145000</v>
      </c>
      <c r="J58" s="126">
        <f>+I32+I59+H42+H43+H44</f>
        <v>468175410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92779000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92779000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69265000</v>
      </c>
      <c r="M121" s="93">
        <f t="shared" ref="M121:P121" si="1">SUM(M13:M120)</f>
        <v>87525000</v>
      </c>
      <c r="N121" s="93">
        <f>SUM(N13:N120)</f>
        <v>133769</v>
      </c>
      <c r="O121" s="93">
        <f>SUM(O13:O120)</f>
        <v>1880000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138530000</v>
      </c>
      <c r="O122" s="93">
        <f>SUM(O13:O121)</f>
        <v>3760000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N13" r:id="rId1" display="cetak-kwitansi.php%3fid=1800306"/>
    <hyperlink ref="N14" r:id="rId2" display="cetak-kwitansi.php%3fid=1800314"/>
    <hyperlink ref="N15" r:id="rId3" display="cetak-kwitansi.php%3fid=1800315"/>
    <hyperlink ref="K13" r:id="rId4" display="cetak-kwitansi.php%3fid=1800301"/>
    <hyperlink ref="K14" r:id="rId5" display="cetak-kwitansi.php%3fid=1800302"/>
    <hyperlink ref="K15" r:id="rId6" display="cetak-kwitansi.php%3fid=1800303"/>
    <hyperlink ref="K18" r:id="rId7" display="cetak-kwitansi.php%3fid=1800307"/>
    <hyperlink ref="K19" r:id="rId8" display="cetak-kwitansi.php%3fid=1800308"/>
    <hyperlink ref="K20" r:id="rId9" display="cetak-kwitansi.php%3fid=1800309"/>
    <hyperlink ref="K22" r:id="rId10" display="cetak-kwitansi.php%3fid=1800311"/>
    <hyperlink ref="K27" r:id="rId11" display="cetak-kwitansi.php%3fid=1800316"/>
    <hyperlink ref="K28" r:id="rId12" display="cetak-kwitansi.php%3fid=1800317"/>
    <hyperlink ref="K31" r:id="rId13" display="cetak-kwitansi.php%3fid=1800320"/>
    <hyperlink ref="K32" r:id="rId14" display="cetak-kwitansi.php%3fid=1800321"/>
    <hyperlink ref="K33" r:id="rId15" display="cetak-kwitansi.php%3fid=1800322"/>
    <hyperlink ref="K34" r:id="rId16" display="cetak-kwitansi.php%3fid=1800323"/>
    <hyperlink ref="K35" r:id="rId17" display="cetak-kwitansi.php%3fid=1800324"/>
    <hyperlink ref="K16" r:id="rId18" display="cetak-kwitansi.php%3fid=1800304"/>
    <hyperlink ref="K21" r:id="rId19" display="cetak-kwitansi.php%3fid=1800310"/>
    <hyperlink ref="K23" r:id="rId20" display="cetak-kwitansi.php%3fid=1800312"/>
    <hyperlink ref="K24" r:id="rId21" display="cetak-kwitansi.php%3fid=1800313"/>
    <hyperlink ref="K29" r:id="rId22" display="cetak-kwitansi.php%3fid=1800318"/>
    <hyperlink ref="K30" r:id="rId23" display="cetak-kwitansi.php%3fid=1800319"/>
  </hyperlinks>
  <pageMargins left="0.7" right="0.7" top="0.75" bottom="0.75" header="0.3" footer="0.3"/>
  <pageSetup scale="61" orientation="portrait" horizontalDpi="0" verticalDpi="0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10" zoomScale="70" zoomScaleNormal="100" zoomScaleSheetLayoutView="70" workbookViewId="0">
      <selection activeCell="I50" sqref="I5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5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54</v>
      </c>
      <c r="C3" s="8"/>
      <c r="D3" s="6"/>
      <c r="E3" s="6"/>
      <c r="F3" s="6"/>
      <c r="G3" s="6"/>
      <c r="H3" s="6" t="s">
        <v>3</v>
      </c>
      <c r="I3" s="10">
        <v>43138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103</v>
      </c>
      <c r="F8" s="20"/>
      <c r="G8" s="15">
        <f>C8*E8</f>
        <v>10300000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45</v>
      </c>
      <c r="F9" s="20"/>
      <c r="G9" s="15">
        <f t="shared" ref="G9:G16" si="0">C9*E9</f>
        <v>2250000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61</v>
      </c>
      <c r="F10" s="20"/>
      <c r="G10" s="15">
        <f t="shared" si="0"/>
        <v>1220000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109</v>
      </c>
      <c r="F11" s="20"/>
      <c r="G11" s="15">
        <f t="shared" si="0"/>
        <v>1090000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79</v>
      </c>
      <c r="F12" s="20"/>
      <c r="G12" s="15">
        <f>C12*E12</f>
        <v>395000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18</v>
      </c>
      <c r="F13" s="20"/>
      <c r="G13" s="15">
        <f t="shared" si="0"/>
        <v>36000</v>
      </c>
      <c r="H13" s="7"/>
      <c r="I13" s="15"/>
      <c r="J13" s="102"/>
      <c r="K13" s="124">
        <v>44774</v>
      </c>
      <c r="L13" s="27">
        <v>1150000</v>
      </c>
      <c r="M13" s="32">
        <v>300000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44775</v>
      </c>
      <c r="L14" s="27">
        <v>850000</v>
      </c>
      <c r="M14" s="32">
        <v>66000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44776</v>
      </c>
      <c r="L15" s="27">
        <v>600000</v>
      </c>
      <c r="M15" s="36">
        <v>200000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44777</v>
      </c>
      <c r="L16" s="27">
        <v>900000</v>
      </c>
      <c r="M16" s="48">
        <v>180000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15291000</v>
      </c>
      <c r="I17" s="8"/>
      <c r="J17" s="102"/>
      <c r="K17" s="124">
        <v>44778</v>
      </c>
      <c r="L17" s="27">
        <v>620000</v>
      </c>
      <c r="M17" s="48">
        <v>292000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44779</v>
      </c>
      <c r="L18" s="27">
        <v>900000</v>
      </c>
      <c r="M18" s="36">
        <v>860000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44780</v>
      </c>
      <c r="L19" s="27">
        <v>1900000</v>
      </c>
      <c r="M19" s="146">
        <v>16000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44781</v>
      </c>
      <c r="L20" s="27">
        <v>1700000</v>
      </c>
      <c r="M20" s="145">
        <v>100000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478</v>
      </c>
      <c r="F21" s="6"/>
      <c r="G21" s="21">
        <f>C21*E21</f>
        <v>239000</v>
      </c>
      <c r="H21" s="7"/>
      <c r="I21" s="21"/>
      <c r="J21" s="102"/>
      <c r="K21" s="140"/>
      <c r="L21" s="140"/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5</v>
      </c>
      <c r="F22" s="6"/>
      <c r="G22" s="21">
        <f>C22*E22</f>
        <v>1000</v>
      </c>
      <c r="H22" s="7"/>
      <c r="I22" s="8"/>
      <c r="J22" s="102"/>
      <c r="K22" s="124"/>
      <c r="L22" s="27"/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/>
      <c r="L23" s="27"/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/>
      <c r="L24" s="27"/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27"/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241000</v>
      </c>
      <c r="I26" s="7"/>
      <c r="J26" s="103"/>
      <c r="K26" s="124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15532000</v>
      </c>
      <c r="J27" s="103"/>
      <c r="K27" s="124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15532000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+'7 Feb'!I60</f>
        <v>8995000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2014000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v>69000</v>
      </c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2083000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8620000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8620000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15532000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15532000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8620000</v>
      </c>
      <c r="M122" s="93">
        <f t="shared" ref="M122:P122" si="1">SUM(M13:M121)</f>
        <v>2014000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17240000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44"/>
    <hyperlink ref="K14" r:id="rId2" display="cetak-kwitansi.php%3fid=1800546"/>
    <hyperlink ref="K15" r:id="rId3" display="cetak-kwitansi.php%3fid=1800547"/>
    <hyperlink ref="K16" r:id="rId4" display="cetak-kwitansi.php%3fid=1800548"/>
    <hyperlink ref="K17" r:id="rId5" display="cetak-kwitansi.php%3fid=1800549"/>
    <hyperlink ref="K18" r:id="rId6" display="cetak-kwitansi.php%3fid=1800550"/>
    <hyperlink ref="K19" r:id="rId7" display="cetak-kwitansi.php%3fid=1800551"/>
    <hyperlink ref="K20" r:id="rId8" display="cetak-kwitansi.php%3fid=1800552"/>
  </hyperlinks>
  <pageMargins left="0.7" right="0.7" top="0.75" bottom="0.75" header="0.3" footer="0.3"/>
  <pageSetup scale="60" orientation="portrait" horizontalDpi="0" verticalDpi="0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4" zoomScale="70" zoomScaleNormal="100" zoomScaleSheetLayoutView="70" workbookViewId="0">
      <selection activeCell="J56" sqref="J56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6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55</v>
      </c>
      <c r="C3" s="8"/>
      <c r="D3" s="6"/>
      <c r="E3" s="6"/>
      <c r="F3" s="6"/>
      <c r="G3" s="6"/>
      <c r="H3" s="6" t="s">
        <v>3</v>
      </c>
      <c r="I3" s="10">
        <v>43140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368</v>
      </c>
      <c r="F8" s="20"/>
      <c r="G8" s="15">
        <f>C8*E8</f>
        <v>36800000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392</v>
      </c>
      <c r="F9" s="20"/>
      <c r="G9" s="15">
        <f t="shared" ref="G9:G16" si="0">C9*E9</f>
        <v>19600000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43</v>
      </c>
      <c r="F10" s="20"/>
      <c r="G10" s="15">
        <f t="shared" si="0"/>
        <v>860000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80</v>
      </c>
      <c r="F11" s="20"/>
      <c r="G11" s="15">
        <f t="shared" si="0"/>
        <v>800000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59</v>
      </c>
      <c r="F12" s="20"/>
      <c r="G12" s="15">
        <f>C12*E12</f>
        <v>295000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/>
      <c r="K13" s="124">
        <v>44782</v>
      </c>
      <c r="L13" s="27">
        <v>985000</v>
      </c>
      <c r="M13" s="32">
        <v>3150000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44783</v>
      </c>
      <c r="L14" s="27">
        <v>2000000</v>
      </c>
      <c r="M14" s="32">
        <v>120000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44784</v>
      </c>
      <c r="L15" s="27">
        <v>800000</v>
      </c>
      <c r="M15" s="36">
        <v>55000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44785</v>
      </c>
      <c r="L16" s="27">
        <v>800000</v>
      </c>
      <c r="M16" s="48">
        <v>50000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58355000</v>
      </c>
      <c r="I17" s="8"/>
      <c r="J17" s="102"/>
      <c r="K17" s="124">
        <v>44786</v>
      </c>
      <c r="L17" s="27">
        <v>2400000</v>
      </c>
      <c r="M17" s="48">
        <v>100000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44787</v>
      </c>
      <c r="L18" s="27">
        <v>1500000</v>
      </c>
      <c r="M18" s="36">
        <v>4746500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44788</v>
      </c>
      <c r="L19" s="27">
        <v>541000</v>
      </c>
      <c r="M19" s="146">
        <v>230000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44789</v>
      </c>
      <c r="L20" s="27">
        <v>600000</v>
      </c>
      <c r="M20" s="145">
        <v>420000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44790</v>
      </c>
      <c r="L21" s="27">
        <v>1000000</v>
      </c>
      <c r="M21" s="145">
        <v>200000</v>
      </c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5</v>
      </c>
      <c r="F22" s="6"/>
      <c r="G22" s="21">
        <f>C22*E22</f>
        <v>1000</v>
      </c>
      <c r="H22" s="7"/>
      <c r="I22" s="8"/>
      <c r="J22" s="102"/>
      <c r="K22" s="124">
        <v>44791</v>
      </c>
      <c r="L22" s="27">
        <v>5000000</v>
      </c>
      <c r="M22" s="145">
        <v>20000</v>
      </c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44792</v>
      </c>
      <c r="L23" s="27">
        <v>900000</v>
      </c>
      <c r="M23" s="118">
        <v>24000</v>
      </c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44793</v>
      </c>
      <c r="L24" s="27">
        <v>1160000</v>
      </c>
      <c r="M24" s="145">
        <v>125000</v>
      </c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44794</v>
      </c>
      <c r="L25" s="27">
        <v>1600000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226000</v>
      </c>
      <c r="I26" s="7"/>
      <c r="J26" s="103"/>
      <c r="K26" s="124">
        <v>44795</v>
      </c>
      <c r="L26" s="27">
        <v>900000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58581000</v>
      </c>
      <c r="J27" s="103"/>
      <c r="K27" s="124">
        <v>44796</v>
      </c>
      <c r="L27" s="27">
        <v>3600000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58581000</v>
      </c>
      <c r="H28" s="7"/>
      <c r="I28" s="7"/>
      <c r="J28" s="103"/>
      <c r="K28" s="124">
        <v>44797</v>
      </c>
      <c r="L28" s="27">
        <v>13500000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>
        <v>44798</v>
      </c>
      <c r="L29" s="27">
        <v>2500000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44799</v>
      </c>
      <c r="L30" s="27">
        <v>800000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44800</v>
      </c>
      <c r="L31" s="27">
        <v>1000000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>
        <v>44801</v>
      </c>
      <c r="L32" s="27">
        <v>1150000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+'8 feb'!I60</f>
        <v>15532000</v>
      </c>
      <c r="J33" s="103"/>
      <c r="K33" s="124">
        <v>44802</v>
      </c>
      <c r="L33" s="27">
        <v>3000000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44803</v>
      </c>
      <c r="L34" s="27">
        <v>1500000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>
        <v>44804</v>
      </c>
      <c r="L35" s="27">
        <v>1600000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>
        <v>44805</v>
      </c>
      <c r="L36" s="27">
        <v>900000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>
        <v>44806</v>
      </c>
      <c r="L37" s="27">
        <v>1000000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>
        <v>44807</v>
      </c>
      <c r="L38" s="27">
        <v>545000</v>
      </c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>
        <v>44808</v>
      </c>
      <c r="L39" s="27">
        <v>900000</v>
      </c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9240500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9240500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52181000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>
        <f>25000+83500</f>
        <v>108500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52289500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58581000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58581000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52181000</v>
      </c>
      <c r="M122" s="93">
        <f t="shared" ref="M122:P122" si="1">SUM(M13:M121)</f>
        <v>9240500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104362000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4" r:id="rId1" display="cetak-kwitansi.php%3fid=1800555"/>
    <hyperlink ref="K15" r:id="rId2" display="cetak-kwitansi.php%3fid=1800556"/>
    <hyperlink ref="K16" r:id="rId3" display="cetak-kwitansi.php%3fid=1800557"/>
    <hyperlink ref="K17" r:id="rId4" display="cetak-kwitansi.php%3fid=1800558"/>
    <hyperlink ref="K18" r:id="rId5" display="cetak-kwitansi.php%3fid=1800559"/>
    <hyperlink ref="K20" r:id="rId6" display="cetak-kwitansi.php%3fid=1800561"/>
    <hyperlink ref="K23" r:id="rId7" display="cetak-kwitansi.php%3fid=1800564"/>
    <hyperlink ref="K24" r:id="rId8" display="cetak-kwitansi.php%3fid=1800565"/>
    <hyperlink ref="K25" r:id="rId9" display="cetak-kwitansi.php%3fid=1800566"/>
    <hyperlink ref="K26" r:id="rId10" display="cetak-kwitansi.php%3fid=1800567"/>
    <hyperlink ref="K30" r:id="rId11" display="cetak-kwitansi.php%3fid=1800571"/>
    <hyperlink ref="K31" r:id="rId12" display="cetak-kwitansi.php%3fid=1800572"/>
    <hyperlink ref="K32" r:id="rId13" display="cetak-kwitansi.php%3fid=1800573"/>
    <hyperlink ref="K33" r:id="rId14" display="cetak-kwitansi.php%3fid=1800574"/>
    <hyperlink ref="K35" r:id="rId15" display="cetak-kwitansi.php%3fid=1800576"/>
    <hyperlink ref="K36" r:id="rId16" display="cetak-kwitansi.php%3fid=1800577"/>
    <hyperlink ref="K37" r:id="rId17" display="cetak-kwitansi.php%3fid=1800578"/>
    <hyperlink ref="K19" r:id="rId18" display="cetak-kwitansi.php%3fid=1800560"/>
    <hyperlink ref="K21" r:id="rId19" display="cetak-kwitansi.php%3fid=1800562"/>
    <hyperlink ref="K22" r:id="rId20" display="cetak-kwitansi.php%3fid=1800563"/>
    <hyperlink ref="K28" r:id="rId21" display="cetak-kwitansi.php%3fid=1800569"/>
    <hyperlink ref="K29" r:id="rId22" display="cetak-kwitansi.php%3fid=1800570"/>
    <hyperlink ref="K34" r:id="rId23" display="cetak-kwitansi.php%3fid=1800575"/>
  </hyperlinks>
  <pageMargins left="0.7" right="0.7" top="0.75" bottom="0.75" header="0.3" footer="0.3"/>
  <pageSetup scale="60" orientation="portrait" horizontalDpi="0" verticalDpi="0" r:id="rId2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2" zoomScale="70" zoomScaleNormal="100" zoomScaleSheetLayoutView="70" workbookViewId="0">
      <selection activeCell="I60" sqref="I6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7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55</v>
      </c>
      <c r="C3" s="8"/>
      <c r="D3" s="6"/>
      <c r="E3" s="6"/>
      <c r="F3" s="6"/>
      <c r="G3" s="6"/>
      <c r="H3" s="6" t="s">
        <v>3</v>
      </c>
      <c r="I3" s="10">
        <v>43140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368+135</f>
        <v>503</v>
      </c>
      <c r="F8" s="20"/>
      <c r="G8" s="15">
        <f>C8*E8</f>
        <v>50300000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392+53</f>
        <v>445</v>
      </c>
      <c r="F9" s="20"/>
      <c r="G9" s="15">
        <f t="shared" ref="G9:G16" si="0">C9*E9</f>
        <v>22250000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f>43+1</f>
        <v>44</v>
      </c>
      <c r="F10" s="20"/>
      <c r="G10" s="15">
        <f t="shared" si="0"/>
        <v>880000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f>80+1</f>
        <v>81</v>
      </c>
      <c r="F11" s="20"/>
      <c r="G11" s="15">
        <f t="shared" si="0"/>
        <v>810000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f>59+1</f>
        <v>60</v>
      </c>
      <c r="F12" s="20"/>
      <c r="G12" s="15">
        <f>C12*E12</f>
        <v>300000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/>
      <c r="K13" s="124">
        <v>44809</v>
      </c>
      <c r="L13" s="159">
        <v>850000</v>
      </c>
      <c r="M13" s="32">
        <v>800000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44810</v>
      </c>
      <c r="L14" s="159">
        <v>900000</v>
      </c>
      <c r="M14" s="32">
        <v>400000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44811</v>
      </c>
      <c r="L15" s="159">
        <v>500000</v>
      </c>
      <c r="M15" s="36">
        <v>35000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44812</v>
      </c>
      <c r="L16" s="159">
        <v>1020000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74540000</v>
      </c>
      <c r="I17" s="8"/>
      <c r="J17" s="102"/>
      <c r="K17" s="124">
        <v>44813</v>
      </c>
      <c r="L17" s="159">
        <v>1200000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44814</v>
      </c>
      <c r="L18" s="159">
        <v>1800000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44815</v>
      </c>
      <c r="L19" s="159">
        <v>500000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44816</v>
      </c>
      <c r="L20" s="159">
        <v>1500000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44817</v>
      </c>
      <c r="L21" s="159">
        <v>800000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5</v>
      </c>
      <c r="F22" s="6"/>
      <c r="G22" s="21">
        <f>C22*E22</f>
        <v>1000</v>
      </c>
      <c r="H22" s="7"/>
      <c r="I22" s="8"/>
      <c r="J22" s="102"/>
      <c r="K22" s="124">
        <v>44818</v>
      </c>
      <c r="L22" s="159">
        <v>1800000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44819</v>
      </c>
      <c r="L23" s="159">
        <v>750000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44820</v>
      </c>
      <c r="L24" s="159">
        <v>1500000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44821</v>
      </c>
      <c r="L25" s="159">
        <v>2500000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226000</v>
      </c>
      <c r="I26" s="7"/>
      <c r="J26" s="103"/>
      <c r="K26" s="124">
        <v>44822</v>
      </c>
      <c r="L26" s="159">
        <v>800000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74766000</v>
      </c>
      <c r="J27" s="103"/>
      <c r="K27" s="125"/>
      <c r="L27" s="27">
        <v>1000000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74766000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5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+'9 Feb'!I60</f>
        <v>58581000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1235000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1235000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17420000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17420000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74766000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74766000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17420000</v>
      </c>
      <c r="M122" s="93">
        <f t="shared" ref="M122:P122" si="1">SUM(M13:M121)</f>
        <v>1235000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34840000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83"/>
    <hyperlink ref="K16" r:id="rId2" display="cetak-kwitansi.php%3fid=1800586"/>
    <hyperlink ref="K18" r:id="rId3" display="cetak-kwitansi.php%3fid=1800588"/>
    <hyperlink ref="K20" r:id="rId4" display="cetak-kwitansi.php%3fid=1800590"/>
    <hyperlink ref="K21" r:id="rId5" display="cetak-kwitansi.php%3fid=1800591"/>
    <hyperlink ref="K24" r:id="rId6" display="cetak-kwitansi.php%3fid=1800594"/>
    <hyperlink ref="K14" r:id="rId7" display="cetak-kwitansi.php%3fid=1800584"/>
    <hyperlink ref="K15" r:id="rId8" display="cetak-kwitansi.php%3fid=1800585"/>
    <hyperlink ref="K19" r:id="rId9" display="cetak-kwitansi.php%3fid=1800589"/>
    <hyperlink ref="K22" r:id="rId10" display="cetak-kwitansi.php%3fid=1800592"/>
    <hyperlink ref="K23" r:id="rId11" display="cetak-kwitansi.php%3fid=1800593"/>
    <hyperlink ref="K17" r:id="rId12" display="cetak-kwitansi.php%3fid=1800587"/>
    <hyperlink ref="K26" r:id="rId13" display="cetak-kwitansi.php%3fid=1800596"/>
    <hyperlink ref="K25" r:id="rId14" display="cetak-kwitansi.php%3fid=1800595"/>
  </hyperlinks>
  <pageMargins left="0.7" right="0.7" top="0.75" bottom="0.75" header="0.3" footer="0.3"/>
  <pageSetup scale="60" orientation="portrait" horizontalDpi="0" verticalDpi="0" r:id="rId1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17" zoomScale="70" zoomScaleNormal="100" zoomScaleSheetLayoutView="70" workbookViewId="0">
      <selection activeCell="E5" sqref="E5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55</v>
      </c>
      <c r="C3" s="8"/>
      <c r="D3" s="6"/>
      <c r="E3" s="6"/>
      <c r="F3" s="6"/>
      <c r="G3" s="6"/>
      <c r="H3" s="6" t="s">
        <v>3</v>
      </c>
      <c r="I3" s="10">
        <v>43140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578</v>
      </c>
      <c r="F8" s="20"/>
      <c r="G8" s="15">
        <f>C8*E8</f>
        <v>57800000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585</v>
      </c>
      <c r="F9" s="20"/>
      <c r="G9" s="15">
        <f t="shared" ref="G9:G16" si="0">C9*E9</f>
        <v>29250000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43</v>
      </c>
      <c r="F10" s="20"/>
      <c r="G10" s="15">
        <f t="shared" si="0"/>
        <v>860000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80</v>
      </c>
      <c r="F11" s="20"/>
      <c r="G11" s="15">
        <f t="shared" si="0"/>
        <v>800000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59</v>
      </c>
      <c r="F12" s="20"/>
      <c r="G12" s="15">
        <f>C12*E12</f>
        <v>295000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/>
      <c r="K13" s="124">
        <v>44824</v>
      </c>
      <c r="L13" s="27">
        <v>900000</v>
      </c>
      <c r="M13" s="32">
        <v>1160000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44825</v>
      </c>
      <c r="L14" s="27">
        <v>650000</v>
      </c>
      <c r="M14" s="32"/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44826</v>
      </c>
      <c r="L15" s="27">
        <v>500000</v>
      </c>
      <c r="M15" s="36"/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44827</v>
      </c>
      <c r="L16" s="27">
        <v>1700000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89005000</v>
      </c>
      <c r="I17" s="8"/>
      <c r="J17" s="102"/>
      <c r="K17" s="124">
        <v>44828</v>
      </c>
      <c r="L17" s="27">
        <v>2500000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44829</v>
      </c>
      <c r="L18" s="27">
        <v>700000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44830</v>
      </c>
      <c r="L19" s="27">
        <v>1000000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44831</v>
      </c>
      <c r="L20" s="27">
        <v>4000000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44832</v>
      </c>
      <c r="L21" s="27">
        <v>1800000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5</v>
      </c>
      <c r="F22" s="6"/>
      <c r="G22" s="21">
        <f>C22*E22</f>
        <v>1000</v>
      </c>
      <c r="H22" s="7"/>
      <c r="I22" s="8"/>
      <c r="J22" s="102"/>
      <c r="K22" s="124">
        <v>44833</v>
      </c>
      <c r="L22" s="27">
        <v>875000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44834</v>
      </c>
      <c r="L23" s="27">
        <v>1000000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/>
      <c r="L24" s="27"/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27"/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226000</v>
      </c>
      <c r="I26" s="7"/>
      <c r="J26" s="103"/>
      <c r="K26" s="124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89231000</v>
      </c>
      <c r="J27" s="103"/>
      <c r="K27" s="125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89231000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5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+'10 Feb'!I60</f>
        <v>74766000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1160000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1160000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15625000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15625000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89231000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89231000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15625000</v>
      </c>
      <c r="M122" s="93">
        <f t="shared" ref="M122:P122" si="1">SUM(M13:M121)</f>
        <v>1160000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31250000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98"/>
    <hyperlink ref="K14" r:id="rId2" display="cetak-kwitansi.php%3fid=1800599"/>
    <hyperlink ref="K16" r:id="rId3" display="cetak-kwitansi.php%3fid=1800601"/>
    <hyperlink ref="K18" r:id="rId4" display="cetak-kwitansi.php%3fid=1800603"/>
    <hyperlink ref="K19" r:id="rId5" display="cetak-kwitansi.php%3fid=1800604"/>
    <hyperlink ref="K20" r:id="rId6" display="cetak-kwitansi.php%3fid=1800605"/>
    <hyperlink ref="K21" r:id="rId7" display="cetak-kwitansi.php%3fid=1800606"/>
    <hyperlink ref="K22" r:id="rId8" display="cetak-kwitansi.php%3fid=1800607"/>
    <hyperlink ref="K23" r:id="rId9" display="cetak-kwitansi.php%3fid=1800608"/>
    <hyperlink ref="K15" r:id="rId10" display="cetak-kwitansi.php%3fid=1800600"/>
    <hyperlink ref="K17" r:id="rId11" display="cetak-kwitansi.php%3fid=1800602"/>
  </hyperlinks>
  <pageMargins left="0.7" right="0.7" top="0.75" bottom="0.75" header="0.3" footer="0.3"/>
  <pageSetup scale="60" orientation="portrait" horizontalDpi="0" verticalDpi="0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19" zoomScale="70" zoomScaleNormal="100" zoomScaleSheetLayoutView="70" workbookViewId="0">
      <selection activeCell="M13" sqref="M1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55</v>
      </c>
      <c r="C3" s="8"/>
      <c r="D3" s="6"/>
      <c r="E3" s="6"/>
      <c r="F3" s="6"/>
      <c r="G3" s="6"/>
      <c r="H3" s="6" t="s">
        <v>3</v>
      </c>
      <c r="I3" s="10">
        <v>43143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163</v>
      </c>
      <c r="F8" s="20"/>
      <c r="G8" s="15">
        <f>C8*E8</f>
        <v>16300000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131</v>
      </c>
      <c r="F9" s="20"/>
      <c r="G9" s="15">
        <f t="shared" ref="G9:G16" si="0">C9*E9</f>
        <v>6550000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43</v>
      </c>
      <c r="F10" s="20"/>
      <c r="G10" s="15">
        <f t="shared" si="0"/>
        <v>860000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80</v>
      </c>
      <c r="F11" s="20"/>
      <c r="G11" s="15">
        <f t="shared" si="0"/>
        <v>800000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59</v>
      </c>
      <c r="F12" s="20"/>
      <c r="G12" s="15">
        <f>C12*E12</f>
        <v>295000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/>
      <c r="K13" s="124">
        <v>44835</v>
      </c>
      <c r="L13" s="27">
        <v>950000</v>
      </c>
      <c r="M13" s="32">
        <v>4600000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44836</v>
      </c>
      <c r="L14" s="27">
        <v>1900000</v>
      </c>
      <c r="M14" s="32">
        <v>600000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44837</v>
      </c>
      <c r="L15" s="27">
        <v>550000</v>
      </c>
      <c r="M15" s="36">
        <v>80000000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44838</v>
      </c>
      <c r="L16" s="27">
        <v>900000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24805000</v>
      </c>
      <c r="I17" s="8"/>
      <c r="J17" s="102"/>
      <c r="K17" s="124">
        <v>44839</v>
      </c>
      <c r="L17" s="27">
        <v>750000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44840</v>
      </c>
      <c r="L18" s="27">
        <v>700000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44841</v>
      </c>
      <c r="L19" s="27">
        <v>1600000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44842</v>
      </c>
      <c r="L20" s="27">
        <v>3500000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44843</v>
      </c>
      <c r="L21" s="27">
        <v>1150000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5</v>
      </c>
      <c r="F22" s="6"/>
      <c r="G22" s="21">
        <f>C22*E22</f>
        <v>1000</v>
      </c>
      <c r="H22" s="7"/>
      <c r="I22" s="8"/>
      <c r="J22" s="102"/>
      <c r="K22" s="124">
        <v>44844</v>
      </c>
      <c r="L22" s="27">
        <v>800000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44845</v>
      </c>
      <c r="L23" s="27">
        <v>800000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44846</v>
      </c>
      <c r="L24" s="27">
        <v>800000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44847</v>
      </c>
      <c r="L25" s="27">
        <v>1000000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226000</v>
      </c>
      <c r="I26" s="7"/>
      <c r="J26" s="103"/>
      <c r="K26" s="124">
        <v>44848</v>
      </c>
      <c r="L26" s="27">
        <v>900000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25031000</v>
      </c>
      <c r="J27" s="103"/>
      <c r="K27" s="124">
        <v>44849</v>
      </c>
      <c r="L27" s="27">
        <v>800000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J28" s="103"/>
      <c r="K28" s="124">
        <v>44850</v>
      </c>
      <c r="L28" s="27">
        <v>800000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>
        <v>44851</v>
      </c>
      <c r="L29" s="27">
        <v>2100000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44852</v>
      </c>
      <c r="L30" s="27">
        <v>1000000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5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+'11 Feb'!I60</f>
        <v>89231000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v>80000000</v>
      </c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28154698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127797030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614671633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85200000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85200000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21000000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21000000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25031000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25031000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21000000</v>
      </c>
      <c r="M122" s="93">
        <f t="shared" ref="M122:P122" si="1">SUM(M13:M121)</f>
        <v>85200000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42000000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609"/>
    <hyperlink ref="K14" r:id="rId2" display="cetak-kwitansi.php%3fid=1800610"/>
    <hyperlink ref="K15" r:id="rId3" display="cetak-kwitansi.php%3fid=1800611"/>
    <hyperlink ref="K16" r:id="rId4" display="cetak-kwitansi.php%3fid=1800612"/>
    <hyperlink ref="K17" r:id="rId5" display="cetak-kwitansi.php%3fid=1800613"/>
    <hyperlink ref="K18" r:id="rId6" display="cetak-kwitansi.php%3fid=1800614"/>
    <hyperlink ref="K19" r:id="rId7" display="cetak-kwitansi.php%3fid=1800615"/>
    <hyperlink ref="K21" r:id="rId8" display="cetak-kwitansi.php%3fid=1800617"/>
    <hyperlink ref="K22" r:id="rId9" display="cetak-kwitansi.php%3fid=1800618"/>
    <hyperlink ref="K23" r:id="rId10" display="cetak-kwitansi.php%3fid=1800619"/>
    <hyperlink ref="K24" r:id="rId11" display="cetak-kwitansi.php%3fid=1800620"/>
    <hyperlink ref="K25" r:id="rId12" display="cetak-kwitansi.php%3fid=1800621"/>
    <hyperlink ref="K26" r:id="rId13" display="cetak-kwitansi.php%3fid=1800622"/>
    <hyperlink ref="K27" r:id="rId14" display="cetak-kwitansi.php%3fid=1800623"/>
    <hyperlink ref="K28" r:id="rId15" display="cetak-kwitansi.php%3fid=1800624"/>
    <hyperlink ref="K29" r:id="rId16" display="cetak-kwitansi.php%3fid=1800625"/>
    <hyperlink ref="K30" r:id="rId17" display="cetak-kwitansi.php%3fid=1800626"/>
    <hyperlink ref="K20" r:id="rId18" display="cetak-kwitansi.php%3fid=1800616"/>
  </hyperlinks>
  <pageMargins left="0.7" right="0.7" top="0.75" bottom="0.75" header="0.3" footer="0.3"/>
  <pageSetup scale="60" orientation="portrait" horizontalDpi="0" verticalDpi="0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1" zoomScale="70" zoomScaleNormal="100" zoomScaleSheetLayoutView="70" workbookViewId="0">
      <selection activeCell="E3" sqref="E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6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43143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231</v>
      </c>
      <c r="F8" s="20"/>
      <c r="G8" s="15">
        <f>C8*E8</f>
        <v>23100000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279</v>
      </c>
      <c r="F9" s="20"/>
      <c r="G9" s="15">
        <f t="shared" ref="G9:G16" si="0">C9*E9</f>
        <v>13950000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41</v>
      </c>
      <c r="F10" s="20"/>
      <c r="G10" s="15">
        <f t="shared" si="0"/>
        <v>820000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95</v>
      </c>
      <c r="F11" s="20"/>
      <c r="G11" s="15">
        <f t="shared" si="0"/>
        <v>950000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79</v>
      </c>
      <c r="F12" s="20"/>
      <c r="G12" s="15">
        <f>C12*E12</f>
        <v>395000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2</v>
      </c>
      <c r="F13" s="20"/>
      <c r="G13" s="15">
        <f t="shared" si="0"/>
        <v>4000</v>
      </c>
      <c r="H13" s="7"/>
      <c r="I13" s="15"/>
      <c r="J13" s="163"/>
      <c r="K13" s="124">
        <v>44853</v>
      </c>
      <c r="L13" s="27">
        <v>300000</v>
      </c>
      <c r="M13" s="32">
        <v>13457000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63"/>
      <c r="K14" s="124">
        <v>44854</v>
      </c>
      <c r="L14" s="27">
        <v>300000</v>
      </c>
      <c r="M14" s="32"/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44855</v>
      </c>
      <c r="L15" s="27"/>
      <c r="M15" s="36"/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44856</v>
      </c>
      <c r="L16" s="27">
        <v>1100000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39219000</v>
      </c>
      <c r="I17" s="8"/>
      <c r="J17" s="102"/>
      <c r="K17" s="124">
        <v>44857</v>
      </c>
      <c r="L17" s="27">
        <v>800000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44858</v>
      </c>
      <c r="L18" s="27">
        <v>800000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44859</v>
      </c>
      <c r="L19" s="27">
        <v>1000000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44860</v>
      </c>
      <c r="L20" s="27">
        <v>1050000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44861</v>
      </c>
      <c r="L21" s="27">
        <v>2500000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44862</v>
      </c>
      <c r="L22" s="27">
        <v>950000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44863</v>
      </c>
      <c r="L23" s="27">
        <v>1550000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44864</v>
      </c>
      <c r="L24" s="27">
        <v>3500000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44865</v>
      </c>
      <c r="L25" s="27">
        <v>250000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225000</v>
      </c>
      <c r="I26" s="7"/>
      <c r="J26" s="103"/>
      <c r="K26" s="124">
        <v>44866</v>
      </c>
      <c r="L26" s="27">
        <v>500000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39444000</v>
      </c>
      <c r="J27" s="103"/>
      <c r="K27" s="124">
        <v>44867</v>
      </c>
      <c r="L27" s="27">
        <v>1150000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J28" s="103"/>
      <c r="K28" s="124">
        <v>44868</v>
      </c>
      <c r="L28" s="27">
        <v>820000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>
        <v>44869</v>
      </c>
      <c r="L29" s="27">
        <v>3600000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44870</v>
      </c>
      <c r="L30" s="27">
        <v>5000000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44871</v>
      </c>
      <c r="L31" s="27">
        <v>1000000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+'12 Feb'!I40</f>
        <v>486874603</v>
      </c>
      <c r="J32" s="103"/>
      <c r="K32" s="124">
        <v>44872</v>
      </c>
      <c r="L32" s="27">
        <v>1700000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+'12 Feb'!I60</f>
        <v>25031000</v>
      </c>
      <c r="J33" s="103"/>
      <c r="K33" s="125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28154698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127797030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614671633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13457000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13457000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27870000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27870000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39444000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39444000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27870000</v>
      </c>
      <c r="M122" s="93">
        <f t="shared" ref="M122:P122" si="1">SUM(M13:M121)</f>
        <v>13457000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55740000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5" r:id="rId1" display="cetak-kwitansi.php%3fid=1800629"/>
    <hyperlink ref="K16" r:id="rId2" display="cetak-kwitansi.php%3fid=1800630"/>
    <hyperlink ref="K17" r:id="rId3" display="cetak-kwitansi.php%3fid=1800631"/>
    <hyperlink ref="K18" r:id="rId4" display="cetak-kwitansi.php%3fid=1800632"/>
    <hyperlink ref="K19" r:id="rId5" display="cetak-kwitansi.php%3fid=1800633"/>
    <hyperlink ref="K20" r:id="rId6" display="cetak-kwitansi.php%3fid=1800634"/>
    <hyperlink ref="K22" r:id="rId7" display="cetak-kwitansi.php%3fid=1800636"/>
    <hyperlink ref="K23" r:id="rId8" display="cetak-kwitansi.php%3fid=1800637"/>
    <hyperlink ref="K27" r:id="rId9" display="cetak-kwitansi.php%3fid=1800641"/>
    <hyperlink ref="K28" r:id="rId10" display="cetak-kwitansi.php%3fid=1800642"/>
    <hyperlink ref="K29" r:id="rId11" display="cetak-kwitansi.php%3fid=1800643"/>
    <hyperlink ref="K31" r:id="rId12" display="cetak-kwitansi.php%3fid=1800645"/>
    <hyperlink ref="K32" r:id="rId13" display="cetak-kwitansi.php%3fid=1800646"/>
    <hyperlink ref="K14" r:id="rId14" display="cetak-kwitansi.php%3fid=1800628"/>
    <hyperlink ref="K25" r:id="rId15" display="cetak-kwitansi.php%3fid=1800639"/>
    <hyperlink ref="K26" r:id="rId16" display="cetak-kwitansi.php%3fid=1800640"/>
    <hyperlink ref="K13" r:id="rId17" display="cetak-kwitansi.php%3fid=1800627"/>
    <hyperlink ref="K21" r:id="rId18" display="cetak-kwitansi.php%3fid=1800635"/>
    <hyperlink ref="K24" r:id="rId19" display="cetak-kwitansi.php%3fid=1800638"/>
    <hyperlink ref="K30" r:id="rId20" display="cetak-kwitansi.php%3fid=1800644"/>
  </hyperlinks>
  <pageMargins left="0.7" right="0.7" top="0.75" bottom="0.75" header="0.3" footer="0.3"/>
  <pageSetup scale="60" orientation="portrait" horizontalDpi="0" verticalDpi="0" r:id="rId2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1" zoomScale="70" zoomScaleNormal="100" zoomScaleSheetLayoutView="70" workbookViewId="0">
      <selection activeCell="J10" sqref="J1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61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6.5" x14ac:dyDescent="0.35">
      <c r="A3" s="6" t="s">
        <v>2</v>
      </c>
      <c r="B3" s="165" t="s">
        <v>53</v>
      </c>
      <c r="C3" s="8"/>
      <c r="D3" s="6"/>
      <c r="E3" s="6"/>
      <c r="F3" s="6"/>
      <c r="G3" s="6"/>
      <c r="H3" s="6" t="s">
        <v>3</v>
      </c>
      <c r="I3" s="10">
        <v>43145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218</v>
      </c>
      <c r="F8" s="20"/>
      <c r="G8" s="15">
        <f>C8*E8</f>
        <v>21800000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578</v>
      </c>
      <c r="F9" s="20"/>
      <c r="G9" s="15">
        <f t="shared" ref="G9:G16" si="0">C9*E9</f>
        <v>28900000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81</v>
      </c>
      <c r="F10" s="20"/>
      <c r="G10" s="15">
        <f t="shared" si="0"/>
        <v>1620000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123</v>
      </c>
      <c r="F11" s="20"/>
      <c r="G11" s="15">
        <f t="shared" si="0"/>
        <v>1230000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64</v>
      </c>
      <c r="F12" s="20"/>
      <c r="G12" s="15">
        <f>C12*E12</f>
        <v>320000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3</v>
      </c>
      <c r="F13" s="20"/>
      <c r="G13" s="15">
        <f t="shared" si="0"/>
        <v>6000</v>
      </c>
      <c r="H13" s="7"/>
      <c r="I13" s="15"/>
      <c r="J13" s="163"/>
      <c r="K13" s="124">
        <v>44873</v>
      </c>
      <c r="L13" s="159">
        <v>1000000</v>
      </c>
      <c r="M13" s="32">
        <v>5023000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63"/>
      <c r="K14" s="124">
        <v>44874</v>
      </c>
      <c r="L14" s="159">
        <v>2500000</v>
      </c>
      <c r="M14" s="32">
        <v>5000000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44875</v>
      </c>
      <c r="L15" s="159">
        <v>750000</v>
      </c>
      <c r="M15" s="36"/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44876</v>
      </c>
      <c r="L16" s="159">
        <v>625000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53876000</v>
      </c>
      <c r="I17" s="8"/>
      <c r="J17" s="102"/>
      <c r="K17" s="124">
        <v>44877</v>
      </c>
      <c r="L17" s="159">
        <v>1520000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44878</v>
      </c>
      <c r="L18" s="159">
        <v>2100000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44879</v>
      </c>
      <c r="L19" s="159">
        <v>950000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44880</v>
      </c>
      <c r="L20" s="159">
        <v>500000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44881</v>
      </c>
      <c r="L21" s="159">
        <v>950000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44882</v>
      </c>
      <c r="L22" s="159">
        <v>1000000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44883</v>
      </c>
      <c r="L23" s="159">
        <v>1500000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44884</v>
      </c>
      <c r="L24" s="159">
        <v>1600000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44885</v>
      </c>
      <c r="L25" s="159">
        <v>950000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225000</v>
      </c>
      <c r="I26" s="7"/>
      <c r="J26" s="103"/>
      <c r="K26" s="124">
        <v>44886</v>
      </c>
      <c r="L26" s="159">
        <v>950000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54101000</v>
      </c>
      <c r="J27" s="103"/>
      <c r="K27" s="124">
        <v>44887</v>
      </c>
      <c r="L27" s="159">
        <v>800000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J28" s="103"/>
      <c r="K28" s="124">
        <v>44888</v>
      </c>
      <c r="L28" s="159">
        <v>900000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>
        <v>44889</v>
      </c>
      <c r="L29" s="159">
        <v>1000000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44890</v>
      </c>
      <c r="L30" s="159">
        <v>2300000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44891</v>
      </c>
      <c r="L31" s="159">
        <v>1700000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+'12 Feb'!I40</f>
        <v>486874603</v>
      </c>
      <c r="J32" s="103"/>
      <c r="K32" s="124">
        <v>44892</v>
      </c>
      <c r="L32" s="159">
        <v>585000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+'13 Feb'!I60</f>
        <v>39444000</v>
      </c>
      <c r="J33" s="103"/>
      <c r="K33" s="124">
        <v>44893</v>
      </c>
      <c r="L33" s="159">
        <v>9500000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44894</v>
      </c>
      <c r="L34" s="159">
        <v>1000000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5"/>
      <c r="L35" s="27">
        <v>-10000000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28154698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127797030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614671633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10023000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10023000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24680000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24680000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54101000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54101000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24680000</v>
      </c>
      <c r="M122" s="93">
        <f t="shared" ref="M122:P122" si="1">SUM(M13:M121)</f>
        <v>10023000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49360000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5" r:id="rId1" display="cetak-kwitansi.php%3fid=1800649"/>
    <hyperlink ref="K16" r:id="rId2" display="cetak-kwitansi.php%3fid=1800650"/>
    <hyperlink ref="K17" r:id="rId3" display="cetak-kwitansi.php%3fid=1800651"/>
    <hyperlink ref="K18" r:id="rId4" display="cetak-kwitansi.php%3fid=1800652"/>
    <hyperlink ref="K19" r:id="rId5" display="cetak-kwitansi.php%3fid=1800653"/>
    <hyperlink ref="K21" r:id="rId6" display="cetak-kwitansi.php%3fid=1800656"/>
    <hyperlink ref="K22" r:id="rId7" display="cetak-kwitansi.php%3fid=1800657"/>
    <hyperlink ref="K23" r:id="rId8" display="cetak-kwitansi.php%3fid=1800658"/>
    <hyperlink ref="K24" r:id="rId9" display="cetak-kwitansi.php%3fid=1800659"/>
    <hyperlink ref="K25" r:id="rId10" display="cetak-kwitansi.php%3fid=1800660"/>
    <hyperlink ref="K26" r:id="rId11" display="cetak-kwitansi.php%3fid=1800661"/>
    <hyperlink ref="K27" r:id="rId12" display="cetak-kwitansi.php%3fid=1800662"/>
    <hyperlink ref="K28" r:id="rId13" display="cetak-kwitansi.php%3fid=1800663"/>
    <hyperlink ref="K29" r:id="rId14" display="cetak-kwitansi.php%3fid=1800664"/>
    <hyperlink ref="K30" r:id="rId15" display="cetak-kwitansi.php%3fid=1800665"/>
    <hyperlink ref="K31" r:id="rId16" display="cetak-kwitansi.php%3fid=1800666"/>
    <hyperlink ref="K32" r:id="rId17" display="cetak-kwitansi.php%3fid=1800667"/>
    <hyperlink ref="K33" r:id="rId18" display="cetak-kwitansi.php%3fid=1800668"/>
    <hyperlink ref="K34" r:id="rId19" display="cetak-kwitansi.php%3fid=1800669"/>
    <hyperlink ref="K13" r:id="rId20" display="cetak-kwitansi.php%3fid=1800647"/>
    <hyperlink ref="K20" r:id="rId21" display="cetak-kwitansi.php%3fid=1800654"/>
    <hyperlink ref="K14" r:id="rId22" display="cetak-kwitansi.php%3fid=1800648"/>
  </hyperlinks>
  <pageMargins left="0.7" right="0.7" top="0.75" bottom="0.75" header="0.3" footer="0.3"/>
  <pageSetup scale="59" orientation="portrait" horizontalDpi="0" verticalDpi="0" r:id="rId2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1" zoomScale="70" zoomScaleNormal="100" zoomScaleSheetLayoutView="70" workbookViewId="0">
      <selection activeCell="M32" sqref="M32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62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54</v>
      </c>
      <c r="C3" s="8"/>
      <c r="D3" s="6"/>
      <c r="E3" s="6"/>
      <c r="F3" s="6"/>
      <c r="G3" s="6"/>
      <c r="H3" s="6" t="s">
        <v>3</v>
      </c>
      <c r="I3" s="10">
        <v>43146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60</v>
      </c>
      <c r="F8" s="20"/>
      <c r="G8" s="15">
        <f>C8*E8</f>
        <v>6000000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220</v>
      </c>
      <c r="F9" s="20"/>
      <c r="G9" s="15">
        <f t="shared" ref="G9:G16" si="0">C9*E9</f>
        <v>11000000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68</v>
      </c>
      <c r="F10" s="20"/>
      <c r="G10" s="15">
        <f t="shared" si="0"/>
        <v>1360000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104</v>
      </c>
      <c r="F11" s="20"/>
      <c r="G11" s="15">
        <f t="shared" si="0"/>
        <v>1040000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49</v>
      </c>
      <c r="F12" s="20"/>
      <c r="G12" s="15">
        <f>C12*E12</f>
        <v>245000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63"/>
      <c r="K13" s="124">
        <v>44895</v>
      </c>
      <c r="L13" s="27">
        <v>1000000</v>
      </c>
      <c r="M13" s="32">
        <v>170000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63"/>
      <c r="K14" s="124">
        <v>44896</v>
      </c>
      <c r="L14" s="27">
        <v>950000</v>
      </c>
      <c r="M14" s="32">
        <v>2035000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44897</v>
      </c>
      <c r="L15" s="27">
        <v>1500000</v>
      </c>
      <c r="M15" s="36">
        <v>7158000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44898</v>
      </c>
      <c r="L16" s="27">
        <v>5000000</v>
      </c>
      <c r="M16" s="48">
        <v>14500000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19645000</v>
      </c>
      <c r="I17" s="8"/>
      <c r="J17" s="102"/>
      <c r="K17" s="124">
        <v>44899</v>
      </c>
      <c r="L17" s="27">
        <v>1800000</v>
      </c>
      <c r="M17" s="48">
        <v>90000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44900</v>
      </c>
      <c r="L18" s="27">
        <v>600000</v>
      </c>
      <c r="M18" s="36">
        <v>13173000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44901</v>
      </c>
      <c r="L19" s="27">
        <v>1000000</v>
      </c>
      <c r="M19" s="146">
        <v>1100000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44902</v>
      </c>
      <c r="L20" s="27">
        <v>1600000</v>
      </c>
      <c r="M20" s="145">
        <v>4399000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44903</v>
      </c>
      <c r="L21" s="27">
        <v>900000</v>
      </c>
      <c r="M21" s="145">
        <v>1407000</v>
      </c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5">
        <v>44904</v>
      </c>
      <c r="L22" s="159">
        <v>1000000</v>
      </c>
      <c r="M22" s="145">
        <v>127000</v>
      </c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/>
      <c r="L23" s="159"/>
      <c r="M23" s="118">
        <v>2900000</v>
      </c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/>
      <c r="L24" s="159"/>
      <c r="M24" s="145">
        <v>150000</v>
      </c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159"/>
      <c r="M25" s="145">
        <v>150000</v>
      </c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225000</v>
      </c>
      <c r="I26" s="7"/>
      <c r="J26" s="103"/>
      <c r="K26" s="124"/>
      <c r="L26" s="159"/>
      <c r="M26" s="116">
        <v>1040000</v>
      </c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19870000</v>
      </c>
      <c r="J27" s="103"/>
      <c r="K27" s="124"/>
      <c r="L27" s="159"/>
      <c r="M27" s="114">
        <v>110000</v>
      </c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J28" s="103"/>
      <c r="K28" s="124"/>
      <c r="L28" s="159"/>
      <c r="M28" s="42">
        <v>163000</v>
      </c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/>
      <c r="L29" s="159"/>
      <c r="M29" s="42">
        <v>200000</v>
      </c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159"/>
      <c r="M30" s="45">
        <v>170000</v>
      </c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159"/>
      <c r="M31" s="45">
        <v>39000</v>
      </c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+'12 Feb'!I40</f>
        <v>486874603</v>
      </c>
      <c r="J32" s="103"/>
      <c r="K32" s="124"/>
      <c r="L32" s="159"/>
      <c r="M32" s="45">
        <v>500000</v>
      </c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+'14 Feb'!I60</f>
        <v>54101000</v>
      </c>
      <c r="J33" s="103"/>
      <c r="K33" s="124"/>
      <c r="L33" s="159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159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5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28154698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127797030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614671633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49581000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49581000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15350000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15350000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19870000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19870000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15350000</v>
      </c>
      <c r="M122" s="93">
        <f t="shared" ref="M122:P122" si="1">SUM(M13:M121)</f>
        <v>49581000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30700000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670"/>
    <hyperlink ref="K14" r:id="rId2" display="cetak-kwitansi.php%3fid=1800671"/>
    <hyperlink ref="K15" r:id="rId3" display="cetak-kwitansi.php%3fid=1800672"/>
    <hyperlink ref="K17" r:id="rId4" display="cetak-kwitansi.php%3fid=1800674"/>
    <hyperlink ref="K18" r:id="rId5" display="cetak-kwitansi.php%3fid=1800675"/>
    <hyperlink ref="K19" r:id="rId6" display="cetak-kwitansi.php%3fid=1800676"/>
    <hyperlink ref="K20" r:id="rId7" display="cetak-kwitansi.php%3fid=1800678"/>
    <hyperlink ref="K21" r:id="rId8" display="cetak-kwitansi.php%3fid=1800679"/>
    <hyperlink ref="K16" r:id="rId9" display="cetak-kwitansi.php%3fid=1800673"/>
  </hyperlinks>
  <pageMargins left="0.7" right="0.7" top="0.75" bottom="0.75" header="0.3" footer="0.3"/>
  <pageSetup scale="60" orientation="portrait" horizontalDpi="0" verticalDpi="0" r:id="rId1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28" zoomScale="70" zoomScaleNormal="100" zoomScaleSheetLayoutView="70" workbookViewId="0">
      <selection activeCell="I47" sqref="I47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66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72</v>
      </c>
      <c r="C3" s="8"/>
      <c r="D3" s="6"/>
      <c r="E3" s="6"/>
      <c r="F3" s="6"/>
      <c r="G3" s="6"/>
      <c r="H3" s="6" t="s">
        <v>3</v>
      </c>
      <c r="I3" s="10">
        <v>43149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325</v>
      </c>
      <c r="F8" s="20"/>
      <c r="G8" s="15">
        <f>C8*E8</f>
        <v>32500000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300</v>
      </c>
      <c r="F9" s="20"/>
      <c r="G9" s="15">
        <f t="shared" ref="G9:G16" si="0">C9*E9</f>
        <v>15000000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56</v>
      </c>
      <c r="F10" s="20"/>
      <c r="G10" s="15">
        <f t="shared" si="0"/>
        <v>1120000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101</v>
      </c>
      <c r="F11" s="20"/>
      <c r="G11" s="15">
        <f t="shared" si="0"/>
        <v>1010000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43</v>
      </c>
      <c r="F12" s="20"/>
      <c r="G12" s="15">
        <f>C12*E12</f>
        <v>215000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2</v>
      </c>
      <c r="F13" s="20"/>
      <c r="G13" s="15">
        <f t="shared" si="0"/>
        <v>4000</v>
      </c>
      <c r="H13" s="7"/>
      <c r="I13" s="15"/>
      <c r="K13" s="167">
        <v>44905</v>
      </c>
      <c r="L13" s="27">
        <v>750000</v>
      </c>
      <c r="M13" s="32">
        <v>82000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K14" s="167">
        <v>44906</v>
      </c>
      <c r="L14" s="27">
        <v>2400000</v>
      </c>
      <c r="M14" s="32">
        <v>200000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67">
        <v>44907</v>
      </c>
      <c r="L15" s="27">
        <v>2850000</v>
      </c>
      <c r="M15" s="36">
        <v>30000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67">
        <v>44908</v>
      </c>
      <c r="L16" s="27">
        <v>650000</v>
      </c>
      <c r="M16" s="48">
        <v>37800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49849000</v>
      </c>
      <c r="I17" s="8"/>
      <c r="K17" s="167">
        <v>44909</v>
      </c>
      <c r="L17" s="27">
        <v>900000</v>
      </c>
      <c r="M17" s="48">
        <v>100000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67">
        <v>44910</v>
      </c>
      <c r="L18" s="27">
        <v>850000</v>
      </c>
      <c r="M18" s="36">
        <v>205000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K19" s="167">
        <v>44911</v>
      </c>
      <c r="L19" s="27">
        <v>580000</v>
      </c>
      <c r="M19" s="146">
        <v>400000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K20" s="167">
        <v>44912</v>
      </c>
      <c r="L20" s="27">
        <v>300000</v>
      </c>
      <c r="M20" s="145">
        <v>25000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K21" s="167">
        <v>44913</v>
      </c>
      <c r="L21" s="27">
        <v>1020000</v>
      </c>
      <c r="M21" s="145">
        <v>40000</v>
      </c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1</v>
      </c>
      <c r="F22" s="6"/>
      <c r="G22" s="21">
        <f>C22*E22</f>
        <v>200</v>
      </c>
      <c r="H22" s="7"/>
      <c r="I22" s="8"/>
      <c r="K22" s="167">
        <v>44914</v>
      </c>
      <c r="L22" s="27">
        <v>1000000</v>
      </c>
      <c r="M22" s="145">
        <v>30000</v>
      </c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K23" s="167">
        <v>44915</v>
      </c>
      <c r="L23" s="27">
        <v>950000</v>
      </c>
      <c r="M23" s="118">
        <v>46000</v>
      </c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67">
        <v>44916</v>
      </c>
      <c r="L24" s="27">
        <v>1320000</v>
      </c>
      <c r="M24" s="145">
        <v>1265000</v>
      </c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67">
        <v>44917</v>
      </c>
      <c r="L25" s="27">
        <v>521000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226200</v>
      </c>
      <c r="I26" s="7"/>
      <c r="K26" s="167">
        <v>44918</v>
      </c>
      <c r="L26" s="27">
        <v>2000000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50075200</v>
      </c>
      <c r="K27" s="167">
        <v>44919</v>
      </c>
      <c r="L27" s="27">
        <v>1900000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K28" s="167">
        <v>44920</v>
      </c>
      <c r="L28" s="27">
        <v>9025000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K29" s="167">
        <v>44921</v>
      </c>
      <c r="L29" s="27">
        <v>550000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K30" s="167">
        <v>44922</v>
      </c>
      <c r="L30" s="27">
        <v>1500000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67">
        <v>44923</v>
      </c>
      <c r="L31" s="27">
        <v>500000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+'12 Feb'!I40</f>
        <v>486874603</v>
      </c>
      <c r="K32" s="167">
        <v>44924</v>
      </c>
      <c r="L32" s="27">
        <v>200000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+'15 Feb'!I60</f>
        <v>19870000</v>
      </c>
      <c r="K33" s="167">
        <v>44925</v>
      </c>
      <c r="L33" s="27">
        <v>400000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K34" s="167">
        <v>44926</v>
      </c>
      <c r="L34" s="27">
        <v>1000000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K35" s="167">
        <v>44927</v>
      </c>
      <c r="L35" s="27">
        <v>1000000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67">
        <v>44928</v>
      </c>
      <c r="L36" s="27">
        <v>500000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28154698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127797030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614671633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2460800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2460800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32666000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32666000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50075200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50075200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32666000</v>
      </c>
      <c r="M122" s="93">
        <f t="shared" ref="M122:P122" si="1">SUM(M13:M121)</f>
        <v>2460800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65332000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1" zoomScale="70" zoomScaleNormal="100" zoomScaleSheetLayoutView="70" workbookViewId="0">
      <selection activeCell="I60" sqref="I6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6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56</v>
      </c>
      <c r="C3" s="8"/>
      <c r="D3" s="6"/>
      <c r="E3" s="6"/>
      <c r="F3" s="6"/>
      <c r="G3" s="6"/>
      <c r="H3" s="6" t="s">
        <v>3</v>
      </c>
      <c r="I3" s="10">
        <v>43150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325+61</f>
        <v>386</v>
      </c>
      <c r="F8" s="20"/>
      <c r="G8" s="15">
        <f>C8*E8</f>
        <v>38600000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344</v>
      </c>
      <c r="F9" s="20"/>
      <c r="G9" s="15">
        <f t="shared" ref="G9:G16" si="0">C9*E9</f>
        <v>17200000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55</v>
      </c>
      <c r="F10" s="20"/>
      <c r="G10" s="15">
        <f t="shared" si="0"/>
        <v>1100000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102</v>
      </c>
      <c r="F11" s="20"/>
      <c r="G11" s="15">
        <f t="shared" si="0"/>
        <v>1020000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43</v>
      </c>
      <c r="F12" s="20"/>
      <c r="G12" s="15">
        <f>C12*E12</f>
        <v>215000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2</v>
      </c>
      <c r="F13" s="20"/>
      <c r="G13" s="15">
        <f t="shared" si="0"/>
        <v>4000</v>
      </c>
      <c r="H13" s="7"/>
      <c r="I13" s="15"/>
      <c r="K13" s="124">
        <v>44929</v>
      </c>
      <c r="L13" s="27">
        <v>480000</v>
      </c>
      <c r="M13" s="32">
        <v>15000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K14" s="124">
        <v>44930</v>
      </c>
      <c r="L14" s="27">
        <v>2500000</v>
      </c>
      <c r="M14" s="32">
        <v>85000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24">
        <v>44931</v>
      </c>
      <c r="L15" s="27">
        <v>500000</v>
      </c>
      <c r="M15" s="36">
        <v>250000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24">
        <v>44932</v>
      </c>
      <c r="L16" s="27">
        <v>800000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58139000</v>
      </c>
      <c r="I17" s="8"/>
      <c r="K17" s="124">
        <v>44933</v>
      </c>
      <c r="L17" s="27">
        <v>860000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24">
        <v>44934</v>
      </c>
      <c r="L18" s="27">
        <v>900000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K19" s="124">
        <v>44935</v>
      </c>
      <c r="L19" s="27">
        <v>1600000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K20" s="124">
        <v>44936</v>
      </c>
      <c r="L20" s="27">
        <v>1000000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K21" s="125"/>
      <c r="L21" s="27"/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1</v>
      </c>
      <c r="F22" s="6"/>
      <c r="G22" s="21">
        <f>C22*E22</f>
        <v>200</v>
      </c>
      <c r="H22" s="7"/>
      <c r="I22" s="8"/>
      <c r="K22" s="167"/>
      <c r="L22" s="27"/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K23" s="167"/>
      <c r="L23" s="27"/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67"/>
      <c r="L24" s="27"/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67"/>
      <c r="L25" s="27"/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226200</v>
      </c>
      <c r="I26" s="7"/>
      <c r="K26" s="167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58365200</v>
      </c>
      <c r="K27" s="167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K28" s="167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K29" s="167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K30" s="167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67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+'12 Feb'!I40</f>
        <v>486874603</v>
      </c>
      <c r="K32" s="167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+'19 Feb'!I60</f>
        <v>50075200</v>
      </c>
      <c r="K33" s="167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K34" s="167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K35" s="167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67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28154698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127797030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614671633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350000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350000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8640000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8640000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58365200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58365200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8640000</v>
      </c>
      <c r="M122" s="93">
        <f t="shared" ref="M122:P122" si="1">SUM(M13:M121)</f>
        <v>350000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17280000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706"/>
    <hyperlink ref="K15" r:id="rId2" display="cetak-kwitansi.php%3fid=1800708"/>
    <hyperlink ref="K16" r:id="rId3" display="cetak-kwitansi.php%3fid=1800709"/>
    <hyperlink ref="K17" r:id="rId4" display="cetak-kwitansi.php%3fid=1800710"/>
    <hyperlink ref="K18" r:id="rId5" display="cetak-kwitansi.php%3fid=1800711"/>
    <hyperlink ref="K19" r:id="rId6" display="cetak-kwitansi.php%3fid=1800712"/>
    <hyperlink ref="K20" r:id="rId7" display="cetak-kwitansi.php%3fid=1800713"/>
    <hyperlink ref="K14" r:id="rId8" display="cetak-kwitansi.php%3fid=1800707"/>
  </hyperlinks>
  <pageMargins left="0.7" right="0.7" top="0.75" bottom="0.75" header="0.3" footer="0.3"/>
  <pageSetup scale="60" orientation="portrait" horizontalDpi="0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0" zoomScale="70" zoomScaleNormal="100" zoomScaleSheetLayoutView="70" workbookViewId="0">
      <selection activeCell="I33" sqref="I3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3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43130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976</v>
      </c>
      <c r="F8" s="20"/>
      <c r="G8" s="15">
        <f>C8*E8</f>
        <v>97600000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804</v>
      </c>
      <c r="F9" s="20"/>
      <c r="G9" s="15">
        <f t="shared" ref="G9:G16" si="0">C9*E9</f>
        <v>40200000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28</v>
      </c>
      <c r="F10" s="20"/>
      <c r="G10" s="15">
        <f t="shared" si="0"/>
        <v>560000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23</v>
      </c>
      <c r="F11" s="20"/>
      <c r="G11" s="15">
        <f t="shared" si="0"/>
        <v>230000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6</v>
      </c>
      <c r="F12" s="20"/>
      <c r="G12" s="15">
        <f>C12*E12</f>
        <v>30000</v>
      </c>
      <c r="H12" s="7"/>
      <c r="I12" s="15"/>
      <c r="J12" s="15"/>
      <c r="K12" s="107" t="s">
        <v>60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</v>
      </c>
      <c r="F13" s="20"/>
      <c r="G13" s="15">
        <f t="shared" si="0"/>
        <v>2000</v>
      </c>
      <c r="H13" s="7"/>
      <c r="I13" s="15"/>
      <c r="J13" s="102">
        <v>800</v>
      </c>
      <c r="K13" s="134">
        <v>44604</v>
      </c>
      <c r="L13" s="27">
        <v>900000</v>
      </c>
      <c r="M13" s="112">
        <v>73000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02">
        <v>600</v>
      </c>
      <c r="K14" s="134">
        <v>44605</v>
      </c>
      <c r="L14" s="27">
        <v>1000000</v>
      </c>
      <c r="M14" s="112">
        <v>15000000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34">
        <v>44606</v>
      </c>
      <c r="L15" s="27">
        <v>950000</v>
      </c>
      <c r="M15" s="112">
        <v>100000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34">
        <v>44607</v>
      </c>
      <c r="L16" s="27">
        <v>3000000</v>
      </c>
      <c r="M16" s="112">
        <v>30000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138623000</v>
      </c>
      <c r="I17" s="8"/>
      <c r="J17" s="102"/>
      <c r="K17" s="134">
        <v>44608</v>
      </c>
      <c r="L17" s="27">
        <v>3000000</v>
      </c>
      <c r="M17" s="112">
        <v>1592500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34">
        <v>44609</v>
      </c>
      <c r="L18" s="27">
        <v>5000000</v>
      </c>
      <c r="M18" s="113">
        <v>213000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34">
        <v>44610</v>
      </c>
      <c r="L19" s="27">
        <v>3000000</v>
      </c>
      <c r="M19" s="114">
        <v>1870000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34">
        <v>44611</v>
      </c>
      <c r="L20" s="27">
        <v>5000000</v>
      </c>
      <c r="M20" s="114">
        <v>600000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3</v>
      </c>
      <c r="F21" s="6"/>
      <c r="G21" s="21">
        <f>C21*E21</f>
        <v>1500</v>
      </c>
      <c r="H21" s="7"/>
      <c r="I21" s="21"/>
      <c r="J21" s="102"/>
      <c r="K21" s="134">
        <v>44612</v>
      </c>
      <c r="L21" s="27">
        <v>5000000</v>
      </c>
      <c r="M21" s="115">
        <v>500000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34">
        <v>44613</v>
      </c>
      <c r="L22" s="27">
        <v>3000000</v>
      </c>
      <c r="M22" s="115">
        <v>430000</v>
      </c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34">
        <v>44614</v>
      </c>
      <c r="L23" s="27">
        <v>400000</v>
      </c>
      <c r="M23" s="116">
        <v>17230000</v>
      </c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34">
        <v>44615</v>
      </c>
      <c r="L24" s="27">
        <v>3000000</v>
      </c>
      <c r="M24" s="116">
        <v>70000</v>
      </c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34">
        <v>44616</v>
      </c>
      <c r="L25" s="27">
        <v>5000000</v>
      </c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2500</v>
      </c>
      <c r="I26" s="7"/>
      <c r="J26" s="103"/>
      <c r="K26" s="134">
        <v>44617</v>
      </c>
      <c r="L26" s="27">
        <v>2400000</v>
      </c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138625500</v>
      </c>
      <c r="J27" s="103"/>
      <c r="K27" s="134">
        <v>44618</v>
      </c>
      <c r="L27" s="27">
        <v>5000000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8625500</v>
      </c>
      <c r="H28" s="7"/>
      <c r="I28" s="7"/>
      <c r="J28" s="103"/>
      <c r="K28" s="134">
        <v>44619</v>
      </c>
      <c r="L28" s="27">
        <v>900000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130000000</v>
      </c>
      <c r="H29" s="7"/>
      <c r="I29" s="7"/>
      <c r="J29" s="103"/>
      <c r="K29" s="134">
        <v>44620</v>
      </c>
      <c r="L29" s="27">
        <v>950000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4">
        <v>44621</v>
      </c>
      <c r="L30" s="27">
        <v>2750000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4">
        <v>44622</v>
      </c>
      <c r="L31" s="27">
        <v>5000000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+'28 Jan'!I40</f>
        <v>356874603</v>
      </c>
      <c r="J32" s="103"/>
      <c r="K32" s="134">
        <v>44623</v>
      </c>
      <c r="L32" s="27">
        <v>5000000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+'28 Jan'!I59</f>
        <v>92779000</v>
      </c>
      <c r="J33" s="103"/>
      <c r="K33" s="134">
        <v>44624</v>
      </c>
      <c r="L33" s="27">
        <v>2300000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>
        <v>44625</v>
      </c>
      <c r="L34" s="27">
        <v>950000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>
        <v>44626</v>
      </c>
      <c r="L35" s="27">
        <v>1900000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>
        <v>44627</v>
      </c>
      <c r="L36" s="27">
        <v>3600000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>
        <v>44628</v>
      </c>
      <c r="L37" s="27">
        <v>5000000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f>Q14</f>
        <v>0</v>
      </c>
      <c r="I38" s="7"/>
      <c r="J38" s="25"/>
      <c r="K38" s="134">
        <v>44629</v>
      </c>
      <c r="L38" s="27">
        <v>2700000</v>
      </c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>
        <v>44630</v>
      </c>
      <c r="L39" s="27">
        <v>2300000</v>
      </c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356874603</v>
      </c>
      <c r="J40" s="25"/>
      <c r="K40" s="134">
        <v>44631</v>
      </c>
      <c r="L40" s="27">
        <v>1900000</v>
      </c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>
        <v>44632</v>
      </c>
      <c r="L41" s="27">
        <v>2000000</v>
      </c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v>9409618</v>
      </c>
      <c r="J42" s="25"/>
      <c r="K42" s="134">
        <v>44633</v>
      </c>
      <c r="L42" s="27">
        <v>500000</v>
      </c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15232714</v>
      </c>
      <c r="I43" s="7"/>
      <c r="J43" s="25"/>
      <c r="K43" s="135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v>15950893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40593225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397467828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37708500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37708500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83400000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>
        <v>155000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83555000</v>
      </c>
      <c r="J58" s="126">
        <f>+I32+I59+H42+H43+H44</f>
        <v>536093328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138625500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138625500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83400000</v>
      </c>
      <c r="M121" s="93">
        <f t="shared" ref="M121:P121" si="1">SUM(M13:M120)</f>
        <v>37708500</v>
      </c>
      <c r="N121" s="93">
        <f>SUM(N13:N120)</f>
        <v>0</v>
      </c>
      <c r="O121" s="93">
        <f>SUM(O13:O120)</f>
        <v>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166800000</v>
      </c>
      <c r="O122" s="93">
        <f>SUM(O13:O121)</f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0326"/>
    <hyperlink ref="K15" r:id="rId2" display="cetak-kwitansi.php%3fid=1800328"/>
    <hyperlink ref="K17" r:id="rId3" display="cetak-kwitansi.php%3fid=1800330"/>
    <hyperlink ref="K20" r:id="rId4" display="cetak-kwitansi.php%3fid=1800333"/>
    <hyperlink ref="K24" r:id="rId5" display="cetak-kwitansi.php%3fid=1800337"/>
    <hyperlink ref="K26" r:id="rId6" display="cetak-kwitansi.php%3fid=1800339"/>
    <hyperlink ref="K28" r:id="rId7" display="cetak-kwitansi.php%3fid=1800341"/>
    <hyperlink ref="K29" r:id="rId8" display="cetak-kwitansi.php%3fid=1800342"/>
    <hyperlink ref="K30" r:id="rId9" display="cetak-kwitansi.php%3fid=1800343"/>
    <hyperlink ref="K33" r:id="rId10" display="cetak-kwitansi.php%3fid=1800346"/>
    <hyperlink ref="K34" r:id="rId11" display="cetak-kwitansi.php%3fid=1800347"/>
    <hyperlink ref="K35" r:id="rId12" display="cetak-kwitansi.php%3fid=1800348"/>
    <hyperlink ref="K36" r:id="rId13" display="cetak-kwitansi.php%3fid=1800364"/>
    <hyperlink ref="K38" r:id="rId14" display="cetak-kwitansi.php%3fid=1800366"/>
    <hyperlink ref="K40" r:id="rId15" display="cetak-kwitansi.php%3fid=1800368"/>
    <hyperlink ref="K41" r:id="rId16" display="cetak-kwitansi.php%3fid=1800369"/>
    <hyperlink ref="K14" r:id="rId17" display="cetak-kwitansi.php%3fid=1800327"/>
    <hyperlink ref="K23" r:id="rId18" display="cetak-kwitansi.php%3fid=1800336"/>
    <hyperlink ref="K42" r:id="rId19" display="cetak-kwitansi.php%3fid=1800382"/>
    <hyperlink ref="K16" r:id="rId20" display="cetak-kwitansi.php%3fid=1800329"/>
    <hyperlink ref="K18" r:id="rId21" display="cetak-kwitansi.php%3fid=1800331"/>
    <hyperlink ref="K19" r:id="rId22" display="cetak-kwitansi.php%3fid=1800332"/>
    <hyperlink ref="K21" r:id="rId23" display="cetak-kwitansi.php%3fid=1800334"/>
    <hyperlink ref="K22" r:id="rId24" display="cetak-kwitansi.php%3fid=1800335"/>
    <hyperlink ref="K25" r:id="rId25" display="cetak-kwitansi.php%3fid=1800338"/>
    <hyperlink ref="K27" r:id="rId26" display="cetak-kwitansi.php%3fid=1800340"/>
    <hyperlink ref="K31" r:id="rId27" display="cetak-kwitansi.php%3fid=1800344"/>
    <hyperlink ref="K32" r:id="rId28" display="cetak-kwitansi.php%3fid=1800345"/>
    <hyperlink ref="K37" r:id="rId29" display="cetak-kwitansi.php%3fid=1800365"/>
    <hyperlink ref="K39" r:id="rId30" display="cetak-kwitansi.php%3fid=1800367"/>
  </hyperlinks>
  <pageMargins left="0.7" right="0.7" top="0.75" bottom="0.75" header="0.3" footer="0.3"/>
  <pageSetup scale="61" orientation="portrait" horizontalDpi="0" verticalDpi="0" r:id="rId3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13" zoomScale="70" zoomScaleNormal="100" zoomScaleSheetLayoutView="70" workbookViewId="0">
      <selection activeCell="M19" sqref="M1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69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43151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574</v>
      </c>
      <c r="F8" s="20"/>
      <c r="G8" s="15">
        <f>C8*E8</f>
        <v>57400000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453</v>
      </c>
      <c r="F9" s="20"/>
      <c r="G9" s="15">
        <f t="shared" ref="G9:G16" si="0">C9*E9</f>
        <v>22650000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51</v>
      </c>
      <c r="F10" s="20"/>
      <c r="G10" s="15">
        <f t="shared" si="0"/>
        <v>1020000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102</v>
      </c>
      <c r="F11" s="20"/>
      <c r="G11" s="15">
        <f t="shared" si="0"/>
        <v>1020000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43</v>
      </c>
      <c r="F12" s="20"/>
      <c r="G12" s="15">
        <f>C12*E12</f>
        <v>215000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</v>
      </c>
      <c r="F13" s="20"/>
      <c r="G13" s="15">
        <f t="shared" si="0"/>
        <v>8000</v>
      </c>
      <c r="H13" s="7"/>
      <c r="I13" s="15"/>
      <c r="K13" s="124">
        <v>44937</v>
      </c>
      <c r="L13" s="27">
        <v>950000</v>
      </c>
      <c r="M13" s="32">
        <v>50000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K14" s="124">
        <v>44938</v>
      </c>
      <c r="L14" s="27">
        <v>900000</v>
      </c>
      <c r="M14" s="32">
        <v>100000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24">
        <v>44939</v>
      </c>
      <c r="L15" s="27">
        <v>950000</v>
      </c>
      <c r="M15" s="36">
        <v>500000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24">
        <v>44940</v>
      </c>
      <c r="L16" s="27">
        <v>400000</v>
      </c>
      <c r="M16" s="48">
        <v>200000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82313000</v>
      </c>
      <c r="I17" s="8"/>
      <c r="K17" s="124">
        <v>44941</v>
      </c>
      <c r="L17" s="27">
        <v>500000</v>
      </c>
      <c r="M17" s="48">
        <v>160000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24">
        <v>44942</v>
      </c>
      <c r="L18" s="27">
        <v>950000</v>
      </c>
      <c r="M18" s="36">
        <v>-14000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K19" s="124">
        <v>44943</v>
      </c>
      <c r="L19" s="27">
        <v>1000000</v>
      </c>
      <c r="M19" s="146">
        <v>4630000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K20" s="124">
        <v>44944</v>
      </c>
      <c r="L20" s="27">
        <v>3000000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K21" s="124">
        <v>44945</v>
      </c>
      <c r="L21" s="27">
        <v>5000000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1</v>
      </c>
      <c r="F22" s="6"/>
      <c r="G22" s="21">
        <f>C22*E22</f>
        <v>200</v>
      </c>
      <c r="H22" s="7"/>
      <c r="I22" s="8"/>
      <c r="K22" s="124">
        <v>44946</v>
      </c>
      <c r="L22" s="27">
        <v>2000000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K23" s="124">
        <v>44947</v>
      </c>
      <c r="L23" s="27">
        <v>1700000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24">
        <v>44948</v>
      </c>
      <c r="L24" s="27">
        <v>1000000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24">
        <v>44949</v>
      </c>
      <c r="L25" s="27">
        <v>3450000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226200</v>
      </c>
      <c r="I26" s="7"/>
      <c r="K26" s="124">
        <v>44950</v>
      </c>
      <c r="L26" s="27">
        <v>5000000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82539200</v>
      </c>
      <c r="K27" s="124">
        <v>44951</v>
      </c>
      <c r="L27" s="27">
        <v>1000000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K28" s="124">
        <v>44952</v>
      </c>
      <c r="L28" s="27">
        <v>1200000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f>+I27-G30</f>
        <v>12539200</v>
      </c>
      <c r="H29" s="7"/>
      <c r="I29" s="7"/>
      <c r="K29" s="125"/>
      <c r="L29" s="27">
        <v>800000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171">
        <v>70000000</v>
      </c>
      <c r="H30" s="7"/>
      <c r="I30" s="7"/>
      <c r="K30" s="167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67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+'12 Feb'!I40</f>
        <v>486874603</v>
      </c>
      <c r="K32" s="167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+'20 Feb'!I60</f>
        <v>58365200</v>
      </c>
      <c r="K33" s="167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K34" s="167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K35" s="167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67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 t="s">
        <v>70</v>
      </c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56296496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155938828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642813431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5626000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5626000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29800000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29800000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82539200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82539200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29800000</v>
      </c>
      <c r="M122" s="93">
        <f t="shared" ref="M122:P122" si="1">SUM(M13:M121)</f>
        <v>5626000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59600000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715"/>
    <hyperlink ref="K14" r:id="rId2" display="cetak-kwitansi.php%3fid=1800716"/>
    <hyperlink ref="K15" r:id="rId3" display="cetak-kwitansi.php%3fid=1800717"/>
    <hyperlink ref="K16" r:id="rId4" display="cetak-kwitansi.php%3fid=1800718"/>
    <hyperlink ref="K17" r:id="rId5" display="cetak-kwitansi.php%3fid=1800719"/>
    <hyperlink ref="K18" r:id="rId6" display="cetak-kwitansi.php%3fid=1800720"/>
    <hyperlink ref="K19" r:id="rId7" display="cetak-kwitansi.php%3fid=1800721"/>
    <hyperlink ref="K20" r:id="rId8" display="cetak-kwitansi.php%3fid=1800722"/>
    <hyperlink ref="K23" r:id="rId9" display="cetak-kwitansi.php%3fid=1800725"/>
    <hyperlink ref="K24" r:id="rId10" display="cetak-kwitansi.php%3fid=1800726"/>
    <hyperlink ref="K25" r:id="rId11" display="cetak-kwitansi.php%3fid=1800727"/>
    <hyperlink ref="K27" r:id="rId12" display="cetak-kwitansi.php%3fid=1800729"/>
    <hyperlink ref="K28" r:id="rId13" display="cetak-kwitansi.php%3fid=1800730"/>
    <hyperlink ref="K21" r:id="rId14" display="cetak-kwitansi.php%3fid=1800723"/>
    <hyperlink ref="K22" r:id="rId15" display="cetak-kwitansi.php%3fid=1800724"/>
    <hyperlink ref="K26" r:id="rId16" display="cetak-kwitansi.php%3fid=1800728"/>
  </hyperlinks>
  <pageMargins left="0.7" right="0.7" top="0.75" bottom="0.75" header="0.3" footer="0.3"/>
  <pageSetup scale="60" orientation="portrait" horizontalDpi="0" verticalDpi="0" r:id="rId17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43" zoomScale="84" zoomScaleNormal="100" zoomScaleSheetLayoutView="84" workbookViewId="0">
      <selection activeCell="A70" sqref="A70:XFD72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72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53</v>
      </c>
      <c r="C3" s="8"/>
      <c r="D3" s="6"/>
      <c r="E3" s="6"/>
      <c r="F3" s="6"/>
      <c r="G3" s="6"/>
      <c r="H3" s="6" t="s">
        <v>3</v>
      </c>
      <c r="I3" s="10">
        <v>43152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576</v>
      </c>
      <c r="F8" s="20"/>
      <c r="G8" s="15">
        <f>C8*E8</f>
        <v>57600000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510</v>
      </c>
      <c r="F9" s="20"/>
      <c r="G9" s="15">
        <f t="shared" ref="G9:G16" si="0">C9*E9</f>
        <v>25500000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50</v>
      </c>
      <c r="F10" s="20"/>
      <c r="G10" s="15">
        <f t="shared" si="0"/>
        <v>1000000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102</v>
      </c>
      <c r="F11" s="20"/>
      <c r="G11" s="15">
        <f t="shared" si="0"/>
        <v>1020000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44</v>
      </c>
      <c r="F12" s="20"/>
      <c r="G12" s="15">
        <f>C12*E12</f>
        <v>220000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</v>
      </c>
      <c r="F13" s="20"/>
      <c r="G13" s="15">
        <f t="shared" si="0"/>
        <v>8000</v>
      </c>
      <c r="H13" s="7"/>
      <c r="I13" s="15"/>
      <c r="K13" s="124">
        <v>44954</v>
      </c>
      <c r="L13" s="27">
        <v>2550000</v>
      </c>
      <c r="M13" s="32">
        <v>310000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K14" s="124">
        <v>44955</v>
      </c>
      <c r="L14" s="27">
        <v>2000000</v>
      </c>
      <c r="M14" s="32">
        <v>25000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24">
        <v>44956</v>
      </c>
      <c r="L15" s="27">
        <v>1900000</v>
      </c>
      <c r="M15" s="36">
        <v>50000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24">
        <v>44957</v>
      </c>
      <c r="L16" s="27">
        <v>950000</v>
      </c>
      <c r="M16" s="48">
        <v>50000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85348000</v>
      </c>
      <c r="I17" s="8"/>
      <c r="K17" s="124">
        <v>44958</v>
      </c>
      <c r="L17" s="27">
        <v>950000</v>
      </c>
      <c r="M17" s="48">
        <v>4000000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25"/>
      <c r="L18" s="173"/>
      <c r="M18" s="36">
        <v>140000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K19" s="124"/>
      <c r="L19" s="27"/>
      <c r="M19" s="146">
        <v>32000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K20" s="124"/>
      <c r="L20" s="27"/>
      <c r="M20" s="145">
        <v>750000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K21" s="124"/>
      <c r="L21" s="27"/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1</v>
      </c>
      <c r="F22" s="6"/>
      <c r="G22" s="21">
        <f>C22*E22</f>
        <v>200</v>
      </c>
      <c r="H22" s="7"/>
      <c r="I22" s="8"/>
      <c r="K22" s="124"/>
      <c r="L22" s="27"/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K23" s="124"/>
      <c r="L23" s="27"/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24"/>
      <c r="L24" s="27"/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24"/>
      <c r="L25" s="27"/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226200</v>
      </c>
      <c r="I26" s="7"/>
      <c r="K26" s="124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85574200</v>
      </c>
      <c r="K27" s="124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f>+I27-G30</f>
        <v>15574200</v>
      </c>
      <c r="H29" s="7"/>
      <c r="I29" s="7"/>
      <c r="K29" s="125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171">
        <v>70000000</v>
      </c>
      <c r="H30" s="7"/>
      <c r="I30" s="7"/>
      <c r="K30" s="167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67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+'12 Feb'!I40</f>
        <v>486874603</v>
      </c>
      <c r="K32" s="167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+'21 Feb'!I60</f>
        <v>82539200</v>
      </c>
      <c r="K33" s="167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K34" s="167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K35" s="167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67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 t="s">
        <v>70</v>
      </c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56296496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155938828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642813431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5357000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5357000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8350000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>
        <v>42000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8392000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85574200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85574200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8350000</v>
      </c>
      <c r="M122" s="93">
        <f t="shared" ref="M122:P122" si="1">SUM(M13:M121)</f>
        <v>5357000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16700000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:\Users\Nijar\Downloads\cetak-kwitansi.php?id=1800732"/>
    <hyperlink ref="K15" r:id="rId2" display="C:\Users\Nijar\Downloads\cetak-kwitansi.php?id=1800734"/>
    <hyperlink ref="K16" r:id="rId3" display="C:\Users\Nijar\Downloads\cetak-kwitansi.php?id=1800736"/>
    <hyperlink ref="K17" r:id="rId4" display="C:\Users\Nijar\Downloads\cetak-kwitansi.php?id=1800737"/>
    <hyperlink ref="K14" r:id="rId5" display="C:\Users\Nijar\Downloads\cetak-kwitansi.php?id=1800733"/>
  </hyperlinks>
  <pageMargins left="0.7" right="0.7" top="0.75" bottom="0.75" header="0.3" footer="0.3"/>
  <pageSetup scale="60" orientation="portrait" horizontalDpi="0" verticalDpi="0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43" zoomScale="84" zoomScaleNormal="100" zoomScaleSheetLayoutView="84" workbookViewId="0">
      <selection activeCell="I9" sqref="I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7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54</v>
      </c>
      <c r="C3" s="8"/>
      <c r="D3" s="6"/>
      <c r="E3" s="6"/>
      <c r="F3" s="6"/>
      <c r="G3" s="6"/>
      <c r="H3" s="6" t="s">
        <v>3</v>
      </c>
      <c r="I3" s="10">
        <v>43153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0.625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500+57+94+24</f>
        <v>675</v>
      </c>
      <c r="F8" s="20"/>
      <c r="G8" s="15">
        <f>C8*E8</f>
        <v>67500000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500+5+4+2+1</f>
        <v>512</v>
      </c>
      <c r="F9" s="20"/>
      <c r="G9" s="15">
        <f t="shared" ref="G9:G16" si="0">C9*E9</f>
        <v>25600000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47</v>
      </c>
      <c r="F10" s="20"/>
      <c r="G10" s="15">
        <f t="shared" si="0"/>
        <v>940000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f>100+4+1</f>
        <v>105</v>
      </c>
      <c r="F11" s="20"/>
      <c r="G11" s="15">
        <f t="shared" si="0"/>
        <v>1050000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42</v>
      </c>
      <c r="F12" s="20"/>
      <c r="G12" s="15">
        <f>C12*E12</f>
        <v>210000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</v>
      </c>
      <c r="F13" s="20"/>
      <c r="G13" s="15">
        <f t="shared" si="0"/>
        <v>8000</v>
      </c>
      <c r="H13" s="7"/>
      <c r="I13" s="15"/>
      <c r="K13" s="124">
        <v>44959</v>
      </c>
      <c r="L13" s="27">
        <v>900000</v>
      </c>
      <c r="M13" s="97">
        <v>1750000</v>
      </c>
      <c r="N13" s="120"/>
      <c r="O13" s="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K14" s="124">
        <v>44960</v>
      </c>
      <c r="L14" s="27">
        <v>900000</v>
      </c>
      <c r="M14" s="97">
        <v>30000</v>
      </c>
      <c r="N14" s="120"/>
      <c r="O14" s="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24">
        <v>44961</v>
      </c>
      <c r="L15" s="27">
        <v>1750000</v>
      </c>
      <c r="M15" s="98">
        <v>250000</v>
      </c>
      <c r="N15" s="120"/>
      <c r="O15" s="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24">
        <v>44962</v>
      </c>
      <c r="L16" s="27">
        <v>900000</v>
      </c>
      <c r="M16" s="178">
        <v>150000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95308000</v>
      </c>
      <c r="I17" s="8"/>
      <c r="K17" s="124">
        <v>44963</v>
      </c>
      <c r="L17" s="27">
        <v>3940000</v>
      </c>
      <c r="M17" s="178">
        <v>450000</v>
      </c>
      <c r="N17" s="176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24">
        <v>44964</v>
      </c>
      <c r="L18" s="173">
        <v>1000000</v>
      </c>
      <c r="M18" s="179">
        <v>1870000</v>
      </c>
      <c r="N18" s="177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K19" s="124">
        <v>44965</v>
      </c>
      <c r="L19" s="27">
        <v>450000</v>
      </c>
      <c r="M19" s="99">
        <v>30000</v>
      </c>
      <c r="N19" s="177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K20" s="124">
        <v>44966</v>
      </c>
      <c r="L20" s="27">
        <v>1500000</v>
      </c>
      <c r="M20" s="178"/>
      <c r="N20" s="176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K21" s="124">
        <v>44967</v>
      </c>
      <c r="L21" s="27">
        <v>1850000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1</v>
      </c>
      <c r="F22" s="6"/>
      <c r="G22" s="21">
        <f>C22*E22</f>
        <v>200</v>
      </c>
      <c r="H22" s="7"/>
      <c r="I22" s="8"/>
      <c r="K22" s="124">
        <v>44968</v>
      </c>
      <c r="L22" s="27">
        <v>1300000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K23" s="124"/>
      <c r="L23" s="27"/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24"/>
      <c r="L24" s="27"/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24"/>
      <c r="L25" s="27"/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226200</v>
      </c>
      <c r="I26" s="7"/>
      <c r="K26" s="124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95534200</v>
      </c>
      <c r="K27" s="124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I27-G29</f>
        <v>15534200</v>
      </c>
      <c r="H28" s="7"/>
      <c r="I28" s="7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80000000</v>
      </c>
      <c r="H29" s="7"/>
      <c r="I29" s="7"/>
      <c r="K29" s="125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171"/>
      <c r="H30" s="7"/>
      <c r="I30" s="7"/>
      <c r="K30" s="167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67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'22 Feb (2)'!I40</f>
        <v>486874603</v>
      </c>
      <c r="K32" s="167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'22 Feb (2)'!I27</f>
        <v>85574200</v>
      </c>
      <c r="K33" s="167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K34" s="167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K35" s="167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67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 t="s">
        <v>70</v>
      </c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56296496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155938828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642813431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4530000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4530000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14490000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75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14490000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95534200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95534200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73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H72" s="8"/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14490000</v>
      </c>
      <c r="M122" s="93">
        <f t="shared" ref="M122:P122" si="1">SUM(M13:M121)</f>
        <v>4530000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28980000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22" zoomScale="84" zoomScaleNormal="100" zoomScaleSheetLayoutView="84" workbookViewId="0">
      <selection activeCell="H33" sqref="H3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7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57</v>
      </c>
      <c r="C3" s="8"/>
      <c r="D3" s="6"/>
      <c r="E3" s="6"/>
      <c r="F3" s="6"/>
      <c r="G3" s="6"/>
      <c r="H3" s="6" t="s">
        <v>3</v>
      </c>
      <c r="I3" s="10">
        <v>43155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0.625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1108</v>
      </c>
      <c r="F8" s="20"/>
      <c r="G8" s="15">
        <f>C8*E8</f>
        <v>110800000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1090</v>
      </c>
      <c r="F9" s="20"/>
      <c r="G9" s="15">
        <f t="shared" ref="G9:G16" si="0">C9*E9</f>
        <v>54500000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38</v>
      </c>
      <c r="F10" s="20"/>
      <c r="G10" s="15">
        <f t="shared" si="0"/>
        <v>760000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121</v>
      </c>
      <c r="F11" s="20"/>
      <c r="G11" s="15">
        <f t="shared" si="0"/>
        <v>1210000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30</v>
      </c>
      <c r="F12" s="20"/>
      <c r="G12" s="15">
        <f>C12*E12</f>
        <v>150000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74</v>
      </c>
      <c r="B13" s="20"/>
      <c r="C13" s="21">
        <v>2000</v>
      </c>
      <c r="D13" s="6"/>
      <c r="E13" s="20">
        <v>8</v>
      </c>
      <c r="F13" s="20"/>
      <c r="G13" s="15">
        <f t="shared" si="0"/>
        <v>16000</v>
      </c>
      <c r="H13" s="7"/>
      <c r="I13" s="15"/>
      <c r="K13" s="124">
        <v>44969</v>
      </c>
      <c r="L13" s="27">
        <v>500000</v>
      </c>
      <c r="M13" s="181">
        <v>6300000</v>
      </c>
      <c r="N13" s="124">
        <v>44984</v>
      </c>
      <c r="O13" s="27">
        <v>1000000</v>
      </c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K14" s="124">
        <v>44970</v>
      </c>
      <c r="L14" s="27">
        <v>1200000</v>
      </c>
      <c r="M14" s="182">
        <v>4200000</v>
      </c>
      <c r="N14" s="124">
        <v>44985</v>
      </c>
      <c r="O14" s="27">
        <v>800000</v>
      </c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24">
        <v>44971</v>
      </c>
      <c r="L15" s="27">
        <v>5000000</v>
      </c>
      <c r="M15" s="181">
        <v>150000</v>
      </c>
      <c r="N15" s="124">
        <v>44986</v>
      </c>
      <c r="O15" s="27">
        <v>1300000</v>
      </c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24">
        <v>44972</v>
      </c>
      <c r="L16" s="27">
        <v>1500000</v>
      </c>
      <c r="M16" s="182">
        <v>220000</v>
      </c>
      <c r="N16" s="124">
        <v>44987</v>
      </c>
      <c r="O16" s="27">
        <v>1000000</v>
      </c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167436000</v>
      </c>
      <c r="I17" s="8"/>
      <c r="K17" s="124">
        <v>44973</v>
      </c>
      <c r="L17" s="27">
        <v>1600000</v>
      </c>
      <c r="M17" s="181">
        <v>15000</v>
      </c>
      <c r="N17" s="124">
        <v>44988</v>
      </c>
      <c r="O17" s="27">
        <v>1300000</v>
      </c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24">
        <v>44974</v>
      </c>
      <c r="L18" s="27">
        <v>800000</v>
      </c>
      <c r="M18" s="181">
        <v>100000</v>
      </c>
      <c r="N18" s="124">
        <v>44989</v>
      </c>
      <c r="O18" s="27">
        <v>1350000</v>
      </c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K19" s="124">
        <v>44975</v>
      </c>
      <c r="L19" s="27">
        <v>1750000</v>
      </c>
      <c r="M19" s="182">
        <v>2587500</v>
      </c>
      <c r="N19" s="124">
        <v>44990</v>
      </c>
      <c r="O19" s="27">
        <v>1200000</v>
      </c>
      <c r="P19" s="99"/>
      <c r="Q19" s="106"/>
      <c r="R19" s="34"/>
      <c r="S19" s="35"/>
      <c r="T19" s="38"/>
      <c r="U19" s="35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K20" s="124">
        <v>44976</v>
      </c>
      <c r="L20" s="27">
        <v>700000</v>
      </c>
      <c r="M20" s="178">
        <v>100000</v>
      </c>
      <c r="N20" s="124">
        <v>44991</v>
      </c>
      <c r="O20" s="27">
        <v>5000000</v>
      </c>
      <c r="P20" s="28"/>
      <c r="Q20" s="27"/>
      <c r="R20" s="30"/>
    </row>
    <row r="21" spans="1:21" x14ac:dyDescent="0.2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K21" s="124">
        <v>44977</v>
      </c>
      <c r="L21" s="27">
        <v>1000000</v>
      </c>
      <c r="M21" s="145">
        <v>850000</v>
      </c>
      <c r="N21" s="124">
        <v>44992</v>
      </c>
      <c r="O21" s="27">
        <v>1500000</v>
      </c>
      <c r="P21" s="28"/>
      <c r="Q21" s="27"/>
      <c r="R21" s="30"/>
    </row>
    <row r="22" spans="1:21" x14ac:dyDescent="0.2">
      <c r="A22" s="6"/>
      <c r="B22" s="6"/>
      <c r="C22" s="21">
        <v>200</v>
      </c>
      <c r="D22" s="6"/>
      <c r="E22" s="6">
        <v>1</v>
      </c>
      <c r="F22" s="6"/>
      <c r="G22" s="21">
        <f>C22*E22</f>
        <v>200</v>
      </c>
      <c r="H22" s="7"/>
      <c r="I22" s="8"/>
      <c r="K22" s="124">
        <v>44978</v>
      </c>
      <c r="L22" s="27">
        <v>5750000</v>
      </c>
      <c r="M22" s="145">
        <v>60000</v>
      </c>
      <c r="N22" s="124">
        <v>44993</v>
      </c>
      <c r="O22" s="27">
        <v>550000</v>
      </c>
      <c r="P22" s="28"/>
      <c r="Q22" s="27"/>
      <c r="R22" s="30"/>
    </row>
    <row r="23" spans="1:21" x14ac:dyDescent="0.2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K23" s="124">
        <v>44979</v>
      </c>
      <c r="L23" s="27">
        <v>1000000</v>
      </c>
      <c r="M23" s="118">
        <v>443000</v>
      </c>
      <c r="N23" s="124">
        <v>44994</v>
      </c>
      <c r="O23" s="27">
        <v>3000000</v>
      </c>
      <c r="P23" s="100"/>
      <c r="Q23" s="106"/>
      <c r="R23" s="34"/>
      <c r="S23" s="35"/>
      <c r="T23" s="38"/>
      <c r="U23" s="35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24">
        <v>44980</v>
      </c>
      <c r="L24" s="27">
        <v>100000</v>
      </c>
      <c r="M24" s="145"/>
      <c r="N24" s="124">
        <v>44995</v>
      </c>
      <c r="O24" s="27">
        <v>2100000</v>
      </c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24">
        <v>44981</v>
      </c>
      <c r="L25" s="27">
        <v>600000</v>
      </c>
      <c r="M25" s="145"/>
      <c r="N25" s="124">
        <v>44996</v>
      </c>
      <c r="O25" s="27">
        <v>700000</v>
      </c>
      <c r="P25" s="96"/>
      <c r="Q25" s="127"/>
      <c r="R25" s="31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226200</v>
      </c>
      <c r="I26" s="7"/>
      <c r="K26" s="124">
        <v>44982</v>
      </c>
      <c r="L26" s="27">
        <v>710000</v>
      </c>
      <c r="M26" s="116"/>
      <c r="N26" s="124">
        <v>44997</v>
      </c>
      <c r="O26" s="27">
        <v>1000000</v>
      </c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167662200</v>
      </c>
      <c r="K27" s="124">
        <v>44983</v>
      </c>
      <c r="L27" s="27">
        <v>800000</v>
      </c>
      <c r="M27" s="114"/>
      <c r="N27" s="124">
        <v>44998</v>
      </c>
      <c r="O27" s="27">
        <v>670000</v>
      </c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I27-G29</f>
        <v>7662200</v>
      </c>
      <c r="H28" s="7"/>
      <c r="I28" s="7"/>
      <c r="M28" s="42"/>
      <c r="N28" s="124">
        <v>44999</v>
      </c>
      <c r="O28" s="27">
        <v>755000</v>
      </c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160000000</v>
      </c>
      <c r="H29" s="7"/>
      <c r="I29" s="7"/>
      <c r="M29" s="42"/>
      <c r="N29" s="124">
        <v>45000</v>
      </c>
      <c r="O29" s="27">
        <v>600000</v>
      </c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171"/>
      <c r="H30" s="7"/>
      <c r="I30" s="7"/>
      <c r="M30" s="45"/>
      <c r="N30" s="124">
        <v>45001</v>
      </c>
      <c r="O30" s="27">
        <v>650000</v>
      </c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M31" s="45"/>
      <c r="N31" s="124">
        <v>45002</v>
      </c>
      <c r="O31" s="27">
        <v>400000</v>
      </c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'22 Feb (2)'!I40</f>
        <v>486874603</v>
      </c>
      <c r="M32" s="45"/>
      <c r="N32" s="124">
        <v>45003</v>
      </c>
      <c r="O32" s="27">
        <v>1114000</v>
      </c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+'22 Feb kamis'!I60</f>
        <v>95534200</v>
      </c>
      <c r="M33" s="45"/>
      <c r="N33" s="124">
        <v>45004</v>
      </c>
      <c r="O33" s="27">
        <v>500000</v>
      </c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5"/>
      <c r="N34" s="124">
        <v>45005</v>
      </c>
      <c r="O34" s="27">
        <v>1400000</v>
      </c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M35" s="45"/>
      <c r="N35" s="124">
        <v>45006</v>
      </c>
      <c r="O35" s="27">
        <v>1000000</v>
      </c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24">
        <v>45007</v>
      </c>
      <c r="O36" s="27">
        <v>1300000</v>
      </c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N37" s="124">
        <v>45008</v>
      </c>
      <c r="O37" s="27">
        <v>550000</v>
      </c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N38" s="124">
        <v>45009</v>
      </c>
      <c r="O38" s="27">
        <v>700000</v>
      </c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N39" s="124">
        <v>45010</v>
      </c>
      <c r="O39" s="27">
        <v>1000000</v>
      </c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24">
        <v>45011</v>
      </c>
      <c r="O40" s="27">
        <v>500000</v>
      </c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24">
        <v>45012</v>
      </c>
      <c r="O41" s="27">
        <v>445000</v>
      </c>
      <c r="Q41" s="41"/>
      <c r="S41" s="35"/>
      <c r="T41" s="1"/>
      <c r="U41" s="1"/>
    </row>
    <row r="42" spans="1:21" x14ac:dyDescent="0.25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N42" s="124">
        <v>45013</v>
      </c>
      <c r="O42" s="27">
        <v>1000000</v>
      </c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N43" s="124">
        <v>45014</v>
      </c>
      <c r="O43" s="27">
        <v>700000</v>
      </c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N44" s="124">
        <v>45015</v>
      </c>
      <c r="O44" s="27">
        <v>650000</v>
      </c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56296496</v>
      </c>
      <c r="I45" s="7"/>
      <c r="J45" s="25"/>
      <c r="N45" s="124">
        <v>45016</v>
      </c>
      <c r="O45" s="27">
        <v>1750000</v>
      </c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155938828</v>
      </c>
      <c r="J46" s="25"/>
      <c r="N46" s="124">
        <v>45017</v>
      </c>
      <c r="O46" s="27">
        <v>500000</v>
      </c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642813431</v>
      </c>
      <c r="J47" s="25"/>
      <c r="N47" s="124">
        <v>45018</v>
      </c>
      <c r="O47" s="27">
        <v>1600000</v>
      </c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N48" s="124">
        <v>45019</v>
      </c>
      <c r="O48" s="27">
        <v>614000</v>
      </c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15025500</v>
      </c>
      <c r="I49" s="7"/>
      <c r="J49" s="25"/>
      <c r="N49" s="124">
        <v>45020</v>
      </c>
      <c r="O49" s="27">
        <v>1000000</v>
      </c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M50" s="60"/>
      <c r="N50" s="124">
        <v>45021</v>
      </c>
      <c r="O50" s="27">
        <v>875000</v>
      </c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15025500</v>
      </c>
      <c r="J51" s="59"/>
      <c r="M51" s="60"/>
      <c r="N51" s="124">
        <v>45022</v>
      </c>
      <c r="O51" s="27">
        <v>600000</v>
      </c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M52" s="60"/>
      <c r="N52" s="124">
        <v>45023</v>
      </c>
      <c r="O52" s="27">
        <v>500000</v>
      </c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M53" s="60"/>
      <c r="N53" s="124">
        <v>45024</v>
      </c>
      <c r="O53" s="27">
        <v>750000</v>
      </c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 t="s">
        <v>76</v>
      </c>
      <c r="H54" s="40">
        <f>+L123</f>
        <v>23010000</v>
      </c>
      <c r="I54" s="7"/>
      <c r="J54" s="63"/>
      <c r="M54" s="60"/>
      <c r="N54" s="124">
        <v>45025</v>
      </c>
      <c r="O54" s="27">
        <v>2000000</v>
      </c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 t="s">
        <v>75</v>
      </c>
      <c r="H55" s="40">
        <f>+O123</f>
        <v>64078000</v>
      </c>
      <c r="I55" s="7"/>
      <c r="J55" s="63"/>
      <c r="M55" s="60"/>
      <c r="N55" s="124">
        <v>45026</v>
      </c>
      <c r="O55" s="27">
        <v>600000</v>
      </c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75">
        <v>65500</v>
      </c>
      <c r="I56" s="7"/>
      <c r="J56" s="63"/>
      <c r="M56" s="60"/>
      <c r="N56" s="124">
        <v>45027</v>
      </c>
      <c r="O56" s="27">
        <v>1450000</v>
      </c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M57" s="60"/>
      <c r="N57" s="124">
        <v>45028</v>
      </c>
      <c r="O57" s="27">
        <v>675000</v>
      </c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M58" s="60"/>
      <c r="N58" s="124">
        <v>45029</v>
      </c>
      <c r="O58" s="27">
        <v>900000</v>
      </c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87153500</v>
      </c>
      <c r="J59" s="126"/>
      <c r="M59" s="60"/>
      <c r="N59" s="124">
        <v>45030</v>
      </c>
      <c r="O59" s="27">
        <v>600000</v>
      </c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167662200</v>
      </c>
      <c r="J60" s="63"/>
      <c r="M60" s="64"/>
      <c r="N60" s="124">
        <v>45031</v>
      </c>
      <c r="O60" s="27">
        <v>1080000</v>
      </c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167662200</v>
      </c>
      <c r="J61" s="63"/>
      <c r="M61" s="64"/>
      <c r="N61" s="124">
        <v>45032</v>
      </c>
      <c r="O61" s="27">
        <v>2600000</v>
      </c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M62" s="66"/>
      <c r="N62" s="124">
        <v>45033</v>
      </c>
      <c r="O62" s="27">
        <v>2500000</v>
      </c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M63" s="60"/>
      <c r="N63" s="124">
        <v>45034</v>
      </c>
      <c r="O63" s="27">
        <v>700000</v>
      </c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M64" s="66"/>
      <c r="N64" s="124">
        <v>45035</v>
      </c>
      <c r="O64" s="27">
        <v>2800000</v>
      </c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M65" s="66"/>
      <c r="N65" s="124">
        <v>45036</v>
      </c>
      <c r="O65" s="27">
        <v>100000</v>
      </c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M66" s="66"/>
      <c r="N66" s="124">
        <v>45037</v>
      </c>
      <c r="O66" s="27">
        <v>750000</v>
      </c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M67" s="66"/>
      <c r="N67" s="124">
        <v>45038</v>
      </c>
      <c r="O67" s="27">
        <v>2000000</v>
      </c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N68" s="124">
        <v>45039</v>
      </c>
      <c r="O68" s="27">
        <v>600000</v>
      </c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N69" s="124">
        <v>45040</v>
      </c>
      <c r="O69" s="27">
        <v>800000</v>
      </c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O70" s="27"/>
      <c r="Q70" s="41"/>
      <c r="S70" s="61"/>
    </row>
    <row r="72" spans="1:21" x14ac:dyDescent="0.25">
      <c r="A72" s="71" t="s">
        <v>71</v>
      </c>
      <c r="B72" s="69"/>
      <c r="C72" s="69"/>
      <c r="D72" s="70"/>
      <c r="E72" s="70"/>
      <c r="F72" s="70"/>
      <c r="G72" s="8"/>
      <c r="H72" s="5" t="s">
        <v>77</v>
      </c>
      <c r="J72" s="72"/>
      <c r="O72" s="27"/>
      <c r="Q72" s="41"/>
      <c r="S72" s="61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72"/>
      <c r="O73" s="27"/>
      <c r="Q73" s="41"/>
    </row>
    <row r="74" spans="1:21" x14ac:dyDescent="0.25">
      <c r="A74" s="1"/>
      <c r="B74" s="1"/>
      <c r="C74" s="1"/>
      <c r="D74" s="1"/>
      <c r="E74" s="1"/>
      <c r="F74" s="1"/>
      <c r="G74" s="70" t="s">
        <v>48</v>
      </c>
      <c r="H74" s="1"/>
      <c r="I74" s="1"/>
      <c r="J74" s="72"/>
      <c r="M74" s="66"/>
      <c r="N74" s="66"/>
      <c r="O74" s="27"/>
      <c r="P74" s="66"/>
      <c r="Q74" s="41"/>
    </row>
    <row r="75" spans="1:21" x14ac:dyDescent="0.25">
      <c r="A75" s="1"/>
      <c r="B75" s="1"/>
      <c r="C75" s="1"/>
      <c r="D75" s="1"/>
      <c r="E75" s="1"/>
      <c r="F75" s="1"/>
      <c r="G75" s="70"/>
      <c r="H75" s="1"/>
      <c r="I75" s="1"/>
      <c r="J75" s="72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1"/>
      <c r="J76" s="72"/>
      <c r="O76" s="27"/>
      <c r="Q76" s="41"/>
    </row>
    <row r="77" spans="1:21" x14ac:dyDescent="0.25">
      <c r="A77" s="1"/>
      <c r="B77" s="1"/>
      <c r="C77" s="1"/>
      <c r="D77" s="1"/>
      <c r="E77" s="1" t="s">
        <v>49</v>
      </c>
      <c r="F77" s="1"/>
      <c r="G77" s="1"/>
      <c r="H77" s="1"/>
      <c r="I77" s="73"/>
      <c r="J77" s="72"/>
      <c r="O77" s="27"/>
      <c r="Q77" s="41"/>
    </row>
    <row r="78" spans="1:21" x14ac:dyDescent="0.25">
      <c r="A78" s="70"/>
      <c r="B78" s="70"/>
      <c r="C78" s="70"/>
      <c r="D78" s="70"/>
      <c r="E78" s="70"/>
      <c r="F78" s="70"/>
      <c r="G78" s="74"/>
      <c r="H78" s="75"/>
      <c r="I78" s="70"/>
      <c r="J78" s="72"/>
      <c r="O78" s="27"/>
      <c r="Q78" s="76"/>
    </row>
    <row r="79" spans="1:21" x14ac:dyDescent="0.25">
      <c r="A79" s="70"/>
      <c r="B79" s="70"/>
      <c r="C79" s="70"/>
      <c r="D79" s="70"/>
      <c r="E79" s="70"/>
      <c r="F79" s="70"/>
      <c r="G79" s="74" t="s">
        <v>50</v>
      </c>
      <c r="H79" s="77"/>
      <c r="I79" s="70"/>
      <c r="J79" s="72"/>
      <c r="O79" s="27"/>
      <c r="Q79" s="76"/>
    </row>
    <row r="80" spans="1:21" x14ac:dyDescent="0.25">
      <c r="A80" s="81"/>
      <c r="B80" s="79"/>
      <c r="C80" s="79"/>
      <c r="D80" s="79"/>
      <c r="E80" s="80"/>
      <c r="F80" s="1"/>
      <c r="G80" s="1"/>
      <c r="H80" s="46"/>
      <c r="I80" s="1"/>
      <c r="J80" s="72"/>
      <c r="O80" s="27"/>
      <c r="Q80" s="76"/>
    </row>
    <row r="81" spans="1:17" x14ac:dyDescent="0.25">
      <c r="A81" s="81"/>
      <c r="B81" s="79"/>
      <c r="C81" s="82"/>
      <c r="D81" s="79"/>
      <c r="E81" s="83"/>
      <c r="F81" s="1"/>
      <c r="G81" s="1"/>
      <c r="H81" s="46"/>
      <c r="I81" s="1"/>
      <c r="J81" s="72"/>
      <c r="O81" s="27"/>
      <c r="Q81" s="76"/>
    </row>
    <row r="82" spans="1:17" x14ac:dyDescent="0.25">
      <c r="A82" s="80"/>
      <c r="B82" s="79"/>
      <c r="C82" s="82"/>
      <c r="D82" s="82"/>
      <c r="E82" s="84"/>
      <c r="F82" s="61"/>
      <c r="H82" s="62"/>
      <c r="J82" s="72"/>
      <c r="O82" s="27"/>
      <c r="Q82" s="76"/>
    </row>
    <row r="83" spans="1:17" x14ac:dyDescent="0.25">
      <c r="A83" s="85"/>
      <c r="B83" s="79"/>
      <c r="C83" s="86"/>
      <c r="D83" s="86"/>
      <c r="E83" s="84"/>
      <c r="H83" s="62"/>
      <c r="J83" s="72"/>
      <c r="O83" s="27"/>
      <c r="Q83" s="76"/>
    </row>
    <row r="84" spans="1:17" x14ac:dyDescent="0.25">
      <c r="A84" s="87"/>
      <c r="B84" s="79"/>
      <c r="C84" s="86"/>
      <c r="D84" s="86"/>
      <c r="E84" s="84"/>
      <c r="H84" s="62"/>
      <c r="J84" s="72"/>
      <c r="O84" s="27"/>
      <c r="Q84" s="88"/>
    </row>
    <row r="85" spans="1:17" x14ac:dyDescent="0.25">
      <c r="A85" s="87"/>
      <c r="B85" s="79"/>
      <c r="C85" s="86"/>
      <c r="D85" s="86"/>
      <c r="E85" s="84"/>
      <c r="H85" s="62"/>
      <c r="J85" s="72"/>
      <c r="O85" s="27"/>
      <c r="Q85" s="88"/>
    </row>
    <row r="86" spans="1:17" x14ac:dyDescent="0.25">
      <c r="A86" s="78"/>
      <c r="B86" s="79"/>
      <c r="C86" s="79"/>
      <c r="D86" s="79"/>
      <c r="E86" s="80"/>
      <c r="F86" s="1"/>
      <c r="G86" s="1"/>
      <c r="H86" s="46"/>
      <c r="I86" s="1"/>
      <c r="J86" s="72"/>
      <c r="K86" s="125"/>
      <c r="L86" s="27"/>
      <c r="O86" s="27"/>
      <c r="Q86" s="88"/>
    </row>
    <row r="87" spans="1:17" x14ac:dyDescent="0.25">
      <c r="A87" s="81" t="s">
        <v>51</v>
      </c>
      <c r="B87" s="79"/>
      <c r="C87" s="79"/>
      <c r="D87" s="79"/>
      <c r="E87" s="80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1"/>
      <c r="B88" s="79"/>
      <c r="C88" s="82"/>
      <c r="D88" s="79"/>
      <c r="E88" s="83"/>
      <c r="F88" s="1"/>
      <c r="G88" s="1"/>
      <c r="H88" s="46"/>
      <c r="I88" s="1"/>
      <c r="J88" s="72"/>
      <c r="K88" s="26"/>
      <c r="L88" s="27"/>
      <c r="O88" s="27"/>
      <c r="Q88" s="88"/>
    </row>
    <row r="89" spans="1:17" x14ac:dyDescent="0.25">
      <c r="A89" s="89">
        <f>SUM(A70:A88)</f>
        <v>0</v>
      </c>
      <c r="E89" s="62">
        <f>SUM(E70:E88)</f>
        <v>0</v>
      </c>
      <c r="H89" s="62">
        <f>SUM(H70:H88)</f>
        <v>0</v>
      </c>
      <c r="J89" s="72"/>
      <c r="K89" s="26"/>
      <c r="L89" s="27"/>
      <c r="O89" s="27"/>
      <c r="Q89" s="88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5">
      <c r="J95" s="72"/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">
      <c r="K101" s="26"/>
      <c r="L101" s="27"/>
      <c r="O101" s="27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0"/>
      <c r="O103" s="90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x14ac:dyDescent="0.25">
      <c r="K110" s="26"/>
      <c r="L110" s="91"/>
      <c r="O110" s="91"/>
      <c r="Q110" s="76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76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91"/>
      <c r="O115" s="91"/>
      <c r="Q115" s="66">
        <f>SUM(Q13:Q114)</f>
        <v>0</v>
      </c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1"/>
      <c r="O122" s="91"/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3">
        <f>SUM(L13:L122)</f>
        <v>23010000</v>
      </c>
      <c r="M123" s="93">
        <f t="shared" ref="M123:P123" si="1">SUM(M13:M122)</f>
        <v>15025500</v>
      </c>
      <c r="N123" s="93">
        <f>SUM(N13:N122)</f>
        <v>2565684</v>
      </c>
      <c r="O123" s="93">
        <f>SUM(O13:O122)</f>
        <v>64078000</v>
      </c>
      <c r="P123" s="93">
        <f t="shared" si="1"/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3">
        <f>SUM(L13:L123)</f>
        <v>46020000</v>
      </c>
      <c r="O124" s="93">
        <f>SUM(O13:O123)</f>
        <v>128156000</v>
      </c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  <row r="134" spans="1:21" s="4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4"/>
      <c r="O134" s="94"/>
      <c r="Q134" s="92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14" r:id="rId1" display="cetak-kwitansi.php%3fid=1800749"/>
    <hyperlink ref="K17" r:id="rId2" display="cetak-kwitansi.php%3fid=1800752"/>
    <hyperlink ref="K18" r:id="rId3" display="cetak-kwitansi.php%3fid=1800753"/>
    <hyperlink ref="K19" r:id="rId4" display="cetak-kwitansi.php%3fid=1800754"/>
    <hyperlink ref="K22" r:id="rId5" display="cetak-kwitansi.php%3fid=1800757"/>
    <hyperlink ref="K27" r:id="rId6" display="cetak-kwitansi.php%3fid=1800762"/>
    <hyperlink ref="N13" r:id="rId7" display="cetak-kwitansi.php%3fid=1800763"/>
    <hyperlink ref="N14" r:id="rId8" display="cetak-kwitansi.php%3fid=1800764"/>
    <hyperlink ref="N19" r:id="rId9" display="cetak-kwitansi.php%3fid=1800770"/>
    <hyperlink ref="N41" r:id="rId10" display="cetak-kwitansi.php%3fid=1800792"/>
    <hyperlink ref="K16" r:id="rId11" display="cetak-kwitansi.php%3fid=1800751"/>
    <hyperlink ref="K20" r:id="rId12" display="cetak-kwitansi.php%3fid=1800755"/>
    <hyperlink ref="K21" r:id="rId13" display="cetak-kwitansi.php%3fid=1800756"/>
    <hyperlink ref="K23" r:id="rId14" display="cetak-kwitansi.php%3fid=1800758"/>
    <hyperlink ref="K25" r:id="rId15" display="cetak-kwitansi.php%3fid=1800760"/>
    <hyperlink ref="K26" r:id="rId16" display="cetak-kwitansi.php%3fid=1800761"/>
    <hyperlink ref="N15" r:id="rId17" display="cetak-kwitansi.php%3fid=1800765"/>
    <hyperlink ref="N16" r:id="rId18" display="cetak-kwitansi.php%3fid=1800766"/>
    <hyperlink ref="N18" r:id="rId19" display="cetak-kwitansi.php%3fid=1800768"/>
    <hyperlink ref="N17" r:id="rId20" display="cetak-kwitansi.php%3fid=1800769"/>
    <hyperlink ref="N21" r:id="rId21" display="cetak-kwitansi.php%3fid=1800772"/>
    <hyperlink ref="N22" r:id="rId22" display="cetak-kwitansi.php%3fid=1800773"/>
    <hyperlink ref="N24" r:id="rId23" display="cetak-kwitansi.php%3fid=1800775"/>
    <hyperlink ref="N25" r:id="rId24" display="cetak-kwitansi.php%3fid=1800776"/>
    <hyperlink ref="N26" r:id="rId25" display="cetak-kwitansi.php%3fid=1800777"/>
    <hyperlink ref="N27" r:id="rId26" display="cetak-kwitansi.php%3fid=1800778"/>
    <hyperlink ref="N28" r:id="rId27" display="cetak-kwitansi.php%3fid=1800779"/>
    <hyperlink ref="N29" r:id="rId28" display="cetak-kwitansi.php%3fid=1800780"/>
    <hyperlink ref="N30" r:id="rId29" display="cetak-kwitansi.php%3fid=1800781"/>
    <hyperlink ref="N31" r:id="rId30" display="cetak-kwitansi.php%3fid=1800782"/>
    <hyperlink ref="N32" r:id="rId31" display="cetak-kwitansi.php%3fid=1800783"/>
    <hyperlink ref="N33" r:id="rId32" display="cetak-kwitansi.php%3fid=1800784"/>
    <hyperlink ref="N34" r:id="rId33" display="cetak-kwitansi.php%3fid=1800785"/>
    <hyperlink ref="N35" r:id="rId34" display="cetak-kwitansi.php%3fid=1800786"/>
    <hyperlink ref="N36" r:id="rId35" display="cetak-kwitansi.php%3fid=1800787"/>
    <hyperlink ref="N37" r:id="rId36" display="cetak-kwitansi.php%3fid=1800788"/>
    <hyperlink ref="N38" r:id="rId37" display="cetak-kwitansi.php%3fid=1800789"/>
    <hyperlink ref="N40" r:id="rId38" display="cetak-kwitansi.php%3fid=1800791"/>
    <hyperlink ref="N42" r:id="rId39" display="cetak-kwitansi.php%3fid=1800793"/>
    <hyperlink ref="N43" r:id="rId40" display="cetak-kwitansi.php%3fid=1800794"/>
    <hyperlink ref="N44" r:id="rId41" display="cetak-kwitansi.php%3fid=1800795"/>
    <hyperlink ref="N45" r:id="rId42" display="cetak-kwitansi.php%3fid=1800796"/>
    <hyperlink ref="N46" r:id="rId43" display="cetak-kwitansi.php%3fid=1800797"/>
    <hyperlink ref="N47" r:id="rId44" display="cetak-kwitansi.php%3fid=1800798"/>
    <hyperlink ref="N48" r:id="rId45" display="cetak-kwitansi.php%3fid=1800799"/>
    <hyperlink ref="N50" r:id="rId46" display="cetak-kwitansi.php%3fid=1800801"/>
    <hyperlink ref="N51" r:id="rId47" display="cetak-kwitansi.php%3fid=1800802"/>
    <hyperlink ref="N52" r:id="rId48" display="cetak-kwitansi.php%3fid=1800803"/>
    <hyperlink ref="N53" r:id="rId49" display="cetak-kwitansi.php%3fid=1800804"/>
    <hyperlink ref="N54" r:id="rId50" display="cetak-kwitansi.php%3fid=1800805"/>
    <hyperlink ref="N55" r:id="rId51" display="cetak-kwitansi.php%3fid=1800806"/>
    <hyperlink ref="N56" r:id="rId52" display="cetak-kwitansi.php%3fid=1800807"/>
    <hyperlink ref="N57" r:id="rId53" display="cetak-kwitansi.php%3fid=1800808"/>
    <hyperlink ref="N58" r:id="rId54" display="cetak-kwitansi.php%3fid=1800809"/>
    <hyperlink ref="N60" r:id="rId55" display="cetak-kwitansi.php%3fid=1800811"/>
    <hyperlink ref="N61" r:id="rId56" display="cetak-kwitansi.php%3fid=1800812"/>
    <hyperlink ref="N63" r:id="rId57" display="cetak-kwitansi.php%3fid=1800814"/>
    <hyperlink ref="N65" r:id="rId58" display="cetak-kwitansi.php%3fid=1800816"/>
    <hyperlink ref="N66" r:id="rId59" display="cetak-kwitansi.php%3fid=1800818"/>
    <hyperlink ref="N67" r:id="rId60" display="cetak-kwitansi.php%3fid=1800819"/>
    <hyperlink ref="N68" r:id="rId61" display="cetak-kwitansi.php%3fid=1800820"/>
    <hyperlink ref="N69" r:id="rId62" display="cetak-kwitansi.php%3fid=1800821"/>
    <hyperlink ref="N49" r:id="rId63" display="cetak-kwitansi.php%3fid=1800800"/>
    <hyperlink ref="K13" r:id="rId64" display="cetak-kwitansi.php%3fid=1800748"/>
    <hyperlink ref="K24" r:id="rId65" display="cetak-kwitansi.php%3fid=1800759"/>
    <hyperlink ref="K15" r:id="rId66" display="cetak-kwitansi.php%3fid=1800750"/>
    <hyperlink ref="N20" r:id="rId67" display="cetak-kwitansi.php%3fid=1800771"/>
    <hyperlink ref="N23" r:id="rId68" display="cetak-kwitansi.php%3fid=1800774"/>
    <hyperlink ref="N39" r:id="rId69" display="cetak-kwitansi.php%3fid=1800790"/>
    <hyperlink ref="N59" r:id="rId70" display="cetak-kwitansi.php%3fid=1800810"/>
    <hyperlink ref="N62" r:id="rId71" display="cetak-kwitansi.php%3fid=1800813"/>
    <hyperlink ref="N64" r:id="rId72" display="cetak-kwitansi.php%3fid=1800815"/>
  </hyperlinks>
  <pageMargins left="0.7" right="0.7" top="0.75" bottom="0.75" header="0.3" footer="0.3"/>
  <pageSetup scale="59" orientation="portrait" horizontalDpi="0" verticalDpi="0" r:id="rId7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F16" zoomScale="84" zoomScaleNormal="100" zoomScaleSheetLayoutView="84" workbookViewId="0">
      <selection activeCell="I60" sqref="I6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72</v>
      </c>
      <c r="C3" s="8"/>
      <c r="D3" s="6"/>
      <c r="E3" s="6"/>
      <c r="F3" s="6"/>
      <c r="G3" s="6"/>
      <c r="H3" s="6" t="s">
        <v>3</v>
      </c>
      <c r="I3" s="10">
        <v>43156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0.625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1108+163</f>
        <v>1271</v>
      </c>
      <c r="F8" s="20"/>
      <c r="G8" s="15">
        <f>C8*E8</f>
        <v>127100000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1090+113</f>
        <v>1203</v>
      </c>
      <c r="F9" s="20"/>
      <c r="G9" s="15">
        <f t="shared" ref="G9:G16" si="0">C9*E9</f>
        <v>60150000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f>38+20</f>
        <v>58</v>
      </c>
      <c r="F10" s="20"/>
      <c r="G10" s="15">
        <f t="shared" si="0"/>
        <v>1160000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f>121+7</f>
        <v>128</v>
      </c>
      <c r="F11" s="20"/>
      <c r="G11" s="15">
        <f t="shared" si="0"/>
        <v>1280000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f>30</f>
        <v>30</v>
      </c>
      <c r="F12" s="20"/>
      <c r="G12" s="15">
        <f>C12*E12</f>
        <v>150000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74</v>
      </c>
      <c r="B13" s="20"/>
      <c r="C13" s="21">
        <v>2000</v>
      </c>
      <c r="D13" s="6"/>
      <c r="E13" s="20">
        <f>8+5</f>
        <v>13</v>
      </c>
      <c r="F13" s="20"/>
      <c r="G13" s="15">
        <f t="shared" si="0"/>
        <v>26000</v>
      </c>
      <c r="H13" s="7"/>
      <c r="I13" s="15"/>
      <c r="K13" s="124"/>
      <c r="L13" s="27"/>
      <c r="M13" s="181">
        <v>30000</v>
      </c>
      <c r="N13" s="139">
        <v>45041</v>
      </c>
      <c r="O13" s="159">
        <v>650000</v>
      </c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K14" s="124"/>
      <c r="L14" s="27"/>
      <c r="M14" s="182">
        <v>75000</v>
      </c>
      <c r="N14" s="139">
        <v>45042</v>
      </c>
      <c r="O14" s="159">
        <v>900000</v>
      </c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24"/>
      <c r="L15" s="27"/>
      <c r="M15" s="181">
        <v>70000</v>
      </c>
      <c r="N15" s="139">
        <v>45043</v>
      </c>
      <c r="O15" s="159">
        <v>505000</v>
      </c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24"/>
      <c r="L16" s="27"/>
      <c r="M16" s="182"/>
      <c r="N16" s="139">
        <v>45044</v>
      </c>
      <c r="O16" s="159">
        <v>1350000</v>
      </c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189866000</v>
      </c>
      <c r="I17" s="8"/>
      <c r="K17" s="124"/>
      <c r="L17" s="27"/>
      <c r="M17" s="181"/>
      <c r="N17" s="139">
        <v>45045</v>
      </c>
      <c r="O17" s="159">
        <v>500000</v>
      </c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24"/>
      <c r="L18" s="27"/>
      <c r="M18" s="181"/>
      <c r="N18" s="139">
        <v>45046</v>
      </c>
      <c r="O18" s="159">
        <v>1800000</v>
      </c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K19" s="124"/>
      <c r="L19" s="27"/>
      <c r="M19" s="182"/>
      <c r="N19" s="139">
        <v>45047</v>
      </c>
      <c r="O19" s="159">
        <v>500000</v>
      </c>
      <c r="P19" s="99"/>
      <c r="Q19" s="106"/>
      <c r="R19" s="34"/>
      <c r="S19" s="35"/>
      <c r="T19" s="38"/>
      <c r="U19" s="35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K20" s="124"/>
      <c r="L20" s="27"/>
      <c r="M20" s="178"/>
      <c r="N20" s="139">
        <v>45048</v>
      </c>
      <c r="O20" s="159">
        <v>700000</v>
      </c>
      <c r="P20" s="28"/>
      <c r="Q20" s="27"/>
      <c r="R20" s="30"/>
    </row>
    <row r="21" spans="1:21" x14ac:dyDescent="0.2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K21" s="124"/>
      <c r="L21" s="27"/>
      <c r="M21" s="145"/>
      <c r="N21" s="139">
        <v>45049</v>
      </c>
      <c r="O21" s="159">
        <v>1200000</v>
      </c>
      <c r="P21" s="28"/>
      <c r="Q21" s="27"/>
      <c r="R21" s="30"/>
    </row>
    <row r="22" spans="1:21" x14ac:dyDescent="0.2">
      <c r="A22" s="6"/>
      <c r="B22" s="6"/>
      <c r="C22" s="21">
        <v>200</v>
      </c>
      <c r="D22" s="6"/>
      <c r="E22" s="6">
        <v>1</v>
      </c>
      <c r="F22" s="6"/>
      <c r="G22" s="21">
        <f>C22*E22</f>
        <v>200</v>
      </c>
      <c r="H22" s="7"/>
      <c r="I22" s="8"/>
      <c r="K22" s="124"/>
      <c r="L22" s="27"/>
      <c r="M22" s="145"/>
      <c r="N22" s="139">
        <v>45050</v>
      </c>
      <c r="O22" s="159">
        <v>700000</v>
      </c>
      <c r="P22" s="28"/>
      <c r="Q22" s="27"/>
      <c r="R22" s="30"/>
    </row>
    <row r="23" spans="1:21" x14ac:dyDescent="0.2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K23" s="124"/>
      <c r="L23" s="27"/>
      <c r="M23" s="118"/>
      <c r="N23" s="139">
        <v>45051</v>
      </c>
      <c r="O23" s="159">
        <v>1000000</v>
      </c>
      <c r="P23" s="100"/>
      <c r="Q23" s="106"/>
      <c r="R23" s="34"/>
      <c r="S23" s="35"/>
      <c r="T23" s="38"/>
      <c r="U23" s="35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24"/>
      <c r="L24" s="27"/>
      <c r="M24" s="145"/>
      <c r="N24" s="139">
        <v>45052</v>
      </c>
      <c r="O24" s="159">
        <v>500000</v>
      </c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24"/>
      <c r="L25" s="27"/>
      <c r="M25" s="145"/>
      <c r="N25" s="139">
        <v>45053</v>
      </c>
      <c r="O25" s="159">
        <v>750000</v>
      </c>
      <c r="P25" s="96"/>
      <c r="Q25" s="127"/>
      <c r="R25" s="31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226200</v>
      </c>
      <c r="I26" s="7"/>
      <c r="K26" s="124"/>
      <c r="L26" s="27"/>
      <c r="M26" s="116"/>
      <c r="N26" s="139">
        <v>45054</v>
      </c>
      <c r="O26" s="159">
        <v>550000</v>
      </c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190092200</v>
      </c>
      <c r="K27" s="124"/>
      <c r="L27" s="27"/>
      <c r="M27" s="114"/>
      <c r="N27" s="139">
        <v>45055</v>
      </c>
      <c r="O27" s="159">
        <v>900000</v>
      </c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I27-G29</f>
        <v>30092200</v>
      </c>
      <c r="H28" s="7"/>
      <c r="I28" s="7"/>
      <c r="M28" s="42"/>
      <c r="N28" s="139">
        <v>45056</v>
      </c>
      <c r="O28" s="159">
        <v>1500000</v>
      </c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160000000</v>
      </c>
      <c r="H29" s="7"/>
      <c r="I29" s="7"/>
      <c r="M29" s="42"/>
      <c r="N29" s="139">
        <v>45057</v>
      </c>
      <c r="O29" s="159">
        <v>800000</v>
      </c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171"/>
      <c r="H30" s="7"/>
      <c r="I30" s="7"/>
      <c r="M30" s="45"/>
      <c r="N30" s="139">
        <v>45058</v>
      </c>
      <c r="O30" s="159">
        <v>500000</v>
      </c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M31" s="45"/>
      <c r="N31" s="139">
        <v>45059</v>
      </c>
      <c r="O31" s="159">
        <v>700000</v>
      </c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'22 Feb (2)'!I40</f>
        <v>486874603</v>
      </c>
      <c r="M32" s="45"/>
      <c r="N32" s="139">
        <v>45060</v>
      </c>
      <c r="O32" s="159">
        <v>550000</v>
      </c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+'24 Feb'!I60</f>
        <v>167662200</v>
      </c>
      <c r="M33" s="45"/>
      <c r="N33" s="139">
        <v>45061</v>
      </c>
      <c r="O33" s="159">
        <v>2100000</v>
      </c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5"/>
      <c r="N34" s="139">
        <v>45062</v>
      </c>
      <c r="O34" s="159">
        <v>550000</v>
      </c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M35" s="45"/>
      <c r="N35" s="139">
        <v>45063</v>
      </c>
      <c r="O35" s="159">
        <v>700000</v>
      </c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39">
        <v>45064</v>
      </c>
      <c r="O36" s="159">
        <v>1000000</v>
      </c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N37" s="139">
        <v>45065</v>
      </c>
      <c r="O37" s="159">
        <v>500000</v>
      </c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N38" s="139">
        <v>45066</v>
      </c>
      <c r="O38" s="159">
        <v>1500000</v>
      </c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N39" s="140"/>
      <c r="O39" s="27">
        <v>-300000</v>
      </c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24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24"/>
      <c r="O41" s="27"/>
      <c r="Q41" s="41"/>
      <c r="S41" s="35"/>
      <c r="T41" s="1"/>
      <c r="U41" s="1"/>
    </row>
    <row r="42" spans="1:21" x14ac:dyDescent="0.25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N42" s="124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N43" s="124"/>
      <c r="O43" s="27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N44" s="124"/>
      <c r="O44" s="27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56296496</v>
      </c>
      <c r="I45" s="7"/>
      <c r="J45" s="25"/>
      <c r="N45" s="124"/>
      <c r="O45" s="27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155938828</v>
      </c>
      <c r="J46" s="25"/>
      <c r="N46" s="124"/>
      <c r="O46" s="27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642813431</v>
      </c>
      <c r="J47" s="25"/>
      <c r="N47" s="124"/>
      <c r="O47" s="27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N48" s="124"/>
      <c r="O48" s="27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175000</v>
      </c>
      <c r="I49" s="7"/>
      <c r="J49" s="25"/>
      <c r="N49" s="124"/>
      <c r="O49" s="27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M50" s="60"/>
      <c r="N50" s="124"/>
      <c r="O50" s="27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175000</v>
      </c>
      <c r="J51" s="59"/>
      <c r="M51" s="60"/>
      <c r="N51" s="124"/>
      <c r="O51" s="27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M52" s="60"/>
      <c r="N52" s="124"/>
      <c r="O52" s="27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M53" s="60"/>
      <c r="N53" s="124"/>
      <c r="O53" s="27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+L123</f>
        <v>0</v>
      </c>
      <c r="I54" s="7"/>
      <c r="J54" s="63"/>
      <c r="M54" s="60"/>
      <c r="N54" s="124"/>
      <c r="O54" s="27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+O123</f>
        <v>22605000</v>
      </c>
      <c r="I55" s="7"/>
      <c r="J55" s="63"/>
      <c r="M55" s="60"/>
      <c r="N55" s="124"/>
      <c r="O55" s="27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75"/>
      <c r="I56" s="7"/>
      <c r="J56" s="63"/>
      <c r="M56" s="60"/>
      <c r="N56" s="124"/>
      <c r="O56" s="27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M57" s="60"/>
      <c r="N57" s="124"/>
      <c r="O57" s="27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M58" s="60"/>
      <c r="N58" s="124"/>
      <c r="O58" s="27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22605000</v>
      </c>
      <c r="J59" s="126"/>
      <c r="M59" s="60"/>
      <c r="N59" s="124"/>
      <c r="O59" s="27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190092200</v>
      </c>
      <c r="J60" s="63"/>
      <c r="M60" s="64"/>
      <c r="N60" s="124"/>
      <c r="O60" s="27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190092200</v>
      </c>
      <c r="J61" s="63"/>
      <c r="M61" s="64"/>
      <c r="N61" s="124"/>
      <c r="O61" s="27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M62" s="66"/>
      <c r="N62" s="124"/>
      <c r="O62" s="27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M63" s="60"/>
      <c r="N63" s="124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M64" s="66"/>
      <c r="N64" s="124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M65" s="66"/>
      <c r="N65" s="124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M66" s="66"/>
      <c r="N66" s="124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M67" s="66"/>
      <c r="N67" s="124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N68" s="124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N69" s="124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O70" s="27"/>
      <c r="Q70" s="41"/>
      <c r="S70" s="61"/>
    </row>
    <row r="72" spans="1:21" x14ac:dyDescent="0.25">
      <c r="A72" s="71" t="s">
        <v>71</v>
      </c>
      <c r="B72" s="69"/>
      <c r="C72" s="69"/>
      <c r="D72" s="70"/>
      <c r="E72" s="70"/>
      <c r="F72" s="70"/>
      <c r="G72" s="8"/>
      <c r="H72" s="5" t="s">
        <v>77</v>
      </c>
      <c r="J72" s="72"/>
      <c r="O72" s="27"/>
      <c r="Q72" s="41"/>
      <c r="S72" s="61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72"/>
      <c r="O73" s="27"/>
      <c r="Q73" s="41"/>
    </row>
    <row r="74" spans="1:21" x14ac:dyDescent="0.25">
      <c r="A74" s="1"/>
      <c r="B74" s="1"/>
      <c r="C74" s="1"/>
      <c r="D74" s="1"/>
      <c r="E74" s="1"/>
      <c r="F74" s="1"/>
      <c r="G74" s="70" t="s">
        <v>48</v>
      </c>
      <c r="H74" s="1"/>
      <c r="I74" s="1"/>
      <c r="J74" s="72"/>
      <c r="M74" s="66"/>
      <c r="N74" s="66"/>
      <c r="O74" s="27"/>
      <c r="P74" s="66"/>
      <c r="Q74" s="41"/>
    </row>
    <row r="75" spans="1:21" x14ac:dyDescent="0.25">
      <c r="A75" s="1"/>
      <c r="B75" s="1"/>
      <c r="C75" s="1"/>
      <c r="D75" s="1"/>
      <c r="E75" s="1"/>
      <c r="F75" s="1"/>
      <c r="G75" s="70"/>
      <c r="H75" s="1"/>
      <c r="I75" s="1"/>
      <c r="J75" s="72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1"/>
      <c r="J76" s="72"/>
      <c r="O76" s="27"/>
      <c r="Q76" s="41"/>
    </row>
    <row r="77" spans="1:21" x14ac:dyDescent="0.25">
      <c r="A77" s="1"/>
      <c r="B77" s="1"/>
      <c r="C77" s="1"/>
      <c r="D77" s="1"/>
      <c r="E77" s="1" t="s">
        <v>49</v>
      </c>
      <c r="F77" s="1"/>
      <c r="G77" s="1"/>
      <c r="H77" s="1"/>
      <c r="I77" s="73"/>
      <c r="J77" s="72"/>
      <c r="O77" s="27"/>
      <c r="Q77" s="41"/>
    </row>
    <row r="78" spans="1:21" x14ac:dyDescent="0.25">
      <c r="A78" s="70"/>
      <c r="B78" s="70"/>
      <c r="C78" s="70"/>
      <c r="D78" s="70"/>
      <c r="E78" s="70"/>
      <c r="F78" s="70"/>
      <c r="G78" s="74"/>
      <c r="H78" s="75"/>
      <c r="I78" s="70"/>
      <c r="J78" s="72"/>
      <c r="O78" s="27"/>
      <c r="Q78" s="76"/>
    </row>
    <row r="79" spans="1:21" x14ac:dyDescent="0.25">
      <c r="A79" s="70"/>
      <c r="B79" s="70"/>
      <c r="C79" s="70"/>
      <c r="D79" s="70"/>
      <c r="E79" s="70"/>
      <c r="F79" s="70"/>
      <c r="G79" s="74" t="s">
        <v>50</v>
      </c>
      <c r="H79" s="77"/>
      <c r="I79" s="70"/>
      <c r="J79" s="72"/>
      <c r="O79" s="27"/>
      <c r="Q79" s="76"/>
    </row>
    <row r="80" spans="1:21" x14ac:dyDescent="0.25">
      <c r="A80" s="81"/>
      <c r="B80" s="79"/>
      <c r="C80" s="79"/>
      <c r="D80" s="79"/>
      <c r="E80" s="80"/>
      <c r="F80" s="1"/>
      <c r="G80" s="1"/>
      <c r="H80" s="46"/>
      <c r="I80" s="1"/>
      <c r="J80" s="72"/>
      <c r="O80" s="27"/>
      <c r="Q80" s="76"/>
    </row>
    <row r="81" spans="1:17" x14ac:dyDescent="0.25">
      <c r="A81" s="81"/>
      <c r="B81" s="79"/>
      <c r="C81" s="82"/>
      <c r="D81" s="79"/>
      <c r="E81" s="83"/>
      <c r="F81" s="1"/>
      <c r="G81" s="1"/>
      <c r="H81" s="46"/>
      <c r="I81" s="1"/>
      <c r="J81" s="72"/>
      <c r="O81" s="27"/>
      <c r="Q81" s="76"/>
    </row>
    <row r="82" spans="1:17" x14ac:dyDescent="0.25">
      <c r="A82" s="80"/>
      <c r="B82" s="79"/>
      <c r="C82" s="82"/>
      <c r="D82" s="82"/>
      <c r="E82" s="84"/>
      <c r="F82" s="61"/>
      <c r="H82" s="62"/>
      <c r="J82" s="72"/>
      <c r="O82" s="27"/>
      <c r="Q82" s="76"/>
    </row>
    <row r="83" spans="1:17" x14ac:dyDescent="0.25">
      <c r="A83" s="85"/>
      <c r="B83" s="79"/>
      <c r="C83" s="86"/>
      <c r="D83" s="86"/>
      <c r="E83" s="84"/>
      <c r="H83" s="62"/>
      <c r="J83" s="72"/>
      <c r="O83" s="27"/>
      <c r="Q83" s="76"/>
    </row>
    <row r="84" spans="1:17" x14ac:dyDescent="0.25">
      <c r="A84" s="87"/>
      <c r="B84" s="79"/>
      <c r="C84" s="86"/>
      <c r="D84" s="86"/>
      <c r="E84" s="84"/>
      <c r="H84" s="62"/>
      <c r="J84" s="72"/>
      <c r="O84" s="27"/>
      <c r="Q84" s="88"/>
    </row>
    <row r="85" spans="1:17" x14ac:dyDescent="0.25">
      <c r="A85" s="87"/>
      <c r="B85" s="79"/>
      <c r="C85" s="86"/>
      <c r="D85" s="86"/>
      <c r="E85" s="84"/>
      <c r="H85" s="62"/>
      <c r="J85" s="72"/>
      <c r="O85" s="27"/>
      <c r="Q85" s="88"/>
    </row>
    <row r="86" spans="1:17" x14ac:dyDescent="0.25">
      <c r="A86" s="78"/>
      <c r="B86" s="79"/>
      <c r="C86" s="79"/>
      <c r="D86" s="79"/>
      <c r="E86" s="80"/>
      <c r="F86" s="1"/>
      <c r="G86" s="1"/>
      <c r="H86" s="46"/>
      <c r="I86" s="1"/>
      <c r="J86" s="72"/>
      <c r="K86" s="125"/>
      <c r="L86" s="27"/>
      <c r="O86" s="27"/>
      <c r="Q86" s="88"/>
    </row>
    <row r="87" spans="1:17" x14ac:dyDescent="0.25">
      <c r="A87" s="81" t="s">
        <v>51</v>
      </c>
      <c r="B87" s="79"/>
      <c r="C87" s="79"/>
      <c r="D87" s="79"/>
      <c r="E87" s="80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1"/>
      <c r="B88" s="79"/>
      <c r="C88" s="82"/>
      <c r="D88" s="79"/>
      <c r="E88" s="83"/>
      <c r="F88" s="1"/>
      <c r="G88" s="1"/>
      <c r="H88" s="46"/>
      <c r="I88" s="1"/>
      <c r="J88" s="72"/>
      <c r="K88" s="26"/>
      <c r="L88" s="27"/>
      <c r="O88" s="27"/>
      <c r="Q88" s="88"/>
    </row>
    <row r="89" spans="1:17" x14ac:dyDescent="0.25">
      <c r="A89" s="89">
        <f>SUM(A70:A88)</f>
        <v>0</v>
      </c>
      <c r="E89" s="62">
        <f>SUM(E70:E88)</f>
        <v>0</v>
      </c>
      <c r="H89" s="62">
        <f>SUM(H70:H88)</f>
        <v>0</v>
      </c>
      <c r="J89" s="72"/>
      <c r="K89" s="26"/>
      <c r="L89" s="27"/>
      <c r="O89" s="27"/>
      <c r="Q89" s="88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5">
      <c r="J95" s="72"/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">
      <c r="K101" s="26"/>
      <c r="L101" s="27"/>
      <c r="O101" s="27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0"/>
      <c r="O103" s="90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x14ac:dyDescent="0.25">
      <c r="K110" s="26"/>
      <c r="L110" s="91"/>
      <c r="O110" s="91"/>
      <c r="Q110" s="76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76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91"/>
      <c r="O115" s="91"/>
      <c r="Q115" s="66">
        <f>SUM(Q13:Q114)</f>
        <v>0</v>
      </c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1"/>
      <c r="O122" s="91"/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3">
        <f>SUM(L13:L122)</f>
        <v>0</v>
      </c>
      <c r="M123" s="93">
        <f t="shared" ref="M123:P123" si="1">SUM(M13:M122)</f>
        <v>175000</v>
      </c>
      <c r="N123" s="93">
        <f>SUM(N13:N122)</f>
        <v>1171391</v>
      </c>
      <c r="O123" s="93">
        <f>SUM(O13:O122)</f>
        <v>22605000</v>
      </c>
      <c r="P123" s="93">
        <f t="shared" si="1"/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3">
        <f>SUM(L13:L123)</f>
        <v>0</v>
      </c>
      <c r="O124" s="93">
        <f>SUM(O13:O123)</f>
        <v>45210000</v>
      </c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  <row r="134" spans="1:21" s="4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4"/>
      <c r="O134" s="94"/>
      <c r="Q134" s="92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N13" r:id="rId1" display="cetak-kwitansi.php%3fid=1800822"/>
    <hyperlink ref="N14" r:id="rId2" display="cetak-kwitansi.php%3fid=1800823"/>
    <hyperlink ref="N15" r:id="rId3" display="cetak-kwitansi.php%3fid=1800824"/>
    <hyperlink ref="N16" r:id="rId4" display="cetak-kwitansi.php%3fid=1800825"/>
    <hyperlink ref="N17" r:id="rId5" display="cetak-kwitansi.php%3fid=1800826"/>
    <hyperlink ref="N18" r:id="rId6" display="cetak-kwitansi.php%3fid=1800827"/>
    <hyperlink ref="N19" r:id="rId7" display="cetak-kwitansi.php%3fid=1800828"/>
    <hyperlink ref="N20" r:id="rId8" display="cetak-kwitansi.php%3fid=1800829"/>
    <hyperlink ref="N21" r:id="rId9" display="cetak-kwitansi.php%3fid=1800830"/>
    <hyperlink ref="N22" r:id="rId10" display="cetak-kwitansi.php%3fid=1800831"/>
    <hyperlink ref="N23" r:id="rId11" display="cetak-kwitansi.php%3fid=1800832"/>
    <hyperlink ref="N24" r:id="rId12" display="cetak-kwitansi.php%3fid=1800833"/>
    <hyperlink ref="N25" r:id="rId13" display="cetak-kwitansi.php%3fid=1800834"/>
    <hyperlink ref="N26" r:id="rId14" display="cetak-kwitansi.php%3fid=1800835"/>
    <hyperlink ref="N27" r:id="rId15" display="cetak-kwitansi.php%3fid=1800836"/>
    <hyperlink ref="N28" r:id="rId16" display="cetak-kwitansi.php%3fid=1800837"/>
    <hyperlink ref="N29" r:id="rId17" display="cetak-kwitansi.php%3fid=1800838"/>
    <hyperlink ref="N30" r:id="rId18" display="cetak-kwitansi.php%3fid=1800839"/>
    <hyperlink ref="N31" r:id="rId19" display="cetak-kwitansi.php%3fid=1800841"/>
    <hyperlink ref="N32" r:id="rId20" display="cetak-kwitansi.php%3fid=1800842"/>
    <hyperlink ref="N33" r:id="rId21" display="cetak-kwitansi.php%3fid=1800843"/>
    <hyperlink ref="N34" r:id="rId22" display="cetak-kwitansi.php%3fid=1800844"/>
    <hyperlink ref="N35" r:id="rId23" display="cetak-kwitansi.php%3fid=1800845"/>
    <hyperlink ref="N37" r:id="rId24" display="cetak-kwitansi.php%3fid=1800848"/>
    <hyperlink ref="N38" r:id="rId25" display="cetak-kwitansi.php%3fid=1800849"/>
    <hyperlink ref="N36" r:id="rId26" display="cetak-kwitansi.php%3fid=1800846"/>
  </hyperlinks>
  <pageMargins left="0.7" right="0.7" top="0.75" bottom="0.75" header="0.3" footer="0.3"/>
  <pageSetup scale="59" orientation="portrait" horizontalDpi="0" verticalDpi="0" r:id="rId27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B40" zoomScale="84" zoomScaleNormal="100" zoomScaleSheetLayoutView="84" workbookViewId="0">
      <selection activeCell="J47" sqref="J47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56</v>
      </c>
      <c r="C3" s="8"/>
      <c r="D3" s="6"/>
      <c r="E3" s="6"/>
      <c r="F3" s="6"/>
      <c r="G3" s="6"/>
      <c r="H3" s="6" t="s">
        <v>3</v>
      </c>
      <c r="I3" s="10">
        <v>43157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0.625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1108+163+417</f>
        <v>1688</v>
      </c>
      <c r="F8" s="20"/>
      <c r="G8" s="15">
        <f>C8*E8</f>
        <v>168800000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1090+113+202</f>
        <v>1405</v>
      </c>
      <c r="F9" s="20"/>
      <c r="G9" s="15">
        <f t="shared" ref="G9:G16" si="0">C9*E9</f>
        <v>70250000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f>38+20+5</f>
        <v>63</v>
      </c>
      <c r="F10" s="20"/>
      <c r="G10" s="15">
        <f t="shared" si="0"/>
        <v>1260000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f>121+7+7</f>
        <v>135</v>
      </c>
      <c r="F11" s="20"/>
      <c r="G11" s="15">
        <f t="shared" si="0"/>
        <v>1350000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f>30+3</f>
        <v>33</v>
      </c>
      <c r="F12" s="20"/>
      <c r="G12" s="15">
        <f>C12*E12</f>
        <v>165000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74</v>
      </c>
      <c r="B13" s="20"/>
      <c r="C13" s="21">
        <v>2000</v>
      </c>
      <c r="D13" s="6"/>
      <c r="E13" s="20">
        <f>8+5+4</f>
        <v>17</v>
      </c>
      <c r="F13" s="20"/>
      <c r="G13" s="15">
        <f t="shared" si="0"/>
        <v>34000</v>
      </c>
      <c r="H13" s="7"/>
      <c r="I13" s="15"/>
      <c r="K13" s="124">
        <v>45067</v>
      </c>
      <c r="L13" s="27">
        <v>1900000</v>
      </c>
      <c r="M13" s="181">
        <v>20000</v>
      </c>
      <c r="N13" s="139"/>
      <c r="O13" s="159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4</v>
      </c>
      <c r="F14" s="20"/>
      <c r="G14" s="15">
        <f t="shared" si="0"/>
        <v>4000</v>
      </c>
      <c r="H14" s="7"/>
      <c r="I14" s="15"/>
      <c r="K14" s="124">
        <v>45068</v>
      </c>
      <c r="L14" s="27">
        <v>200000</v>
      </c>
      <c r="M14" s="182">
        <v>20000</v>
      </c>
      <c r="N14" s="139"/>
      <c r="O14" s="159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24">
        <v>45069</v>
      </c>
      <c r="L15" s="27">
        <v>2300000</v>
      </c>
      <c r="M15" s="181">
        <v>75000</v>
      </c>
      <c r="N15" s="139"/>
      <c r="O15" s="159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24">
        <v>45070</v>
      </c>
      <c r="L16" s="27">
        <v>2500000</v>
      </c>
      <c r="M16" s="182">
        <v>120000</v>
      </c>
      <c r="N16" s="139"/>
      <c r="O16" s="159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241863000</v>
      </c>
      <c r="I17" s="8"/>
      <c r="K17" s="124">
        <v>45071</v>
      </c>
      <c r="L17" s="27">
        <v>9025000</v>
      </c>
      <c r="M17" s="181">
        <v>250000</v>
      </c>
      <c r="N17" s="139"/>
      <c r="O17" s="159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24">
        <v>45072</v>
      </c>
      <c r="L18" s="27">
        <v>800000</v>
      </c>
      <c r="M18" s="181"/>
      <c r="N18" s="139"/>
      <c r="O18" s="159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K19" s="124">
        <v>45073</v>
      </c>
      <c r="L19" s="27">
        <v>2500000</v>
      </c>
      <c r="M19" s="182"/>
      <c r="N19" s="139"/>
      <c r="O19" s="159"/>
      <c r="P19" s="99"/>
      <c r="Q19" s="106"/>
      <c r="R19" s="34"/>
      <c r="S19" s="35"/>
      <c r="T19" s="38"/>
      <c r="U19" s="35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K20" s="124">
        <v>45074</v>
      </c>
      <c r="L20" s="27">
        <v>1200000</v>
      </c>
      <c r="M20" s="178"/>
      <c r="N20" s="139"/>
      <c r="O20" s="159"/>
      <c r="P20" s="28"/>
      <c r="Q20" s="27"/>
      <c r="R20" s="30"/>
    </row>
    <row r="21" spans="1:21" x14ac:dyDescent="0.2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K21" s="124">
        <v>45075</v>
      </c>
      <c r="L21" s="27">
        <v>2500000</v>
      </c>
      <c r="M21" s="145"/>
      <c r="N21" s="139"/>
      <c r="O21" s="159"/>
      <c r="P21" s="28"/>
      <c r="Q21" s="27"/>
      <c r="R21" s="30"/>
    </row>
    <row r="22" spans="1:21" x14ac:dyDescent="0.2">
      <c r="A22" s="6"/>
      <c r="B22" s="6"/>
      <c r="C22" s="21">
        <v>200</v>
      </c>
      <c r="D22" s="6"/>
      <c r="E22" s="6">
        <v>1</v>
      </c>
      <c r="F22" s="6"/>
      <c r="G22" s="21">
        <f>C22*E22</f>
        <v>200</v>
      </c>
      <c r="H22" s="7"/>
      <c r="I22" s="8"/>
      <c r="K22" s="124">
        <v>45076</v>
      </c>
      <c r="L22" s="27">
        <v>9025000</v>
      </c>
      <c r="M22" s="145"/>
      <c r="N22" s="139"/>
      <c r="O22" s="159"/>
      <c r="P22" s="28"/>
      <c r="Q22" s="27"/>
      <c r="R22" s="30"/>
    </row>
    <row r="23" spans="1:21" x14ac:dyDescent="0.2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K23" s="124">
        <v>45077</v>
      </c>
      <c r="L23" s="27">
        <v>1800000</v>
      </c>
      <c r="M23" s="118"/>
      <c r="N23" s="139"/>
      <c r="O23" s="159"/>
      <c r="P23" s="100"/>
      <c r="Q23" s="106"/>
      <c r="R23" s="34"/>
      <c r="S23" s="35"/>
      <c r="T23" s="38"/>
      <c r="U23" s="35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24">
        <v>45078</v>
      </c>
      <c r="L24" s="27">
        <v>2000000</v>
      </c>
      <c r="M24" s="145"/>
      <c r="N24" s="139"/>
      <c r="O24" s="159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24">
        <v>45079</v>
      </c>
      <c r="L25" s="27">
        <v>4522000</v>
      </c>
      <c r="M25" s="145"/>
      <c r="N25" s="139"/>
      <c r="O25" s="159"/>
      <c r="P25" s="96"/>
      <c r="Q25" s="127"/>
      <c r="R25" s="31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226200</v>
      </c>
      <c r="I26" s="7"/>
      <c r="K26" s="124">
        <v>45080</v>
      </c>
      <c r="L26" s="27">
        <v>1800000</v>
      </c>
      <c r="M26" s="116"/>
      <c r="N26" s="139"/>
      <c r="O26" s="159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242089200</v>
      </c>
      <c r="K27" s="124">
        <v>45081</v>
      </c>
      <c r="L27" s="27">
        <v>10080000</v>
      </c>
      <c r="M27" s="114"/>
      <c r="N27" s="139"/>
      <c r="O27" s="159"/>
      <c r="P27" s="96"/>
      <c r="Q27" s="127"/>
      <c r="R27" s="31"/>
    </row>
    <row r="28" spans="1:21" x14ac:dyDescent="0.2">
      <c r="A28" s="6"/>
      <c r="B28" s="6"/>
      <c r="C28" s="121" t="s">
        <v>62</v>
      </c>
      <c r="D28" s="6"/>
      <c r="E28" s="6"/>
      <c r="F28" s="6"/>
      <c r="G28" s="122">
        <f>I27-G29</f>
        <v>82089200</v>
      </c>
      <c r="H28" s="7"/>
      <c r="I28" s="7"/>
      <c r="K28" s="124">
        <v>45082</v>
      </c>
      <c r="L28" s="27">
        <v>70000</v>
      </c>
      <c r="M28" s="42"/>
      <c r="N28" s="139"/>
      <c r="O28" s="159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160000000</v>
      </c>
      <c r="H29" s="7"/>
      <c r="I29" s="7"/>
      <c r="K29" s="125"/>
      <c r="L29" s="94">
        <v>50000</v>
      </c>
      <c r="M29" s="42"/>
      <c r="N29" s="139"/>
      <c r="O29" s="159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171"/>
      <c r="H30" s="7"/>
      <c r="I30" s="7"/>
      <c r="M30" s="45"/>
      <c r="N30" s="139"/>
      <c r="O30" s="159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M31" s="45"/>
      <c r="N31" s="139"/>
      <c r="O31" s="159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'22 Feb (2)'!I40</f>
        <v>486874603</v>
      </c>
      <c r="M32" s="45"/>
      <c r="N32" s="139"/>
      <c r="O32" s="159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+'25 Feb'!I60</f>
        <v>190092200</v>
      </c>
      <c r="M33" s="45"/>
      <c r="N33" s="139"/>
      <c r="O33" s="159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5"/>
      <c r="N34" s="139"/>
      <c r="O34" s="159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M35" s="45"/>
      <c r="N35" s="139"/>
      <c r="O35" s="159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39"/>
      <c r="O36" s="159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N37" s="139"/>
      <c r="O37" s="159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N38" s="139"/>
      <c r="O38" s="159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N39" s="140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24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24"/>
      <c r="O41" s="27"/>
      <c r="Q41" s="41"/>
      <c r="S41" s="35"/>
      <c r="T41" s="1"/>
      <c r="U41" s="1"/>
    </row>
    <row r="42" spans="1:21" x14ac:dyDescent="0.25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N42" s="124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N43" s="124"/>
      <c r="O43" s="27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N44" s="124"/>
      <c r="O44" s="27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56296496</v>
      </c>
      <c r="I45" s="7"/>
      <c r="J45" s="25"/>
      <c r="N45" s="124"/>
      <c r="O45" s="27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155938828</v>
      </c>
      <c r="J46" s="25"/>
      <c r="N46" s="124"/>
      <c r="O46" s="27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642813431</v>
      </c>
      <c r="J47" s="25"/>
      <c r="N47" s="124"/>
      <c r="O47" s="27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N48" s="124"/>
      <c r="O48" s="27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485000</v>
      </c>
      <c r="I49" s="7"/>
      <c r="J49" s="25"/>
      <c r="N49" s="124"/>
      <c r="O49" s="27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M50" s="60"/>
      <c r="N50" s="124"/>
      <c r="O50" s="27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485000</v>
      </c>
      <c r="J51" s="59"/>
      <c r="M51" s="60"/>
      <c r="N51" s="124"/>
      <c r="O51" s="27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M52" s="60"/>
      <c r="N52" s="124"/>
      <c r="O52" s="27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M53" s="60"/>
      <c r="N53" s="124"/>
      <c r="O53" s="27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+L123</f>
        <v>52272000</v>
      </c>
      <c r="I54" s="7"/>
      <c r="J54" s="63"/>
      <c r="M54" s="60"/>
      <c r="N54" s="124"/>
      <c r="O54" s="27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+O123</f>
        <v>0</v>
      </c>
      <c r="I55" s="7"/>
      <c r="J55" s="63"/>
      <c r="M55" s="60"/>
      <c r="N55" s="124"/>
      <c r="O55" s="27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75">
        <v>210000</v>
      </c>
      <c r="I56" s="7"/>
      <c r="J56" s="63"/>
      <c r="M56" s="60"/>
      <c r="N56" s="124"/>
      <c r="O56" s="27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M57" s="60"/>
      <c r="N57" s="124"/>
      <c r="O57" s="27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M58" s="60"/>
      <c r="N58" s="124"/>
      <c r="O58" s="27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52482000</v>
      </c>
      <c r="J59" s="126"/>
      <c r="M59" s="60"/>
      <c r="N59" s="124"/>
      <c r="O59" s="27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242089200</v>
      </c>
      <c r="J60" s="63"/>
      <c r="M60" s="64"/>
      <c r="N60" s="124"/>
      <c r="O60" s="27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242089200</v>
      </c>
      <c r="J61" s="63"/>
      <c r="M61" s="64"/>
      <c r="N61" s="124"/>
      <c r="O61" s="27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M62" s="66"/>
      <c r="N62" s="124"/>
      <c r="O62" s="27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M63" s="60"/>
      <c r="N63" s="124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M64" s="66"/>
      <c r="N64" s="124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M65" s="66"/>
      <c r="N65" s="124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M66" s="66"/>
      <c r="N66" s="124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M67" s="66"/>
      <c r="N67" s="124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N68" s="124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N69" s="124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O70" s="27"/>
      <c r="Q70" s="41"/>
      <c r="S70" s="61"/>
    </row>
    <row r="72" spans="1:21" x14ac:dyDescent="0.25">
      <c r="A72" s="71" t="s">
        <v>71</v>
      </c>
      <c r="B72" s="69"/>
      <c r="C72" s="69"/>
      <c r="D72" s="70"/>
      <c r="E72" s="70"/>
      <c r="F72" s="70"/>
      <c r="G72" s="8"/>
      <c r="H72" s="5" t="s">
        <v>77</v>
      </c>
      <c r="J72" s="72"/>
      <c r="O72" s="27"/>
      <c r="Q72" s="41"/>
      <c r="S72" s="61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72"/>
      <c r="O73" s="27"/>
      <c r="Q73" s="41"/>
    </row>
    <row r="74" spans="1:21" x14ac:dyDescent="0.25">
      <c r="A74" s="1"/>
      <c r="B74" s="1"/>
      <c r="C74" s="1"/>
      <c r="D74" s="1"/>
      <c r="E74" s="1"/>
      <c r="F74" s="1"/>
      <c r="G74" s="70" t="s">
        <v>48</v>
      </c>
      <c r="H74" s="1"/>
      <c r="I74" s="1"/>
      <c r="J74" s="72"/>
      <c r="M74" s="66"/>
      <c r="N74" s="66"/>
      <c r="O74" s="27"/>
      <c r="P74" s="66"/>
      <c r="Q74" s="41"/>
    </row>
    <row r="75" spans="1:21" x14ac:dyDescent="0.25">
      <c r="A75" s="1"/>
      <c r="B75" s="1"/>
      <c r="C75" s="1"/>
      <c r="D75" s="1"/>
      <c r="E75" s="1"/>
      <c r="F75" s="1"/>
      <c r="G75" s="70"/>
      <c r="H75" s="1"/>
      <c r="I75" s="1"/>
      <c r="J75" s="72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1"/>
      <c r="J76" s="72"/>
      <c r="O76" s="27"/>
      <c r="Q76" s="41"/>
    </row>
    <row r="77" spans="1:21" x14ac:dyDescent="0.25">
      <c r="A77" s="1"/>
      <c r="B77" s="1"/>
      <c r="C77" s="1"/>
      <c r="D77" s="1"/>
      <c r="E77" s="1" t="s">
        <v>49</v>
      </c>
      <c r="F77" s="1"/>
      <c r="G77" s="1"/>
      <c r="H77" s="1"/>
      <c r="I77" s="73"/>
      <c r="J77" s="72"/>
      <c r="O77" s="27"/>
      <c r="Q77" s="41"/>
    </row>
    <row r="78" spans="1:21" x14ac:dyDescent="0.25">
      <c r="A78" s="70"/>
      <c r="B78" s="70"/>
      <c r="C78" s="70"/>
      <c r="D78" s="70"/>
      <c r="E78" s="70"/>
      <c r="F78" s="70"/>
      <c r="G78" s="74"/>
      <c r="H78" s="75"/>
      <c r="I78" s="70"/>
      <c r="J78" s="72"/>
      <c r="O78" s="27"/>
      <c r="Q78" s="76"/>
    </row>
    <row r="79" spans="1:21" x14ac:dyDescent="0.25">
      <c r="A79" s="70"/>
      <c r="B79" s="70"/>
      <c r="C79" s="70"/>
      <c r="D79" s="70"/>
      <c r="E79" s="70"/>
      <c r="F79" s="70"/>
      <c r="G79" s="74" t="s">
        <v>50</v>
      </c>
      <c r="H79" s="77"/>
      <c r="I79" s="70"/>
      <c r="J79" s="72"/>
      <c r="O79" s="27"/>
      <c r="Q79" s="76"/>
    </row>
    <row r="80" spans="1:21" x14ac:dyDescent="0.25">
      <c r="A80" s="81"/>
      <c r="B80" s="79"/>
      <c r="C80" s="79"/>
      <c r="D80" s="79"/>
      <c r="E80" s="80"/>
      <c r="F80" s="1"/>
      <c r="G80" s="1"/>
      <c r="H80" s="46"/>
      <c r="I80" s="1"/>
      <c r="J80" s="72"/>
      <c r="O80" s="27"/>
      <c r="Q80" s="76"/>
    </row>
    <row r="81" spans="1:17" x14ac:dyDescent="0.25">
      <c r="A81" s="81"/>
      <c r="B81" s="79"/>
      <c r="C81" s="82"/>
      <c r="D81" s="79"/>
      <c r="E81" s="83"/>
      <c r="F81" s="1"/>
      <c r="G81" s="1"/>
      <c r="H81" s="46"/>
      <c r="I81" s="1"/>
      <c r="J81" s="72"/>
      <c r="O81" s="27"/>
      <c r="Q81" s="76"/>
    </row>
    <row r="82" spans="1:17" x14ac:dyDescent="0.25">
      <c r="A82" s="80"/>
      <c r="B82" s="79"/>
      <c r="C82" s="82"/>
      <c r="D82" s="82"/>
      <c r="E82" s="84"/>
      <c r="F82" s="61"/>
      <c r="H82" s="62"/>
      <c r="J82" s="72"/>
      <c r="O82" s="27"/>
      <c r="Q82" s="76"/>
    </row>
    <row r="83" spans="1:17" x14ac:dyDescent="0.25">
      <c r="A83" s="85"/>
      <c r="B83" s="79"/>
      <c r="C83" s="86"/>
      <c r="D83" s="86"/>
      <c r="E83" s="84"/>
      <c r="H83" s="62"/>
      <c r="J83" s="72"/>
      <c r="O83" s="27"/>
      <c r="Q83" s="76"/>
    </row>
    <row r="84" spans="1:17" x14ac:dyDescent="0.25">
      <c r="A84" s="87"/>
      <c r="B84" s="79"/>
      <c r="C84" s="86"/>
      <c r="D84" s="86"/>
      <c r="E84" s="84"/>
      <c r="H84" s="62"/>
      <c r="J84" s="72"/>
      <c r="O84" s="27"/>
      <c r="Q84" s="88"/>
    </row>
    <row r="85" spans="1:17" x14ac:dyDescent="0.25">
      <c r="A85" s="87"/>
      <c r="B85" s="79"/>
      <c r="C85" s="86"/>
      <c r="D85" s="86"/>
      <c r="E85" s="84"/>
      <c r="H85" s="62"/>
      <c r="J85" s="72"/>
      <c r="O85" s="27"/>
      <c r="Q85" s="88"/>
    </row>
    <row r="86" spans="1:17" x14ac:dyDescent="0.25">
      <c r="A86" s="78"/>
      <c r="B86" s="79"/>
      <c r="C86" s="79"/>
      <c r="D86" s="79"/>
      <c r="E86" s="80"/>
      <c r="F86" s="1"/>
      <c r="G86" s="1"/>
      <c r="H86" s="46"/>
      <c r="I86" s="1"/>
      <c r="J86" s="72"/>
      <c r="K86" s="125"/>
      <c r="L86" s="27"/>
      <c r="O86" s="27"/>
      <c r="Q86" s="88"/>
    </row>
    <row r="87" spans="1:17" x14ac:dyDescent="0.25">
      <c r="A87" s="81" t="s">
        <v>51</v>
      </c>
      <c r="B87" s="79"/>
      <c r="C87" s="79"/>
      <c r="D87" s="79"/>
      <c r="E87" s="80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1"/>
      <c r="B88" s="79"/>
      <c r="C88" s="82"/>
      <c r="D88" s="79"/>
      <c r="E88" s="83"/>
      <c r="F88" s="1"/>
      <c r="G88" s="1"/>
      <c r="H88" s="46"/>
      <c r="I88" s="1"/>
      <c r="J88" s="72"/>
      <c r="K88" s="26"/>
      <c r="L88" s="27"/>
      <c r="O88" s="27"/>
      <c r="Q88" s="88"/>
    </row>
    <row r="89" spans="1:17" x14ac:dyDescent="0.25">
      <c r="A89" s="89">
        <f>SUM(A70:A88)</f>
        <v>0</v>
      </c>
      <c r="E89" s="62">
        <f>SUM(E70:E88)</f>
        <v>0</v>
      </c>
      <c r="H89" s="62">
        <f>SUM(H70:H88)</f>
        <v>0</v>
      </c>
      <c r="J89" s="72"/>
      <c r="K89" s="26"/>
      <c r="L89" s="27"/>
      <c r="O89" s="27"/>
      <c r="Q89" s="88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5">
      <c r="J95" s="72"/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">
      <c r="K101" s="26"/>
      <c r="L101" s="27"/>
      <c r="O101" s="27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0"/>
      <c r="O103" s="90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x14ac:dyDescent="0.25">
      <c r="K110" s="26"/>
      <c r="L110" s="91"/>
      <c r="O110" s="91"/>
      <c r="Q110" s="76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76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91"/>
      <c r="O115" s="91"/>
      <c r="Q115" s="66">
        <f>SUM(Q13:Q114)</f>
        <v>0</v>
      </c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1"/>
      <c r="O122" s="91"/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3">
        <f>SUM(L13:L122)</f>
        <v>52272000</v>
      </c>
      <c r="M123" s="93">
        <f t="shared" ref="M123:P123" si="1">SUM(M13:M122)</f>
        <v>485000</v>
      </c>
      <c r="N123" s="93">
        <f>SUM(N13:N122)</f>
        <v>0</v>
      </c>
      <c r="O123" s="93">
        <f>SUM(O13:O122)</f>
        <v>0</v>
      </c>
      <c r="P123" s="93">
        <f t="shared" si="1"/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3">
        <f>SUM(L13:L123)</f>
        <v>104544000</v>
      </c>
      <c r="O124" s="93">
        <f>SUM(O13:O123)</f>
        <v>0</v>
      </c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  <row r="134" spans="1:21" s="4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4"/>
      <c r="O134" s="94"/>
      <c r="Q134" s="92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13" r:id="rId1" display="cetak-kwitansi.php%3fid=1800850"/>
    <hyperlink ref="K15" r:id="rId2" display="cetak-kwitansi.php%3fid=1800852"/>
    <hyperlink ref="K18" r:id="rId3" display="cetak-kwitansi.php%3fid=1800855"/>
    <hyperlink ref="K23" r:id="rId4" display="cetak-kwitansi.php%3fid=1800860"/>
    <hyperlink ref="K26" r:id="rId5" display="cetak-kwitansi.php%3fid=1800863"/>
    <hyperlink ref="K28" r:id="rId6" display="cetak-kwitansi.php%3fid=1800865"/>
    <hyperlink ref="K20" r:id="rId7" display="cetak-kwitansi.php%3fid=1800857"/>
    <hyperlink ref="K24" r:id="rId8" display="cetak-kwitansi.php%3fid=1800861"/>
    <hyperlink ref="K25" r:id="rId9" display="cetak-kwitansi.php%3fid=1800862"/>
    <hyperlink ref="K14" r:id="rId10" display="cetak-kwitansi.php%3fid=1800851"/>
    <hyperlink ref="K16" r:id="rId11" display="cetak-kwitansi.php%3fid=1800853"/>
    <hyperlink ref="K17" r:id="rId12" display="cetak-kwitansi.php%3fid=1800854"/>
    <hyperlink ref="K19" r:id="rId13" display="cetak-kwitansi.php%3fid=1800856"/>
    <hyperlink ref="K21" r:id="rId14" display="cetak-kwitansi.php%3fid=1800858"/>
    <hyperlink ref="K22" r:id="rId15" display="cetak-kwitansi.php%3fid=1800859"/>
    <hyperlink ref="K27" r:id="rId16" display="cetak-kwitansi.php%3fid=1800864"/>
  </hyperlinks>
  <pageMargins left="0.7" right="0.7" top="0.75" bottom="0.75" header="0.3" footer="0.3"/>
  <pageSetup scale="59" orientation="portrait" horizontalDpi="0" verticalDpi="0" r:id="rId1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0" zoomScale="84" zoomScaleNormal="100" zoomScaleSheetLayoutView="84" workbookViewId="0">
      <selection activeCell="L67" sqref="L67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43158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0.625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1025</v>
      </c>
      <c r="F8" s="20"/>
      <c r="G8" s="15">
        <f>C8*E8</f>
        <v>102500000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221</v>
      </c>
      <c r="F9" s="20"/>
      <c r="G9" s="15">
        <f t="shared" ref="G9:G16" si="0">C9*E9</f>
        <v>11050000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f>59+47</f>
        <v>106</v>
      </c>
      <c r="F10" s="20"/>
      <c r="G10" s="15">
        <f t="shared" si="0"/>
        <v>2120000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142</v>
      </c>
      <c r="F11" s="20"/>
      <c r="G11" s="15">
        <f t="shared" si="0"/>
        <v>1420000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31</v>
      </c>
      <c r="F12" s="20"/>
      <c r="G12" s="15">
        <f>C12*E12</f>
        <v>155000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74</v>
      </c>
      <c r="B13" s="20"/>
      <c r="C13" s="21">
        <v>2000</v>
      </c>
      <c r="D13" s="6"/>
      <c r="E13" s="20">
        <v>7</v>
      </c>
      <c r="F13" s="20"/>
      <c r="G13" s="15">
        <f t="shared" si="0"/>
        <v>14000</v>
      </c>
      <c r="H13" s="7"/>
      <c r="I13" s="15"/>
      <c r="K13" s="124">
        <v>45083</v>
      </c>
      <c r="L13" s="27">
        <v>800000</v>
      </c>
      <c r="M13" s="181">
        <v>800000</v>
      </c>
      <c r="N13" s="139"/>
      <c r="O13" s="159">
        <v>6800000</v>
      </c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2</v>
      </c>
      <c r="F14" s="20"/>
      <c r="G14" s="15">
        <f t="shared" si="0"/>
        <v>2000</v>
      </c>
      <c r="H14" s="7"/>
      <c r="I14" s="15"/>
      <c r="K14" s="124">
        <v>45084</v>
      </c>
      <c r="L14" s="27">
        <v>900000</v>
      </c>
      <c r="M14" s="182">
        <v>138000</v>
      </c>
      <c r="N14" s="139"/>
      <c r="O14" s="159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24">
        <v>45085</v>
      </c>
      <c r="L15" s="27">
        <v>3000000</v>
      </c>
      <c r="M15" s="181">
        <v>892000</v>
      </c>
      <c r="N15" s="139"/>
      <c r="O15" s="159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24">
        <v>45086</v>
      </c>
      <c r="L16" s="27">
        <v>2000000</v>
      </c>
      <c r="M16" s="182">
        <v>450000</v>
      </c>
      <c r="N16" s="139"/>
      <c r="O16" s="159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117261000</v>
      </c>
      <c r="I17" s="8"/>
      <c r="K17" s="124">
        <v>45087</v>
      </c>
      <c r="L17" s="27">
        <v>750000</v>
      </c>
      <c r="M17" s="181">
        <v>109805200</v>
      </c>
      <c r="N17" s="139"/>
      <c r="O17" s="159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24">
        <v>45088</v>
      </c>
      <c r="L18" s="27">
        <v>900000</v>
      </c>
      <c r="M18" s="181">
        <v>45000000</v>
      </c>
      <c r="N18" s="139"/>
      <c r="O18" s="159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K19" s="124">
        <v>45089</v>
      </c>
      <c r="L19" s="27">
        <v>1350000</v>
      </c>
      <c r="M19" s="182">
        <v>400000</v>
      </c>
      <c r="N19" s="139"/>
      <c r="O19" s="159"/>
      <c r="P19" s="99"/>
      <c r="Q19" s="106"/>
      <c r="R19" s="34"/>
      <c r="S19" s="35"/>
      <c r="T19" s="38"/>
      <c r="U19" s="35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K20" s="124">
        <v>45090</v>
      </c>
      <c r="L20" s="27">
        <v>1000000</v>
      </c>
      <c r="M20" s="178">
        <v>1000000</v>
      </c>
      <c r="N20" s="139"/>
      <c r="O20" s="159"/>
      <c r="P20" s="28"/>
      <c r="Q20" s="27"/>
      <c r="R20" s="30"/>
    </row>
    <row r="21" spans="1:21" x14ac:dyDescent="0.2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K21" s="124">
        <v>45091</v>
      </c>
      <c r="L21" s="27">
        <v>1500000</v>
      </c>
      <c r="M21" s="145">
        <v>250000</v>
      </c>
      <c r="N21" s="139"/>
      <c r="O21" s="159"/>
      <c r="P21" s="28"/>
      <c r="Q21" s="27"/>
      <c r="R21" s="30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24">
        <v>45092</v>
      </c>
      <c r="L22" s="27">
        <v>5000000</v>
      </c>
      <c r="M22" s="145">
        <v>50000</v>
      </c>
      <c r="N22" s="139"/>
      <c r="O22" s="159"/>
      <c r="P22" s="28"/>
      <c r="Q22" s="27"/>
      <c r="R22" s="30"/>
    </row>
    <row r="23" spans="1:21" x14ac:dyDescent="0.2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K23" s="124">
        <v>45093</v>
      </c>
      <c r="L23" s="27">
        <v>750000</v>
      </c>
      <c r="M23" s="118">
        <v>82000</v>
      </c>
      <c r="N23" s="139"/>
      <c r="O23" s="159"/>
      <c r="P23" s="100"/>
      <c r="Q23" s="106"/>
      <c r="R23" s="34"/>
      <c r="S23" s="35"/>
      <c r="T23" s="38"/>
      <c r="U23" s="35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24">
        <v>45094</v>
      </c>
      <c r="L24" s="27">
        <v>5000000</v>
      </c>
      <c r="M24" s="145">
        <v>60000</v>
      </c>
      <c r="N24" s="139"/>
      <c r="O24" s="159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24">
        <v>45095</v>
      </c>
      <c r="L25" s="27">
        <v>800000</v>
      </c>
      <c r="M25" s="145">
        <v>50000</v>
      </c>
      <c r="N25" s="139"/>
      <c r="O25" s="159"/>
      <c r="P25" s="96"/>
      <c r="Q25" s="127"/>
      <c r="R25" s="31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226000</v>
      </c>
      <c r="I26" s="7"/>
      <c r="K26" s="124">
        <v>45096</v>
      </c>
      <c r="L26" s="27">
        <v>1600000</v>
      </c>
      <c r="M26" s="116">
        <v>150000</v>
      </c>
      <c r="N26" s="139"/>
      <c r="O26" s="159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117487000</v>
      </c>
      <c r="K27" s="124">
        <v>45097</v>
      </c>
      <c r="L27" s="27">
        <v>1600000</v>
      </c>
      <c r="M27" s="114">
        <v>300000</v>
      </c>
      <c r="N27" s="139"/>
      <c r="O27" s="159"/>
      <c r="P27" s="96"/>
      <c r="Q27" s="127"/>
      <c r="R27" s="31"/>
    </row>
    <row r="28" spans="1:21" x14ac:dyDescent="0.2">
      <c r="A28" s="6"/>
      <c r="B28" s="6"/>
      <c r="C28" s="121" t="s">
        <v>62</v>
      </c>
      <c r="D28" s="6"/>
      <c r="E28" s="6"/>
      <c r="F28" s="6"/>
      <c r="G28" s="122">
        <f>I27-G29</f>
        <v>2487000</v>
      </c>
      <c r="H28" s="7"/>
      <c r="I28" s="7"/>
      <c r="K28" s="124">
        <v>45098</v>
      </c>
      <c r="L28" s="27">
        <v>1900000</v>
      </c>
      <c r="M28" s="42"/>
      <c r="N28" s="139"/>
      <c r="O28" s="159"/>
      <c r="P28" s="42"/>
      <c r="Q28" s="41"/>
      <c r="R28" s="34"/>
      <c r="S28" s="35"/>
      <c r="T28" s="38"/>
      <c r="U28" s="35"/>
    </row>
    <row r="29" spans="1:21" x14ac:dyDescent="0.2">
      <c r="A29" s="6"/>
      <c r="B29" s="6"/>
      <c r="C29" s="121" t="s">
        <v>63</v>
      </c>
      <c r="D29" s="6"/>
      <c r="E29" s="6"/>
      <c r="F29" s="6"/>
      <c r="G29" s="122">
        <v>115000000</v>
      </c>
      <c r="H29" s="7"/>
      <c r="I29" s="7"/>
      <c r="K29" s="124">
        <v>45099</v>
      </c>
      <c r="L29" s="27">
        <v>5000000</v>
      </c>
      <c r="M29" s="42"/>
      <c r="N29" s="139"/>
      <c r="O29" s="159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171"/>
      <c r="H30" s="7"/>
      <c r="I30" s="7"/>
      <c r="K30" s="124">
        <v>45100</v>
      </c>
      <c r="L30" s="27">
        <v>750000</v>
      </c>
      <c r="M30" s="45"/>
      <c r="N30" s="139"/>
      <c r="O30" s="159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25"/>
      <c r="L31" s="94">
        <v>-6800000</v>
      </c>
      <c r="M31" s="45"/>
      <c r="N31" s="139"/>
      <c r="O31" s="159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'22 Feb (2)'!I40</f>
        <v>486874603</v>
      </c>
      <c r="M32" s="45"/>
      <c r="N32" s="139"/>
      <c r="O32" s="159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+'26 Feb'!I61</f>
        <v>242089200</v>
      </c>
      <c r="M33" s="45"/>
      <c r="N33" s="139"/>
      <c r="O33" s="159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5"/>
      <c r="N34" s="139"/>
      <c r="O34" s="159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M35" s="45"/>
      <c r="N35" s="139"/>
      <c r="O35" s="159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39"/>
      <c r="O36" s="159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N37" s="139"/>
      <c r="O37" s="159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N38" s="139"/>
      <c r="O38" s="159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N39" s="140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24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24"/>
      <c r="O41" s="27"/>
      <c r="Q41" s="41"/>
      <c r="S41" s="35"/>
      <c r="T41" s="1"/>
      <c r="U41" s="1"/>
    </row>
    <row r="42" spans="1:21" x14ac:dyDescent="0.25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N42" s="124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N43" s="124"/>
      <c r="O43" s="27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N44" s="124"/>
      <c r="O44" s="27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56296496</v>
      </c>
      <c r="I45" s="7"/>
      <c r="J45" s="25"/>
      <c r="N45" s="124"/>
      <c r="O45" s="27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155938828</v>
      </c>
      <c r="J46" s="25"/>
      <c r="N46" s="124"/>
      <c r="O46" s="27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642813431</v>
      </c>
      <c r="J47" s="25"/>
      <c r="N47" s="124"/>
      <c r="O47" s="27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N48" s="124"/>
      <c r="O48" s="27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159427200</v>
      </c>
      <c r="I49" s="7"/>
      <c r="J49" s="25"/>
      <c r="N49" s="124"/>
      <c r="O49" s="27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M50" s="60"/>
      <c r="N50" s="124"/>
      <c r="O50" s="27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159427200</v>
      </c>
      <c r="J51" s="59"/>
      <c r="M51" s="60"/>
      <c r="N51" s="124"/>
      <c r="O51" s="27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M52" s="60"/>
      <c r="N52" s="124"/>
      <c r="O52" s="27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M53" s="60"/>
      <c r="N53" s="124"/>
      <c r="O53" s="27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+L123</f>
        <v>27800000</v>
      </c>
      <c r="I54" s="7"/>
      <c r="J54" s="63"/>
      <c r="M54" s="60"/>
      <c r="N54" s="124"/>
      <c r="O54" s="27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+O123</f>
        <v>6800000</v>
      </c>
      <c r="I55" s="7"/>
      <c r="J55" s="63"/>
      <c r="M55" s="60"/>
      <c r="N55" s="124"/>
      <c r="O55" s="27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75">
        <v>225000</v>
      </c>
      <c r="I56" s="7"/>
      <c r="J56" s="63"/>
      <c r="M56" s="60"/>
      <c r="N56" s="124"/>
      <c r="O56" s="27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M57" s="60"/>
      <c r="N57" s="124"/>
      <c r="O57" s="27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M58" s="60"/>
      <c r="N58" s="124"/>
      <c r="O58" s="27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34825000</v>
      </c>
      <c r="J59" s="126"/>
      <c r="M59" s="60"/>
      <c r="N59" s="124"/>
      <c r="O59" s="27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117487000</v>
      </c>
      <c r="J60" s="63"/>
      <c r="M60" s="64"/>
      <c r="N60" s="124"/>
      <c r="O60" s="27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117487000</v>
      </c>
      <c r="J61" s="63"/>
      <c r="M61" s="64"/>
      <c r="N61" s="124"/>
      <c r="O61" s="27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M62" s="66"/>
      <c r="N62" s="124"/>
      <c r="O62" s="27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M63" s="60"/>
      <c r="N63" s="124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M64" s="66"/>
      <c r="N64" s="124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M65" s="66"/>
      <c r="N65" s="124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M66" s="66"/>
      <c r="N66" s="124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M67" s="66"/>
      <c r="N67" s="124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N68" s="124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N69" s="124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O70" s="27"/>
      <c r="Q70" s="41"/>
      <c r="S70" s="61"/>
    </row>
    <row r="72" spans="1:21" x14ac:dyDescent="0.25">
      <c r="A72" s="71" t="s">
        <v>71</v>
      </c>
      <c r="B72" s="69"/>
      <c r="C72" s="69"/>
      <c r="D72" s="70"/>
      <c r="E72" s="70"/>
      <c r="F72" s="70"/>
      <c r="G72" s="8"/>
      <c r="H72" s="5" t="s">
        <v>77</v>
      </c>
      <c r="J72" s="72"/>
      <c r="O72" s="27"/>
      <c r="Q72" s="41"/>
      <c r="S72" s="61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72"/>
      <c r="O73" s="27"/>
      <c r="Q73" s="41"/>
    </row>
    <row r="74" spans="1:21" x14ac:dyDescent="0.25">
      <c r="A74" s="1"/>
      <c r="B74" s="1"/>
      <c r="C74" s="1"/>
      <c r="D74" s="1"/>
      <c r="E74" s="1"/>
      <c r="F74" s="1"/>
      <c r="G74" s="70" t="s">
        <v>48</v>
      </c>
      <c r="H74" s="1"/>
      <c r="I74" s="1"/>
      <c r="J74" s="72"/>
      <c r="M74" s="66"/>
      <c r="N74" s="66"/>
      <c r="O74" s="27"/>
      <c r="P74" s="66"/>
      <c r="Q74" s="41"/>
    </row>
    <row r="75" spans="1:21" x14ac:dyDescent="0.25">
      <c r="A75" s="1"/>
      <c r="B75" s="1"/>
      <c r="C75" s="1"/>
      <c r="D75" s="1"/>
      <c r="E75" s="1"/>
      <c r="F75" s="1"/>
      <c r="G75" s="70"/>
      <c r="H75" s="1"/>
      <c r="I75" s="1"/>
      <c r="J75" s="72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1"/>
      <c r="J76" s="72"/>
      <c r="O76" s="27"/>
      <c r="Q76" s="41"/>
    </row>
    <row r="77" spans="1:21" x14ac:dyDescent="0.25">
      <c r="A77" s="1"/>
      <c r="B77" s="1"/>
      <c r="C77" s="1"/>
      <c r="D77" s="1"/>
      <c r="E77" s="1" t="s">
        <v>49</v>
      </c>
      <c r="F77" s="1"/>
      <c r="G77" s="1"/>
      <c r="H77" s="1"/>
      <c r="I77" s="73"/>
      <c r="J77" s="72"/>
      <c r="O77" s="27"/>
      <c r="Q77" s="41"/>
    </row>
    <row r="78" spans="1:21" x14ac:dyDescent="0.25">
      <c r="A78" s="70"/>
      <c r="B78" s="70"/>
      <c r="C78" s="70"/>
      <c r="D78" s="70"/>
      <c r="E78" s="70"/>
      <c r="F78" s="70"/>
      <c r="G78" s="74"/>
      <c r="H78" s="75"/>
      <c r="I78" s="70"/>
      <c r="J78" s="72"/>
      <c r="O78" s="27"/>
      <c r="Q78" s="76"/>
    </row>
    <row r="79" spans="1:21" x14ac:dyDescent="0.25">
      <c r="A79" s="70"/>
      <c r="B79" s="70"/>
      <c r="C79" s="70"/>
      <c r="D79" s="70"/>
      <c r="E79" s="70"/>
      <c r="F79" s="70"/>
      <c r="G79" s="74" t="s">
        <v>50</v>
      </c>
      <c r="H79" s="77"/>
      <c r="I79" s="70"/>
      <c r="J79" s="72"/>
      <c r="O79" s="27"/>
      <c r="Q79" s="76"/>
    </row>
    <row r="80" spans="1:21" x14ac:dyDescent="0.25">
      <c r="A80" s="81"/>
      <c r="B80" s="79"/>
      <c r="C80" s="79"/>
      <c r="D80" s="79"/>
      <c r="E80" s="80"/>
      <c r="F80" s="1"/>
      <c r="G80" s="1"/>
      <c r="H80" s="46"/>
      <c r="I80" s="1"/>
      <c r="J80" s="72"/>
      <c r="O80" s="27"/>
      <c r="Q80" s="76"/>
    </row>
    <row r="81" spans="1:17" x14ac:dyDescent="0.25">
      <c r="A81" s="81"/>
      <c r="B81" s="79"/>
      <c r="C81" s="82"/>
      <c r="D81" s="79"/>
      <c r="E81" s="83"/>
      <c r="F81" s="1"/>
      <c r="G81" s="1"/>
      <c r="H81" s="46"/>
      <c r="I81" s="1"/>
      <c r="J81" s="72"/>
      <c r="O81" s="27"/>
      <c r="Q81" s="76"/>
    </row>
    <row r="82" spans="1:17" x14ac:dyDescent="0.25">
      <c r="A82" s="80"/>
      <c r="B82" s="79"/>
      <c r="C82" s="82"/>
      <c r="D82" s="82"/>
      <c r="E82" s="84"/>
      <c r="F82" s="61"/>
      <c r="H82" s="62"/>
      <c r="J82" s="72"/>
      <c r="O82" s="27"/>
      <c r="Q82" s="76"/>
    </row>
    <row r="83" spans="1:17" x14ac:dyDescent="0.25">
      <c r="A83" s="85"/>
      <c r="B83" s="79"/>
      <c r="C83" s="86"/>
      <c r="D83" s="86"/>
      <c r="E83" s="84"/>
      <c r="H83" s="62"/>
      <c r="J83" s="72"/>
      <c r="O83" s="27"/>
      <c r="Q83" s="76"/>
    </row>
    <row r="84" spans="1:17" x14ac:dyDescent="0.25">
      <c r="A84" s="87"/>
      <c r="B84" s="79"/>
      <c r="C84" s="86"/>
      <c r="D84" s="86"/>
      <c r="E84" s="84"/>
      <c r="H84" s="62"/>
      <c r="J84" s="72"/>
      <c r="O84" s="27"/>
      <c r="Q84" s="88"/>
    </row>
    <row r="85" spans="1:17" x14ac:dyDescent="0.25">
      <c r="A85" s="87"/>
      <c r="B85" s="79"/>
      <c r="C85" s="86"/>
      <c r="D85" s="86"/>
      <c r="E85" s="84"/>
      <c r="H85" s="62"/>
      <c r="J85" s="72"/>
      <c r="O85" s="27"/>
      <c r="Q85" s="88"/>
    </row>
    <row r="86" spans="1:17" x14ac:dyDescent="0.25">
      <c r="A86" s="78"/>
      <c r="B86" s="79"/>
      <c r="C86" s="79"/>
      <c r="D86" s="79"/>
      <c r="E86" s="80"/>
      <c r="F86" s="1"/>
      <c r="G86" s="1"/>
      <c r="H86" s="46"/>
      <c r="I86" s="1"/>
      <c r="J86" s="72"/>
      <c r="K86" s="125"/>
      <c r="L86" s="27"/>
      <c r="O86" s="27"/>
      <c r="Q86" s="88"/>
    </row>
    <row r="87" spans="1:17" x14ac:dyDescent="0.25">
      <c r="A87" s="81" t="s">
        <v>51</v>
      </c>
      <c r="B87" s="79"/>
      <c r="C87" s="79"/>
      <c r="D87" s="79"/>
      <c r="E87" s="80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1"/>
      <c r="B88" s="79"/>
      <c r="C88" s="82"/>
      <c r="D88" s="79"/>
      <c r="E88" s="83"/>
      <c r="F88" s="1"/>
      <c r="G88" s="1"/>
      <c r="H88" s="46"/>
      <c r="I88" s="1"/>
      <c r="J88" s="72"/>
      <c r="K88" s="26"/>
      <c r="L88" s="27"/>
      <c r="O88" s="27"/>
      <c r="Q88" s="88"/>
    </row>
    <row r="89" spans="1:17" x14ac:dyDescent="0.25">
      <c r="A89" s="89">
        <f>SUM(A70:A88)</f>
        <v>0</v>
      </c>
      <c r="E89" s="62">
        <f>SUM(E70:E88)</f>
        <v>0</v>
      </c>
      <c r="H89" s="62">
        <f>SUM(H70:H88)</f>
        <v>0</v>
      </c>
      <c r="J89" s="72"/>
      <c r="K89" s="26"/>
      <c r="L89" s="27"/>
      <c r="O89" s="27"/>
      <c r="Q89" s="88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5">
      <c r="J95" s="72"/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">
      <c r="K101" s="26"/>
      <c r="L101" s="27"/>
      <c r="O101" s="27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0"/>
      <c r="O103" s="90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x14ac:dyDescent="0.25">
      <c r="K110" s="26"/>
      <c r="L110" s="91"/>
      <c r="O110" s="91"/>
      <c r="Q110" s="76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76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91"/>
      <c r="O115" s="91"/>
      <c r="Q115" s="66">
        <f>SUM(Q13:Q114)</f>
        <v>0</v>
      </c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1"/>
      <c r="O122" s="91"/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3">
        <f>SUM(L13:L122)</f>
        <v>27800000</v>
      </c>
      <c r="M123" s="93">
        <f t="shared" ref="M123:P123" si="1">SUM(M13:M122)</f>
        <v>159427200</v>
      </c>
      <c r="N123" s="93">
        <f>SUM(N13:N122)</f>
        <v>0</v>
      </c>
      <c r="O123" s="93">
        <f>SUM(O13:O122)</f>
        <v>6800000</v>
      </c>
      <c r="P123" s="93">
        <f t="shared" si="1"/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3">
        <f>SUM(L13:L123)</f>
        <v>55600000</v>
      </c>
      <c r="O124" s="93">
        <f>SUM(O13:O123)</f>
        <v>13600000</v>
      </c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  <row r="134" spans="1:21" s="4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4"/>
      <c r="O134" s="94"/>
      <c r="Q134" s="92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14" r:id="rId1" display="cetak-kwitansi.php%3fid=1800868"/>
    <hyperlink ref="K17" r:id="rId2" display="cetak-kwitansi.php%3fid=1800871"/>
    <hyperlink ref="K18" r:id="rId3" display="cetak-kwitansi.php%3fid=1800872"/>
    <hyperlink ref="K19" r:id="rId4" display="cetak-kwitansi.php%3fid=1800873"/>
    <hyperlink ref="K21" r:id="rId5" display="cetak-kwitansi.php%3fid=1800875"/>
    <hyperlink ref="K23" r:id="rId6" display="cetak-kwitansi.php%3fid=1800877"/>
    <hyperlink ref="K25" r:id="rId7" display="cetak-kwitansi.php%3fid=1800879"/>
    <hyperlink ref="K26" r:id="rId8" display="cetak-kwitansi.php%3fid=1800880"/>
    <hyperlink ref="K27" r:id="rId9" display="cetak-kwitansi.php%3fid=1800881"/>
    <hyperlink ref="K28" r:id="rId10" display="cetak-kwitansi.php%3fid=1800882"/>
    <hyperlink ref="K30" r:id="rId11" display="cetak-kwitansi.php%3fid=1800884"/>
    <hyperlink ref="K13" r:id="rId12" display="cetak-kwitansi.php%3fid=1800866"/>
    <hyperlink ref="K15" r:id="rId13" display="cetak-kwitansi.php%3fid=1800869"/>
    <hyperlink ref="K20" r:id="rId14" display="cetak-kwitansi.php%3fid=1800874"/>
    <hyperlink ref="K16" r:id="rId15" display="cetak-kwitansi.php%3fid=1800870"/>
    <hyperlink ref="K22" r:id="rId16" display="cetak-kwitansi.php%3fid=1800876"/>
    <hyperlink ref="K24" r:id="rId17" display="cetak-kwitansi.php%3fid=1800878"/>
    <hyperlink ref="K29" r:id="rId18" display="cetak-kwitansi.php%3fid=1800883"/>
  </hyperlinks>
  <pageMargins left="0.7" right="0.7" top="0.75" bottom="0.75" header="0.3" footer="0.3"/>
  <pageSetup scale="59" orientation="portrait" horizontalDpi="0" verticalDpi="0" r:id="rId19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B39" zoomScale="84" zoomScaleNormal="100" zoomScaleSheetLayoutView="84" workbookViewId="0">
      <selection activeCell="I60" sqref="I6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53</v>
      </c>
      <c r="C3" s="8"/>
      <c r="D3" s="6"/>
      <c r="E3" s="6"/>
      <c r="F3" s="6"/>
      <c r="G3" s="6"/>
      <c r="H3" s="6" t="s">
        <v>3</v>
      </c>
      <c r="I3" s="10">
        <v>43159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1285</v>
      </c>
      <c r="F8" s="20"/>
      <c r="G8" s="15">
        <f>C8*E8</f>
        <v>128500000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136</v>
      </c>
      <c r="F9" s="20"/>
      <c r="G9" s="15">
        <f t="shared" ref="G9:G16" si="0">C9*E9</f>
        <v>6800000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104</v>
      </c>
      <c r="F10" s="20"/>
      <c r="G10" s="15">
        <f t="shared" si="0"/>
        <v>2080000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149</v>
      </c>
      <c r="F11" s="20"/>
      <c r="G11" s="15">
        <f t="shared" si="0"/>
        <v>1490000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31</v>
      </c>
      <c r="F12" s="20"/>
      <c r="G12" s="15">
        <f>C12*E12</f>
        <v>155000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74</v>
      </c>
      <c r="B13" s="20"/>
      <c r="C13" s="21">
        <v>2000</v>
      </c>
      <c r="D13" s="6"/>
      <c r="E13" s="20">
        <v>6</v>
      </c>
      <c r="F13" s="20"/>
      <c r="G13" s="15">
        <f t="shared" si="0"/>
        <v>12000</v>
      </c>
      <c r="H13" s="7"/>
      <c r="I13" s="15"/>
      <c r="K13" s="132">
        <v>45101</v>
      </c>
      <c r="L13" s="159">
        <v>950000</v>
      </c>
      <c r="M13" s="181">
        <v>22000</v>
      </c>
      <c r="N13" s="132">
        <v>45107</v>
      </c>
      <c r="O13" s="159">
        <v>9025000</v>
      </c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2</v>
      </c>
      <c r="F14" s="20"/>
      <c r="G14" s="15">
        <f t="shared" si="0"/>
        <v>2000</v>
      </c>
      <c r="H14" s="7"/>
      <c r="I14" s="15"/>
      <c r="K14" s="132">
        <v>45102</v>
      </c>
      <c r="L14" s="159">
        <v>950000</v>
      </c>
      <c r="M14" s="182">
        <v>10000</v>
      </c>
      <c r="N14" s="139"/>
      <c r="O14" s="159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32">
        <v>45103</v>
      </c>
      <c r="L15" s="159">
        <v>900000</v>
      </c>
      <c r="M15" s="181">
        <v>205000</v>
      </c>
      <c r="N15" s="139"/>
      <c r="O15" s="159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32">
        <v>45104</v>
      </c>
      <c r="L16" s="159">
        <v>500000</v>
      </c>
      <c r="M16" s="182">
        <v>251500</v>
      </c>
      <c r="N16" s="139"/>
      <c r="O16" s="159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139039000</v>
      </c>
      <c r="I17" s="8"/>
      <c r="K17" s="132">
        <v>45105</v>
      </c>
      <c r="L17" s="159">
        <v>13500000</v>
      </c>
      <c r="M17" s="181">
        <v>682400</v>
      </c>
      <c r="N17" s="139"/>
      <c r="O17" s="159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32">
        <v>45106</v>
      </c>
      <c r="L18" s="159">
        <v>5000000</v>
      </c>
      <c r="M18" s="181">
        <v>18100000</v>
      </c>
      <c r="N18" s="139"/>
      <c r="O18" s="159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M19" s="182">
        <v>5104500</v>
      </c>
      <c r="N19" s="139"/>
      <c r="O19" s="159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K20" s="132">
        <v>45108</v>
      </c>
      <c r="L20" s="159">
        <v>1000000</v>
      </c>
      <c r="M20" s="178">
        <v>45000</v>
      </c>
      <c r="N20" s="139"/>
      <c r="O20" s="159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451</v>
      </c>
      <c r="F21" s="6"/>
      <c r="G21" s="21">
        <f>C21*E21</f>
        <v>225500</v>
      </c>
      <c r="H21" s="7"/>
      <c r="I21" s="21"/>
      <c r="K21" s="132">
        <v>45109</v>
      </c>
      <c r="L21" s="159">
        <v>950000</v>
      </c>
      <c r="M21" s="145"/>
      <c r="N21" s="139"/>
      <c r="O21" s="159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32">
        <v>45110</v>
      </c>
      <c r="L22" s="159">
        <v>1050000</v>
      </c>
      <c r="M22" s="145"/>
      <c r="N22" s="139"/>
      <c r="O22" s="159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32">
        <v>45111</v>
      </c>
      <c r="L23" s="159">
        <v>1800000</v>
      </c>
      <c r="M23" s="118"/>
      <c r="N23" s="139"/>
      <c r="O23" s="159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32">
        <v>45112</v>
      </c>
      <c r="L24" s="159">
        <v>5000000</v>
      </c>
      <c r="M24" s="145"/>
      <c r="N24" s="139"/>
      <c r="O24" s="159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32">
        <v>45113</v>
      </c>
      <c r="L25" s="159">
        <v>950000</v>
      </c>
      <c r="M25" s="145"/>
      <c r="N25" s="139"/>
      <c r="O25" s="159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227600</v>
      </c>
      <c r="I26" s="7"/>
      <c r="K26" s="132">
        <v>45114</v>
      </c>
      <c r="L26" s="159">
        <v>675000</v>
      </c>
      <c r="M26" s="116"/>
      <c r="N26" s="139"/>
      <c r="O26" s="159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139266600</v>
      </c>
      <c r="K27" s="132">
        <v>45115</v>
      </c>
      <c r="L27" s="159">
        <v>3000000</v>
      </c>
      <c r="M27" s="114"/>
      <c r="N27" s="139"/>
      <c r="O27" s="159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I27-G29</f>
        <v>24266600</v>
      </c>
      <c r="H28" s="7"/>
      <c r="I28" s="7"/>
      <c r="K28" s="132">
        <v>45116</v>
      </c>
      <c r="L28" s="159">
        <v>950000</v>
      </c>
      <c r="M28" s="42"/>
      <c r="N28" s="139"/>
      <c r="O28" s="159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115000000</v>
      </c>
      <c r="H29" s="7"/>
      <c r="I29" s="7"/>
      <c r="K29"/>
      <c r="L29" s="27"/>
      <c r="M29" s="42"/>
      <c r="N29" s="139"/>
      <c r="O29" s="159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171"/>
      <c r="H30" s="7"/>
      <c r="I30" s="7"/>
      <c r="K30" s="124"/>
      <c r="L30" s="27"/>
      <c r="M30" s="45"/>
      <c r="N30" s="139"/>
      <c r="O30" s="159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25"/>
      <c r="M31" s="45"/>
      <c r="N31" s="139"/>
      <c r="O31" s="159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'22 Feb (2)'!I40</f>
        <v>486874603</v>
      </c>
      <c r="M32" s="45"/>
      <c r="N32" s="139"/>
      <c r="O32" s="159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+'27 Feb'!I60</f>
        <v>117487000</v>
      </c>
      <c r="M33" s="45"/>
      <c r="N33" s="139"/>
      <c r="O33" s="159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5"/>
      <c r="N34" s="139"/>
      <c r="O34" s="159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M35" s="45"/>
      <c r="N35" s="139"/>
      <c r="O35" s="159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39"/>
      <c r="O36" s="159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N37" s="139"/>
      <c r="O37" s="159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N38" s="139"/>
      <c r="O38" s="159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N39" s="140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24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24"/>
      <c r="O41" s="27"/>
      <c r="Q41" s="41"/>
      <c r="S41" s="35"/>
      <c r="T41" s="1"/>
      <c r="U41" s="1"/>
    </row>
    <row r="42" spans="1:21" x14ac:dyDescent="0.25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N42" s="124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N43" s="124"/>
      <c r="O43" s="27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N44" s="124"/>
      <c r="O44" s="27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56296496</v>
      </c>
      <c r="I45" s="7"/>
      <c r="J45" s="25"/>
      <c r="N45" s="124"/>
      <c r="O45" s="27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155938828</v>
      </c>
      <c r="J46" s="25"/>
      <c r="N46" s="124"/>
      <c r="O46" s="27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642813431</v>
      </c>
      <c r="J47" s="25"/>
      <c r="N47" s="124"/>
      <c r="O47" s="27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N48" s="124"/>
      <c r="O48" s="27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24420400</v>
      </c>
      <c r="I49" s="7"/>
      <c r="J49" s="25"/>
      <c r="N49" s="124"/>
      <c r="O49" s="27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M50" s="60"/>
      <c r="N50" s="124"/>
      <c r="O50" s="27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24420400</v>
      </c>
      <c r="J51" s="59"/>
      <c r="M51" s="60"/>
      <c r="N51" s="124"/>
      <c r="O51" s="27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M52" s="60"/>
      <c r="N52" s="124"/>
      <c r="O52" s="27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M53" s="60"/>
      <c r="N53" s="124"/>
      <c r="O53" s="27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+L123</f>
        <v>37175000</v>
      </c>
      <c r="I54" s="7"/>
      <c r="J54" s="63"/>
      <c r="M54" s="60"/>
      <c r="N54" s="124"/>
      <c r="O54" s="27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+O123</f>
        <v>9025000</v>
      </c>
      <c r="I55" s="7"/>
      <c r="J55" s="63"/>
      <c r="M55" s="60"/>
      <c r="N55" s="124"/>
      <c r="O55" s="27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75"/>
      <c r="I56" s="7"/>
      <c r="J56" s="63"/>
      <c r="M56" s="60"/>
      <c r="N56" s="124"/>
      <c r="O56" s="27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M57" s="60"/>
      <c r="N57" s="124"/>
      <c r="O57" s="27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M58" s="60"/>
      <c r="N58" s="124"/>
      <c r="O58" s="27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46200000</v>
      </c>
      <c r="J59" s="126"/>
      <c r="M59" s="60"/>
      <c r="N59" s="124"/>
      <c r="O59" s="27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139266600</v>
      </c>
      <c r="J60" s="63"/>
      <c r="M60" s="64"/>
      <c r="N60" s="124"/>
      <c r="O60" s="27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139266600</v>
      </c>
      <c r="J61" s="63"/>
      <c r="M61" s="64"/>
      <c r="N61" s="124"/>
      <c r="O61" s="27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M62" s="66"/>
      <c r="N62" s="124"/>
      <c r="O62" s="27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M63" s="60"/>
      <c r="N63" s="124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M64" s="66"/>
      <c r="N64" s="124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M65" s="66"/>
      <c r="N65" s="124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M66" s="66"/>
      <c r="N66" s="124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M67" s="66"/>
      <c r="N67" s="124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N68" s="124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N69" s="124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O70" s="27"/>
      <c r="Q70" s="41"/>
      <c r="S70" s="61"/>
    </row>
    <row r="72" spans="1:21" x14ac:dyDescent="0.25">
      <c r="A72" s="71" t="s">
        <v>71</v>
      </c>
      <c r="B72" s="69"/>
      <c r="C72" s="69"/>
      <c r="D72" s="70"/>
      <c r="E72" s="70"/>
      <c r="F72" s="70"/>
      <c r="G72" s="8"/>
      <c r="H72" s="5" t="s">
        <v>77</v>
      </c>
      <c r="J72" s="72"/>
      <c r="O72" s="27"/>
      <c r="Q72" s="41"/>
      <c r="S72" s="61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72"/>
      <c r="O73" s="27"/>
      <c r="Q73" s="41"/>
    </row>
    <row r="74" spans="1:21" x14ac:dyDescent="0.25">
      <c r="A74" s="1"/>
      <c r="B74" s="1"/>
      <c r="C74" s="1"/>
      <c r="D74" s="1"/>
      <c r="E74" s="1"/>
      <c r="F74" s="1"/>
      <c r="G74" s="70" t="s">
        <v>48</v>
      </c>
      <c r="H74" s="1"/>
      <c r="I74" s="1"/>
      <c r="J74" s="72"/>
      <c r="M74" s="66"/>
      <c r="N74" s="66"/>
      <c r="O74" s="27"/>
      <c r="P74" s="66"/>
      <c r="Q74" s="41"/>
    </row>
    <row r="75" spans="1:21" x14ac:dyDescent="0.25">
      <c r="A75" s="1"/>
      <c r="B75" s="1"/>
      <c r="C75" s="1"/>
      <c r="D75" s="1"/>
      <c r="E75" s="1"/>
      <c r="F75" s="1"/>
      <c r="G75" s="70"/>
      <c r="H75" s="1"/>
      <c r="I75" s="1"/>
      <c r="J75" s="72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1"/>
      <c r="J76" s="72"/>
      <c r="O76" s="27"/>
      <c r="Q76" s="41"/>
    </row>
    <row r="77" spans="1:21" x14ac:dyDescent="0.25">
      <c r="A77" s="1"/>
      <c r="B77" s="1"/>
      <c r="C77" s="1"/>
      <c r="D77" s="1"/>
      <c r="E77" s="1" t="s">
        <v>49</v>
      </c>
      <c r="F77" s="1"/>
      <c r="G77" s="1"/>
      <c r="H77" s="1"/>
      <c r="I77" s="73"/>
      <c r="J77" s="72"/>
      <c r="O77" s="27"/>
      <c r="Q77" s="41"/>
    </row>
    <row r="78" spans="1:21" x14ac:dyDescent="0.25">
      <c r="A78" s="70"/>
      <c r="B78" s="70"/>
      <c r="C78" s="70"/>
      <c r="D78" s="70"/>
      <c r="E78" s="70"/>
      <c r="F78" s="70"/>
      <c r="G78" s="74"/>
      <c r="H78" s="75"/>
      <c r="I78" s="70"/>
      <c r="J78" s="72"/>
      <c r="O78" s="27"/>
      <c r="Q78" s="76"/>
    </row>
    <row r="79" spans="1:21" x14ac:dyDescent="0.25">
      <c r="A79" s="70"/>
      <c r="B79" s="70"/>
      <c r="C79" s="70"/>
      <c r="D79" s="70"/>
      <c r="E79" s="70"/>
      <c r="F79" s="70"/>
      <c r="G79" s="74" t="s">
        <v>50</v>
      </c>
      <c r="H79" s="77"/>
      <c r="I79" s="70"/>
      <c r="J79" s="72"/>
      <c r="O79" s="27"/>
      <c r="Q79" s="76"/>
    </row>
    <row r="80" spans="1:21" x14ac:dyDescent="0.25">
      <c r="A80" s="81"/>
      <c r="B80" s="79"/>
      <c r="C80" s="79"/>
      <c r="D80" s="79"/>
      <c r="E80" s="80"/>
      <c r="F80" s="1"/>
      <c r="G80" s="1"/>
      <c r="H80" s="46"/>
      <c r="I80" s="1"/>
      <c r="J80" s="72"/>
      <c r="O80" s="27"/>
      <c r="Q80" s="76"/>
    </row>
    <row r="81" spans="1:17" x14ac:dyDescent="0.25">
      <c r="A81" s="81"/>
      <c r="B81" s="79"/>
      <c r="C81" s="82"/>
      <c r="D81" s="79"/>
      <c r="E81" s="83"/>
      <c r="F81" s="1"/>
      <c r="G81" s="1"/>
      <c r="H81" s="46"/>
      <c r="I81" s="1"/>
      <c r="J81" s="72"/>
      <c r="O81" s="27"/>
      <c r="Q81" s="76"/>
    </row>
    <row r="82" spans="1:17" x14ac:dyDescent="0.25">
      <c r="A82" s="80"/>
      <c r="B82" s="79"/>
      <c r="C82" s="82"/>
      <c r="D82" s="82"/>
      <c r="E82" s="84"/>
      <c r="F82" s="61"/>
      <c r="H82" s="62"/>
      <c r="J82" s="72"/>
      <c r="O82" s="27"/>
      <c r="Q82" s="76"/>
    </row>
    <row r="83" spans="1:17" x14ac:dyDescent="0.25">
      <c r="A83" s="85"/>
      <c r="B83" s="79"/>
      <c r="C83" s="86"/>
      <c r="D83" s="86"/>
      <c r="E83" s="84"/>
      <c r="H83" s="62"/>
      <c r="J83" s="72"/>
      <c r="O83" s="27"/>
      <c r="Q83" s="76"/>
    </row>
    <row r="84" spans="1:17" x14ac:dyDescent="0.25">
      <c r="A84" s="87"/>
      <c r="B84" s="79"/>
      <c r="C84" s="86"/>
      <c r="D84" s="86"/>
      <c r="E84" s="84"/>
      <c r="H84" s="62"/>
      <c r="J84" s="72"/>
      <c r="O84" s="27"/>
      <c r="Q84" s="88"/>
    </row>
    <row r="85" spans="1:17" x14ac:dyDescent="0.25">
      <c r="A85" s="87"/>
      <c r="B85" s="79"/>
      <c r="C85" s="86"/>
      <c r="D85" s="86"/>
      <c r="E85" s="84"/>
      <c r="H85" s="62"/>
      <c r="J85" s="72"/>
      <c r="O85" s="27"/>
      <c r="Q85" s="88"/>
    </row>
    <row r="86" spans="1:17" x14ac:dyDescent="0.25">
      <c r="A86" s="78"/>
      <c r="B86" s="79"/>
      <c r="C86" s="79"/>
      <c r="D86" s="79"/>
      <c r="E86" s="80"/>
      <c r="F86" s="1"/>
      <c r="G86" s="1"/>
      <c r="H86" s="46"/>
      <c r="I86" s="1"/>
      <c r="J86" s="72"/>
      <c r="K86" s="125"/>
      <c r="L86" s="27"/>
      <c r="O86" s="27"/>
      <c r="Q86" s="88"/>
    </row>
    <row r="87" spans="1:17" x14ac:dyDescent="0.25">
      <c r="A87" s="81" t="s">
        <v>51</v>
      </c>
      <c r="B87" s="79"/>
      <c r="C87" s="79"/>
      <c r="D87" s="79"/>
      <c r="E87" s="80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1"/>
      <c r="B88" s="79"/>
      <c r="C88" s="82"/>
      <c r="D88" s="79"/>
      <c r="E88" s="83"/>
      <c r="F88" s="1"/>
      <c r="G88" s="1"/>
      <c r="H88" s="46"/>
      <c r="I88" s="1"/>
      <c r="J88" s="72"/>
      <c r="K88" s="26"/>
      <c r="L88" s="27"/>
      <c r="O88" s="27"/>
      <c r="Q88" s="88"/>
    </row>
    <row r="89" spans="1:17" x14ac:dyDescent="0.25">
      <c r="A89" s="89">
        <f>SUM(A70:A88)</f>
        <v>0</v>
      </c>
      <c r="E89" s="62">
        <f>SUM(E70:E88)</f>
        <v>0</v>
      </c>
      <c r="H89" s="62">
        <f>SUM(H70:H88)</f>
        <v>0</v>
      </c>
      <c r="J89" s="72"/>
      <c r="K89" s="26"/>
      <c r="L89" s="27"/>
      <c r="O89" s="27"/>
      <c r="Q89" s="88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5">
      <c r="J95" s="72"/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">
      <c r="K101" s="26"/>
      <c r="L101" s="27"/>
      <c r="O101" s="27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0"/>
      <c r="O103" s="90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x14ac:dyDescent="0.25">
      <c r="K110" s="26"/>
      <c r="L110" s="91"/>
      <c r="O110" s="91"/>
      <c r="Q110" s="76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76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91"/>
      <c r="O115" s="91"/>
      <c r="Q115" s="66">
        <f>SUM(Q13:Q114)</f>
        <v>0</v>
      </c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1"/>
      <c r="O122" s="91"/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3">
        <f>SUM(L13:L122)</f>
        <v>37175000</v>
      </c>
      <c r="M123" s="93">
        <f t="shared" ref="M123:P123" si="1">SUM(M13:M122)</f>
        <v>24420400</v>
      </c>
      <c r="N123" s="93">
        <f>SUM(N13:N122)</f>
        <v>45107</v>
      </c>
      <c r="O123" s="93">
        <f>SUM(O13:O122)</f>
        <v>9025000</v>
      </c>
      <c r="P123" s="93">
        <f t="shared" si="1"/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3">
        <f>SUM(L13:L123)</f>
        <v>74350000</v>
      </c>
      <c r="O124" s="93">
        <f>SUM(O13:O123)</f>
        <v>18050000</v>
      </c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  <row r="134" spans="1:21" s="4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4"/>
      <c r="O134" s="94"/>
      <c r="Q134" s="92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13" r:id="rId1" display="cetak-kwitansi.php%3fid=1800885"/>
    <hyperlink ref="K14" r:id="rId2" display="cetak-kwitansi.php%3fid=1800886"/>
    <hyperlink ref="K15" r:id="rId3" display="cetak-kwitansi.php%3fid=1800887"/>
    <hyperlink ref="K20" r:id="rId4" display="cetak-kwitansi.php%3fid=1800892"/>
    <hyperlink ref="K21" r:id="rId5" display="cetak-kwitansi.php%3fid=1800893"/>
    <hyperlink ref="K22" r:id="rId6" display="cetak-kwitansi.php%3fid=1800894"/>
    <hyperlink ref="K23" r:id="rId7" display="cetak-kwitansi.php%3fid=1800895"/>
    <hyperlink ref="K25" r:id="rId8" display="cetak-kwitansi.php%3fid=1800897"/>
    <hyperlink ref="K26" r:id="rId9" display="cetak-kwitansi.php%3fid=1800898"/>
    <hyperlink ref="K28" r:id="rId10" display="cetak-kwitansi.php%3fid=1800900"/>
    <hyperlink ref="K16" r:id="rId11" display="cetak-kwitansi.php%3fid=1800888"/>
    <hyperlink ref="K17" r:id="rId12" display="cetak-kwitansi.php%3fid=1800889"/>
    <hyperlink ref="K18" r:id="rId13" display="cetak-kwitansi.php%3fid=1800890"/>
    <hyperlink ref="N13" r:id="rId14" display="cetak-kwitansi.php%3fid=1800891"/>
    <hyperlink ref="K24" r:id="rId15" display="cetak-kwitansi.php%3fid=1800896"/>
    <hyperlink ref="K27" r:id="rId16" display="cetak-kwitansi.php%3fid=1800899"/>
  </hyperlinks>
  <pageMargins left="0.7" right="0.7" top="0.75" bottom="0.75" header="0.3" footer="0.3"/>
  <pageSetup scale="59" orientation="portrait" horizontalDpi="0" verticalDpi="0" r:id="rId1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tabSelected="1" view="pageBreakPreview" zoomScale="84" zoomScaleNormal="100" zoomScaleSheetLayoutView="84" workbookViewId="0">
      <selection activeCell="K13" sqref="K13:K22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5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54</v>
      </c>
      <c r="C3" s="8"/>
      <c r="D3" s="6"/>
      <c r="E3" s="6"/>
      <c r="F3" s="6"/>
      <c r="G3" s="6"/>
      <c r="H3" s="6" t="s">
        <v>3</v>
      </c>
      <c r="I3" s="10">
        <v>43160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1300</v>
      </c>
      <c r="F8" s="20"/>
      <c r="G8" s="15">
        <f>C8*E8</f>
        <v>130000000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86</v>
      </c>
      <c r="F9" s="20"/>
      <c r="G9" s="15">
        <f t="shared" ref="G9:G16" si="0">C9*E9</f>
        <v>4300000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41</v>
      </c>
      <c r="F10" s="20"/>
      <c r="G10" s="15">
        <f t="shared" si="0"/>
        <v>820000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123</v>
      </c>
      <c r="F11" s="20"/>
      <c r="G11" s="15">
        <f t="shared" si="0"/>
        <v>1230000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</v>
      </c>
      <c r="F12" s="20"/>
      <c r="G12" s="15">
        <f>C12*E12</f>
        <v>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74</v>
      </c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87">
        <v>265000</v>
      </c>
      <c r="K13" s="132">
        <v>45117</v>
      </c>
      <c r="L13" s="27">
        <v>800000</v>
      </c>
      <c r="M13" s="181">
        <v>25140500</v>
      </c>
      <c r="N13" s="132"/>
      <c r="O13" s="159">
        <v>9025000</v>
      </c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87">
        <v>115000</v>
      </c>
      <c r="K14" s="132">
        <v>45118</v>
      </c>
      <c r="L14" s="27">
        <v>3000000</v>
      </c>
      <c r="M14" s="182"/>
      <c r="N14" s="139"/>
      <c r="O14" s="159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87">
        <v>7500000</v>
      </c>
      <c r="K15" s="132">
        <v>45119</v>
      </c>
      <c r="L15" s="27">
        <v>900000</v>
      </c>
      <c r="M15" s="181"/>
      <c r="N15" s="139"/>
      <c r="O15" s="159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87">
        <v>13815000</v>
      </c>
      <c r="K16" s="132">
        <v>45120</v>
      </c>
      <c r="L16" s="27">
        <v>1000000</v>
      </c>
      <c r="M16" s="182"/>
      <c r="N16" s="139"/>
      <c r="O16" s="159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136355000</v>
      </c>
      <c r="I17" s="8"/>
      <c r="J17" s="187">
        <v>850000</v>
      </c>
      <c r="K17" s="132">
        <v>45121</v>
      </c>
      <c r="L17" s="27">
        <v>1500000</v>
      </c>
      <c r="M17" s="181"/>
      <c r="N17" s="139"/>
      <c r="O17" s="159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87">
        <v>2440000</v>
      </c>
      <c r="K18" s="132">
        <v>45122</v>
      </c>
      <c r="L18" s="27">
        <v>400000</v>
      </c>
      <c r="M18" s="181"/>
      <c r="N18" s="139"/>
      <c r="O18" s="159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87">
        <v>25000</v>
      </c>
      <c r="K19" s="132">
        <v>45123</v>
      </c>
      <c r="L19" s="27">
        <v>3000000</v>
      </c>
      <c r="M19" s="182"/>
      <c r="N19" s="139"/>
      <c r="O19" s="159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87">
        <f>+SUM(J13:J19)</f>
        <v>25010000</v>
      </c>
      <c r="K20" s="132">
        <v>45124</v>
      </c>
      <c r="L20" s="27">
        <v>1600000</v>
      </c>
      <c r="M20" s="178"/>
      <c r="N20" s="139"/>
      <c r="O20" s="159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9">
        <f>+J20-M13</f>
        <v>-130500</v>
      </c>
      <c r="K21" s="132">
        <v>45125</v>
      </c>
      <c r="L21" s="27">
        <v>850000</v>
      </c>
      <c r="M21" s="145"/>
      <c r="N21" s="139"/>
      <c r="O21" s="159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32">
        <v>45126</v>
      </c>
      <c r="L22" s="27">
        <v>4300000</v>
      </c>
      <c r="M22" s="145"/>
      <c r="N22" s="139"/>
      <c r="O22" s="159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32"/>
      <c r="L23" s="159"/>
      <c r="M23" s="118"/>
      <c r="N23" s="139"/>
      <c r="O23" s="159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32"/>
      <c r="L24" s="159"/>
      <c r="M24" s="145"/>
      <c r="N24" s="139"/>
      <c r="O24" s="159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32"/>
      <c r="L25" s="159"/>
      <c r="M25" s="145"/>
      <c r="N25" s="139"/>
      <c r="O25" s="159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226100</v>
      </c>
      <c r="I26" s="7"/>
      <c r="K26" s="132"/>
      <c r="L26" s="159"/>
      <c r="M26" s="116"/>
      <c r="N26" s="139"/>
      <c r="O26" s="159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136581100</v>
      </c>
      <c r="K27" s="132"/>
      <c r="L27" s="159"/>
      <c r="M27" s="114"/>
      <c r="N27" s="139"/>
      <c r="O27" s="159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I27-G29</f>
        <v>21581100</v>
      </c>
      <c r="H28" s="7"/>
      <c r="I28" s="7"/>
      <c r="K28" s="132"/>
      <c r="L28" s="159"/>
      <c r="M28" s="42"/>
      <c r="N28" s="139"/>
      <c r="O28" s="159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115000000</v>
      </c>
      <c r="H29" s="7"/>
      <c r="I29" s="7"/>
      <c r="K29"/>
      <c r="L29" s="27"/>
      <c r="M29" s="42"/>
      <c r="N29" s="139"/>
      <c r="O29" s="159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171"/>
      <c r="H30" s="7"/>
      <c r="I30" s="7"/>
      <c r="K30" s="124"/>
      <c r="L30" s="27"/>
      <c r="M30" s="45"/>
      <c r="N30" s="139"/>
      <c r="O30" s="159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25"/>
      <c r="M31" s="45"/>
      <c r="N31" s="139"/>
      <c r="O31" s="159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'22 Feb (2)'!I40</f>
        <v>486874603</v>
      </c>
      <c r="M32" s="45"/>
      <c r="N32" s="139"/>
      <c r="O32" s="159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+'28 Feb'!I60</f>
        <v>139266600</v>
      </c>
      <c r="M33" s="45"/>
      <c r="N33" s="139"/>
      <c r="O33" s="159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5"/>
      <c r="N34" s="139"/>
      <c r="O34" s="159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M35" s="45"/>
      <c r="N35" s="139"/>
      <c r="O35" s="159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39"/>
      <c r="O36" s="159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N37" s="139"/>
      <c r="O37" s="159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N38" s="139"/>
      <c r="O38" s="159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N39" s="140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24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24"/>
      <c r="O41" s="27"/>
      <c r="Q41" s="41"/>
      <c r="S41" s="35"/>
      <c r="T41" s="1"/>
      <c r="U41" s="1"/>
    </row>
    <row r="42" spans="1:21" x14ac:dyDescent="0.25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N42" s="124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2310546</v>
      </c>
      <c r="J43" s="25"/>
      <c r="N43" s="124"/>
      <c r="O43" s="27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24"/>
      <c r="O44" s="27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32510381</v>
      </c>
      <c r="I45" s="7"/>
      <c r="J45" s="25"/>
      <c r="N45" s="124"/>
      <c r="O45" s="27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142470796</v>
      </c>
      <c r="J46" s="25"/>
      <c r="N46" s="124"/>
      <c r="O46" s="27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629345399</v>
      </c>
      <c r="J47" s="25"/>
      <c r="N47" s="124"/>
      <c r="O47" s="27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N48" s="124"/>
      <c r="O48" s="27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25140500</v>
      </c>
      <c r="I49" s="7"/>
      <c r="J49" s="25"/>
      <c r="N49" s="124"/>
      <c r="O49" s="27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M50" s="60"/>
      <c r="N50" s="124"/>
      <c r="O50" s="27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25140500</v>
      </c>
      <c r="J51" s="59"/>
      <c r="M51" s="60"/>
      <c r="N51" s="124"/>
      <c r="O51" s="27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M52" s="60"/>
      <c r="N52" s="124"/>
      <c r="O52" s="27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M53" s="60"/>
      <c r="N53" s="124"/>
      <c r="O53" s="27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+L123</f>
        <v>17350000</v>
      </c>
      <c r="I54" s="7"/>
      <c r="J54" s="63"/>
      <c r="M54" s="60"/>
      <c r="N54" s="124"/>
      <c r="O54" s="27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/>
      <c r="I55" s="7"/>
      <c r="J55" s="63"/>
      <c r="M55" s="60"/>
      <c r="N55" s="124"/>
      <c r="O55" s="27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75">
        <v>5105000</v>
      </c>
      <c r="I56" s="7"/>
      <c r="J56" s="63"/>
      <c r="M56" s="60"/>
      <c r="N56" s="124"/>
      <c r="O56" s="27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M57" s="60"/>
      <c r="N57" s="124"/>
      <c r="O57" s="27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M58" s="60"/>
      <c r="N58" s="124"/>
      <c r="O58" s="27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22455000</v>
      </c>
      <c r="J59" s="126"/>
      <c r="M59" s="60"/>
      <c r="N59" s="124"/>
      <c r="O59" s="27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136581100</v>
      </c>
      <c r="J60" s="63"/>
      <c r="M60" s="64"/>
      <c r="N60" s="124"/>
      <c r="O60" s="27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136581100</v>
      </c>
      <c r="J61" s="63"/>
      <c r="M61" s="64"/>
      <c r="N61" s="124"/>
      <c r="O61" s="27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M62" s="66"/>
      <c r="N62" s="124"/>
      <c r="O62" s="27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M63" s="60"/>
      <c r="N63" s="124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M64" s="66"/>
      <c r="N64" s="124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M65" s="66"/>
      <c r="N65" s="124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M66" s="66"/>
      <c r="N66" s="124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M67" s="66"/>
      <c r="N67" s="124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N68" s="124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N69" s="124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O70" s="27"/>
      <c r="Q70" s="41"/>
      <c r="S70" s="61"/>
    </row>
    <row r="72" spans="1:21" x14ac:dyDescent="0.25">
      <c r="A72" s="71" t="s">
        <v>71</v>
      </c>
      <c r="B72" s="69"/>
      <c r="C72" s="69"/>
      <c r="D72" s="70"/>
      <c r="E72" s="70"/>
      <c r="F72" s="70"/>
      <c r="G72" s="8"/>
      <c r="H72" s="5" t="s">
        <v>77</v>
      </c>
      <c r="J72" s="72"/>
      <c r="O72" s="27"/>
      <c r="Q72" s="41"/>
      <c r="S72" s="61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72"/>
      <c r="O73" s="27"/>
      <c r="Q73" s="41"/>
    </row>
    <row r="74" spans="1:21" x14ac:dyDescent="0.25">
      <c r="A74" s="1"/>
      <c r="B74" s="1"/>
      <c r="C74" s="1"/>
      <c r="D74" s="1"/>
      <c r="E74" s="1"/>
      <c r="F74" s="1"/>
      <c r="G74" s="70" t="s">
        <v>48</v>
      </c>
      <c r="H74" s="1"/>
      <c r="I74" s="1"/>
      <c r="J74" s="72"/>
      <c r="M74" s="66"/>
      <c r="N74" s="66"/>
      <c r="O74" s="27"/>
      <c r="P74" s="66"/>
      <c r="Q74" s="41"/>
    </row>
    <row r="75" spans="1:21" x14ac:dyDescent="0.25">
      <c r="A75" s="1"/>
      <c r="B75" s="1"/>
      <c r="C75" s="1"/>
      <c r="D75" s="1"/>
      <c r="E75" s="1"/>
      <c r="F75" s="1"/>
      <c r="G75" s="70"/>
      <c r="H75" s="1"/>
      <c r="I75" s="1"/>
      <c r="J75" s="72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1"/>
      <c r="J76" s="72"/>
      <c r="O76" s="27"/>
      <c r="Q76" s="41"/>
    </row>
    <row r="77" spans="1:21" x14ac:dyDescent="0.25">
      <c r="A77" s="1"/>
      <c r="B77" s="1"/>
      <c r="C77" s="1"/>
      <c r="D77" s="1"/>
      <c r="E77" s="1" t="s">
        <v>49</v>
      </c>
      <c r="F77" s="1"/>
      <c r="G77" s="1"/>
      <c r="H77" s="1"/>
      <c r="I77" s="73"/>
      <c r="J77" s="72"/>
      <c r="O77" s="27"/>
      <c r="Q77" s="41"/>
    </row>
    <row r="78" spans="1:21" x14ac:dyDescent="0.25">
      <c r="A78" s="70"/>
      <c r="B78" s="70"/>
      <c r="C78" s="70"/>
      <c r="D78" s="70"/>
      <c r="E78" s="70"/>
      <c r="F78" s="70"/>
      <c r="G78" s="74"/>
      <c r="H78" s="75"/>
      <c r="I78" s="70"/>
      <c r="J78" s="72"/>
      <c r="O78" s="27"/>
      <c r="Q78" s="76"/>
    </row>
    <row r="79" spans="1:21" x14ac:dyDescent="0.25">
      <c r="A79" s="70"/>
      <c r="B79" s="70"/>
      <c r="C79" s="70"/>
      <c r="D79" s="70"/>
      <c r="E79" s="70"/>
      <c r="F79" s="70"/>
      <c r="G79" s="74" t="s">
        <v>50</v>
      </c>
      <c r="H79" s="77"/>
      <c r="I79" s="70"/>
      <c r="J79" s="72"/>
      <c r="O79" s="27"/>
      <c r="Q79" s="76"/>
    </row>
    <row r="80" spans="1:21" x14ac:dyDescent="0.25">
      <c r="A80" s="81"/>
      <c r="B80" s="79"/>
      <c r="C80" s="79"/>
      <c r="D80" s="79"/>
      <c r="E80" s="80"/>
      <c r="F80" s="1"/>
      <c r="G80" s="1"/>
      <c r="H80" s="46"/>
      <c r="I80" s="1"/>
      <c r="J80" s="72"/>
      <c r="O80" s="27"/>
      <c r="Q80" s="76"/>
    </row>
    <row r="81" spans="1:17" x14ac:dyDescent="0.25">
      <c r="A81" s="81"/>
      <c r="B81" s="79"/>
      <c r="C81" s="82"/>
      <c r="D81" s="79"/>
      <c r="E81" s="83"/>
      <c r="F81" s="1"/>
      <c r="G81" s="1"/>
      <c r="H81" s="46"/>
      <c r="I81" s="1"/>
      <c r="J81" s="72"/>
      <c r="O81" s="27"/>
      <c r="Q81" s="76"/>
    </row>
    <row r="82" spans="1:17" x14ac:dyDescent="0.25">
      <c r="A82" s="80"/>
      <c r="B82" s="79"/>
      <c r="C82" s="82"/>
      <c r="D82" s="82"/>
      <c r="E82" s="84"/>
      <c r="F82" s="61"/>
      <c r="H82" s="62"/>
      <c r="J82" s="72"/>
      <c r="O82" s="27"/>
      <c r="Q82" s="76"/>
    </row>
    <row r="83" spans="1:17" x14ac:dyDescent="0.25">
      <c r="A83" s="85"/>
      <c r="B83" s="79"/>
      <c r="C83" s="86"/>
      <c r="D83" s="86"/>
      <c r="E83" s="84"/>
      <c r="H83" s="62"/>
      <c r="J83" s="72"/>
      <c r="O83" s="27"/>
      <c r="Q83" s="76"/>
    </row>
    <row r="84" spans="1:17" x14ac:dyDescent="0.25">
      <c r="A84" s="87"/>
      <c r="B84" s="79"/>
      <c r="C84" s="86"/>
      <c r="D84" s="86"/>
      <c r="E84" s="84"/>
      <c r="H84" s="62"/>
      <c r="J84" s="72"/>
      <c r="O84" s="27"/>
      <c r="Q84" s="88"/>
    </row>
    <row r="85" spans="1:17" x14ac:dyDescent="0.25">
      <c r="A85" s="87"/>
      <c r="B85" s="79"/>
      <c r="C85" s="86"/>
      <c r="D85" s="86"/>
      <c r="E85" s="84"/>
      <c r="H85" s="62"/>
      <c r="J85" s="72"/>
      <c r="O85" s="27"/>
      <c r="Q85" s="88"/>
    </row>
    <row r="86" spans="1:17" x14ac:dyDescent="0.25">
      <c r="A86" s="78"/>
      <c r="B86" s="79"/>
      <c r="C86" s="79"/>
      <c r="D86" s="79"/>
      <c r="E86" s="80"/>
      <c r="F86" s="1"/>
      <c r="G86" s="1"/>
      <c r="H86" s="46"/>
      <c r="I86" s="1"/>
      <c r="J86" s="72"/>
      <c r="K86" s="125"/>
      <c r="L86" s="27"/>
      <c r="O86" s="27"/>
      <c r="Q86" s="88"/>
    </row>
    <row r="87" spans="1:17" x14ac:dyDescent="0.25">
      <c r="A87" s="81" t="s">
        <v>51</v>
      </c>
      <c r="B87" s="79"/>
      <c r="C87" s="79"/>
      <c r="D87" s="79"/>
      <c r="E87" s="80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1"/>
      <c r="B88" s="79"/>
      <c r="C88" s="82"/>
      <c r="D88" s="79"/>
      <c r="E88" s="83"/>
      <c r="F88" s="1"/>
      <c r="G88" s="1"/>
      <c r="H88" s="46"/>
      <c r="I88" s="1"/>
      <c r="J88" s="72"/>
      <c r="K88" s="26"/>
      <c r="L88" s="27"/>
      <c r="O88" s="27"/>
      <c r="Q88" s="88"/>
    </row>
    <row r="89" spans="1:17" x14ac:dyDescent="0.25">
      <c r="A89" s="89">
        <f>SUM(A70:A88)</f>
        <v>0</v>
      </c>
      <c r="E89" s="62">
        <f>SUM(E70:E88)</f>
        <v>0</v>
      </c>
      <c r="H89" s="62">
        <f>SUM(H70:H88)</f>
        <v>0</v>
      </c>
      <c r="J89" s="72"/>
      <c r="K89" s="26"/>
      <c r="L89" s="27"/>
      <c r="O89" s="27"/>
      <c r="Q89" s="88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5">
      <c r="J95" s="72"/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">
      <c r="K101" s="26"/>
      <c r="L101" s="27"/>
      <c r="O101" s="27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0"/>
      <c r="O103" s="90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x14ac:dyDescent="0.25">
      <c r="K110" s="26"/>
      <c r="L110" s="91"/>
      <c r="O110" s="91"/>
      <c r="Q110" s="76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76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91"/>
      <c r="O115" s="91"/>
      <c r="Q115" s="66">
        <f>SUM(Q13:Q114)</f>
        <v>0</v>
      </c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1"/>
      <c r="O122" s="91"/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3">
        <f>SUM(L13:L122)</f>
        <v>17350000</v>
      </c>
      <c r="M123" s="93">
        <f t="shared" ref="M123:P123" si="1">SUM(M13:M122)</f>
        <v>25140500</v>
      </c>
      <c r="N123" s="93">
        <f>SUM(N13:N122)</f>
        <v>0</v>
      </c>
      <c r="O123" s="93">
        <f>SUM(O13:O122)</f>
        <v>9025000</v>
      </c>
      <c r="P123" s="93">
        <f t="shared" si="1"/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3">
        <f>SUM(L13:L123)</f>
        <v>34700000</v>
      </c>
      <c r="O124" s="93">
        <f>SUM(O13:O123)</f>
        <v>18050000</v>
      </c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  <row r="134" spans="1:21" s="4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4"/>
      <c r="O134" s="94"/>
      <c r="Q134" s="92"/>
      <c r="R134" s="5"/>
      <c r="S134" s="5"/>
      <c r="T134" s="5"/>
      <c r="U134" s="5"/>
    </row>
  </sheetData>
  <mergeCells count="3">
    <mergeCell ref="A1:I1"/>
    <mergeCell ref="L11:M11"/>
    <mergeCell ref="N11:O11"/>
  </mergeCells>
  <pageMargins left="0.7" right="0.7" top="0.75" bottom="0.75" header="0.3" footer="0.3"/>
  <pageSetup scale="5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0" zoomScale="84" zoomScaleNormal="100" zoomScaleSheetLayoutView="84" workbookViewId="0">
      <selection activeCell="I60" sqref="I6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78</v>
      </c>
      <c r="C3" s="8"/>
      <c r="D3" s="6"/>
      <c r="E3" s="6"/>
      <c r="F3" s="6"/>
      <c r="G3" s="6"/>
      <c r="H3" s="6" t="s">
        <v>3</v>
      </c>
      <c r="I3" s="10">
        <v>43161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23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1308-164</f>
        <v>1144</v>
      </c>
      <c r="F8" s="20"/>
      <c r="G8" s="15">
        <f>C8*E8</f>
        <v>114400000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32</v>
      </c>
      <c r="F9" s="20"/>
      <c r="G9" s="15">
        <f t="shared" ref="G9:G16" si="0">C9*E9</f>
        <v>1600000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9</v>
      </c>
      <c r="F10" s="20"/>
      <c r="G10" s="15">
        <f t="shared" si="0"/>
        <v>180000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101</v>
      </c>
      <c r="F11" s="20"/>
      <c r="G11" s="15">
        <f t="shared" si="0"/>
        <v>1010000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</v>
      </c>
      <c r="F12" s="20"/>
      <c r="G12" s="15">
        <f>C12*E12</f>
        <v>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74</v>
      </c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87">
        <v>3400000</v>
      </c>
      <c r="K13" s="132">
        <v>45127</v>
      </c>
      <c r="L13" s="159">
        <v>800000</v>
      </c>
      <c r="M13" s="181">
        <v>8950000</v>
      </c>
      <c r="N13" s="132"/>
      <c r="O13" s="159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87">
        <v>144000</v>
      </c>
      <c r="K14" s="132">
        <v>45128</v>
      </c>
      <c r="L14" s="159">
        <v>700000</v>
      </c>
      <c r="M14" s="182">
        <v>1000000</v>
      </c>
      <c r="N14" s="139"/>
      <c r="O14" s="159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87">
        <v>450000</v>
      </c>
      <c r="K15" s="132">
        <v>45130</v>
      </c>
      <c r="L15" s="159">
        <v>700000</v>
      </c>
      <c r="M15" s="181">
        <v>16460000</v>
      </c>
      <c r="N15" s="139"/>
      <c r="O15" s="159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87">
        <v>3325000</v>
      </c>
      <c r="K16" s="132">
        <v>45131</v>
      </c>
      <c r="L16" s="159">
        <v>1500000</v>
      </c>
      <c r="M16" s="182"/>
      <c r="N16" s="139"/>
      <c r="O16" s="159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117195000</v>
      </c>
      <c r="I17" s="8"/>
      <c r="J17" s="187">
        <v>2500000</v>
      </c>
      <c r="K17" s="132">
        <v>45132</v>
      </c>
      <c r="L17" s="159">
        <v>950000</v>
      </c>
      <c r="M17" s="181"/>
      <c r="N17" s="139"/>
      <c r="O17" s="159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87">
        <f>+SUM(J13:J17)</f>
        <v>9819000</v>
      </c>
      <c r="K18" s="132">
        <v>45133</v>
      </c>
      <c r="L18" s="159">
        <v>800000</v>
      </c>
      <c r="M18" s="181"/>
      <c r="N18" s="139"/>
      <c r="O18" s="159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87">
        <v>9950000</v>
      </c>
      <c r="K19" s="132">
        <v>45134</v>
      </c>
      <c r="L19" s="159">
        <v>800000</v>
      </c>
      <c r="M19" s="182"/>
      <c r="N19" s="139"/>
      <c r="O19" s="159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87">
        <f>+J19-J18</f>
        <v>131000</v>
      </c>
      <c r="K20" s="132">
        <v>45129</v>
      </c>
      <c r="L20" s="125">
        <v>1000000</v>
      </c>
      <c r="M20" s="178"/>
      <c r="N20" s="139"/>
      <c r="O20" s="159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9"/>
      <c r="K21" s="132"/>
      <c r="L21" s="27"/>
      <c r="M21" s="145"/>
      <c r="N21" s="139"/>
      <c r="O21" s="159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32"/>
      <c r="L22" s="27"/>
      <c r="M22" s="145"/>
      <c r="N22" s="139"/>
      <c r="O22" s="159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32"/>
      <c r="L23" s="159"/>
      <c r="M23" s="118"/>
      <c r="N23" s="139"/>
      <c r="O23" s="159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32"/>
      <c r="L24" s="159"/>
      <c r="M24" s="145"/>
      <c r="N24" s="139"/>
      <c r="O24" s="159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32"/>
      <c r="L25" s="159"/>
      <c r="M25" s="145"/>
      <c r="N25" s="139"/>
      <c r="O25" s="159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226100</v>
      </c>
      <c r="I26" s="7"/>
      <c r="K26" s="132"/>
      <c r="L26" s="159"/>
      <c r="M26" s="116"/>
      <c r="N26" s="139"/>
      <c r="O26" s="159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117421100</v>
      </c>
      <c r="K27" s="132"/>
      <c r="L27" s="159"/>
      <c r="M27" s="114"/>
      <c r="N27" s="139"/>
      <c r="O27" s="159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I27-G29</f>
        <v>2421100</v>
      </c>
      <c r="H28" s="7"/>
      <c r="I28" s="7"/>
      <c r="K28" s="132"/>
      <c r="L28" s="159"/>
      <c r="M28" s="42"/>
      <c r="N28" s="139"/>
      <c r="O28" s="159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115000000</v>
      </c>
      <c r="H29" s="7"/>
      <c r="I29" s="7"/>
      <c r="K29"/>
      <c r="L29" s="27"/>
      <c r="M29" s="42"/>
      <c r="N29" s="139"/>
      <c r="O29" s="159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171"/>
      <c r="H30" s="7"/>
      <c r="I30" s="7"/>
      <c r="K30" s="124"/>
      <c r="L30" s="27"/>
      <c r="M30" s="45"/>
      <c r="N30" s="139"/>
      <c r="O30" s="159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25"/>
      <c r="M31" s="45"/>
      <c r="N31" s="139"/>
      <c r="O31" s="159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'22 Feb (2)'!I40</f>
        <v>486874603</v>
      </c>
      <c r="M32" s="45"/>
      <c r="N32" s="139"/>
      <c r="O32" s="159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+'01 Maret 2018,'!I60</f>
        <v>136581100</v>
      </c>
      <c r="M33" s="45"/>
      <c r="N33" s="139"/>
      <c r="O33" s="159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5"/>
      <c r="N34" s="139"/>
      <c r="O34" s="159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M35" s="45"/>
      <c r="N35" s="139"/>
      <c r="O35" s="159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39"/>
      <c r="O36" s="159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N37" s="139"/>
      <c r="O37" s="159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N38" s="139"/>
      <c r="O38" s="159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N39" s="140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24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24"/>
      <c r="O41" s="27"/>
      <c r="Q41" s="41"/>
      <c r="S41" s="35"/>
      <c r="T41" s="1"/>
      <c r="U41" s="1"/>
    </row>
    <row r="42" spans="1:21" x14ac:dyDescent="0.25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N42" s="124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2310546</v>
      </c>
      <c r="J43" s="25"/>
      <c r="N43" s="124"/>
      <c r="O43" s="27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24"/>
      <c r="O44" s="27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32510381</v>
      </c>
      <c r="I45" s="7"/>
      <c r="J45" s="25"/>
      <c r="N45" s="124"/>
      <c r="O45" s="27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142470796</v>
      </c>
      <c r="J46" s="25"/>
      <c r="N46" s="124"/>
      <c r="O46" s="27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629345399</v>
      </c>
      <c r="J47" s="25"/>
      <c r="N47" s="124"/>
      <c r="O47" s="27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N48" s="124"/>
      <c r="O48" s="27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26410000</v>
      </c>
      <c r="I49" s="7"/>
      <c r="J49" s="25"/>
      <c r="N49" s="124"/>
      <c r="O49" s="27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M50" s="60"/>
      <c r="N50" s="124"/>
      <c r="O50" s="27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26410000</v>
      </c>
      <c r="J51" s="59"/>
      <c r="M51" s="60"/>
      <c r="N51" s="124"/>
      <c r="O51" s="27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M52" s="60"/>
      <c r="N52" s="124"/>
      <c r="O52" s="27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M53" s="60"/>
      <c r="N53" s="124"/>
      <c r="O53" s="27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+L123</f>
        <v>7250000</v>
      </c>
      <c r="I54" s="7"/>
      <c r="J54" s="63"/>
      <c r="M54" s="60"/>
      <c r="N54" s="124"/>
      <c r="O54" s="27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/>
      <c r="I55" s="7"/>
      <c r="J55" s="63"/>
      <c r="M55" s="60"/>
      <c r="N55" s="124"/>
      <c r="O55" s="27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75"/>
      <c r="I56" s="7"/>
      <c r="J56" s="63"/>
      <c r="M56" s="60"/>
      <c r="N56" s="124"/>
      <c r="O56" s="27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M57" s="60"/>
      <c r="N57" s="124"/>
      <c r="O57" s="27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M58" s="60"/>
      <c r="N58" s="124"/>
      <c r="O58" s="27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7250000</v>
      </c>
      <c r="J59" s="126"/>
      <c r="M59" s="60"/>
      <c r="N59" s="124"/>
      <c r="O59" s="27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117421100</v>
      </c>
      <c r="J60" s="63"/>
      <c r="M60" s="64"/>
      <c r="N60" s="124"/>
      <c r="O60" s="27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117421100</v>
      </c>
      <c r="J61" s="63"/>
      <c r="M61" s="64"/>
      <c r="N61" s="124"/>
      <c r="O61" s="27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M62" s="66"/>
      <c r="N62" s="124"/>
      <c r="O62" s="27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M63" s="60"/>
      <c r="N63" s="124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M64" s="66"/>
      <c r="N64" s="124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M65" s="66"/>
      <c r="N65" s="124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M66" s="66"/>
      <c r="N66" s="124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M67" s="66"/>
      <c r="N67" s="124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N68" s="124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N69" s="124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O70" s="27"/>
      <c r="Q70" s="41"/>
      <c r="S70" s="61"/>
    </row>
    <row r="72" spans="1:21" x14ac:dyDescent="0.25">
      <c r="A72" s="71" t="s">
        <v>71</v>
      </c>
      <c r="B72" s="69"/>
      <c r="C72" s="69"/>
      <c r="D72" s="70"/>
      <c r="E72" s="70"/>
      <c r="F72" s="70"/>
      <c r="G72" s="8"/>
      <c r="H72" s="5" t="s">
        <v>77</v>
      </c>
      <c r="J72" s="72"/>
      <c r="O72" s="27"/>
      <c r="Q72" s="41"/>
      <c r="S72" s="61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72"/>
      <c r="O73" s="27"/>
      <c r="Q73" s="41"/>
    </row>
    <row r="74" spans="1:21" x14ac:dyDescent="0.25">
      <c r="A74" s="1"/>
      <c r="B74" s="1"/>
      <c r="C74" s="1"/>
      <c r="D74" s="1"/>
      <c r="E74" s="1"/>
      <c r="F74" s="1"/>
      <c r="G74" s="70" t="s">
        <v>48</v>
      </c>
      <c r="H74" s="1"/>
      <c r="I74" s="1"/>
      <c r="J74" s="72"/>
      <c r="M74" s="66"/>
      <c r="N74" s="66"/>
      <c r="O74" s="27"/>
      <c r="P74" s="66"/>
      <c r="Q74" s="41"/>
    </row>
    <row r="75" spans="1:21" x14ac:dyDescent="0.25">
      <c r="A75" s="1"/>
      <c r="B75" s="1"/>
      <c r="C75" s="1"/>
      <c r="D75" s="1"/>
      <c r="E75" s="1"/>
      <c r="F75" s="1"/>
      <c r="G75" s="70"/>
      <c r="H75" s="1"/>
      <c r="I75" s="1"/>
      <c r="J75" s="72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1"/>
      <c r="J76" s="72"/>
      <c r="O76" s="27"/>
      <c r="Q76" s="41"/>
    </row>
    <row r="77" spans="1:21" x14ac:dyDescent="0.25">
      <c r="A77" s="1"/>
      <c r="B77" s="1"/>
      <c r="C77" s="1"/>
      <c r="D77" s="1"/>
      <c r="E77" s="1" t="s">
        <v>49</v>
      </c>
      <c r="F77" s="1"/>
      <c r="G77" s="1"/>
      <c r="H77" s="1"/>
      <c r="I77" s="73"/>
      <c r="J77" s="72"/>
      <c r="O77" s="27"/>
      <c r="Q77" s="41"/>
    </row>
    <row r="78" spans="1:21" x14ac:dyDescent="0.25">
      <c r="A78" s="70"/>
      <c r="B78" s="70"/>
      <c r="C78" s="70"/>
      <c r="D78" s="70"/>
      <c r="E78" s="70"/>
      <c r="F78" s="70"/>
      <c r="G78" s="74"/>
      <c r="H78" s="75"/>
      <c r="I78" s="70"/>
      <c r="J78" s="72"/>
      <c r="O78" s="27"/>
      <c r="Q78" s="76"/>
    </row>
    <row r="79" spans="1:21" x14ac:dyDescent="0.25">
      <c r="A79" s="70"/>
      <c r="B79" s="70"/>
      <c r="C79" s="70"/>
      <c r="D79" s="70"/>
      <c r="E79" s="70"/>
      <c r="F79" s="70"/>
      <c r="G79" s="74" t="s">
        <v>50</v>
      </c>
      <c r="H79" s="77"/>
      <c r="I79" s="70"/>
      <c r="J79" s="72"/>
      <c r="O79" s="27"/>
      <c r="Q79" s="76"/>
    </row>
    <row r="80" spans="1:21" x14ac:dyDescent="0.25">
      <c r="A80" s="81"/>
      <c r="B80" s="79"/>
      <c r="C80" s="79"/>
      <c r="D80" s="79"/>
      <c r="E80" s="80"/>
      <c r="F80" s="1"/>
      <c r="G80" s="1"/>
      <c r="H80" s="46"/>
      <c r="I80" s="1"/>
      <c r="J80" s="72"/>
      <c r="O80" s="27"/>
      <c r="Q80" s="76"/>
    </row>
    <row r="81" spans="1:17" x14ac:dyDescent="0.25">
      <c r="A81" s="81"/>
      <c r="B81" s="79"/>
      <c r="C81" s="82"/>
      <c r="D81" s="79"/>
      <c r="E81" s="83"/>
      <c r="F81" s="1"/>
      <c r="G81" s="1"/>
      <c r="H81" s="46"/>
      <c r="I81" s="1"/>
      <c r="J81" s="72"/>
      <c r="O81" s="27"/>
      <c r="Q81" s="76"/>
    </row>
    <row r="82" spans="1:17" x14ac:dyDescent="0.25">
      <c r="A82" s="80"/>
      <c r="B82" s="79"/>
      <c r="C82" s="82"/>
      <c r="D82" s="82"/>
      <c r="E82" s="84"/>
      <c r="F82" s="61"/>
      <c r="H82" s="62"/>
      <c r="J82" s="72"/>
      <c r="O82" s="27"/>
      <c r="Q82" s="76"/>
    </row>
    <row r="83" spans="1:17" x14ac:dyDescent="0.25">
      <c r="A83" s="85"/>
      <c r="B83" s="79"/>
      <c r="C83" s="86"/>
      <c r="D83" s="86"/>
      <c r="E83" s="84"/>
      <c r="H83" s="62"/>
      <c r="J83" s="72"/>
      <c r="O83" s="27"/>
      <c r="Q83" s="76"/>
    </row>
    <row r="84" spans="1:17" x14ac:dyDescent="0.25">
      <c r="A84" s="87"/>
      <c r="B84" s="79"/>
      <c r="C84" s="86"/>
      <c r="D84" s="86"/>
      <c r="E84" s="84"/>
      <c r="H84" s="62"/>
      <c r="J84" s="72"/>
      <c r="O84" s="27"/>
      <c r="Q84" s="88"/>
    </row>
    <row r="85" spans="1:17" x14ac:dyDescent="0.25">
      <c r="A85" s="87"/>
      <c r="B85" s="79"/>
      <c r="C85" s="86"/>
      <c r="D85" s="86"/>
      <c r="E85" s="84"/>
      <c r="H85" s="62"/>
      <c r="J85" s="72"/>
      <c r="O85" s="27"/>
      <c r="Q85" s="88"/>
    </row>
    <row r="86" spans="1:17" x14ac:dyDescent="0.25">
      <c r="A86" s="78"/>
      <c r="B86" s="79"/>
      <c r="C86" s="79"/>
      <c r="D86" s="79"/>
      <c r="E86" s="80"/>
      <c r="F86" s="1"/>
      <c r="G86" s="1"/>
      <c r="H86" s="46"/>
      <c r="I86" s="1"/>
      <c r="J86" s="72"/>
      <c r="K86" s="125"/>
      <c r="L86" s="27"/>
      <c r="O86" s="27"/>
      <c r="Q86" s="88"/>
    </row>
    <row r="87" spans="1:17" x14ac:dyDescent="0.25">
      <c r="A87" s="81" t="s">
        <v>51</v>
      </c>
      <c r="B87" s="79"/>
      <c r="C87" s="79"/>
      <c r="D87" s="79"/>
      <c r="E87" s="80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1"/>
      <c r="B88" s="79"/>
      <c r="C88" s="82"/>
      <c r="D88" s="79"/>
      <c r="E88" s="83"/>
      <c r="F88" s="1"/>
      <c r="G88" s="1"/>
      <c r="H88" s="46"/>
      <c r="I88" s="1"/>
      <c r="J88" s="72"/>
      <c r="K88" s="26"/>
      <c r="L88" s="27"/>
      <c r="O88" s="27"/>
      <c r="Q88" s="88"/>
    </row>
    <row r="89" spans="1:17" x14ac:dyDescent="0.25">
      <c r="A89" s="89">
        <f>SUM(A70:A88)</f>
        <v>0</v>
      </c>
      <c r="E89" s="62">
        <f>SUM(E70:E88)</f>
        <v>0</v>
      </c>
      <c r="H89" s="62">
        <f>SUM(H70:H88)</f>
        <v>0</v>
      </c>
      <c r="J89" s="72"/>
      <c r="K89" s="26"/>
      <c r="L89" s="27"/>
      <c r="O89" s="27"/>
      <c r="Q89" s="88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5">
      <c r="J95" s="72"/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">
      <c r="K101" s="26"/>
      <c r="L101" s="27"/>
      <c r="O101" s="27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0"/>
      <c r="O103" s="90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x14ac:dyDescent="0.25">
      <c r="K110" s="26"/>
      <c r="L110" s="91"/>
      <c r="O110" s="91"/>
      <c r="Q110" s="76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76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91"/>
      <c r="O115" s="91"/>
      <c r="Q115" s="66">
        <f>SUM(Q13:Q114)</f>
        <v>0</v>
      </c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1"/>
      <c r="O122" s="91"/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3">
        <f>SUM(L13:L122)</f>
        <v>7250000</v>
      </c>
      <c r="M123" s="93">
        <f t="shared" ref="M123:P123" si="1">SUM(M13:M122)</f>
        <v>26410000</v>
      </c>
      <c r="N123" s="93">
        <f>SUM(N13:N122)</f>
        <v>0</v>
      </c>
      <c r="O123" s="93">
        <f>SUM(O13:O122)</f>
        <v>0</v>
      </c>
      <c r="P123" s="93">
        <f t="shared" si="1"/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3">
        <f>SUM(L13:L123)</f>
        <v>14500000</v>
      </c>
      <c r="O124" s="93">
        <f>SUM(O13:O123)</f>
        <v>0</v>
      </c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  <row r="134" spans="1:21" s="4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4"/>
      <c r="O134" s="94"/>
      <c r="Q134" s="92"/>
      <c r="R134" s="5"/>
      <c r="S134" s="5"/>
      <c r="T134" s="5"/>
      <c r="U134" s="5"/>
    </row>
  </sheetData>
  <mergeCells count="3">
    <mergeCell ref="A1:I1"/>
    <mergeCell ref="L11:M11"/>
    <mergeCell ref="N11:O11"/>
  </mergeCells>
  <pageMargins left="0.7" right="0.7" top="0.75" bottom="0.75" header="0.3" footer="0.3"/>
  <pageSetup scale="5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B33" zoomScale="70" zoomScaleNormal="100" zoomScaleSheetLayoutView="70" workbookViewId="0">
      <selection activeCell="I33" sqref="I3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3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43130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1486+50</f>
        <v>1536</v>
      </c>
      <c r="F8" s="20"/>
      <c r="G8" s="15">
        <f>C8*E8</f>
        <v>153600000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1453</v>
      </c>
      <c r="F9" s="20"/>
      <c r="G9" s="15">
        <f t="shared" ref="G9:G16" si="0">C9*E9</f>
        <v>72650000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144</v>
      </c>
      <c r="F10" s="20"/>
      <c r="G10" s="15">
        <f t="shared" si="0"/>
        <v>2880000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23</v>
      </c>
      <c r="F11" s="20"/>
      <c r="G11" s="15">
        <f t="shared" si="0"/>
        <v>230000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</v>
      </c>
      <c r="F12" s="20"/>
      <c r="G12" s="15">
        <f>C12*E12</f>
        <v>20000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</v>
      </c>
      <c r="F13" s="20"/>
      <c r="G13" s="15">
        <f t="shared" si="0"/>
        <v>2000</v>
      </c>
      <c r="H13" s="7"/>
      <c r="I13" s="15"/>
      <c r="J13" s="102">
        <v>800</v>
      </c>
      <c r="K13" s="139">
        <v>44634</v>
      </c>
      <c r="L13" s="137">
        <v>3400000</v>
      </c>
      <c r="M13" s="112">
        <v>400000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02">
        <v>600</v>
      </c>
      <c r="K14" s="139">
        <v>44635</v>
      </c>
      <c r="L14" s="137">
        <v>2500000</v>
      </c>
      <c r="M14" s="112">
        <v>210000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39">
        <v>44636</v>
      </c>
      <c r="L15" s="137">
        <v>300000</v>
      </c>
      <c r="M15" s="112">
        <v>100000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39">
        <v>44637</v>
      </c>
      <c r="L16" s="137">
        <v>1600000</v>
      </c>
      <c r="M16" s="112">
        <v>200000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229383000</v>
      </c>
      <c r="I17" s="8"/>
      <c r="J17" s="102"/>
      <c r="K17" s="139">
        <v>44638</v>
      </c>
      <c r="L17" s="137">
        <v>2700000</v>
      </c>
      <c r="M17" s="112">
        <v>100000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39">
        <v>44639</v>
      </c>
      <c r="L18" s="137">
        <v>2000000</v>
      </c>
      <c r="M18" s="113">
        <v>140000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39">
        <v>44640</v>
      </c>
      <c r="L19" s="137">
        <v>3275000</v>
      </c>
      <c r="M19" s="114">
        <v>55000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39">
        <v>44641</v>
      </c>
      <c r="L20" s="137">
        <v>8875000</v>
      </c>
      <c r="M20" s="114">
        <v>2000000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3</v>
      </c>
      <c r="F21" s="6"/>
      <c r="G21" s="21">
        <f>C21*E21</f>
        <v>1500</v>
      </c>
      <c r="H21" s="7"/>
      <c r="I21" s="21"/>
      <c r="J21" s="102"/>
      <c r="K21" s="139">
        <v>44642</v>
      </c>
      <c r="L21" s="137">
        <v>12150000</v>
      </c>
      <c r="M21" s="115">
        <v>85000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39">
        <v>44643</v>
      </c>
      <c r="L22" s="137">
        <v>2000000</v>
      </c>
      <c r="M22" s="115">
        <v>350000</v>
      </c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39">
        <v>44644</v>
      </c>
      <c r="L23" s="137">
        <v>700000</v>
      </c>
      <c r="M23" s="116">
        <v>470000</v>
      </c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39">
        <v>44645</v>
      </c>
      <c r="L24" s="137">
        <v>250000</v>
      </c>
      <c r="M24" s="116"/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39">
        <v>44646</v>
      </c>
      <c r="L25" s="137">
        <v>1900000</v>
      </c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2500</v>
      </c>
      <c r="I26" s="7"/>
      <c r="J26" s="103"/>
      <c r="K26" s="139">
        <v>44647</v>
      </c>
      <c r="L26" s="137">
        <v>8500000</v>
      </c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229385500</v>
      </c>
      <c r="J27" s="103"/>
      <c r="K27" s="139">
        <v>44648</v>
      </c>
      <c r="L27" s="137">
        <v>2500000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9385500</v>
      </c>
      <c r="H28" s="7"/>
      <c r="I28" s="7"/>
      <c r="J28" s="103"/>
      <c r="K28" s="139">
        <v>44649</v>
      </c>
      <c r="L28" s="137">
        <v>5000000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220000000</v>
      </c>
      <c r="H29" s="7"/>
      <c r="I29" s="7"/>
      <c r="J29" s="103"/>
      <c r="K29" s="139">
        <v>44650</v>
      </c>
      <c r="L29" s="137">
        <v>5000000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9">
        <v>44651</v>
      </c>
      <c r="L30" s="137">
        <v>3400000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9">
        <v>44652</v>
      </c>
      <c r="L31" s="137">
        <v>5000000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+'30 jan '!I40</f>
        <v>356874603</v>
      </c>
      <c r="J32" s="103"/>
      <c r="K32" s="139">
        <v>44653</v>
      </c>
      <c r="L32" s="137">
        <v>12150000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+'30 jan '!I59</f>
        <v>138625500</v>
      </c>
      <c r="J33" s="103"/>
      <c r="K33" s="139">
        <v>44654</v>
      </c>
      <c r="L33" s="137">
        <v>2000000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>
        <v>44655</v>
      </c>
      <c r="L34" s="137">
        <v>5000000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>
        <v>46556</v>
      </c>
      <c r="L35" s="137">
        <v>2700000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>
        <v>46557</v>
      </c>
      <c r="L36" s="137">
        <v>950000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>
        <v>44658</v>
      </c>
      <c r="L37" s="137">
        <v>1020000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f>Q14</f>
        <v>0</v>
      </c>
      <c r="I38" s="7"/>
      <c r="J38" s="25"/>
      <c r="K38" s="134"/>
      <c r="L38" s="27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/>
      <c r="L39" s="27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356874603</v>
      </c>
      <c r="J40" s="25"/>
      <c r="K40" s="134"/>
      <c r="L40" s="27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/>
      <c r="L41" s="27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v>9409618</v>
      </c>
      <c r="J42" s="25"/>
      <c r="K42" s="134"/>
      <c r="L42" s="27"/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15232714</v>
      </c>
      <c r="I43" s="7"/>
      <c r="J43" s="25"/>
      <c r="K43" s="135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v>15950893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40593225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397467828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4110000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4110000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94870000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/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94870000</v>
      </c>
      <c r="J58" s="126">
        <f>+I32+I59+H42+H43+H44</f>
        <v>626853328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229385500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229385500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94870000</v>
      </c>
      <c r="M121" s="93">
        <f t="shared" ref="M121:P121" si="1">SUM(M13:M120)</f>
        <v>4110000</v>
      </c>
      <c r="N121" s="93">
        <f>SUM(N13:N120)</f>
        <v>0</v>
      </c>
      <c r="O121" s="93">
        <f>SUM(O13:O120)</f>
        <v>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189740000</v>
      </c>
      <c r="O122" s="93">
        <f>SUM(O13:O121)</f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:\Users\Nijar\Downloads\cetak-kwitansi.php?id=1800392"/>
    <hyperlink ref="K15" r:id="rId2" display="C:\Users\Nijar\Downloads\cetak-kwitansi.php?id=1800396"/>
    <hyperlink ref="K16" r:id="rId3" display="C:\Users\Nijar\Downloads\cetak-kwitansi.php?id=1800397"/>
    <hyperlink ref="K19" r:id="rId4" display="C:\Users\Nijar\Downloads\cetak-kwitansi.php?id=1800401"/>
    <hyperlink ref="K25" r:id="rId5" display="C:\Users\Nijar\Downloads\cetak-kwitansi.php?id=1800407"/>
    <hyperlink ref="K27" r:id="rId6" display="C:\Users\Nijar\Downloads\cetak-kwitansi.php?id=1800409"/>
    <hyperlink ref="K30" r:id="rId7" display="C:\Users\Nijar\Downloads\cetak-kwitansi.php?id=1800412"/>
    <hyperlink ref="K23" r:id="rId8" display="C:\Users\Nijar\Downloads\cetak-kwitansi.php?id=1800405"/>
    <hyperlink ref="K14" r:id="rId9" display="C:\Users\Nijar\Downloads\cetak-kwitansi.php?id=1800393"/>
    <hyperlink ref="K17" r:id="rId10" display="C:\Users\Nijar\Downloads\cetak-kwitansi.php?id=1800398"/>
    <hyperlink ref="K18" r:id="rId11" display="C:\Users\Nijar\Downloads\cetak-kwitansi.php?id=1800399"/>
    <hyperlink ref="K20" r:id="rId12" display="C:\Users\Nijar\Downloads\cetak-kwitansi.php?id=1800402"/>
    <hyperlink ref="K21" r:id="rId13" display="C:\Users\Nijar\Downloads\cetak-kwitansi.php?id=1800403"/>
    <hyperlink ref="K22" r:id="rId14" display="C:\Users\Nijar\Downloads\cetak-kwitansi.php?id=1800404"/>
    <hyperlink ref="K24" r:id="rId15" display="C:\Users\Nijar\Downloads\cetak-kwitansi.php?id=1800406"/>
    <hyperlink ref="K26" r:id="rId16" display="C:\Users\Nijar\Downloads\cetak-kwitansi.php?id=1800408"/>
    <hyperlink ref="K28" r:id="rId17" display="C:\Users\Nijar\Downloads\cetak-kwitansi.php?id=1800410"/>
    <hyperlink ref="K29" r:id="rId18" display="C:\Users\Nijar\Downloads\cetak-kwitansi.php?id=1800411"/>
    <hyperlink ref="K31" r:id="rId19" display="C:\Users\Nijar\Downloads\cetak-kwitansi.php?id=1800413"/>
    <hyperlink ref="K32" r:id="rId20" display="C:\Users\Nijar\Downloads\cetak-kwitansi.php?id=1800414"/>
    <hyperlink ref="K33" r:id="rId21" display="C:\Users\Nijar\Downloads\cetak-kwitansi.php?id=1800415"/>
  </hyperlinks>
  <pageMargins left="0.7" right="0.7" top="0.75" bottom="0.75" header="0.3" footer="0.3"/>
  <pageSetup scale="61" orientation="portrait" horizontalDpi="0" verticalDpi="0" r:id="rId2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0" zoomScale="84" zoomScaleNormal="100" zoomScaleSheetLayoutView="84" workbookViewId="0">
      <selection activeCell="I60" sqref="I6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6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57</v>
      </c>
      <c r="C3" s="8"/>
      <c r="D3" s="6"/>
      <c r="E3" s="6"/>
      <c r="F3" s="6"/>
      <c r="G3" s="6"/>
      <c r="H3" s="6" t="s">
        <v>3</v>
      </c>
      <c r="I3" s="10">
        <v>43162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23</v>
      </c>
      <c r="C4" s="6"/>
      <c r="D4" s="6"/>
      <c r="E4" s="6"/>
      <c r="F4" s="6"/>
      <c r="G4" s="6"/>
      <c r="H4" s="6" t="s">
        <v>6</v>
      </c>
      <c r="I4" s="13">
        <v>0.625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1308-164+200</f>
        <v>1344</v>
      </c>
      <c r="F8" s="20"/>
      <c r="G8" s="15">
        <f>C8*E8</f>
        <v>134400000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32+49</f>
        <v>81</v>
      </c>
      <c r="F9" s="20"/>
      <c r="G9" s="15">
        <f t="shared" ref="G9:G16" si="0">C9*E9</f>
        <v>4050000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9</v>
      </c>
      <c r="F10" s="20"/>
      <c r="G10" s="15">
        <f t="shared" si="0"/>
        <v>180000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f>101+2</f>
        <v>103</v>
      </c>
      <c r="F11" s="20"/>
      <c r="G11" s="15">
        <f t="shared" si="0"/>
        <v>1030000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f>1+1</f>
        <v>2</v>
      </c>
      <c r="F12" s="20"/>
      <c r="G12" s="15">
        <f>C12*E12</f>
        <v>10000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74</v>
      </c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89" t="s">
        <v>80</v>
      </c>
      <c r="K13" s="132">
        <v>45130</v>
      </c>
      <c r="L13" s="159"/>
      <c r="M13" s="181"/>
      <c r="N13" s="132"/>
      <c r="O13" s="159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89" t="s">
        <v>80</v>
      </c>
      <c r="K14" s="132">
        <v>45131</v>
      </c>
      <c r="L14" s="159"/>
      <c r="M14" s="182"/>
      <c r="N14" s="139"/>
      <c r="O14" s="159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89" t="s">
        <v>80</v>
      </c>
      <c r="K15" s="132">
        <v>45132</v>
      </c>
      <c r="L15" s="159"/>
      <c r="M15" s="181"/>
      <c r="N15" s="139"/>
      <c r="O15" s="159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89" t="s">
        <v>80</v>
      </c>
      <c r="K16" s="132">
        <v>45133</v>
      </c>
      <c r="L16" s="159"/>
      <c r="M16" s="182"/>
      <c r="N16" s="139"/>
      <c r="O16" s="159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139670000</v>
      </c>
      <c r="I17" s="8"/>
      <c r="J17" s="189" t="s">
        <v>80</v>
      </c>
      <c r="K17" s="132">
        <v>45134</v>
      </c>
      <c r="L17" s="159"/>
      <c r="M17" s="181"/>
      <c r="N17" s="139"/>
      <c r="O17" s="159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87"/>
      <c r="K18" s="132">
        <v>45135</v>
      </c>
      <c r="L18" s="159">
        <v>6500000</v>
      </c>
      <c r="M18" s="181"/>
      <c r="N18" s="139"/>
      <c r="O18" s="159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87"/>
      <c r="K19" s="132">
        <v>45136</v>
      </c>
      <c r="L19" s="159">
        <v>950000</v>
      </c>
      <c r="M19" s="182"/>
      <c r="N19" s="139"/>
      <c r="O19" s="159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87"/>
      <c r="K20" s="132">
        <v>45137</v>
      </c>
      <c r="L20" s="159">
        <v>1000000</v>
      </c>
      <c r="M20" s="178"/>
      <c r="N20" s="139"/>
      <c r="O20" s="159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9"/>
      <c r="K21" s="132">
        <v>45138</v>
      </c>
      <c r="L21" s="27">
        <v>1750000</v>
      </c>
      <c r="M21" s="145"/>
      <c r="N21" s="139"/>
      <c r="O21" s="159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32">
        <v>45139</v>
      </c>
      <c r="L22" s="27">
        <v>1500000</v>
      </c>
      <c r="M22" s="145"/>
      <c r="N22" s="139"/>
      <c r="O22" s="159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32">
        <v>45140</v>
      </c>
      <c r="L23" s="159">
        <v>2000000</v>
      </c>
      <c r="M23" s="118"/>
      <c r="N23" s="139"/>
      <c r="O23" s="159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32">
        <v>45141</v>
      </c>
      <c r="L24" s="159">
        <v>1000000</v>
      </c>
      <c r="M24" s="145"/>
      <c r="N24" s="139"/>
      <c r="O24" s="159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32">
        <v>45142</v>
      </c>
      <c r="L25" s="159">
        <v>900000</v>
      </c>
      <c r="M25" s="145"/>
      <c r="N25" s="139"/>
      <c r="O25" s="159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226100</v>
      </c>
      <c r="I26" s="7"/>
      <c r="K26" s="132">
        <v>45143</v>
      </c>
      <c r="L26" s="159">
        <v>850000</v>
      </c>
      <c r="M26" s="116"/>
      <c r="N26" s="139"/>
      <c r="O26" s="159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139896100</v>
      </c>
      <c r="K27" s="132">
        <v>45144</v>
      </c>
      <c r="L27" s="159">
        <v>1000000</v>
      </c>
      <c r="M27" s="114"/>
      <c r="N27" s="139"/>
      <c r="O27" s="159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I27-G29</f>
        <v>24896100</v>
      </c>
      <c r="H28" s="7"/>
      <c r="I28" s="7"/>
      <c r="K28" s="132">
        <v>45145</v>
      </c>
      <c r="L28" s="159">
        <v>825000</v>
      </c>
      <c r="M28" s="42"/>
      <c r="N28" s="139"/>
      <c r="O28" s="159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115000000</v>
      </c>
      <c r="H29" s="7"/>
      <c r="I29" s="7"/>
      <c r="K29" s="132">
        <v>45146</v>
      </c>
      <c r="L29" s="27">
        <v>600000</v>
      </c>
      <c r="M29" s="42"/>
      <c r="N29" s="139"/>
      <c r="O29" s="159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171"/>
      <c r="H30" s="7"/>
      <c r="I30" s="7"/>
      <c r="K30" s="124">
        <v>45147</v>
      </c>
      <c r="L30" s="27">
        <v>2400000</v>
      </c>
      <c r="M30" s="45"/>
      <c r="N30" s="139"/>
      <c r="O30" s="159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25">
        <v>45148</v>
      </c>
      <c r="L31" s="27">
        <v>1200000</v>
      </c>
      <c r="M31" s="45"/>
      <c r="N31" s="139"/>
      <c r="O31" s="159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'22 Feb (2)'!I40</f>
        <v>486874603</v>
      </c>
      <c r="M32" s="45"/>
      <c r="N32" s="139"/>
      <c r="O32" s="159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'02 Maret (2)'!I27</f>
        <v>117421100</v>
      </c>
      <c r="M33" s="45"/>
      <c r="N33" s="139"/>
      <c r="O33" s="159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5"/>
      <c r="N34" s="139"/>
      <c r="O34" s="159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M35" s="45"/>
      <c r="N35" s="139"/>
      <c r="O35" s="159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39"/>
      <c r="O36" s="159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N37" s="139"/>
      <c r="O37" s="159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N38" s="139"/>
      <c r="O38" s="159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N39" s="140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24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24"/>
      <c r="O41" s="27"/>
      <c r="Q41" s="41"/>
      <c r="S41" s="35"/>
      <c r="T41" s="1"/>
      <c r="U41" s="1"/>
    </row>
    <row r="42" spans="1:21" x14ac:dyDescent="0.25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N42" s="124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2310546</v>
      </c>
      <c r="J43" s="25"/>
      <c r="N43" s="124"/>
      <c r="O43" s="27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24"/>
      <c r="O44" s="27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32510381</v>
      </c>
      <c r="I45" s="7"/>
      <c r="J45" s="25"/>
      <c r="N45" s="124"/>
      <c r="O45" s="27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142470796</v>
      </c>
      <c r="J46" s="25"/>
      <c r="N46" s="124"/>
      <c r="O46" s="27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629345399</v>
      </c>
      <c r="J47" s="25"/>
      <c r="N47" s="124"/>
      <c r="O47" s="27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N48" s="124"/>
      <c r="O48" s="27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0</v>
      </c>
      <c r="I49" s="7"/>
      <c r="J49" s="25"/>
      <c r="N49" s="124"/>
      <c r="O49" s="27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M50" s="60"/>
      <c r="N50" s="124"/>
      <c r="O50" s="27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0</v>
      </c>
      <c r="J51" s="59"/>
      <c r="M51" s="60"/>
      <c r="N51" s="124"/>
      <c r="O51" s="27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M52" s="60"/>
      <c r="N52" s="124"/>
      <c r="O52" s="27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M53" s="60"/>
      <c r="N53" s="124"/>
      <c r="O53" s="27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+L123</f>
        <v>22475000</v>
      </c>
      <c r="I54" s="7"/>
      <c r="J54" s="63"/>
      <c r="M54" s="60"/>
      <c r="N54" s="124"/>
      <c r="O54" s="27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/>
      <c r="I55" s="7"/>
      <c r="J55" s="63"/>
      <c r="M55" s="60"/>
      <c r="N55" s="124"/>
      <c r="O55" s="27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75"/>
      <c r="I56" s="7"/>
      <c r="J56" s="63"/>
      <c r="M56" s="60"/>
      <c r="N56" s="124"/>
      <c r="O56" s="27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M57" s="60"/>
      <c r="N57" s="124"/>
      <c r="O57" s="27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M58" s="60"/>
      <c r="N58" s="124"/>
      <c r="O58" s="27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22475000</v>
      </c>
      <c r="J59" s="126"/>
      <c r="M59" s="60"/>
      <c r="N59" s="124"/>
      <c r="O59" s="27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139896100</v>
      </c>
      <c r="J60" s="63"/>
      <c r="M60" s="64"/>
      <c r="N60" s="124"/>
      <c r="O60" s="27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139896100</v>
      </c>
      <c r="J61" s="63"/>
      <c r="M61" s="64"/>
      <c r="N61" s="124"/>
      <c r="O61" s="27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M62" s="66"/>
      <c r="N62" s="124"/>
      <c r="O62" s="27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M63" s="60"/>
      <c r="N63" s="124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M64" s="66"/>
      <c r="N64" s="124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M65" s="66"/>
      <c r="N65" s="124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M66" s="66"/>
      <c r="N66" s="124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M67" s="66"/>
      <c r="N67" s="124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N68" s="124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N69" s="124"/>
      <c r="O69" s="27"/>
      <c r="Q69" s="41"/>
      <c r="S69" s="61"/>
    </row>
    <row r="70" spans="1:21" x14ac:dyDescent="0.25">
      <c r="A70" s="71"/>
      <c r="B70" s="69"/>
      <c r="C70" s="69"/>
      <c r="D70" s="70"/>
      <c r="E70" s="70"/>
      <c r="F70" s="70"/>
      <c r="G70" s="8"/>
      <c r="J70" s="72"/>
      <c r="O70" s="27"/>
      <c r="Q70" s="41"/>
      <c r="S70" s="61"/>
    </row>
    <row r="72" spans="1:21" x14ac:dyDescent="0.25">
      <c r="A72" s="71" t="s">
        <v>79</v>
      </c>
      <c r="B72" s="69"/>
      <c r="C72" s="69"/>
      <c r="D72" s="70"/>
      <c r="E72" s="70"/>
      <c r="F72" s="70"/>
      <c r="G72" s="8" t="s">
        <v>45</v>
      </c>
      <c r="J72" s="72"/>
      <c r="O72" s="27"/>
      <c r="Q72" s="41"/>
      <c r="S72" s="61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72"/>
      <c r="O73" s="27"/>
      <c r="Q73" s="41"/>
    </row>
    <row r="74" spans="1:21" x14ac:dyDescent="0.25">
      <c r="A74" s="1"/>
      <c r="B74" s="1"/>
      <c r="C74" s="1"/>
      <c r="D74" s="1"/>
      <c r="E74" s="1"/>
      <c r="F74" s="1"/>
      <c r="G74" s="70" t="s">
        <v>48</v>
      </c>
      <c r="H74" s="1"/>
      <c r="I74" s="1"/>
      <c r="J74" s="72"/>
      <c r="M74" s="66"/>
      <c r="N74" s="66"/>
      <c r="O74" s="27"/>
      <c r="P74" s="66"/>
      <c r="Q74" s="41"/>
    </row>
    <row r="75" spans="1:21" x14ac:dyDescent="0.25">
      <c r="A75" s="1"/>
      <c r="B75" s="1"/>
      <c r="C75" s="1"/>
      <c r="D75" s="1"/>
      <c r="E75" s="1"/>
      <c r="F75" s="1"/>
      <c r="G75" s="70"/>
      <c r="H75" s="1"/>
      <c r="I75" s="1"/>
      <c r="J75" s="72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1"/>
      <c r="J76" s="72"/>
      <c r="O76" s="27"/>
      <c r="Q76" s="41"/>
    </row>
    <row r="77" spans="1:21" x14ac:dyDescent="0.25">
      <c r="A77" s="1"/>
      <c r="B77" s="1"/>
      <c r="C77" s="1"/>
      <c r="D77" s="1"/>
      <c r="E77" s="1" t="s">
        <v>49</v>
      </c>
      <c r="F77" s="1"/>
      <c r="G77" s="1"/>
      <c r="H77" s="1"/>
      <c r="I77" s="73"/>
      <c r="J77" s="72"/>
      <c r="O77" s="27"/>
      <c r="Q77" s="41"/>
    </row>
    <row r="78" spans="1:21" x14ac:dyDescent="0.25">
      <c r="A78" s="70"/>
      <c r="B78" s="70"/>
      <c r="C78" s="70"/>
      <c r="D78" s="70"/>
      <c r="E78" s="70"/>
      <c r="F78" s="70"/>
      <c r="G78" s="74"/>
      <c r="H78" s="75"/>
      <c r="I78" s="70"/>
      <c r="J78" s="72"/>
      <c r="O78" s="27"/>
      <c r="Q78" s="76"/>
    </row>
    <row r="79" spans="1:21" x14ac:dyDescent="0.25">
      <c r="A79" s="70"/>
      <c r="B79" s="70"/>
      <c r="C79" s="70"/>
      <c r="D79" s="70"/>
      <c r="E79" s="70"/>
      <c r="F79" s="70"/>
      <c r="G79" s="74" t="s">
        <v>50</v>
      </c>
      <c r="H79" s="77"/>
      <c r="I79" s="70"/>
      <c r="J79" s="72"/>
      <c r="O79" s="27"/>
      <c r="Q79" s="76"/>
    </row>
    <row r="80" spans="1:21" x14ac:dyDescent="0.25">
      <c r="A80" s="81"/>
      <c r="B80" s="79"/>
      <c r="C80" s="79"/>
      <c r="D80" s="79"/>
      <c r="E80" s="80"/>
      <c r="F80" s="1"/>
      <c r="G80" s="1"/>
      <c r="H80" s="46"/>
      <c r="I80" s="1"/>
      <c r="J80" s="72"/>
      <c r="O80" s="27"/>
      <c r="Q80" s="76"/>
    </row>
    <row r="81" spans="1:17" x14ac:dyDescent="0.25">
      <c r="A81" s="81"/>
      <c r="B81" s="79"/>
      <c r="C81" s="82"/>
      <c r="D81" s="79"/>
      <c r="E81" s="83"/>
      <c r="F81" s="1"/>
      <c r="G81" s="1"/>
      <c r="H81" s="46"/>
      <c r="I81" s="1"/>
      <c r="J81" s="72"/>
      <c r="O81" s="27"/>
      <c r="Q81" s="76"/>
    </row>
    <row r="82" spans="1:17" x14ac:dyDescent="0.25">
      <c r="A82" s="80"/>
      <c r="B82" s="79"/>
      <c r="C82" s="82"/>
      <c r="D82" s="82"/>
      <c r="E82" s="84"/>
      <c r="F82" s="61"/>
      <c r="H82" s="62"/>
      <c r="J82" s="72"/>
      <c r="O82" s="27"/>
      <c r="Q82" s="76"/>
    </row>
    <row r="83" spans="1:17" x14ac:dyDescent="0.25">
      <c r="A83" s="85"/>
      <c r="B83" s="79"/>
      <c r="C83" s="86"/>
      <c r="D83" s="86"/>
      <c r="E83" s="84"/>
      <c r="H83" s="62"/>
      <c r="J83" s="72"/>
      <c r="O83" s="27"/>
      <c r="Q83" s="76"/>
    </row>
    <row r="84" spans="1:17" x14ac:dyDescent="0.25">
      <c r="A84" s="87"/>
      <c r="B84" s="79"/>
      <c r="C84" s="86"/>
      <c r="D84" s="86"/>
      <c r="E84" s="84"/>
      <c r="H84" s="62"/>
      <c r="J84" s="72"/>
      <c r="O84" s="27"/>
      <c r="Q84" s="88"/>
    </row>
    <row r="85" spans="1:17" x14ac:dyDescent="0.25">
      <c r="A85" s="87"/>
      <c r="B85" s="79"/>
      <c r="C85" s="86"/>
      <c r="D85" s="86"/>
      <c r="E85" s="84"/>
      <c r="H85" s="62"/>
      <c r="J85" s="72"/>
      <c r="O85" s="27"/>
      <c r="Q85" s="88"/>
    </row>
    <row r="86" spans="1:17" x14ac:dyDescent="0.25">
      <c r="A86" s="78"/>
      <c r="B86" s="79"/>
      <c r="C86" s="79"/>
      <c r="D86" s="79"/>
      <c r="E86" s="80"/>
      <c r="F86" s="1"/>
      <c r="G86" s="1"/>
      <c r="H86" s="46"/>
      <c r="I86" s="1"/>
      <c r="J86" s="72"/>
      <c r="K86" s="125"/>
      <c r="L86" s="27"/>
      <c r="O86" s="27"/>
      <c r="Q86" s="88"/>
    </row>
    <row r="87" spans="1:17" x14ac:dyDescent="0.25">
      <c r="A87" s="81" t="s">
        <v>51</v>
      </c>
      <c r="B87" s="79"/>
      <c r="C87" s="79"/>
      <c r="D87" s="79"/>
      <c r="E87" s="80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1"/>
      <c r="B88" s="79"/>
      <c r="C88" s="82"/>
      <c r="D88" s="79"/>
      <c r="E88" s="83"/>
      <c r="F88" s="1"/>
      <c r="G88" s="1"/>
      <c r="H88" s="46"/>
      <c r="I88" s="1"/>
      <c r="J88" s="72"/>
      <c r="K88" s="26"/>
      <c r="L88" s="27"/>
      <c r="O88" s="27"/>
      <c r="Q88" s="88"/>
    </row>
    <row r="89" spans="1:17" x14ac:dyDescent="0.25">
      <c r="A89" s="89">
        <f>SUM(A70:A88)</f>
        <v>0</v>
      </c>
      <c r="E89" s="62">
        <f>SUM(E70:E88)</f>
        <v>0</v>
      </c>
      <c r="H89" s="62">
        <f>SUM(H70:H88)</f>
        <v>0</v>
      </c>
      <c r="J89" s="72"/>
      <c r="K89" s="26"/>
      <c r="L89" s="27"/>
      <c r="O89" s="27"/>
      <c r="Q89" s="88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5">
      <c r="J95" s="72"/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">
      <c r="K101" s="26"/>
      <c r="L101" s="27"/>
      <c r="O101" s="27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0"/>
      <c r="O103" s="90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x14ac:dyDescent="0.25">
      <c r="K110" s="26"/>
      <c r="L110" s="91"/>
      <c r="O110" s="91"/>
      <c r="Q110" s="76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76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91"/>
      <c r="O115" s="91"/>
      <c r="Q115" s="66">
        <f>SUM(Q13:Q114)</f>
        <v>0</v>
      </c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1"/>
      <c r="O122" s="91"/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3">
        <f>SUM(L13:L122)</f>
        <v>22475000</v>
      </c>
      <c r="M123" s="93">
        <f t="shared" ref="M123:P123" si="1">SUM(M13:M122)</f>
        <v>0</v>
      </c>
      <c r="N123" s="93">
        <f>SUM(N13:N122)</f>
        <v>0</v>
      </c>
      <c r="O123" s="93">
        <f>SUM(O13:O122)</f>
        <v>0</v>
      </c>
      <c r="P123" s="93">
        <f t="shared" si="1"/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3">
        <f>SUM(L13:L123)</f>
        <v>44950000</v>
      </c>
      <c r="O124" s="93">
        <f>SUM(O13:O123)</f>
        <v>0</v>
      </c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  <row r="134" spans="1:21" s="4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4"/>
      <c r="O134" s="94"/>
      <c r="Q134" s="92"/>
      <c r="R134" s="5"/>
      <c r="S134" s="5"/>
      <c r="T134" s="5"/>
      <c r="U134" s="5"/>
    </row>
  </sheetData>
  <mergeCells count="3">
    <mergeCell ref="A1:I1"/>
    <mergeCell ref="L11:M11"/>
    <mergeCell ref="N11:O11"/>
  </mergeCells>
  <pageMargins left="0.7" right="0.7" top="0.75" bottom="0.75" header="0.3" footer="0.3"/>
  <pageSetup scale="5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0" zoomScale="70" zoomScaleNormal="100" zoomScaleSheetLayoutView="70" workbookViewId="0">
      <selection activeCell="I33" sqref="I3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36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54</v>
      </c>
      <c r="C3" s="8"/>
      <c r="D3" s="6"/>
      <c r="E3" s="6"/>
      <c r="F3" s="6"/>
      <c r="G3" s="6"/>
      <c r="H3" s="6" t="s">
        <v>3</v>
      </c>
      <c r="I3" s="10">
        <v>43132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1262</v>
      </c>
      <c r="F8" s="20"/>
      <c r="G8" s="15">
        <f>C8*E8</f>
        <v>126200000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1096</v>
      </c>
      <c r="F9" s="20"/>
      <c r="G9" s="15">
        <f t="shared" ref="G9:G16" si="0">C9*E9</f>
        <v>54800000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144</v>
      </c>
      <c r="F10" s="20"/>
      <c r="G10" s="15">
        <f t="shared" si="0"/>
        <v>2880000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25</v>
      </c>
      <c r="F11" s="20"/>
      <c r="G11" s="15">
        <f t="shared" si="0"/>
        <v>250000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3</v>
      </c>
      <c r="F12" s="20"/>
      <c r="G12" s="15">
        <f>C12*E12</f>
        <v>15000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3</v>
      </c>
      <c r="F13" s="20"/>
      <c r="G13" s="15">
        <f t="shared" si="0"/>
        <v>6000</v>
      </c>
      <c r="H13" s="7"/>
      <c r="I13" s="15"/>
      <c r="J13" s="102">
        <v>800</v>
      </c>
      <c r="K13" s="139">
        <v>44659</v>
      </c>
      <c r="L13" s="137">
        <v>2850000</v>
      </c>
      <c r="M13" s="48">
        <v>88000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3</v>
      </c>
      <c r="F14" s="20"/>
      <c r="G14" s="15">
        <f t="shared" si="0"/>
        <v>3000</v>
      </c>
      <c r="H14" s="7"/>
      <c r="I14" s="15"/>
      <c r="J14" s="102">
        <v>600</v>
      </c>
      <c r="K14" s="139">
        <v>44660</v>
      </c>
      <c r="L14" s="137">
        <v>950000</v>
      </c>
      <c r="M14" s="48">
        <v>8000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39">
        <v>44661</v>
      </c>
      <c r="L15" s="137">
        <v>585000</v>
      </c>
      <c r="M15" s="48">
        <v>106000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39">
        <v>44662</v>
      </c>
      <c r="L16" s="137">
        <v>1000000</v>
      </c>
      <c r="M16" s="48">
        <v>2200000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184154000</v>
      </c>
      <c r="I17" s="8"/>
      <c r="J17" s="102"/>
      <c r="K17" s="139">
        <v>44663</v>
      </c>
      <c r="L17" s="137">
        <v>900000</v>
      </c>
      <c r="M17" s="48">
        <v>507000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39">
        <v>44664</v>
      </c>
      <c r="L18" s="137">
        <v>950000</v>
      </c>
      <c r="M18" s="48">
        <v>50000000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39">
        <v>44665</v>
      </c>
      <c r="L19" s="137">
        <v>445000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40"/>
      <c r="L20" s="137"/>
      <c r="M20" s="114"/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3</v>
      </c>
      <c r="F21" s="6"/>
      <c r="G21" s="21">
        <f>C21*E21</f>
        <v>1500</v>
      </c>
      <c r="H21" s="7"/>
      <c r="I21" s="21"/>
      <c r="J21" s="102"/>
      <c r="K21" s="139"/>
      <c r="L21" s="137"/>
      <c r="M21" s="115"/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39"/>
      <c r="L22" s="137"/>
      <c r="M22" s="115"/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39"/>
      <c r="L23" s="137"/>
      <c r="M23" s="116"/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39"/>
      <c r="L24" s="137"/>
      <c r="M24" s="116"/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39"/>
      <c r="L25" s="137"/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2500</v>
      </c>
      <c r="I26" s="7"/>
      <c r="J26" s="103"/>
      <c r="K26" s="139"/>
      <c r="L26" s="137"/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184156500</v>
      </c>
      <c r="J27" s="103"/>
      <c r="K27" s="139"/>
      <c r="L27" s="137"/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-35843500</v>
      </c>
      <c r="H28" s="7"/>
      <c r="I28" s="7"/>
      <c r="J28" s="103"/>
      <c r="K28" s="139"/>
      <c r="L28" s="13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220000000</v>
      </c>
      <c r="H29" s="7"/>
      <c r="I29" s="7"/>
      <c r="J29" s="103"/>
      <c r="K29" s="139"/>
      <c r="L29" s="13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9"/>
      <c r="L30" s="13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9"/>
      <c r="L31" s="13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+'31 jan'!I40</f>
        <v>356874603</v>
      </c>
      <c r="J32" s="103"/>
      <c r="K32" s="139"/>
      <c r="L32" s="13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+'31 jan'!I59</f>
        <v>229385500</v>
      </c>
      <c r="J33" s="103"/>
      <c r="K33" s="139"/>
      <c r="L33" s="13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/>
      <c r="L34" s="13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/>
      <c r="L35" s="13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/>
      <c r="L36" s="13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/>
      <c r="L37" s="13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v>50000000</v>
      </c>
      <c r="I38" s="7"/>
      <c r="J38" s="25"/>
      <c r="K38" s="134"/>
      <c r="L38" s="27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/>
      <c r="L39" s="27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34"/>
      <c r="L40" s="27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/>
      <c r="L41" s="27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v>9409618</v>
      </c>
      <c r="J42" s="25"/>
      <c r="K42" s="134"/>
      <c r="L42" s="27"/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15232714</v>
      </c>
      <c r="I43" s="7"/>
      <c r="J43" s="25"/>
      <c r="K43" s="135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v>15950893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40593225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447467828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52909000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52909000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7680000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/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7680000</v>
      </c>
      <c r="J58" s="126">
        <f>+I32+I59+H42+H43+H44</f>
        <v>581624328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184156500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184156500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7680000</v>
      </c>
      <c r="M121" s="93">
        <f t="shared" ref="M121:P121" si="1">SUM(M13:M120)</f>
        <v>52909000</v>
      </c>
      <c r="N121" s="93">
        <f>SUM(N13:N120)</f>
        <v>0</v>
      </c>
      <c r="O121" s="93">
        <f>SUM(O13:O120)</f>
        <v>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15360000</v>
      </c>
      <c r="O122" s="93">
        <f>SUM(O13:O121)</f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0425"/>
    <hyperlink ref="K14" r:id="rId2" display="cetak-kwitansi.php%3fid=1800426"/>
    <hyperlink ref="K15" r:id="rId3" display="cetak-kwitansi.php%3fid=1800427"/>
    <hyperlink ref="K16" r:id="rId4" display="cetak-kwitansi.php%3fid=1800428"/>
    <hyperlink ref="K17" r:id="rId5" display="cetak-kwitansi.php%3fid=1800429"/>
    <hyperlink ref="K18" r:id="rId6" display="cetak-kwitansi.php%3fid=1800430"/>
    <hyperlink ref="K19" r:id="rId7" display="cetak-kwitansi.php%3fid=1800431"/>
  </hyperlinks>
  <pageMargins left="0.7" right="0.7" top="0.75" bottom="0.75" header="0.3" footer="0.3"/>
  <pageSetup scale="61" orientation="portrait" horizontalDpi="0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C31" zoomScale="70" zoomScaleNormal="100" zoomScaleSheetLayoutView="70" workbookViewId="0">
      <selection activeCell="M19" sqref="M1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42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55</v>
      </c>
      <c r="C3" s="8"/>
      <c r="D3" s="6"/>
      <c r="E3" s="6"/>
      <c r="F3" s="6"/>
      <c r="G3" s="6"/>
      <c r="H3" s="6" t="s">
        <v>3</v>
      </c>
      <c r="I3" s="10">
        <v>43133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950</v>
      </c>
      <c r="F8" s="20"/>
      <c r="G8" s="15">
        <f>C8*E8</f>
        <v>95000000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1058</v>
      </c>
      <c r="F9" s="20"/>
      <c r="G9" s="15">
        <f t="shared" ref="G9:G16" si="0">C9*E9</f>
        <v>52900000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112</v>
      </c>
      <c r="F10" s="20"/>
      <c r="G10" s="15">
        <f t="shared" si="0"/>
        <v>2240000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3</v>
      </c>
      <c r="F11" s="20"/>
      <c r="G11" s="15">
        <f t="shared" si="0"/>
        <v>30000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>C12*E12</f>
        <v>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>
        <v>800</v>
      </c>
      <c r="K13" s="124">
        <v>44666</v>
      </c>
      <c r="L13" s="27">
        <v>900000</v>
      </c>
      <c r="M13" s="48">
        <v>32000000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3</v>
      </c>
      <c r="F14" s="20"/>
      <c r="G14" s="15">
        <f t="shared" si="0"/>
        <v>3000</v>
      </c>
      <c r="H14" s="7"/>
      <c r="I14" s="15"/>
      <c r="J14" s="102">
        <v>600</v>
      </c>
      <c r="K14" s="124">
        <v>44667</v>
      </c>
      <c r="L14" s="27">
        <v>3200000</v>
      </c>
      <c r="M14" s="48">
        <v>125000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44668</v>
      </c>
      <c r="L15" s="27">
        <v>800000</v>
      </c>
      <c r="M15" s="48">
        <v>2440000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44669</v>
      </c>
      <c r="L16" s="27">
        <v>950000</v>
      </c>
      <c r="M16" s="48">
        <v>400000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150173000</v>
      </c>
      <c r="I17" s="8"/>
      <c r="J17" s="102"/>
      <c r="K17" s="124">
        <v>44670</v>
      </c>
      <c r="L17" s="27">
        <v>500000</v>
      </c>
      <c r="M17" s="48">
        <v>565000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44671</v>
      </c>
      <c r="L18" s="27">
        <v>1000000</v>
      </c>
      <c r="M18" s="48">
        <v>700000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44672</v>
      </c>
      <c r="L19" s="27">
        <v>1600000</v>
      </c>
      <c r="M19" s="48">
        <v>11000000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44673</v>
      </c>
      <c r="L20" s="27">
        <v>950000</v>
      </c>
      <c r="M20" s="114">
        <v>50000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2</v>
      </c>
      <c r="F21" s="6"/>
      <c r="G21" s="21">
        <f>C21*E21</f>
        <v>1000</v>
      </c>
      <c r="H21" s="7"/>
      <c r="I21" s="21"/>
      <c r="J21" s="102"/>
      <c r="K21" s="124">
        <v>44674</v>
      </c>
      <c r="L21" s="27">
        <v>1000000</v>
      </c>
      <c r="M21" s="115">
        <v>3247500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44675</v>
      </c>
      <c r="L22" s="27">
        <v>1500000</v>
      </c>
      <c r="M22" s="115">
        <v>50000</v>
      </c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44676</v>
      </c>
      <c r="L23" s="27">
        <v>1000000</v>
      </c>
      <c r="M23" s="116">
        <v>254000</v>
      </c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44677</v>
      </c>
      <c r="L24" s="27">
        <v>700000</v>
      </c>
      <c r="M24" s="116">
        <v>170000</v>
      </c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44678</v>
      </c>
      <c r="L25" s="27">
        <v>950000</v>
      </c>
      <c r="M25" s="116">
        <v>360000</v>
      </c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2000</v>
      </c>
      <c r="I26" s="7"/>
      <c r="J26" s="103"/>
      <c r="K26" s="124">
        <v>44679</v>
      </c>
      <c r="L26" s="27">
        <v>800000</v>
      </c>
      <c r="M26" s="117">
        <v>20000</v>
      </c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150175000</v>
      </c>
      <c r="J27" s="103"/>
      <c r="K27" s="125">
        <v>44680</v>
      </c>
      <c r="L27" s="137">
        <v>1500000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5175000</v>
      </c>
      <c r="H28" s="7"/>
      <c r="I28" s="7"/>
      <c r="J28" s="103"/>
      <c r="K28" s="139"/>
      <c r="L28" s="13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39"/>
      <c r="L29" s="13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9"/>
      <c r="L30" s="13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9"/>
      <c r="L31" s="13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 Peb'!I40</f>
        <v>406874603</v>
      </c>
      <c r="J32" s="103"/>
      <c r="K32" s="139"/>
      <c r="L32" s="13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 Peb'!I59</f>
        <v>184156500</v>
      </c>
      <c r="J33" s="103"/>
      <c r="K33" s="139"/>
      <c r="L33" s="13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/>
      <c r="L34" s="13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/>
      <c r="L35" s="13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/>
      <c r="L36" s="13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/>
      <c r="L37" s="13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34"/>
      <c r="L38" s="27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/>
      <c r="L39" s="27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34"/>
      <c r="L40" s="27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/>
      <c r="L41" s="27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3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3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35"/>
      <c r="L44" s="101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0"/>
      <c r="L45" s="101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0"/>
      <c r="L46" s="101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 t="s">
        <v>23</v>
      </c>
      <c r="K47" s="26"/>
      <c r="L47" s="119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26"/>
      <c r="L48" s="101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51381500</v>
      </c>
      <c r="I49" s="7"/>
      <c r="J49" s="25"/>
      <c r="K49" s="26"/>
      <c r="L49" s="101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26"/>
      <c r="L50" s="101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51381500</v>
      </c>
      <c r="J51" s="59"/>
      <c r="K51" s="26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17350000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47">
        <v>50000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17400000</v>
      </c>
      <c r="J59" s="126">
        <f>+I32+I60+H43+H44+H45</f>
        <v>597642828</v>
      </c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150175000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150175000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H91" s="5">
        <v>2</v>
      </c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17350000</v>
      </c>
      <c r="M122" s="93">
        <f t="shared" ref="M122:P122" si="1">SUM(M13:M121)</f>
        <v>51381500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34700000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26" r:id="rId1" display="cetak-kwitansi.php%3fid=1800446"/>
    <hyperlink ref="K24" r:id="rId2" display="cetak-kwitansi.php%3fid=1800444"/>
    <hyperlink ref="K23" r:id="rId3" display="cetak-kwitansi.php%3fid=1800443"/>
    <hyperlink ref="K17" r:id="rId4" display="cetak-kwitansi.php%3fid=1800436"/>
    <hyperlink ref="K25" r:id="rId5" display="cetak-kwitansi.php%3fid=1800445"/>
    <hyperlink ref="K22" r:id="rId6" display="cetak-kwitansi.php%3fid=1800441"/>
    <hyperlink ref="K21" r:id="rId7" display="cetak-kwitansi.php%3fid=1800440"/>
    <hyperlink ref="K20" r:id="rId8" display="cetak-kwitansi.php%3fid=1800439"/>
    <hyperlink ref="K19" r:id="rId9" display="cetak-kwitansi.php%3fid=1800438"/>
    <hyperlink ref="K18" r:id="rId10" display="cetak-kwitansi.php%3fid=1800437"/>
    <hyperlink ref="K16" r:id="rId11" display="cetak-kwitansi.php%3fid=1800435"/>
    <hyperlink ref="K15" r:id="rId12" display="cetak-kwitansi.php%3fid=1800434"/>
    <hyperlink ref="K14" r:id="rId13" display="cetak-kwitansi.php%3fid=1800433"/>
    <hyperlink ref="K13" r:id="rId14" display="cetak-kwitansi.php%3fid=1800432"/>
  </hyperlinks>
  <pageMargins left="0.7" right="0.7" top="0.75" bottom="0.75" header="0.3" footer="0.3"/>
  <pageSetup scale="60" orientation="portrait" horizontalDpi="0" verticalDpi="0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C30" zoomScale="70" zoomScaleNormal="100" zoomScaleSheetLayoutView="70" workbookViewId="0">
      <selection activeCell="I62" sqref="I62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41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57</v>
      </c>
      <c r="C3" s="8"/>
      <c r="D3" s="6"/>
      <c r="E3" s="6"/>
      <c r="F3" s="6"/>
      <c r="G3" s="6"/>
      <c r="H3" s="6" t="s">
        <v>3</v>
      </c>
      <c r="I3" s="10">
        <v>43134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1187+7</f>
        <v>1194</v>
      </c>
      <c r="F8" s="20"/>
      <c r="G8" s="15">
        <f>C8*E8</f>
        <v>119400000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1348</v>
      </c>
      <c r="F9" s="20"/>
      <c r="G9" s="15">
        <f t="shared" ref="G9:G16" si="0">C9*E9</f>
        <v>67400000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111</v>
      </c>
      <c r="F10" s="20"/>
      <c r="G10" s="15">
        <f t="shared" si="0"/>
        <v>2220000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4</v>
      </c>
      <c r="F11" s="20"/>
      <c r="G11" s="15">
        <f t="shared" si="0"/>
        <v>40000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>C12*E12</f>
        <v>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/>
      <c r="K13" s="132">
        <v>44681</v>
      </c>
      <c r="L13" s="27">
        <v>860000</v>
      </c>
      <c r="M13" s="32">
        <v>20000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44682</v>
      </c>
      <c r="L14" s="27">
        <v>1000000</v>
      </c>
      <c r="M14" s="32">
        <v>50000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44683</v>
      </c>
      <c r="L15" s="27">
        <v>950000</v>
      </c>
      <c r="M15" s="36">
        <v>50000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44684</v>
      </c>
      <c r="L16" s="27">
        <v>710000</v>
      </c>
      <c r="M16" s="48">
        <v>3100000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189060000</v>
      </c>
      <c r="I17" s="8"/>
      <c r="J17" s="102"/>
      <c r="K17" s="124">
        <v>44685</v>
      </c>
      <c r="L17" s="27">
        <v>1000000</v>
      </c>
      <c r="M17" s="48">
        <v>200000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44686</v>
      </c>
      <c r="L18" s="27">
        <v>5650000</v>
      </c>
      <c r="M18" s="36">
        <v>50000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44687</v>
      </c>
      <c r="L19" s="27">
        <v>1800000</v>
      </c>
      <c r="M19" s="146">
        <v>550000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44688</v>
      </c>
      <c r="L20" s="27">
        <v>850000</v>
      </c>
      <c r="M20" s="145">
        <v>150000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2</v>
      </c>
      <c r="F21" s="6"/>
      <c r="G21" s="21">
        <f>C21*E21</f>
        <v>1000</v>
      </c>
      <c r="H21" s="7"/>
      <c r="I21" s="21"/>
      <c r="J21" s="102"/>
      <c r="K21" s="124">
        <v>44689</v>
      </c>
      <c r="L21" s="27">
        <v>3000000</v>
      </c>
      <c r="M21" s="145">
        <v>170000</v>
      </c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44690</v>
      </c>
      <c r="L22" s="27">
        <v>2000000</v>
      </c>
      <c r="M22" s="145">
        <v>5000000</v>
      </c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44691</v>
      </c>
      <c r="L23" s="27">
        <v>3000000</v>
      </c>
      <c r="M23" s="118">
        <v>2000000</v>
      </c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44692</v>
      </c>
      <c r="L24" s="27">
        <v>1170000</v>
      </c>
      <c r="M24" s="145">
        <v>350000</v>
      </c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44693</v>
      </c>
      <c r="L25" s="27">
        <v>1600000</v>
      </c>
      <c r="M25" s="145">
        <v>2500000</v>
      </c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2000</v>
      </c>
      <c r="I26" s="7"/>
      <c r="J26" s="103"/>
      <c r="K26" s="124">
        <v>44694</v>
      </c>
      <c r="L26" s="27">
        <v>1000000</v>
      </c>
      <c r="M26" s="116">
        <v>100000</v>
      </c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189062000</v>
      </c>
      <c r="J27" s="103"/>
      <c r="K27" s="124">
        <v>44695</v>
      </c>
      <c r="L27" s="27">
        <v>562000</v>
      </c>
      <c r="M27" s="114">
        <v>10000</v>
      </c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44062000</v>
      </c>
      <c r="H28" s="7"/>
      <c r="I28" s="7"/>
      <c r="J28" s="103"/>
      <c r="K28" s="124">
        <v>44696</v>
      </c>
      <c r="L28" s="27">
        <v>1000000</v>
      </c>
      <c r="M28" s="42">
        <v>35000</v>
      </c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>
        <v>44697</v>
      </c>
      <c r="L29" s="27">
        <v>700000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44698</v>
      </c>
      <c r="L30" s="27">
        <v>1500000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44699</v>
      </c>
      <c r="L31" s="27">
        <v>900000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>
        <v>44700</v>
      </c>
      <c r="L32" s="27">
        <v>2700000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'2 Peb '!I27</f>
        <v>150175000</v>
      </c>
      <c r="J33" s="103"/>
      <c r="K33" s="124">
        <v>44701</v>
      </c>
      <c r="L33" s="27">
        <v>4500000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44702</v>
      </c>
      <c r="L34" s="27">
        <v>1300000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>
        <v>44703</v>
      </c>
      <c r="L35" s="27">
        <v>800000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>
        <v>44704</v>
      </c>
      <c r="L36" s="27">
        <v>800000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>
        <v>44705</v>
      </c>
      <c r="L37" s="27">
        <v>1200000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>
        <v>44706</v>
      </c>
      <c r="L38" s="27">
        <v>800000</v>
      </c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>
        <v>44707</v>
      </c>
      <c r="L39" s="27">
        <v>1000000</v>
      </c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>
        <v>44708</v>
      </c>
      <c r="L40" s="27">
        <v>1500000</v>
      </c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>
        <v>44709</v>
      </c>
      <c r="L41" s="27">
        <v>2625000</v>
      </c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>
        <v>44710</v>
      </c>
      <c r="L42" s="27">
        <v>500000</v>
      </c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>
        <v>44711</v>
      </c>
      <c r="L43" s="27">
        <v>800000</v>
      </c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>
        <v>44712</v>
      </c>
      <c r="L44" s="27">
        <v>825000</v>
      </c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>
        <v>44713</v>
      </c>
      <c r="L45" s="27">
        <v>750000</v>
      </c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>
        <v>44714</v>
      </c>
      <c r="L46" s="27">
        <v>550000</v>
      </c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>
        <v>44715</v>
      </c>
      <c r="L47" s="27">
        <v>1300000</v>
      </c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>
        <v>44716</v>
      </c>
      <c r="L48" s="27">
        <v>1500000</v>
      </c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14335000</v>
      </c>
      <c r="I49" s="7"/>
      <c r="J49" s="25"/>
      <c r="K49" s="125"/>
      <c r="L49" s="101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26"/>
      <c r="L50" s="101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14335000</v>
      </c>
      <c r="J51" s="59"/>
      <c r="K51" s="26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52702000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>
        <v>520000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53222000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189062000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189062000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52702000</v>
      </c>
      <c r="M122" s="93">
        <f t="shared" ref="M122:P122" si="1">SUM(M13:M121)</f>
        <v>14335000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105404000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sortState ref="K13:U29">
    <sortCondition ref="K29"/>
  </sortState>
  <mergeCells count="3">
    <mergeCell ref="A1:I1"/>
    <mergeCell ref="L11:M11"/>
    <mergeCell ref="N11:O11"/>
  </mergeCells>
  <hyperlinks>
    <hyperlink ref="K13" r:id="rId1" display="cetak-kwitansi.php%3fid=1800450"/>
    <hyperlink ref="K15" r:id="rId2" display="cetak-kwitansi.php%3fid=1800450"/>
    <hyperlink ref="K16" r:id="rId3" display="cetak-kwitansi.php%3fid=1800451"/>
    <hyperlink ref="K19" r:id="rId4" display="cetak-kwitansi.php%3fid=1800454"/>
    <hyperlink ref="K20" r:id="rId5" display="cetak-kwitansi.php%3fid=1800455"/>
    <hyperlink ref="K21" r:id="rId6" display="cetak-kwitansi.php%3fid=1800456"/>
    <hyperlink ref="K23" r:id="rId7" display="cetak-kwitansi.php%3fid=1800458"/>
    <hyperlink ref="K24" r:id="rId8" display="cetak-kwitansi.php%3fid=1800459"/>
    <hyperlink ref="K26" r:id="rId9" display="cetak-kwitansi.php%3fid=1800461"/>
    <hyperlink ref="K41" r:id="rId10" display="cetak-kwitansi.php%3fid=1800476"/>
    <hyperlink ref="K27" r:id="rId11" display="cetak-kwitansi.php%3fid=1800462"/>
    <hyperlink ref="K28" r:id="rId12" display="cetak-kwitansi.php%3fid=1800463"/>
    <hyperlink ref="K29" r:id="rId13" display="cetak-kwitansi.php%3fid=1800464"/>
    <hyperlink ref="K42" r:id="rId14" display="cetak-kwitansi.php%3fid=1800477"/>
    <hyperlink ref="K44" r:id="rId15" display="cetak-kwitansi.php%3fid=1800479"/>
    <hyperlink ref="K45" r:id="rId16" display="cetak-kwitansi.php%3fid=1800480"/>
    <hyperlink ref="K46" r:id="rId17" display="cetak-kwitansi.php%3fid=1800481"/>
    <hyperlink ref="K47" r:id="rId18" display="cetak-kwitansi.php%3fid=1800482"/>
    <hyperlink ref="K48" r:id="rId19" display="cetak-kwitansi.php%3fid=1800483"/>
    <hyperlink ref="K17" r:id="rId20" display="cetak-kwitansi.php%3fid=1800452"/>
    <hyperlink ref="K25" r:id="rId21" display="cetak-kwitansi.php%3fid=1800460"/>
    <hyperlink ref="K30" r:id="rId22" display="cetak-kwitansi.php%3fid=1800465"/>
    <hyperlink ref="K31" r:id="rId23" display="cetak-kwitansi.php%3fid=1800466"/>
    <hyperlink ref="K32" r:id="rId24" display="cetak-kwitansi.php%3fid=1800467"/>
    <hyperlink ref="K33" r:id="rId25" display="cetak-kwitansi.php%3fid=1800468"/>
    <hyperlink ref="K34" r:id="rId26" display="cetak-kwitansi.php%3fid=1800469"/>
    <hyperlink ref="K35" r:id="rId27" display="cetak-kwitansi.php%3fid=1800470"/>
    <hyperlink ref="K36" r:id="rId28" display="cetak-kwitansi.php%3fid=1800471"/>
    <hyperlink ref="K37" r:id="rId29" display="cetak-kwitansi.php%3fid=1800472"/>
    <hyperlink ref="K38" r:id="rId30" display="cetak-kwitansi.php%3fid=1800473"/>
    <hyperlink ref="K39" r:id="rId31" display="cetak-kwitansi.php%3fid=1800474"/>
    <hyperlink ref="K40" r:id="rId32" display="cetak-kwitansi.php%3fid=1800475"/>
    <hyperlink ref="K43" r:id="rId33" display="cetak-kwitansi.php%3fid=1800478"/>
    <hyperlink ref="K14" r:id="rId34" display="cetak-kwitansi.php%3fid=1800449"/>
    <hyperlink ref="K18" r:id="rId35" display="cetak-kwitansi.php%3fid=1800453"/>
    <hyperlink ref="K22" r:id="rId36" display="cetak-kwitansi.php%3fid=1800457"/>
  </hyperlinks>
  <pageMargins left="0.7" right="0.7" top="0.75" bottom="0.75" header="0.3" footer="0.3"/>
  <pageSetup scale="60" orientation="portrait" horizontalDpi="0" verticalDpi="0" r:id="rId3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5" zoomScale="70" zoomScaleNormal="100" zoomScaleSheetLayoutView="70" workbookViewId="0">
      <selection activeCell="M18" sqref="M18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4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57</v>
      </c>
      <c r="C3" s="8"/>
      <c r="D3" s="6"/>
      <c r="E3" s="6"/>
      <c r="F3" s="6"/>
      <c r="G3" s="6"/>
      <c r="H3" s="6" t="s">
        <v>3</v>
      </c>
      <c r="I3" s="10">
        <v>43134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1015</v>
      </c>
      <c r="F8" s="20"/>
      <c r="G8" s="15">
        <f>C8*E8</f>
        <v>101500000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251</v>
      </c>
      <c r="F9" s="20"/>
      <c r="G9" s="15">
        <f t="shared" ref="G9:G16" si="0">C9*E9</f>
        <v>12550000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111</v>
      </c>
      <c r="F10" s="20"/>
      <c r="G10" s="15">
        <f t="shared" si="0"/>
        <v>2220000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104</v>
      </c>
      <c r="F11" s="20"/>
      <c r="G11" s="15">
        <f t="shared" si="0"/>
        <v>1040000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101</v>
      </c>
      <c r="F12" s="20"/>
      <c r="G12" s="15">
        <f>C12*E12</f>
        <v>505000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f>2+100</f>
        <v>102</v>
      </c>
      <c r="F13" s="20"/>
      <c r="G13" s="15">
        <f t="shared" si="0"/>
        <v>204000</v>
      </c>
      <c r="H13" s="7"/>
      <c r="I13" s="15"/>
      <c r="J13" s="102"/>
      <c r="K13" s="120">
        <v>44717</v>
      </c>
      <c r="L13" s="152">
        <v>600000</v>
      </c>
      <c r="M13" s="32">
        <v>6000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0">
        <v>44718</v>
      </c>
      <c r="L14" s="152">
        <v>1600000</v>
      </c>
      <c r="M14" s="32">
        <v>250000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0">
        <v>44719</v>
      </c>
      <c r="L15" s="152">
        <v>825000</v>
      </c>
      <c r="M15" s="36">
        <v>250000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0">
        <v>44720</v>
      </c>
      <c r="L16" s="152">
        <v>1000000</v>
      </c>
      <c r="M16" s="48">
        <v>11490000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118019000</v>
      </c>
      <c r="I17" s="8"/>
      <c r="J17" s="102"/>
      <c r="K17" s="120">
        <v>44721</v>
      </c>
      <c r="L17" s="152">
        <v>900000</v>
      </c>
      <c r="M17" s="48">
        <v>64350000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0">
        <v>44722</v>
      </c>
      <c r="L18" s="152">
        <v>800000</v>
      </c>
      <c r="M18" s="36">
        <v>8600000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0">
        <v>44723</v>
      </c>
      <c r="L19" s="152">
        <v>1000000</v>
      </c>
      <c r="M19" s="146">
        <v>50000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0">
        <v>44724</v>
      </c>
      <c r="L20" s="152">
        <v>2300000</v>
      </c>
      <c r="M20" s="145">
        <v>220000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502</v>
      </c>
      <c r="F21" s="6"/>
      <c r="G21" s="21">
        <f>C21*E21</f>
        <v>251000</v>
      </c>
      <c r="H21" s="7"/>
      <c r="I21" s="21"/>
      <c r="J21" s="102"/>
      <c r="K21" s="120">
        <v>44725</v>
      </c>
      <c r="L21" s="152">
        <v>800000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0">
        <v>44726</v>
      </c>
      <c r="L22" s="152">
        <v>800000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0">
        <v>44727</v>
      </c>
      <c r="L23" s="152">
        <v>2550000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0">
        <v>44728</v>
      </c>
      <c r="L24" s="152">
        <v>900000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0">
        <v>44729</v>
      </c>
      <c r="L25" s="152">
        <v>350000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252000</v>
      </c>
      <c r="I26" s="7"/>
      <c r="J26" s="103"/>
      <c r="K26" s="153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118271000</v>
      </c>
      <c r="J27" s="103"/>
      <c r="K27" s="124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-26729000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+'3 Feb'!I60</f>
        <v>189062000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85216000</v>
      </c>
      <c r="I49" s="7"/>
      <c r="J49" s="25"/>
      <c r="K49" s="125"/>
      <c r="L49" s="101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26"/>
      <c r="L50" s="101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85216000</v>
      </c>
      <c r="J51" s="59"/>
      <c r="K51" s="26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14425000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14425000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118271000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118271000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14425000</v>
      </c>
      <c r="M122" s="93">
        <f t="shared" ref="M122:P122" si="1">SUM(M13:M121)</f>
        <v>85216000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28850000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484"/>
    <hyperlink ref="K14" r:id="rId2" display="cetak-kwitansi.php%3fid=1800485"/>
    <hyperlink ref="K16" r:id="rId3" display="cetak-kwitansi.php%3fid=1800487"/>
    <hyperlink ref="K18" r:id="rId4" display="cetak-kwitansi.php%3fid=1800490"/>
    <hyperlink ref="K19" r:id="rId5" display="cetak-kwitansi.php%3fid=1800491"/>
    <hyperlink ref="K20" r:id="rId6" display="cetak-kwitansi.php%3fid=1800493"/>
    <hyperlink ref="K21" r:id="rId7" display="cetak-kwitansi.php%3fid=1800495"/>
    <hyperlink ref="K22" r:id="rId8" display="cetak-kwitansi.php%3fid=1800496"/>
    <hyperlink ref="K23" r:id="rId9" display="cetak-kwitansi.php%3fid=1800497"/>
    <hyperlink ref="K24" r:id="rId10" display="cetak-kwitansi.php%3fid=1800498"/>
    <hyperlink ref="K25" r:id="rId11" display="cetak-kwitansi.php%3fid=1800499"/>
    <hyperlink ref="K15" r:id="rId12" display="cetak-kwitansi.php%3fid=1800486"/>
    <hyperlink ref="K17" r:id="rId13" display="cetak-kwitansi.php%3fid=1800489"/>
  </hyperlinks>
  <pageMargins left="0.7" right="0.7" top="0.75" bottom="0.75" header="0.3" footer="0.3"/>
  <pageSetup scale="60" orientation="portrait" horizontalDpi="0" verticalDpi="0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1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1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57</v>
      </c>
      <c r="C3" s="8"/>
      <c r="D3" s="6"/>
      <c r="E3" s="6"/>
      <c r="F3" s="6"/>
      <c r="G3" s="6"/>
      <c r="H3" s="6" t="s">
        <v>3</v>
      </c>
      <c r="I3" s="10">
        <v>43134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0</v>
      </c>
      <c r="F8" s="20"/>
      <c r="G8" s="15">
        <f>C8*E8</f>
        <v>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45-31</f>
        <v>14</v>
      </c>
      <c r="F9" s="20"/>
      <c r="G9" s="15">
        <f t="shared" ref="G9:G16" si="0">C9*E9</f>
        <v>700000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74</v>
      </c>
      <c r="F10" s="20"/>
      <c r="G10" s="15">
        <f t="shared" si="0"/>
        <v>1480000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75</v>
      </c>
      <c r="F11" s="20"/>
      <c r="G11" s="15">
        <f t="shared" si="0"/>
        <v>750000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86</v>
      </c>
      <c r="F12" s="20"/>
      <c r="G12" s="15">
        <f>C12*E12</f>
        <v>430000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74</v>
      </c>
      <c r="F13" s="20"/>
      <c r="G13" s="15">
        <f t="shared" si="0"/>
        <v>148000</v>
      </c>
      <c r="H13" s="7"/>
      <c r="I13" s="15"/>
      <c r="J13" s="102"/>
      <c r="K13" s="124">
        <v>44730</v>
      </c>
      <c r="L13" s="27">
        <v>1900000</v>
      </c>
      <c r="M13" s="32">
        <v>22500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44731</v>
      </c>
      <c r="L14" s="27">
        <v>9262500</v>
      </c>
      <c r="M14" s="32">
        <v>470000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44732</v>
      </c>
      <c r="L15" s="27">
        <v>800000</v>
      </c>
      <c r="M15" s="36">
        <v>70000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44733</v>
      </c>
      <c r="L16" s="27">
        <v>1900000</v>
      </c>
      <c r="M16" s="48">
        <v>147500000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3508000</v>
      </c>
      <c r="I17" s="8"/>
      <c r="J17" s="102"/>
      <c r="K17" s="124">
        <v>44734</v>
      </c>
      <c r="L17" s="27">
        <v>605000</v>
      </c>
      <c r="M17" s="48">
        <v>8000000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44735</v>
      </c>
      <c r="L18" s="27">
        <v>3000000</v>
      </c>
      <c r="M18" s="36">
        <v>930000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44736</v>
      </c>
      <c r="L19" s="27">
        <v>1000000</v>
      </c>
      <c r="M19" s="146">
        <v>50000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02"/>
      <c r="K20" s="124">
        <v>44737</v>
      </c>
      <c r="L20" s="27">
        <v>1000000</v>
      </c>
      <c r="M20" s="145">
        <v>195000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478</v>
      </c>
      <c r="F21" s="6"/>
      <c r="G21" s="21">
        <f>C21*E21</f>
        <v>239000</v>
      </c>
      <c r="H21" s="7"/>
      <c r="I21" s="21"/>
      <c r="J21" s="102"/>
      <c r="K21" s="124">
        <v>44738</v>
      </c>
      <c r="L21" s="27">
        <v>1700000</v>
      </c>
      <c r="M21" s="145">
        <v>31000</v>
      </c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44739</v>
      </c>
      <c r="L22" s="27">
        <v>1020000</v>
      </c>
      <c r="M22" s="145">
        <v>235000</v>
      </c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44740</v>
      </c>
      <c r="L23" s="27">
        <v>1000000</v>
      </c>
      <c r="M23" s="118">
        <v>198000</v>
      </c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44741</v>
      </c>
      <c r="L24" s="27">
        <v>3275000</v>
      </c>
      <c r="M24" s="145">
        <v>1558000</v>
      </c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44742</v>
      </c>
      <c r="L25" s="27">
        <v>545000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241000</v>
      </c>
      <c r="I26" s="7"/>
      <c r="J26" s="103"/>
      <c r="K26" s="124">
        <v>44743</v>
      </c>
      <c r="L26" s="27">
        <v>1000000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3749000</v>
      </c>
      <c r="J27" s="103"/>
      <c r="K27" s="124">
        <v>44744</v>
      </c>
      <c r="L27" s="27">
        <v>800000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-141251000</v>
      </c>
      <c r="H28" s="7"/>
      <c r="I28" s="7"/>
      <c r="J28" s="103"/>
      <c r="K28" s="124">
        <v>44745</v>
      </c>
      <c r="L28" s="27">
        <v>500000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>
        <v>44746</v>
      </c>
      <c r="L29" s="27">
        <v>900000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44747</v>
      </c>
      <c r="L30" s="27">
        <v>500000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44748</v>
      </c>
      <c r="L31" s="27">
        <v>750000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>
        <v>44749</v>
      </c>
      <c r="L32" s="27">
        <v>700000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+'5 Feb'!I60</f>
        <v>118271000</v>
      </c>
      <c r="J33" s="103"/>
      <c r="K33" s="124">
        <v>44750</v>
      </c>
      <c r="L33" s="27">
        <v>670000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44751</v>
      </c>
      <c r="L34" s="27">
        <v>900000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>
        <v>44752</v>
      </c>
      <c r="L35" s="27">
        <v>634000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>
        <v>44753</v>
      </c>
      <c r="L36" s="27">
        <v>625000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>
        <v>44754</v>
      </c>
      <c r="L37" s="27">
        <v>1000000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>
        <v>44755</v>
      </c>
      <c r="L38" s="27">
        <v>300000</v>
      </c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>
        <v>44756</v>
      </c>
      <c r="L39" s="27">
        <v>450000</v>
      </c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>
        <v>44757</v>
      </c>
      <c r="L40" s="27">
        <v>611000</v>
      </c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>
        <v>44758</v>
      </c>
      <c r="L41" s="27">
        <v>500000</v>
      </c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>
        <v>44759</v>
      </c>
      <c r="L42" s="27">
        <v>150000</v>
      </c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>
        <v>44760</v>
      </c>
      <c r="L43" s="27">
        <v>500000</v>
      </c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>
        <v>44761</v>
      </c>
      <c r="L44" s="27">
        <v>500000</v>
      </c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>
        <v>44762</v>
      </c>
      <c r="L45" s="27">
        <v>250000</v>
      </c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>
        <v>44763</v>
      </c>
      <c r="L46" s="27">
        <v>200000</v>
      </c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>
        <v>44764</v>
      </c>
      <c r="L47" s="27">
        <v>1000000</v>
      </c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>
        <v>44765</v>
      </c>
      <c r="L48" s="27">
        <v>900000</v>
      </c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159259500</v>
      </c>
      <c r="I49" s="7"/>
      <c r="J49" s="25"/>
      <c r="K49" s="124">
        <v>44766</v>
      </c>
      <c r="L49" s="27">
        <v>950000</v>
      </c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124">
        <v>44767</v>
      </c>
      <c r="L50" s="27">
        <v>2000000</v>
      </c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159259500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44297500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>
        <v>440000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44737500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3749000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3749000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44297500</v>
      </c>
      <c r="M122" s="93">
        <f t="shared" ref="M122:P122" si="1">SUM(M13:M121)</f>
        <v>159259500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88595000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00"/>
    <hyperlink ref="K15" r:id="rId2" display="cetak-kwitansi.php%3fid=1800502"/>
    <hyperlink ref="K16" r:id="rId3" display="cetak-kwitansi.php%3fid=1800503"/>
    <hyperlink ref="K17" r:id="rId4" display="cetak-kwitansi.php%3fid=1800504"/>
    <hyperlink ref="K19" r:id="rId5" display="cetak-kwitansi.php%3fid=1800506"/>
    <hyperlink ref="K20" r:id="rId6" display="cetak-kwitansi.php%3fid=1800507"/>
    <hyperlink ref="K21" r:id="rId7" display="cetak-kwitansi.php%3fid=1800508"/>
    <hyperlink ref="K22" r:id="rId8" display="cetak-kwitansi.php%3fid=1800509"/>
    <hyperlink ref="K23" r:id="rId9" display="cetak-kwitansi.php%3fid=1800510"/>
    <hyperlink ref="K25" r:id="rId10" display="cetak-kwitansi.php%3fid=1800512"/>
    <hyperlink ref="K26" r:id="rId11" display="cetak-kwitansi.php%3fid=1800513"/>
    <hyperlink ref="K27" r:id="rId12" display="cetak-kwitansi.php%3fid=1800514"/>
    <hyperlink ref="K28" r:id="rId13" display="cetak-kwitansi.php%3fid=1800515"/>
    <hyperlink ref="K29" r:id="rId14" display="cetak-kwitansi.php%3fid=1800516"/>
    <hyperlink ref="K31" r:id="rId15" display="cetak-kwitansi.php%3fid=1800518"/>
    <hyperlink ref="K32" r:id="rId16" display="cetak-kwitansi.php%3fid=1800519"/>
    <hyperlink ref="K33" r:id="rId17" display="cetak-kwitansi.php%3fid=1800520"/>
    <hyperlink ref="K34" r:id="rId18" display="cetak-kwitansi.php%3fid=1800521"/>
    <hyperlink ref="K48" r:id="rId19" display="cetak-kwitansi.php%3fid=1800535"/>
    <hyperlink ref="K49" r:id="rId20" display="cetak-kwitansi.php%3fid=1800536"/>
    <hyperlink ref="K50" r:id="rId21" display="cetak-kwitansi.php%3fid=1800537"/>
    <hyperlink ref="K18" r:id="rId22" display="cetak-kwitansi.php%3fid=1800505"/>
    <hyperlink ref="K14" r:id="rId23" display="cetak-kwitansi.php%3fid=1800501"/>
    <hyperlink ref="K24" r:id="rId24" display="cetak-kwitansi.php%3fid=1800511"/>
    <hyperlink ref="K30" r:id="rId25" display="cetak-kwitansi.php%3fid=1800517"/>
    <hyperlink ref="K35" r:id="rId26" display="cetak-kwitansi.php%3fid=1800522"/>
    <hyperlink ref="K36" r:id="rId27" display="cetak-kwitansi.php%3fid=1800523"/>
    <hyperlink ref="K37" r:id="rId28" display="cetak-kwitansi.php%3fid=1800524"/>
    <hyperlink ref="K38" r:id="rId29" display="cetak-kwitansi.php%3fid=1800525"/>
    <hyperlink ref="K39" r:id="rId30" display="cetak-kwitansi.php%3fid=1800526"/>
    <hyperlink ref="K40" r:id="rId31" display="cetak-kwitansi.php%3fid=1800527"/>
    <hyperlink ref="K41" r:id="rId32" display="cetak-kwitansi.php%3fid=1800528"/>
    <hyperlink ref="K42" r:id="rId33" display="cetak-kwitansi.php%3fid=1800529"/>
    <hyperlink ref="K43" r:id="rId34" display="cetak-kwitansi.php%3fid=1800530"/>
    <hyperlink ref="K44" r:id="rId35" display="cetak-kwitansi.php%3fid=1800531"/>
    <hyperlink ref="K45" r:id="rId36" display="cetak-kwitansi.php%3fid=1800532"/>
    <hyperlink ref="K46" r:id="rId37" display="cetak-kwitansi.php%3fid=1800533"/>
    <hyperlink ref="K47" r:id="rId38" display="cetak-kwitansi.php%3fid=1800534"/>
  </hyperlinks>
  <pageMargins left="0.7" right="0.7" top="0.75" bottom="0.75" header="0.3" footer="0.3"/>
  <pageSetup scale="60" orientation="portrait" horizontalDpi="0" verticalDpi="0" r:id="rId3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4" zoomScale="70" zoomScaleNormal="100" zoomScaleSheetLayoutView="70" workbookViewId="0">
      <selection activeCell="J3" sqref="J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53</v>
      </c>
      <c r="C3" s="8"/>
      <c r="D3" s="6"/>
      <c r="E3" s="6"/>
      <c r="F3" s="6"/>
      <c r="G3" s="6"/>
      <c r="H3" s="6" t="s">
        <v>3</v>
      </c>
      <c r="I3" s="10">
        <v>43138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49</v>
      </c>
      <c r="F8" s="20"/>
      <c r="G8" s="15">
        <f>C8*E8</f>
        <v>4900000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18</v>
      </c>
      <c r="F9" s="20"/>
      <c r="G9" s="15">
        <f t="shared" ref="G9:G16" si="0">C9*E9</f>
        <v>900000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71</v>
      </c>
      <c r="F10" s="20"/>
      <c r="G10" s="15">
        <f t="shared" si="0"/>
        <v>1420000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109</v>
      </c>
      <c r="F11" s="20"/>
      <c r="G11" s="15">
        <f t="shared" si="0"/>
        <v>1090000</v>
      </c>
      <c r="H11" s="7"/>
      <c r="I11" s="15"/>
      <c r="J11" s="15"/>
      <c r="K11" s="105"/>
      <c r="L11" s="191" t="s">
        <v>58</v>
      </c>
      <c r="M11" s="191"/>
      <c r="N11" s="192" t="s">
        <v>59</v>
      </c>
      <c r="O11" s="192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82</v>
      </c>
      <c r="F12" s="20"/>
      <c r="G12" s="15">
        <f>C12*E12</f>
        <v>410000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17</v>
      </c>
      <c r="F13" s="20"/>
      <c r="G13" s="15">
        <f t="shared" si="0"/>
        <v>34000</v>
      </c>
      <c r="H13" s="7"/>
      <c r="I13" s="15"/>
      <c r="J13" s="102"/>
      <c r="K13" s="124">
        <v>44768</v>
      </c>
      <c r="L13" s="27">
        <v>175000</v>
      </c>
      <c r="M13" s="32">
        <v>2731000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44769</v>
      </c>
      <c r="L14" s="27">
        <v>1420000</v>
      </c>
      <c r="M14" s="32"/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44770</v>
      </c>
      <c r="L15" s="27">
        <v>732000</v>
      </c>
      <c r="M15" s="36"/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44771</v>
      </c>
      <c r="L16" s="27">
        <v>500000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8754000</v>
      </c>
      <c r="I17" s="8"/>
      <c r="J17" s="102"/>
      <c r="K17" s="124">
        <v>44772</v>
      </c>
      <c r="L17" s="27">
        <v>1500000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44773</v>
      </c>
      <c r="L18" s="27">
        <v>3650000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5"/>
      <c r="L19" s="27"/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02"/>
      <c r="K20" s="124"/>
      <c r="L20" s="27"/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478</v>
      </c>
      <c r="F21" s="6"/>
      <c r="G21" s="21">
        <f>C21*E21</f>
        <v>239000</v>
      </c>
      <c r="H21" s="7"/>
      <c r="I21" s="21"/>
      <c r="J21" s="102"/>
      <c r="K21" s="124"/>
      <c r="L21" s="27"/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/>
      <c r="L22" s="27"/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/>
      <c r="L23" s="27"/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/>
      <c r="L24" s="27"/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27"/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241000</v>
      </c>
      <c r="I26" s="7"/>
      <c r="J26" s="103"/>
      <c r="K26" s="124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8995000</v>
      </c>
      <c r="J27" s="103"/>
      <c r="K27" s="124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-136005000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+'6 Feb'!I60</f>
        <v>3749000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2731000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2731000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7977000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7977000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8995000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8995000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7977000</v>
      </c>
      <c r="M122" s="93">
        <f t="shared" ref="M122:P122" si="1">SUM(M13:M121)</f>
        <v>2731000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15954000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38"/>
    <hyperlink ref="K14" r:id="rId2" display="cetak-kwitansi.php%3fid=1800539"/>
    <hyperlink ref="K15" r:id="rId3" display="cetak-kwitansi.php%3fid=1800540"/>
    <hyperlink ref="K16" r:id="rId4" display="cetak-kwitansi.php%3fid=1800541"/>
    <hyperlink ref="K17" r:id="rId5" display="cetak-kwitansi.php%3fid=1800542"/>
    <hyperlink ref="K18" r:id="rId6" display="cetak-kwitansi.php%3fid=1800543"/>
  </hyperlinks>
  <pageMargins left="0.7" right="0.7" top="0.75" bottom="0.75" header="0.3" footer="0.3"/>
  <pageSetup scale="60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28 Jan</vt:lpstr>
      <vt:lpstr>30 jan </vt:lpstr>
      <vt:lpstr>31 jan</vt:lpstr>
      <vt:lpstr>1 Peb</vt:lpstr>
      <vt:lpstr>2 Peb </vt:lpstr>
      <vt:lpstr>3 Feb</vt:lpstr>
      <vt:lpstr>5 Feb</vt:lpstr>
      <vt:lpstr>6 Feb</vt:lpstr>
      <vt:lpstr>7 Feb</vt:lpstr>
      <vt:lpstr>8 feb</vt:lpstr>
      <vt:lpstr>9 Feb</vt:lpstr>
      <vt:lpstr>10 Feb</vt:lpstr>
      <vt:lpstr>11 Feb</vt:lpstr>
      <vt:lpstr>12 Feb</vt:lpstr>
      <vt:lpstr>13 Feb</vt:lpstr>
      <vt:lpstr>14 Feb</vt:lpstr>
      <vt:lpstr>15 Feb</vt:lpstr>
      <vt:lpstr>19 Feb</vt:lpstr>
      <vt:lpstr>20 Feb</vt:lpstr>
      <vt:lpstr>21 Feb</vt:lpstr>
      <vt:lpstr>22 Feb (2)</vt:lpstr>
      <vt:lpstr>22 Feb kamis</vt:lpstr>
      <vt:lpstr>24 Feb</vt:lpstr>
      <vt:lpstr>25 Feb</vt:lpstr>
      <vt:lpstr>26 Feb</vt:lpstr>
      <vt:lpstr>27 Feb</vt:lpstr>
      <vt:lpstr>28 Feb</vt:lpstr>
      <vt:lpstr>01 Maret 2018,</vt:lpstr>
      <vt:lpstr>02 Maret (2)</vt:lpstr>
      <vt:lpstr>03 Maret</vt:lpstr>
      <vt:lpstr>'01 Maret 2018,'!Print_Area</vt:lpstr>
      <vt:lpstr>'02 Maret (2)'!Print_Area</vt:lpstr>
      <vt:lpstr>'03 Maret'!Print_Area</vt:lpstr>
      <vt:lpstr>'1 Peb'!Print_Area</vt:lpstr>
      <vt:lpstr>'10 Feb'!Print_Area</vt:lpstr>
      <vt:lpstr>'11 Feb'!Print_Area</vt:lpstr>
      <vt:lpstr>'12 Feb'!Print_Area</vt:lpstr>
      <vt:lpstr>'13 Feb'!Print_Area</vt:lpstr>
      <vt:lpstr>'14 Feb'!Print_Area</vt:lpstr>
      <vt:lpstr>'15 Feb'!Print_Area</vt:lpstr>
      <vt:lpstr>'19 Feb'!Print_Area</vt:lpstr>
      <vt:lpstr>'2 Peb '!Print_Area</vt:lpstr>
      <vt:lpstr>'20 Feb'!Print_Area</vt:lpstr>
      <vt:lpstr>'21 Feb'!Print_Area</vt:lpstr>
      <vt:lpstr>'22 Feb (2)'!Print_Area</vt:lpstr>
      <vt:lpstr>'22 Feb kamis'!Print_Area</vt:lpstr>
      <vt:lpstr>'24 Feb'!Print_Area</vt:lpstr>
      <vt:lpstr>'25 Feb'!Print_Area</vt:lpstr>
      <vt:lpstr>'26 Feb'!Print_Area</vt:lpstr>
      <vt:lpstr>'27 Feb'!Print_Area</vt:lpstr>
      <vt:lpstr>'28 Feb'!Print_Area</vt:lpstr>
      <vt:lpstr>'28 Jan'!Print_Area</vt:lpstr>
      <vt:lpstr>'3 Feb'!Print_Area</vt:lpstr>
      <vt:lpstr>'30 jan '!Print_Area</vt:lpstr>
      <vt:lpstr>'31 jan'!Print_Area</vt:lpstr>
      <vt:lpstr>'5 Feb'!Print_Area</vt:lpstr>
      <vt:lpstr>'6 Feb'!Print_Area</vt:lpstr>
      <vt:lpstr>'7 Feb'!Print_Area</vt:lpstr>
      <vt:lpstr>'8 feb'!Print_Area</vt:lpstr>
      <vt:lpstr>'9 Feb'!Print_Area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2018-03-03T08:52:20Z</cp:lastPrinted>
  <dcterms:created xsi:type="dcterms:W3CDTF">2017-12-27T04:26:30Z</dcterms:created>
  <dcterms:modified xsi:type="dcterms:W3CDTF">2018-03-05T02:07:51Z</dcterms:modified>
</cp:coreProperties>
</file>